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loveit\Desktop\Test\"/>
    </mc:Choice>
  </mc:AlternateContent>
  <xr:revisionPtr revIDLastSave="0" documentId="13_ncr:1_{6285888F-9A0B-41C4-BD7A-5F9C8BB13008}" xr6:coauthVersionLast="46" xr6:coauthVersionMax="46" xr10:uidLastSave="{00000000-0000-0000-0000-000000000000}"/>
  <bookViews>
    <workbookView xWindow="28680" yWindow="-120" windowWidth="29040" windowHeight="15840" activeTab="6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</sheets>
  <definedNames>
    <definedName name="_xlnm._FilterDatabase" localSheetId="3" hidden="1">Sheet4!$A$1:$Z$2441</definedName>
  </definedNames>
  <calcPr calcId="191029"/>
</workbook>
</file>

<file path=xl/calcChain.xml><?xml version="1.0" encoding="utf-8"?>
<calcChain xmlns="http://schemas.openxmlformats.org/spreadsheetml/2006/main">
  <c r="G3000" i="3" l="1"/>
  <c r="G2999" i="3"/>
  <c r="G2998" i="3"/>
  <c r="G2997" i="3"/>
  <c r="G2996" i="3"/>
  <c r="G2995" i="3"/>
  <c r="G2994" i="3"/>
  <c r="G2993" i="3"/>
  <c r="G2992" i="3"/>
  <c r="G2991" i="3"/>
  <c r="G2990" i="3"/>
  <c r="G2989" i="3"/>
  <c r="G2988" i="3"/>
  <c r="G2987" i="3"/>
  <c r="G2986" i="3"/>
  <c r="G2985" i="3"/>
  <c r="G2984" i="3"/>
  <c r="G2983" i="3"/>
  <c r="G2982" i="3"/>
  <c r="G2981" i="3"/>
  <c r="G2980" i="3"/>
  <c r="G2979" i="3"/>
  <c r="G2978" i="3"/>
  <c r="G2977" i="3"/>
  <c r="G2976" i="3"/>
  <c r="G2975" i="3"/>
  <c r="G2974" i="3"/>
  <c r="G2973" i="3"/>
  <c r="G2972" i="3"/>
  <c r="G2971" i="3"/>
  <c r="G2970" i="3"/>
  <c r="G2969" i="3"/>
  <c r="G2968" i="3"/>
  <c r="G2967" i="3"/>
  <c r="G2966" i="3"/>
  <c r="G2965" i="3"/>
  <c r="G2964" i="3"/>
  <c r="G2963" i="3"/>
  <c r="G2962" i="3"/>
  <c r="G2961" i="3"/>
  <c r="G2960" i="3"/>
  <c r="G2959" i="3"/>
  <c r="G2958" i="3"/>
  <c r="G2957" i="3"/>
  <c r="G2956" i="3"/>
  <c r="G2955" i="3"/>
  <c r="G2954" i="3"/>
  <c r="G2953" i="3"/>
  <c r="G2952" i="3"/>
  <c r="G2951" i="3"/>
  <c r="G2950" i="3"/>
  <c r="G2949" i="3"/>
  <c r="G2948" i="3"/>
  <c r="G2947" i="3"/>
  <c r="G2946" i="3"/>
  <c r="G2945" i="3"/>
  <c r="G2944" i="3"/>
  <c r="G2943" i="3"/>
  <c r="G2942" i="3"/>
  <c r="G2941" i="3"/>
  <c r="G2940" i="3"/>
  <c r="G2939" i="3"/>
  <c r="G2938" i="3"/>
  <c r="G2937" i="3"/>
  <c r="G2936" i="3"/>
  <c r="G2935" i="3"/>
  <c r="G2934" i="3"/>
  <c r="G2933" i="3"/>
  <c r="G2932" i="3"/>
  <c r="G2931" i="3"/>
  <c r="G2930" i="3"/>
  <c r="G2929" i="3"/>
  <c r="G2928" i="3"/>
  <c r="G2927" i="3"/>
  <c r="G2926" i="3"/>
  <c r="G2925" i="3"/>
  <c r="G2924" i="3"/>
  <c r="G2923" i="3"/>
  <c r="G2922" i="3"/>
  <c r="G2921" i="3"/>
  <c r="G2920" i="3"/>
  <c r="G2919" i="3"/>
  <c r="G2918" i="3"/>
  <c r="G2917" i="3"/>
  <c r="G2916" i="3"/>
  <c r="G2915" i="3"/>
  <c r="G2914" i="3"/>
  <c r="G2913" i="3"/>
  <c r="G2912" i="3"/>
  <c r="G2911" i="3"/>
  <c r="G2910" i="3"/>
  <c r="G2909" i="3"/>
  <c r="G2908" i="3"/>
  <c r="G2907" i="3"/>
  <c r="G2906" i="3"/>
  <c r="G2905" i="3"/>
  <c r="G2904" i="3"/>
  <c r="G2903" i="3"/>
  <c r="G2902" i="3"/>
  <c r="G2901" i="3"/>
  <c r="G2900" i="3"/>
  <c r="G2899" i="3"/>
  <c r="G2898" i="3"/>
  <c r="G2897" i="3"/>
  <c r="G2896" i="3"/>
  <c r="G2895" i="3"/>
  <c r="G2894" i="3"/>
  <c r="G2893" i="3"/>
  <c r="G2892" i="3"/>
  <c r="G2891" i="3"/>
  <c r="G2890" i="3"/>
  <c r="G2889" i="3"/>
  <c r="G2888" i="3"/>
  <c r="G2887" i="3"/>
  <c r="G2886" i="3"/>
  <c r="G2885" i="3"/>
  <c r="G2884" i="3"/>
  <c r="G2883" i="3"/>
  <c r="G2882" i="3"/>
  <c r="G2881" i="3"/>
  <c r="G2880" i="3"/>
  <c r="G2879" i="3"/>
  <c r="G2878" i="3"/>
  <c r="G2877" i="3"/>
  <c r="G2876" i="3"/>
  <c r="G2875" i="3"/>
  <c r="G2874" i="3"/>
  <c r="G2873" i="3"/>
  <c r="G2872" i="3"/>
  <c r="G2871" i="3"/>
  <c r="G2870" i="3"/>
  <c r="G2869" i="3"/>
  <c r="G2868" i="3"/>
  <c r="G2867" i="3"/>
  <c r="G2866" i="3"/>
  <c r="G2865" i="3"/>
  <c r="G2864" i="3"/>
  <c r="G2863" i="3"/>
  <c r="G2862" i="3"/>
  <c r="G2861" i="3"/>
  <c r="G2860" i="3"/>
  <c r="G2852" i="3"/>
  <c r="G2851" i="3"/>
  <c r="G2850" i="3"/>
  <c r="G2849" i="3"/>
  <c r="G2848" i="3"/>
  <c r="G2847" i="3"/>
  <c r="G2846" i="3"/>
  <c r="G2845" i="3"/>
  <c r="G2844" i="3"/>
  <c r="G2843" i="3"/>
  <c r="G2842" i="3"/>
  <c r="G2841" i="3"/>
  <c r="G2840" i="3"/>
  <c r="G2839" i="3"/>
  <c r="G2838" i="3"/>
  <c r="G2837" i="3"/>
  <c r="G2836" i="3"/>
  <c r="G2835" i="3"/>
  <c r="G2834" i="3"/>
  <c r="G2832" i="3"/>
  <c r="G2831" i="3"/>
  <c r="G2830" i="3"/>
  <c r="G2811" i="3"/>
  <c r="G2810" i="3"/>
  <c r="G2809" i="3"/>
  <c r="G2808" i="3"/>
  <c r="G2807" i="3"/>
  <c r="G2806" i="3"/>
  <c r="G2805" i="3"/>
  <c r="G2804" i="3"/>
  <c r="G2803" i="3"/>
  <c r="G2802" i="3"/>
  <c r="G2801" i="3"/>
  <c r="G2800" i="3"/>
  <c r="G2799" i="3"/>
  <c r="G2798" i="3"/>
  <c r="G2797" i="3"/>
  <c r="G2796" i="3"/>
  <c r="G2795" i="3"/>
  <c r="G2794" i="3"/>
  <c r="G2793" i="3"/>
  <c r="G2792" i="3"/>
  <c r="G2791" i="3"/>
  <c r="G2790" i="3"/>
  <c r="G2789" i="3"/>
  <c r="G2788" i="3"/>
  <c r="G2787" i="3"/>
  <c r="G2786" i="3"/>
  <c r="G2785" i="3"/>
  <c r="G2784" i="3"/>
  <c r="G2783" i="3"/>
  <c r="G2782" i="3"/>
  <c r="G2781" i="3"/>
  <c r="G2780" i="3"/>
  <c r="G2779" i="3"/>
  <c r="G2778" i="3"/>
  <c r="G2777" i="3"/>
  <c r="G2776" i="3"/>
  <c r="G2775" i="3"/>
  <c r="G2774" i="3"/>
  <c r="G2773" i="3"/>
  <c r="G2772" i="3"/>
  <c r="G2771" i="3"/>
  <c r="G2770" i="3"/>
  <c r="G2769" i="3"/>
  <c r="G2768" i="3"/>
  <c r="G2767" i="3"/>
  <c r="G2766" i="3"/>
  <c r="G2765" i="3"/>
  <c r="G2764" i="3"/>
  <c r="G2763" i="3"/>
  <c r="G2762" i="3"/>
  <c r="G2761" i="3"/>
  <c r="G2760" i="3"/>
  <c r="G2759" i="3"/>
  <c r="G2758" i="3"/>
  <c r="G2757" i="3"/>
  <c r="G2756" i="3"/>
  <c r="G2755" i="3"/>
  <c r="G2754" i="3"/>
  <c r="G2753" i="3"/>
  <c r="G2752" i="3"/>
  <c r="G2751" i="3"/>
  <c r="G2750" i="3"/>
  <c r="G2749" i="3"/>
  <c r="G2748" i="3"/>
  <c r="G2747" i="3"/>
  <c r="G2746" i="3"/>
  <c r="G2745" i="3"/>
  <c r="G2744" i="3"/>
  <c r="G2743" i="3"/>
  <c r="G2742" i="3"/>
  <c r="G2741" i="3"/>
  <c r="G2740" i="3"/>
  <c r="G2739" i="3"/>
  <c r="G2738" i="3"/>
  <c r="G2737" i="3"/>
  <c r="G2736" i="3"/>
  <c r="G2735" i="3"/>
  <c r="G2734" i="3"/>
  <c r="G2733" i="3"/>
  <c r="G2732" i="3"/>
  <c r="G2731" i="3"/>
  <c r="G2730" i="3"/>
  <c r="G2729" i="3"/>
  <c r="G2728" i="3"/>
  <c r="G2727" i="3"/>
  <c r="G2726" i="3"/>
  <c r="G2725" i="3"/>
  <c r="G2724" i="3"/>
  <c r="G2723" i="3"/>
  <c r="G2722" i="3"/>
  <c r="G2721" i="3"/>
  <c r="G2720" i="3"/>
  <c r="G2719" i="3"/>
  <c r="G2718" i="3"/>
  <c r="G2717" i="3"/>
  <c r="G2716" i="3"/>
  <c r="G2715" i="3"/>
  <c r="G2714" i="3"/>
  <c r="G2713" i="3"/>
  <c r="G2712" i="3"/>
  <c r="G2711" i="3"/>
  <c r="G2710" i="3"/>
  <c r="G2709" i="3"/>
  <c r="G2708" i="3"/>
  <c r="G2707" i="3"/>
  <c r="G2706" i="3"/>
  <c r="G2705" i="3"/>
  <c r="G2704" i="3"/>
  <c r="G2703" i="3"/>
  <c r="G2702" i="3"/>
  <c r="G2701" i="3"/>
  <c r="G2700" i="3"/>
  <c r="G2699" i="3"/>
  <c r="G2698" i="3"/>
  <c r="G2697" i="3"/>
  <c r="G2696" i="3"/>
  <c r="G2695" i="3"/>
  <c r="G2694" i="3"/>
  <c r="G2693" i="3"/>
  <c r="G2692" i="3"/>
  <c r="G2691" i="3"/>
  <c r="G2690" i="3"/>
  <c r="G2689" i="3"/>
  <c r="G2688" i="3"/>
  <c r="G2687" i="3"/>
  <c r="G2686" i="3"/>
  <c r="G2685" i="3"/>
  <c r="G2684" i="3"/>
  <c r="G2683" i="3"/>
  <c r="G2682" i="3"/>
  <c r="G2681" i="3"/>
  <c r="G2680" i="3"/>
  <c r="G2679" i="3"/>
  <c r="G2678" i="3"/>
  <c r="G2677" i="3"/>
  <c r="G2676" i="3"/>
  <c r="G2675" i="3"/>
  <c r="G2674" i="3"/>
  <c r="G2673" i="3"/>
  <c r="G2672" i="3"/>
  <c r="G2671" i="3"/>
  <c r="G2670" i="3"/>
  <c r="G2669" i="3"/>
  <c r="G2668" i="3"/>
  <c r="G2667" i="3"/>
  <c r="G2666" i="3"/>
  <c r="G2665" i="3"/>
  <c r="G2664" i="3"/>
  <c r="G2663" i="3"/>
  <c r="G2662" i="3"/>
  <c r="G2661" i="3"/>
  <c r="G2660" i="3"/>
  <c r="G2659" i="3"/>
  <c r="G2658" i="3"/>
  <c r="G2657" i="3"/>
  <c r="G2656" i="3"/>
  <c r="G2651" i="3"/>
  <c r="G2650" i="3"/>
  <c r="G2649" i="3"/>
  <c r="G2648" i="3"/>
  <c r="G2647" i="3"/>
  <c r="G2646" i="3"/>
  <c r="G2645" i="3"/>
  <c r="G2644" i="3"/>
  <c r="G2643" i="3"/>
  <c r="G2642" i="3"/>
  <c r="G2641" i="3"/>
  <c r="G2640" i="3"/>
  <c r="G2639" i="3"/>
  <c r="G2638" i="3"/>
  <c r="G2637" i="3"/>
  <c r="G2636" i="3"/>
  <c r="G2635" i="3"/>
  <c r="G2634" i="3"/>
  <c r="G2633" i="3"/>
  <c r="G2632" i="3"/>
  <c r="G2631" i="3"/>
  <c r="G2630" i="3"/>
  <c r="G2629" i="3"/>
  <c r="G2628" i="3"/>
  <c r="G2627" i="3"/>
  <c r="G2626" i="3"/>
  <c r="G2625" i="3"/>
  <c r="G2624" i="3"/>
  <c r="G2623" i="3"/>
  <c r="G2622" i="3"/>
  <c r="G2621" i="3"/>
  <c r="G2620" i="3"/>
  <c r="G2619" i="3"/>
  <c r="G2618" i="3"/>
  <c r="G2617" i="3"/>
  <c r="G2616" i="3"/>
  <c r="G2615" i="3"/>
  <c r="G2614" i="3"/>
  <c r="G2613" i="3"/>
  <c r="G2612" i="3"/>
  <c r="G2611" i="3"/>
  <c r="G2610" i="3"/>
  <c r="G2609" i="3"/>
  <c r="G2608" i="3"/>
  <c r="G2607" i="3"/>
  <c r="G2606" i="3"/>
  <c r="G2605" i="3"/>
  <c r="G2604" i="3"/>
  <c r="G2603" i="3"/>
  <c r="G2602" i="3"/>
  <c r="G2601" i="3"/>
  <c r="G2600" i="3"/>
  <c r="G2599" i="3"/>
  <c r="G2598" i="3"/>
  <c r="G2597" i="3"/>
  <c r="G2596" i="3"/>
  <c r="G2595" i="3"/>
  <c r="G2594" i="3"/>
  <c r="G2593" i="3"/>
  <c r="G2592" i="3"/>
  <c r="G2591" i="3"/>
  <c r="G2590" i="3"/>
  <c r="G2589" i="3"/>
  <c r="G2588" i="3"/>
  <c r="G2587" i="3"/>
  <c r="G2586" i="3"/>
  <c r="G2585" i="3"/>
  <c r="G2584" i="3"/>
  <c r="G2583" i="3"/>
  <c r="G2582" i="3"/>
  <c r="G2581" i="3"/>
  <c r="G2580" i="3"/>
  <c r="G2579" i="3"/>
  <c r="G2578" i="3"/>
  <c r="G2577" i="3"/>
  <c r="G2576" i="3"/>
  <c r="G2575" i="3"/>
  <c r="G2574" i="3"/>
  <c r="G2573" i="3"/>
  <c r="G2572" i="3"/>
  <c r="G2571" i="3"/>
  <c r="G2570" i="3"/>
  <c r="G2569" i="3"/>
  <c r="G2568" i="3"/>
  <c r="G2567" i="3"/>
  <c r="G2566" i="3"/>
  <c r="G2565" i="3"/>
  <c r="G2564" i="3"/>
  <c r="G2563" i="3"/>
  <c r="G2562" i="3"/>
  <c r="G2561" i="3"/>
  <c r="G2560" i="3"/>
  <c r="G2559" i="3"/>
  <c r="G2558" i="3"/>
  <c r="G2557" i="3"/>
  <c r="G2556" i="3"/>
  <c r="G2555" i="3"/>
  <c r="G2554" i="3"/>
  <c r="G2553" i="3"/>
  <c r="G2552" i="3"/>
  <c r="G2551" i="3"/>
  <c r="G2550" i="3"/>
  <c r="G2549" i="3"/>
  <c r="G2548" i="3"/>
  <c r="G2547" i="3"/>
  <c r="G2546" i="3"/>
  <c r="G2545" i="3"/>
  <c r="G2544" i="3"/>
  <c r="G2543" i="3"/>
  <c r="G2542" i="3"/>
  <c r="G2541" i="3"/>
  <c r="G2540" i="3"/>
  <c r="G2539" i="3"/>
  <c r="G2538" i="3"/>
  <c r="G2537" i="3"/>
  <c r="G2536" i="3"/>
  <c r="G2535" i="3"/>
  <c r="G2534" i="3"/>
  <c r="G2533" i="3"/>
  <c r="G2532" i="3"/>
  <c r="G2531" i="3"/>
  <c r="G2530" i="3"/>
  <c r="G2529" i="3"/>
  <c r="G2528" i="3"/>
  <c r="G2527" i="3"/>
  <c r="G2526" i="3"/>
  <c r="G2525" i="3"/>
  <c r="G2524" i="3"/>
  <c r="G2523" i="3"/>
  <c r="G2522" i="3"/>
  <c r="G2521" i="3"/>
  <c r="G2520" i="3"/>
  <c r="G2519" i="3"/>
  <c r="G2518" i="3"/>
  <c r="G2517" i="3"/>
  <c r="G2516" i="3"/>
  <c r="G2515" i="3"/>
  <c r="G2514" i="3"/>
  <c r="G2513" i="3"/>
  <c r="G2512" i="3"/>
  <c r="G2511" i="3"/>
  <c r="G2510" i="3"/>
  <c r="G2509" i="3"/>
  <c r="G2508" i="3"/>
  <c r="G2507" i="3"/>
  <c r="G2506" i="3"/>
  <c r="G2505" i="3"/>
  <c r="G2504" i="3"/>
  <c r="G2503" i="3"/>
  <c r="G2502" i="3"/>
  <c r="G2501" i="3"/>
  <c r="G2500" i="3"/>
  <c r="G2499" i="3"/>
  <c r="G2498" i="3"/>
  <c r="G2497" i="3"/>
  <c r="G2496" i="3"/>
  <c r="G2495" i="3"/>
  <c r="G2494" i="3"/>
  <c r="G2493" i="3"/>
  <c r="G2492" i="3"/>
  <c r="G2491" i="3"/>
  <c r="G2490" i="3"/>
  <c r="G2489" i="3"/>
  <c r="G2488" i="3"/>
  <c r="G2487" i="3"/>
  <c r="G2486" i="3"/>
  <c r="G2485" i="3"/>
  <c r="G2484" i="3"/>
  <c r="G2483" i="3"/>
  <c r="G2482" i="3"/>
  <c r="G2481" i="3"/>
  <c r="G2480" i="3"/>
  <c r="G2479" i="3"/>
  <c r="G2478" i="3"/>
  <c r="G2477" i="3"/>
  <c r="G2476" i="3"/>
  <c r="G2475" i="3"/>
  <c r="G2474" i="3"/>
  <c r="G2473" i="3"/>
  <c r="G2472" i="3"/>
  <c r="G2471" i="3"/>
  <c r="G2470" i="3"/>
  <c r="G2469" i="3"/>
  <c r="G2468" i="3"/>
  <c r="G2467" i="3"/>
  <c r="G2466" i="3"/>
  <c r="G2465" i="3"/>
  <c r="G2464" i="3"/>
  <c r="G2463" i="3"/>
  <c r="G2462" i="3"/>
  <c r="G2461" i="3"/>
  <c r="G2460" i="3"/>
  <c r="G2459" i="3"/>
  <c r="G2458" i="3"/>
  <c r="G2457" i="3"/>
  <c r="G2456" i="3"/>
  <c r="G2455" i="3"/>
  <c r="G2454" i="3"/>
  <c r="G2453" i="3"/>
  <c r="G2452" i="3"/>
  <c r="G2451" i="3"/>
  <c r="G2450" i="3"/>
  <c r="G2449" i="3"/>
  <c r="G2448" i="3"/>
  <c r="G2447" i="3"/>
  <c r="G2446" i="3"/>
  <c r="G2445" i="3"/>
  <c r="G2444" i="3"/>
  <c r="G2443" i="3"/>
  <c r="G2442" i="3"/>
  <c r="G2441" i="3"/>
  <c r="G2440" i="3"/>
  <c r="G2439" i="3"/>
  <c r="G2438" i="3"/>
  <c r="G2437" i="3"/>
  <c r="G2436" i="3"/>
  <c r="G2435" i="3"/>
  <c r="G2434" i="3"/>
  <c r="G2433" i="3"/>
  <c r="G2432" i="3"/>
  <c r="G2431" i="3"/>
  <c r="G2430" i="3"/>
  <c r="G2429" i="3"/>
  <c r="G2428" i="3"/>
  <c r="G2427" i="3"/>
  <c r="G2426" i="3"/>
  <c r="G2425" i="3"/>
  <c r="G2424" i="3"/>
  <c r="G2423" i="3"/>
  <c r="G2422" i="3"/>
  <c r="G2421" i="3"/>
  <c r="G2420" i="3"/>
  <c r="G2419" i="3"/>
  <c r="G2418" i="3"/>
  <c r="G2417" i="3"/>
  <c r="G2416" i="3"/>
  <c r="G2415" i="3"/>
  <c r="G2414" i="3"/>
  <c r="G2413" i="3"/>
  <c r="G2412" i="3"/>
  <c r="G2411" i="3"/>
  <c r="G2410" i="3"/>
  <c r="G2409" i="3"/>
  <c r="G2408" i="3"/>
  <c r="G2407" i="3"/>
  <c r="G2406" i="3"/>
  <c r="G2405" i="3"/>
  <c r="G2404" i="3"/>
  <c r="G2403" i="3"/>
  <c r="G2402" i="3"/>
  <c r="G2401" i="3"/>
  <c r="G2400" i="3"/>
  <c r="G2399" i="3"/>
  <c r="G2398" i="3"/>
  <c r="G2397" i="3"/>
  <c r="G2396" i="3"/>
  <c r="G2395" i="3"/>
  <c r="G2394" i="3"/>
  <c r="G2393" i="3"/>
  <c r="G2392" i="3"/>
  <c r="G2391" i="3"/>
  <c r="G2390" i="3"/>
  <c r="G2389" i="3"/>
  <c r="G2388" i="3"/>
  <c r="G2387" i="3"/>
  <c r="G2386" i="3"/>
  <c r="G2385" i="3"/>
  <c r="G2384" i="3"/>
  <c r="G2383" i="3"/>
  <c r="G2382" i="3"/>
  <c r="G2381" i="3"/>
  <c r="G2380" i="3"/>
  <c r="G2379" i="3"/>
  <c r="G2378" i="3"/>
  <c r="G2377" i="3"/>
  <c r="G2376" i="3"/>
  <c r="G2375" i="3"/>
  <c r="G2374" i="3"/>
  <c r="G2373" i="3"/>
  <c r="G2372" i="3"/>
  <c r="G2371" i="3"/>
  <c r="G2370" i="3"/>
  <c r="G2369" i="3"/>
  <c r="G2368" i="3"/>
  <c r="G2367" i="3"/>
  <c r="G2366" i="3"/>
  <c r="G2365" i="3"/>
  <c r="G2364" i="3"/>
  <c r="G2363" i="3"/>
  <c r="G2362" i="3"/>
  <c r="G2361" i="3"/>
  <c r="G2360" i="3"/>
  <c r="G2359" i="3"/>
  <c r="G2358" i="3"/>
  <c r="G2357" i="3"/>
  <c r="G2356" i="3"/>
  <c r="G2355" i="3"/>
  <c r="G2354" i="3"/>
  <c r="G2353" i="3"/>
  <c r="G2352" i="3"/>
  <c r="G2351" i="3"/>
  <c r="G2350" i="3"/>
  <c r="G2349" i="3"/>
  <c r="G2348" i="3"/>
  <c r="G2347" i="3"/>
  <c r="G2346" i="3"/>
  <c r="G2345" i="3"/>
  <c r="G2344" i="3"/>
  <c r="G2343" i="3"/>
  <c r="G2342" i="3"/>
  <c r="G2341" i="3"/>
  <c r="G2340" i="3"/>
  <c r="G2339" i="3"/>
  <c r="G2338" i="3"/>
  <c r="G2337" i="3"/>
  <c r="G2336" i="3"/>
  <c r="G2335" i="3"/>
  <c r="G2334" i="3"/>
  <c r="G2333" i="3"/>
  <c r="G2332" i="3"/>
  <c r="G2331" i="3"/>
  <c r="G2330" i="3"/>
  <c r="G2329" i="3"/>
  <c r="G2328" i="3"/>
  <c r="G2327" i="3"/>
  <c r="G2326" i="3"/>
  <c r="G2325" i="3"/>
  <c r="G2324" i="3"/>
  <c r="G2323" i="3"/>
  <c r="G2322" i="3"/>
  <c r="G2321" i="3"/>
  <c r="G2320" i="3"/>
  <c r="G2319" i="3"/>
  <c r="G2318" i="3"/>
  <c r="G2317" i="3"/>
  <c r="G2316" i="3"/>
  <c r="G2315" i="3"/>
  <c r="G2314" i="3"/>
  <c r="G2313" i="3"/>
  <c r="G2312" i="3"/>
  <c r="G2311" i="3"/>
  <c r="G2310" i="3"/>
  <c r="G2309" i="3"/>
  <c r="G2308" i="3"/>
  <c r="G2307" i="3"/>
  <c r="G2306" i="3"/>
  <c r="G2305" i="3"/>
  <c r="G2304" i="3"/>
  <c r="G2303" i="3"/>
  <c r="G2302" i="3"/>
  <c r="G2301" i="3"/>
  <c r="G2300" i="3"/>
  <c r="G2299" i="3"/>
  <c r="G2298" i="3"/>
  <c r="G2297" i="3"/>
  <c r="G2296" i="3"/>
  <c r="G2295" i="3"/>
  <c r="G2294" i="3"/>
  <c r="G2293" i="3"/>
  <c r="G2292" i="3"/>
  <c r="G2291" i="3"/>
  <c r="G2290" i="3"/>
  <c r="G2289" i="3"/>
  <c r="G2288" i="3"/>
  <c r="G2287" i="3"/>
  <c r="G2286" i="3"/>
  <c r="G2285" i="3"/>
  <c r="G2284" i="3"/>
  <c r="G2283" i="3"/>
  <c r="G2282" i="3"/>
  <c r="G2281" i="3"/>
  <c r="G2280" i="3"/>
  <c r="G2279" i="3"/>
  <c r="G2278" i="3"/>
  <c r="G2277" i="3"/>
  <c r="G2276" i="3"/>
  <c r="G2275" i="3"/>
  <c r="G2274" i="3"/>
  <c r="G2273" i="3"/>
  <c r="G2272" i="3"/>
  <c r="G2271" i="3"/>
  <c r="G2270" i="3"/>
  <c r="G2269" i="3"/>
  <c r="G2268" i="3"/>
  <c r="G2267" i="3"/>
  <c r="G2266" i="3"/>
  <c r="G2265" i="3"/>
  <c r="G2264" i="3"/>
  <c r="G2263" i="3"/>
  <c r="G2262" i="3"/>
  <c r="G2261" i="3"/>
  <c r="G2260" i="3"/>
  <c r="G2259" i="3"/>
  <c r="G2258" i="3"/>
  <c r="G2257" i="3"/>
  <c r="G2256" i="3"/>
  <c r="G2255" i="3"/>
  <c r="G2254" i="3"/>
  <c r="G2253" i="3"/>
  <c r="G2252" i="3"/>
  <c r="G2251" i="3"/>
  <c r="G2250" i="3"/>
  <c r="G2249" i="3"/>
  <c r="G2248" i="3"/>
  <c r="G2247" i="3"/>
  <c r="G2246" i="3"/>
  <c r="G2245" i="3"/>
  <c r="G2244" i="3"/>
  <c r="G2243" i="3"/>
  <c r="G2242" i="3"/>
  <c r="G2241" i="3"/>
  <c r="G2240" i="3"/>
  <c r="G2239" i="3"/>
  <c r="G2238" i="3"/>
  <c r="G2237" i="3"/>
  <c r="G2236" i="3"/>
  <c r="G2235" i="3"/>
  <c r="G2234" i="3"/>
  <c r="G2233" i="3"/>
  <c r="G2232" i="3"/>
  <c r="G2231" i="3"/>
  <c r="G2230" i="3"/>
  <c r="G2229" i="3"/>
  <c r="G2228" i="3"/>
  <c r="G2227" i="3"/>
  <c r="G2226" i="3"/>
  <c r="G2225" i="3"/>
  <c r="G2224" i="3"/>
  <c r="G2223" i="3"/>
  <c r="G2222" i="3"/>
  <c r="G2221" i="3"/>
  <c r="G2220" i="3"/>
  <c r="G2219" i="3"/>
  <c r="G2218" i="3"/>
  <c r="G2217" i="3"/>
  <c r="G2216" i="3"/>
  <c r="G2215" i="3"/>
  <c r="G2214" i="3"/>
  <c r="G2213" i="3"/>
  <c r="G2212" i="3"/>
  <c r="G2211" i="3"/>
  <c r="G2210" i="3"/>
  <c r="G2209" i="3"/>
  <c r="G2208" i="3"/>
  <c r="G2207" i="3"/>
  <c r="G2206" i="3"/>
  <c r="G2205" i="3"/>
  <c r="G2204" i="3"/>
  <c r="G2203" i="3"/>
  <c r="G2202" i="3"/>
  <c r="G2201" i="3"/>
  <c r="G2200" i="3"/>
  <c r="G2199" i="3"/>
  <c r="G2198" i="3"/>
  <c r="G2197" i="3"/>
  <c r="G2196" i="3"/>
  <c r="G2195" i="3"/>
  <c r="G2194" i="3"/>
  <c r="G2193" i="3"/>
  <c r="G2192" i="3"/>
  <c r="G2191" i="3"/>
  <c r="G2190" i="3"/>
  <c r="G2189" i="3"/>
  <c r="G2188" i="3"/>
  <c r="G2187" i="3"/>
  <c r="G2186" i="3"/>
  <c r="G2185" i="3"/>
  <c r="G2184" i="3"/>
  <c r="G2183" i="3"/>
  <c r="G2182" i="3"/>
  <c r="G2181" i="3"/>
  <c r="G2180" i="3"/>
  <c r="G2179" i="3"/>
  <c r="G2178" i="3"/>
  <c r="G2177" i="3"/>
  <c r="G2176" i="3"/>
  <c r="G2175" i="3"/>
  <c r="G2174" i="3"/>
  <c r="G2173" i="3"/>
  <c r="G2172" i="3"/>
  <c r="G2171" i="3"/>
  <c r="G2170" i="3"/>
  <c r="G2169" i="3"/>
  <c r="G2168" i="3"/>
  <c r="G2167" i="3"/>
  <c r="G2166" i="3"/>
  <c r="G2165" i="3"/>
  <c r="G2164" i="3"/>
  <c r="G2163" i="3"/>
  <c r="G2162" i="3"/>
  <c r="G2161" i="3"/>
  <c r="G2160" i="3"/>
  <c r="G2159" i="3"/>
  <c r="G2158" i="3"/>
  <c r="G2157" i="3"/>
  <c r="G2156" i="3"/>
  <c r="G2155" i="3"/>
  <c r="G2154" i="3"/>
  <c r="G2153" i="3"/>
  <c r="G2152" i="3"/>
  <c r="G2151" i="3"/>
  <c r="G2150" i="3"/>
  <c r="G2149" i="3"/>
  <c r="G2148" i="3"/>
  <c r="G2147" i="3"/>
  <c r="G2146" i="3"/>
  <c r="G2145" i="3"/>
  <c r="G2144" i="3"/>
  <c r="G2143" i="3"/>
  <c r="G2142" i="3"/>
  <c r="G2141" i="3"/>
  <c r="G2140" i="3"/>
  <c r="G2139" i="3"/>
  <c r="G2138" i="3"/>
  <c r="G2137" i="3"/>
  <c r="G2136" i="3"/>
  <c r="G2135" i="3"/>
  <c r="G2134" i="3"/>
  <c r="G2133" i="3"/>
  <c r="G2132" i="3"/>
  <c r="G2131" i="3"/>
  <c r="G2130" i="3"/>
  <c r="G2129" i="3"/>
  <c r="G2128" i="3"/>
  <c r="G2127" i="3"/>
  <c r="G2126" i="3"/>
  <c r="G2125" i="3"/>
  <c r="G2124" i="3"/>
  <c r="G2123" i="3"/>
  <c r="G2122" i="3"/>
  <c r="G2121" i="3"/>
  <c r="G2120" i="3"/>
  <c r="G2119" i="3"/>
  <c r="G2118" i="3"/>
  <c r="G2117" i="3"/>
  <c r="G2116" i="3"/>
  <c r="G2115" i="3"/>
  <c r="G2114" i="3"/>
  <c r="G2113" i="3"/>
  <c r="G2112" i="3"/>
  <c r="G2111" i="3"/>
  <c r="G2110" i="3"/>
  <c r="G2109" i="3"/>
  <c r="G2108" i="3"/>
  <c r="G2107" i="3"/>
  <c r="G2106" i="3"/>
  <c r="G2105" i="3"/>
  <c r="G2104" i="3"/>
  <c r="G2103" i="3"/>
  <c r="G2102" i="3"/>
  <c r="G2101" i="3"/>
  <c r="G2100" i="3"/>
  <c r="G2099" i="3"/>
  <c r="G2098" i="3"/>
  <c r="G2097" i="3"/>
  <c r="G2096" i="3"/>
  <c r="G2095" i="3"/>
  <c r="G2094" i="3"/>
  <c r="G2093" i="3"/>
  <c r="G2092" i="3"/>
  <c r="G2091" i="3"/>
  <c r="G2090" i="3"/>
  <c r="G2089" i="3"/>
  <c r="G2088" i="3"/>
  <c r="G2087" i="3"/>
  <c r="G2086" i="3"/>
  <c r="G2085" i="3"/>
  <c r="G2084" i="3"/>
  <c r="G2083" i="3"/>
  <c r="G2082" i="3"/>
  <c r="G2081" i="3"/>
  <c r="G2080" i="3"/>
  <c r="G2079" i="3"/>
  <c r="G2078" i="3"/>
  <c r="G2077" i="3"/>
  <c r="G2076" i="3"/>
  <c r="G2075" i="3"/>
  <c r="G2074" i="3"/>
  <c r="G2073" i="3"/>
  <c r="G2072" i="3"/>
  <c r="G2071" i="3"/>
  <c r="G2070" i="3"/>
  <c r="G2069" i="3"/>
  <c r="G2068" i="3"/>
  <c r="G2067" i="3"/>
  <c r="G2066" i="3"/>
  <c r="G2065" i="3"/>
  <c r="G2064" i="3"/>
  <c r="G2063" i="3"/>
  <c r="G2062" i="3"/>
  <c r="G2061" i="3"/>
  <c r="G2060" i="3"/>
  <c r="G2059" i="3"/>
  <c r="G2058" i="3"/>
  <c r="G2057" i="3"/>
  <c r="G2056" i="3"/>
  <c r="G2055" i="3"/>
  <c r="G2054" i="3"/>
  <c r="G2053" i="3"/>
  <c r="G2052" i="3"/>
  <c r="G2051" i="3"/>
  <c r="G2050" i="3"/>
  <c r="G2049" i="3"/>
  <c r="G2048" i="3"/>
  <c r="G2047" i="3"/>
  <c r="G2046" i="3"/>
  <c r="G2045" i="3"/>
  <c r="G2044" i="3"/>
  <c r="G2043" i="3"/>
  <c r="G2042" i="3"/>
  <c r="G2041" i="3"/>
  <c r="G2040" i="3"/>
  <c r="G2039" i="3"/>
  <c r="G2038" i="3"/>
  <c r="G2037" i="3"/>
  <c r="G2036" i="3"/>
  <c r="G2035" i="3"/>
  <c r="G2034" i="3"/>
  <c r="G2033" i="3"/>
  <c r="G2032" i="3"/>
  <c r="G2031" i="3"/>
  <c r="G2030" i="3"/>
  <c r="G2029" i="3"/>
  <c r="G2010" i="3"/>
  <c r="G2009" i="3"/>
  <c r="G2008" i="3"/>
  <c r="G2007" i="3"/>
  <c r="G2006" i="3"/>
  <c r="G2005" i="3"/>
  <c r="G2004" i="3"/>
  <c r="G2003" i="3"/>
  <c r="G2002" i="3"/>
  <c r="G2001" i="3"/>
  <c r="G2000" i="3"/>
  <c r="G1999" i="3"/>
  <c r="G1998" i="3"/>
  <c r="G1997" i="3"/>
  <c r="G1996" i="3"/>
  <c r="G1995" i="3"/>
  <c r="G1994" i="3"/>
  <c r="G1993" i="3"/>
  <c r="G1992" i="3"/>
  <c r="G1991" i="3"/>
  <c r="G1990" i="3"/>
  <c r="G1989" i="3"/>
  <c r="G1988" i="3"/>
  <c r="G1987" i="3"/>
  <c r="G1986" i="3"/>
  <c r="G1985" i="3"/>
  <c r="G1984" i="3"/>
  <c r="G1983" i="3"/>
  <c r="G1982" i="3"/>
  <c r="G1981" i="3"/>
  <c r="G1980" i="3"/>
  <c r="G1979" i="3"/>
  <c r="G1978" i="3"/>
  <c r="G1977" i="3"/>
  <c r="G1976" i="3"/>
  <c r="G1975" i="3"/>
  <c r="G1974" i="3"/>
  <c r="G1973" i="3"/>
  <c r="G1972" i="3"/>
  <c r="G1971" i="3"/>
  <c r="G1970" i="3"/>
  <c r="G1969" i="3"/>
  <c r="G1968" i="3"/>
  <c r="G1967" i="3"/>
  <c r="G1966" i="3"/>
  <c r="G1965" i="3"/>
  <c r="G1964" i="3"/>
  <c r="G1963" i="3"/>
  <c r="G1962" i="3"/>
  <c r="G1961" i="3"/>
  <c r="G1960" i="3"/>
  <c r="G1959" i="3"/>
  <c r="G1958" i="3"/>
  <c r="G1957" i="3"/>
  <c r="G1956" i="3"/>
  <c r="G1955" i="3"/>
  <c r="G1954" i="3"/>
  <c r="G1953" i="3"/>
  <c r="G1952" i="3"/>
  <c r="G1951" i="3"/>
  <c r="G1950" i="3"/>
  <c r="G1949" i="3"/>
  <c r="G1948" i="3"/>
  <c r="G1947" i="3"/>
  <c r="G1946" i="3"/>
  <c r="G1945" i="3"/>
  <c r="G1944" i="3"/>
  <c r="G1943" i="3"/>
  <c r="G1942" i="3"/>
  <c r="G1941" i="3"/>
  <c r="G1940" i="3"/>
  <c r="G1939" i="3"/>
  <c r="G1938" i="3"/>
  <c r="G1937" i="3"/>
  <c r="G1936" i="3"/>
  <c r="G1935" i="3"/>
  <c r="G1934" i="3"/>
  <c r="G1933" i="3"/>
  <c r="G1932" i="3"/>
  <c r="G1931" i="3"/>
  <c r="G1930" i="3"/>
  <c r="G1929" i="3"/>
  <c r="G1928" i="3"/>
  <c r="G1927" i="3"/>
  <c r="G1926" i="3"/>
  <c r="G1925" i="3"/>
  <c r="G1924" i="3"/>
  <c r="G1923" i="3"/>
  <c r="G1922" i="3"/>
  <c r="G1921" i="3"/>
  <c r="G1920" i="3"/>
  <c r="G1919" i="3"/>
  <c r="G1918" i="3"/>
  <c r="G1917" i="3"/>
  <c r="G1916" i="3"/>
  <c r="G1915" i="3"/>
  <c r="G1914" i="3"/>
  <c r="G1913" i="3"/>
  <c r="G1912" i="3"/>
  <c r="G1911" i="3"/>
  <c r="G1910" i="3"/>
  <c r="G1909" i="3"/>
  <c r="G1908" i="3"/>
  <c r="G1907" i="3"/>
  <c r="G1906" i="3"/>
  <c r="G1905" i="3"/>
  <c r="G1904" i="3"/>
  <c r="G1903" i="3"/>
  <c r="G1902" i="3"/>
  <c r="G1901" i="3"/>
  <c r="G1900" i="3"/>
  <c r="G1899" i="3"/>
  <c r="G1898" i="3"/>
  <c r="G1897" i="3"/>
  <c r="G1896" i="3"/>
  <c r="G1895" i="3"/>
  <c r="G1894" i="3"/>
  <c r="G1893" i="3"/>
  <c r="G1892" i="3"/>
  <c r="G1891" i="3"/>
  <c r="G1890" i="3"/>
  <c r="G1889" i="3"/>
  <c r="G1888" i="3"/>
  <c r="G1887" i="3"/>
  <c r="G1886" i="3"/>
  <c r="G1885" i="3"/>
  <c r="G1884" i="3"/>
  <c r="G1883" i="3"/>
  <c r="G1882" i="3"/>
  <c r="G1881" i="3"/>
  <c r="G1880" i="3"/>
  <c r="G1879" i="3"/>
  <c r="G1878" i="3"/>
  <c r="G1877" i="3"/>
  <c r="G1876" i="3"/>
  <c r="G1875" i="3"/>
  <c r="G1874" i="3"/>
  <c r="G1873" i="3"/>
  <c r="G1872" i="3"/>
  <c r="G1871" i="3"/>
  <c r="G1870" i="3"/>
  <c r="G1869" i="3"/>
  <c r="G1858" i="3"/>
  <c r="G1857" i="3"/>
  <c r="G1856" i="3"/>
  <c r="G1855" i="3"/>
  <c r="G1854" i="3"/>
  <c r="G1853" i="3"/>
  <c r="G1852" i="3"/>
  <c r="G1851" i="3"/>
  <c r="G1850" i="3"/>
  <c r="G1849" i="3"/>
  <c r="G1848" i="3"/>
  <c r="G1847" i="3"/>
  <c r="G1846" i="3"/>
  <c r="G1845" i="3"/>
  <c r="G1844" i="3"/>
  <c r="G1843" i="3"/>
  <c r="G1842" i="3"/>
  <c r="G1841" i="3"/>
  <c r="G1840" i="3"/>
  <c r="G1839" i="3"/>
  <c r="G1838" i="3"/>
  <c r="G1837" i="3"/>
  <c r="G1836" i="3"/>
  <c r="G1835" i="3"/>
  <c r="G1834" i="3"/>
  <c r="G1833" i="3"/>
  <c r="G1832" i="3"/>
  <c r="G1831" i="3"/>
  <c r="G1830" i="3"/>
  <c r="G1829" i="3"/>
  <c r="G1828" i="3"/>
  <c r="G1827" i="3"/>
  <c r="G1826" i="3"/>
  <c r="G1825" i="3"/>
  <c r="G1824" i="3"/>
  <c r="G1823" i="3"/>
  <c r="G1822" i="3"/>
  <c r="G1821" i="3"/>
  <c r="G1820" i="3"/>
  <c r="G1819" i="3"/>
  <c r="G1818" i="3"/>
  <c r="G1817" i="3"/>
  <c r="G1816" i="3"/>
  <c r="G1815" i="3"/>
  <c r="G1814" i="3"/>
  <c r="G1813" i="3"/>
  <c r="G1812" i="3"/>
  <c r="G1811" i="3"/>
  <c r="G1810" i="3"/>
  <c r="G1809" i="3"/>
  <c r="G1808" i="3"/>
  <c r="G1807" i="3"/>
  <c r="G1806" i="3"/>
  <c r="G1805" i="3"/>
  <c r="G1804" i="3"/>
  <c r="G1803" i="3"/>
  <c r="G1802" i="3"/>
  <c r="G1801" i="3"/>
  <c r="G1800" i="3"/>
  <c r="G1799" i="3"/>
  <c r="G1798" i="3"/>
  <c r="G1797" i="3"/>
  <c r="G1796" i="3"/>
  <c r="G1795" i="3"/>
  <c r="G1794" i="3"/>
  <c r="G1793" i="3"/>
  <c r="G1792" i="3"/>
  <c r="G1791" i="3"/>
  <c r="G1790" i="3"/>
  <c r="G1789" i="3"/>
  <c r="G1788" i="3"/>
  <c r="G1787" i="3"/>
  <c r="G1786" i="3"/>
  <c r="G1785" i="3"/>
  <c r="G1784" i="3"/>
  <c r="G1783" i="3"/>
  <c r="G1782" i="3"/>
  <c r="G1781" i="3"/>
  <c r="G1780" i="3"/>
  <c r="G1779" i="3"/>
  <c r="G1778" i="3"/>
  <c r="G1777" i="3"/>
  <c r="G1776" i="3"/>
  <c r="G1775" i="3"/>
  <c r="G1774" i="3"/>
  <c r="G1773" i="3"/>
  <c r="G1772" i="3"/>
  <c r="G1771" i="3"/>
  <c r="G1770" i="3"/>
  <c r="G1769" i="3"/>
  <c r="G1768" i="3"/>
  <c r="G1767" i="3"/>
  <c r="G1766" i="3"/>
  <c r="G1765" i="3"/>
  <c r="G1764" i="3"/>
  <c r="G1763" i="3"/>
  <c r="G1762" i="3"/>
  <c r="G1761" i="3"/>
  <c r="G1760" i="3"/>
  <c r="G1759" i="3"/>
  <c r="G1758" i="3"/>
  <c r="G1757" i="3"/>
  <c r="G1756" i="3"/>
  <c r="G1755" i="3"/>
  <c r="G1754" i="3"/>
  <c r="G1753" i="3"/>
  <c r="G1752" i="3"/>
  <c r="G1751" i="3"/>
  <c r="G1750" i="3"/>
  <c r="G1749" i="3"/>
  <c r="G1748" i="3"/>
  <c r="G1747" i="3"/>
  <c r="G1746" i="3"/>
  <c r="G1745" i="3"/>
  <c r="G1744" i="3"/>
  <c r="G1743" i="3"/>
  <c r="G1742" i="3"/>
  <c r="G1741" i="3"/>
  <c r="G1740" i="3"/>
  <c r="G1739" i="3"/>
  <c r="G1738" i="3"/>
  <c r="G1737" i="3"/>
  <c r="G1736" i="3"/>
  <c r="G1735" i="3"/>
  <c r="G1734" i="3"/>
  <c r="G1733" i="3"/>
  <c r="G1732" i="3"/>
  <c r="G1731" i="3"/>
  <c r="G1730" i="3"/>
  <c r="G1729" i="3"/>
  <c r="G1728" i="3"/>
  <c r="G1727" i="3"/>
  <c r="G1726" i="3"/>
  <c r="G1725" i="3"/>
  <c r="G1724" i="3"/>
  <c r="G1723" i="3"/>
  <c r="G1722" i="3"/>
  <c r="G1721" i="3"/>
  <c r="G1720" i="3"/>
  <c r="G1719" i="3"/>
  <c r="G1718" i="3"/>
  <c r="G1717" i="3"/>
  <c r="G1716" i="3"/>
  <c r="G1715" i="3"/>
  <c r="G1714" i="3"/>
  <c r="G1713" i="3"/>
  <c r="G1712" i="3"/>
  <c r="G1711" i="3"/>
  <c r="G1710" i="3"/>
  <c r="G1709" i="3"/>
  <c r="G1708" i="3"/>
  <c r="G1707" i="3"/>
  <c r="G1706" i="3"/>
  <c r="G1705" i="3"/>
  <c r="G1704" i="3"/>
  <c r="G1703" i="3"/>
  <c r="G1702" i="3"/>
  <c r="G1701" i="3"/>
  <c r="G1700" i="3"/>
  <c r="G1699" i="3"/>
  <c r="G1698" i="3"/>
  <c r="G1697" i="3"/>
  <c r="G1696" i="3"/>
  <c r="G1695" i="3"/>
  <c r="G1694" i="3"/>
  <c r="G1693" i="3"/>
  <c r="G1692" i="3"/>
  <c r="G1691" i="3"/>
  <c r="G1690" i="3"/>
  <c r="G1689" i="3"/>
  <c r="G1688" i="3"/>
  <c r="G1687" i="3"/>
  <c r="G1686" i="3"/>
  <c r="G1685" i="3"/>
  <c r="G1684" i="3"/>
  <c r="G1683" i="3"/>
  <c r="G1682" i="3"/>
  <c r="G1681" i="3"/>
  <c r="G1680" i="3"/>
  <c r="G1679" i="3"/>
  <c r="G1678" i="3"/>
  <c r="G1677" i="3"/>
  <c r="G1676" i="3"/>
  <c r="G1675" i="3"/>
  <c r="G1674" i="3"/>
  <c r="G1673" i="3"/>
  <c r="G1672" i="3"/>
  <c r="G1671" i="3"/>
  <c r="G1670" i="3"/>
  <c r="G1669" i="3"/>
  <c r="G1668" i="3"/>
  <c r="G1667" i="3"/>
  <c r="G1666" i="3"/>
  <c r="G1665" i="3"/>
  <c r="G1664" i="3"/>
  <c r="G1663" i="3"/>
  <c r="G1662" i="3"/>
  <c r="G1661" i="3"/>
  <c r="G1660" i="3"/>
  <c r="G1659" i="3"/>
  <c r="G1658" i="3"/>
  <c r="G1657" i="3"/>
  <c r="G1656" i="3"/>
  <c r="G1655" i="3"/>
  <c r="G1654" i="3"/>
  <c r="G1653" i="3"/>
  <c r="G1652" i="3"/>
  <c r="G1651" i="3"/>
  <c r="G1650" i="3"/>
  <c r="G1649" i="3"/>
  <c r="G1648" i="3"/>
  <c r="G1647" i="3"/>
  <c r="G1646" i="3"/>
  <c r="G1645" i="3"/>
  <c r="G1644" i="3"/>
  <c r="G1643" i="3"/>
  <c r="G1642" i="3"/>
  <c r="G1641" i="3"/>
  <c r="G1640" i="3"/>
  <c r="G1639" i="3"/>
  <c r="G1638" i="3"/>
  <c r="G1637" i="3"/>
  <c r="G1636" i="3"/>
  <c r="G1635" i="3"/>
  <c r="G1634" i="3"/>
  <c r="G1633" i="3"/>
  <c r="G1632" i="3"/>
  <c r="G1631" i="3"/>
  <c r="G1630" i="3"/>
  <c r="G1629" i="3"/>
  <c r="G1628" i="3"/>
  <c r="G1627" i="3"/>
  <c r="G1626" i="3"/>
  <c r="G1625" i="3"/>
  <c r="G1624" i="3"/>
  <c r="G1623" i="3"/>
  <c r="G1622" i="3"/>
  <c r="G1621" i="3"/>
  <c r="G1620" i="3"/>
  <c r="G1619" i="3"/>
  <c r="G1618" i="3"/>
  <c r="G1617" i="3"/>
  <c r="G1616" i="3"/>
  <c r="G1615" i="3"/>
  <c r="G1614" i="3"/>
  <c r="G1613" i="3"/>
  <c r="G1612" i="3"/>
  <c r="G1611" i="3"/>
  <c r="G1610" i="3"/>
  <c r="G1609" i="3"/>
  <c r="G1608" i="3"/>
  <c r="G1607" i="3"/>
  <c r="G1606" i="3"/>
  <c r="G1605" i="3"/>
  <c r="G1604" i="3"/>
  <c r="G1603" i="3"/>
  <c r="G1602" i="3"/>
  <c r="G1601" i="3"/>
  <c r="G1600" i="3"/>
  <c r="G1599" i="3"/>
  <c r="G1598" i="3"/>
  <c r="G1597" i="3"/>
  <c r="G1596" i="3"/>
  <c r="G1595" i="3"/>
  <c r="G1594" i="3"/>
  <c r="G1593" i="3"/>
  <c r="G1592" i="3"/>
  <c r="G1591" i="3"/>
  <c r="G1590" i="3"/>
  <c r="G1589" i="3"/>
  <c r="G1588" i="3"/>
  <c r="G1587" i="3"/>
  <c r="G1586" i="3"/>
  <c r="G1585" i="3"/>
  <c r="G1584" i="3"/>
  <c r="G1583" i="3"/>
  <c r="G1582" i="3"/>
  <c r="G1581" i="3"/>
  <c r="G1580" i="3"/>
  <c r="G1579" i="3"/>
  <c r="G1578" i="3"/>
  <c r="G1577" i="3"/>
  <c r="G1576" i="3"/>
  <c r="G1575" i="3"/>
  <c r="G1574" i="3"/>
  <c r="G1573" i="3"/>
  <c r="G1572" i="3"/>
  <c r="G1571" i="3"/>
  <c r="G1570" i="3"/>
  <c r="G1569" i="3"/>
  <c r="G1568" i="3"/>
  <c r="G1567" i="3"/>
  <c r="G1566" i="3"/>
  <c r="G1565" i="3"/>
  <c r="G1564" i="3"/>
  <c r="G1563" i="3"/>
  <c r="G1562" i="3"/>
  <c r="G1561" i="3"/>
  <c r="G1560" i="3"/>
  <c r="G1559" i="3"/>
  <c r="G1558" i="3"/>
  <c r="G1557" i="3"/>
  <c r="G1556" i="3"/>
  <c r="G1555" i="3"/>
  <c r="G1554" i="3"/>
  <c r="G1553" i="3"/>
  <c r="G1552" i="3"/>
  <c r="G1551" i="3"/>
  <c r="G1550" i="3"/>
  <c r="G1549" i="3"/>
  <c r="G1548" i="3"/>
  <c r="G1547" i="3"/>
  <c r="G1546" i="3"/>
  <c r="G1545" i="3"/>
  <c r="G1544" i="3"/>
  <c r="G1543" i="3"/>
  <c r="G1542" i="3"/>
  <c r="G1541" i="3"/>
  <c r="G1540" i="3"/>
  <c r="G1539" i="3"/>
  <c r="G1538" i="3"/>
  <c r="G1537" i="3"/>
  <c r="G1536" i="3"/>
  <c r="G1535" i="3"/>
  <c r="G1534" i="3"/>
  <c r="G1533" i="3"/>
  <c r="G1532" i="3"/>
  <c r="G1531" i="3"/>
  <c r="G1530" i="3"/>
  <c r="G1529" i="3"/>
  <c r="G1528" i="3"/>
  <c r="G1527" i="3"/>
  <c r="G1526" i="3"/>
  <c r="G1525" i="3"/>
  <c r="G1524" i="3"/>
  <c r="G1523" i="3"/>
  <c r="G1522" i="3"/>
  <c r="G1521" i="3"/>
  <c r="G1520" i="3"/>
  <c r="G1519" i="3"/>
  <c r="G1518" i="3"/>
  <c r="G1517" i="3"/>
  <c r="G1516" i="3"/>
  <c r="G1515" i="3"/>
  <c r="G1514" i="3"/>
  <c r="G1513" i="3"/>
  <c r="G1512" i="3"/>
  <c r="G1511" i="3"/>
  <c r="G1510" i="3"/>
  <c r="G1509" i="3"/>
  <c r="G1508" i="3"/>
  <c r="G1507" i="3"/>
  <c r="G1506" i="3"/>
  <c r="G1505" i="3"/>
  <c r="G1504" i="3"/>
  <c r="G1503" i="3"/>
  <c r="G1502" i="3"/>
  <c r="G1501" i="3"/>
  <c r="G1500" i="3"/>
  <c r="G1499" i="3"/>
  <c r="G1498" i="3"/>
  <c r="G1497" i="3"/>
  <c r="G1496" i="3"/>
  <c r="G1495" i="3"/>
  <c r="G1494" i="3"/>
  <c r="G1493" i="3"/>
  <c r="G1492" i="3"/>
  <c r="G1491" i="3"/>
  <c r="G1490" i="3"/>
  <c r="G1489" i="3"/>
  <c r="G1488" i="3"/>
  <c r="G1487" i="3"/>
  <c r="G1486" i="3"/>
  <c r="G1485" i="3"/>
  <c r="G1484" i="3"/>
  <c r="G1483" i="3"/>
  <c r="G1482" i="3"/>
  <c r="G1481" i="3"/>
  <c r="G1480" i="3"/>
  <c r="G1479" i="3"/>
  <c r="G1478" i="3"/>
  <c r="G1477" i="3"/>
  <c r="G1476" i="3"/>
  <c r="G1475" i="3"/>
  <c r="G1474" i="3"/>
  <c r="G1473" i="3"/>
  <c r="G1472" i="3"/>
  <c r="G1471" i="3"/>
  <c r="G1470" i="3"/>
  <c r="G1469" i="3"/>
  <c r="G1468" i="3"/>
  <c r="G1467" i="3"/>
  <c r="G1466" i="3"/>
  <c r="G1465" i="3"/>
  <c r="G1464" i="3"/>
  <c r="G1463" i="3"/>
  <c r="G1462" i="3"/>
  <c r="G1461" i="3"/>
  <c r="G1460" i="3"/>
  <c r="G1459" i="3"/>
  <c r="G1458" i="3"/>
  <c r="G1457" i="3"/>
  <c r="G1456" i="3"/>
  <c r="G1455" i="3"/>
  <c r="G1454" i="3"/>
  <c r="G1453" i="3"/>
  <c r="G1452" i="3"/>
  <c r="G1451" i="3"/>
  <c r="G1450" i="3"/>
  <c r="G1449" i="3"/>
  <c r="G1448" i="3"/>
  <c r="G1447" i="3"/>
  <c r="G1446" i="3"/>
  <c r="G1445" i="3"/>
  <c r="G1444" i="3"/>
  <c r="G1443" i="3"/>
  <c r="G1442" i="3"/>
  <c r="G1441" i="3"/>
  <c r="G1440" i="3"/>
  <c r="G1439" i="3"/>
  <c r="G1438" i="3"/>
  <c r="G1437" i="3"/>
  <c r="G1436" i="3"/>
  <c r="G1435" i="3"/>
  <c r="G1434" i="3"/>
  <c r="G1433" i="3"/>
  <c r="G1432" i="3"/>
  <c r="G1431" i="3"/>
  <c r="G1430" i="3"/>
  <c r="G1429" i="3"/>
  <c r="G1428" i="3"/>
  <c r="G1427" i="3"/>
  <c r="G1426" i="3"/>
  <c r="G1425" i="3"/>
  <c r="G1424" i="3"/>
  <c r="G1423" i="3"/>
  <c r="G1422" i="3"/>
  <c r="G1421" i="3"/>
  <c r="G1420" i="3"/>
  <c r="G1419" i="3"/>
  <c r="G1418" i="3"/>
  <c r="G1417" i="3"/>
  <c r="G1416" i="3"/>
  <c r="G1415" i="3"/>
  <c r="G1414" i="3"/>
  <c r="G1413" i="3"/>
  <c r="G1412" i="3"/>
  <c r="G1411" i="3"/>
  <c r="G1410" i="3"/>
  <c r="G1409" i="3"/>
  <c r="G1408" i="3"/>
  <c r="G1407" i="3"/>
  <c r="G1406" i="3"/>
  <c r="G1405" i="3"/>
  <c r="G1404" i="3"/>
  <c r="G1403" i="3"/>
  <c r="G1402" i="3"/>
  <c r="G1401" i="3"/>
  <c r="G1400" i="3"/>
  <c r="G1399" i="3"/>
  <c r="G1398" i="3"/>
  <c r="G1397" i="3"/>
  <c r="G1396" i="3"/>
  <c r="G1395" i="3"/>
  <c r="G1394" i="3"/>
  <c r="G1393" i="3"/>
  <c r="G1392" i="3"/>
  <c r="G1391" i="3"/>
  <c r="G1390" i="3"/>
  <c r="G1389" i="3"/>
  <c r="G1388" i="3"/>
  <c r="G1387" i="3"/>
  <c r="G1386" i="3"/>
  <c r="G1385" i="3"/>
  <c r="G1384" i="3"/>
  <c r="G1383" i="3"/>
  <c r="G1382" i="3"/>
  <c r="G1381" i="3"/>
  <c r="G1380" i="3"/>
  <c r="G1379" i="3"/>
  <c r="G1378" i="3"/>
  <c r="G1377" i="3"/>
  <c r="G1376" i="3"/>
  <c r="G1375" i="3"/>
  <c r="G1374" i="3"/>
  <c r="G1373" i="3"/>
  <c r="G1372" i="3"/>
  <c r="G1371" i="3"/>
  <c r="G1370" i="3"/>
  <c r="G1369" i="3"/>
  <c r="G1368" i="3"/>
  <c r="G1367" i="3"/>
  <c r="G1366" i="3"/>
  <c r="G1365" i="3"/>
  <c r="G1364" i="3"/>
  <c r="G1363" i="3"/>
  <c r="G1362" i="3"/>
  <c r="G1361" i="3"/>
  <c r="G1360" i="3"/>
  <c r="G1359" i="3"/>
  <c r="G1358" i="3"/>
  <c r="G1357" i="3"/>
  <c r="G1356" i="3"/>
  <c r="G1355" i="3"/>
  <c r="G1354" i="3"/>
  <c r="G1353" i="3"/>
  <c r="G1352" i="3"/>
  <c r="G1351" i="3"/>
  <c r="G1350" i="3"/>
  <c r="G1349" i="3"/>
  <c r="G1348" i="3"/>
  <c r="G1347" i="3"/>
  <c r="G1346" i="3"/>
  <c r="G1345" i="3"/>
  <c r="G1344" i="3"/>
  <c r="G1343" i="3"/>
  <c r="G1342" i="3"/>
  <c r="G1341" i="3"/>
  <c r="G1340" i="3"/>
  <c r="G1339" i="3"/>
  <c r="G1338" i="3"/>
  <c r="G1337" i="3"/>
  <c r="G1336" i="3"/>
  <c r="G1335" i="3"/>
  <c r="G1334" i="3"/>
  <c r="G1333" i="3"/>
  <c r="G1332" i="3"/>
  <c r="G1331" i="3"/>
  <c r="G1330" i="3"/>
  <c r="G1329" i="3"/>
  <c r="G1328" i="3"/>
  <c r="G1327" i="3"/>
  <c r="G1326" i="3"/>
  <c r="G1325" i="3"/>
  <c r="G1324" i="3"/>
  <c r="G1323" i="3"/>
  <c r="G1322" i="3"/>
  <c r="G1321" i="3"/>
  <c r="G1320" i="3"/>
  <c r="G1319" i="3"/>
  <c r="G1318" i="3"/>
  <c r="G1317" i="3"/>
  <c r="G1316" i="3"/>
  <c r="G1315" i="3"/>
  <c r="G1314" i="3"/>
  <c r="G1313" i="3"/>
  <c r="G1312" i="3"/>
  <c r="G1311" i="3"/>
  <c r="G1310" i="3"/>
  <c r="G1309" i="3"/>
  <c r="G1308" i="3"/>
  <c r="G1307" i="3"/>
  <c r="G1306" i="3"/>
  <c r="G1305" i="3"/>
  <c r="G1304" i="3"/>
  <c r="G1303" i="3"/>
  <c r="G1302" i="3"/>
  <c r="G1301" i="3"/>
  <c r="G1300" i="3"/>
  <c r="G1299" i="3"/>
  <c r="G1298" i="3"/>
  <c r="G1297" i="3"/>
  <c r="G1296" i="3"/>
  <c r="G1295" i="3"/>
  <c r="G1294" i="3"/>
  <c r="G1293" i="3"/>
  <c r="G1292" i="3"/>
  <c r="G1291" i="3"/>
  <c r="G1290" i="3"/>
  <c r="G1289" i="3"/>
  <c r="G1288" i="3"/>
  <c r="G1287" i="3"/>
  <c r="G1286" i="3"/>
  <c r="G1285" i="3"/>
  <c r="G1284" i="3"/>
  <c r="G1283" i="3"/>
  <c r="G1282" i="3"/>
  <c r="G1281" i="3"/>
  <c r="G1280" i="3"/>
  <c r="G1279" i="3"/>
  <c r="G1278" i="3"/>
  <c r="G1277" i="3"/>
  <c r="G1276" i="3"/>
  <c r="G1275" i="3"/>
  <c r="G1274" i="3"/>
  <c r="G1273" i="3"/>
  <c r="G1272" i="3"/>
  <c r="G1271" i="3"/>
  <c r="G1270" i="3"/>
  <c r="G1269" i="3"/>
  <c r="G1268" i="3"/>
  <c r="G1267" i="3"/>
  <c r="G1266" i="3"/>
  <c r="G1265" i="3"/>
  <c r="G1264" i="3"/>
  <c r="G1263" i="3"/>
  <c r="G1262" i="3"/>
  <c r="G1261" i="3"/>
  <c r="G1260" i="3"/>
  <c r="G1259" i="3"/>
  <c r="G1258" i="3"/>
  <c r="G1257" i="3"/>
  <c r="G1256" i="3"/>
  <c r="G1255" i="3"/>
  <c r="G1254" i="3"/>
  <c r="G1253" i="3"/>
  <c r="G1252" i="3"/>
  <c r="G1251" i="3"/>
  <c r="G1250" i="3"/>
  <c r="G1249" i="3"/>
  <c r="G1248" i="3"/>
  <c r="G1247" i="3"/>
  <c r="G1246" i="3"/>
  <c r="G1245" i="3"/>
  <c r="G1244" i="3"/>
  <c r="G1243" i="3"/>
  <c r="G1242" i="3"/>
  <c r="G1241" i="3"/>
  <c r="G1240" i="3"/>
  <c r="G1239" i="3"/>
  <c r="G1238" i="3"/>
  <c r="G1237" i="3"/>
  <c r="G1236" i="3"/>
  <c r="G1235" i="3"/>
  <c r="G1234" i="3"/>
  <c r="G1233" i="3"/>
  <c r="G1232" i="3"/>
  <c r="G1231" i="3"/>
  <c r="G1230" i="3"/>
  <c r="G1229" i="3"/>
  <c r="G1228" i="3"/>
  <c r="G1227" i="3"/>
  <c r="G1226" i="3"/>
  <c r="G1225" i="3"/>
  <c r="G1224" i="3"/>
  <c r="G1223" i="3"/>
  <c r="G1222" i="3"/>
  <c r="G1221" i="3"/>
  <c r="G1220" i="3"/>
  <c r="G1219" i="3"/>
  <c r="G1218" i="3"/>
  <c r="G1217" i="3"/>
  <c r="G1216" i="3"/>
  <c r="G1215" i="3"/>
  <c r="G1214" i="3"/>
  <c r="G1213" i="3"/>
  <c r="G1212" i="3"/>
  <c r="G1211" i="3"/>
  <c r="G1210" i="3"/>
  <c r="G1209" i="3"/>
  <c r="G1208" i="3"/>
  <c r="G1207" i="3"/>
  <c r="G1206" i="3"/>
  <c r="G1205" i="3"/>
  <c r="G1204" i="3"/>
  <c r="G1203" i="3"/>
  <c r="G1202" i="3"/>
  <c r="G1201" i="3"/>
  <c r="G1200" i="3"/>
  <c r="G1199" i="3"/>
  <c r="G1198" i="3"/>
  <c r="G1197" i="3"/>
  <c r="G1196" i="3"/>
  <c r="G1195" i="3"/>
  <c r="G1194" i="3"/>
  <c r="G1193" i="3"/>
  <c r="G1192" i="3"/>
  <c r="G1191" i="3"/>
  <c r="G1190" i="3"/>
  <c r="G1189" i="3"/>
  <c r="G1188" i="3"/>
  <c r="G1187" i="3"/>
  <c r="G1186" i="3"/>
  <c r="G1185" i="3"/>
  <c r="G1184" i="3"/>
  <c r="G1183" i="3"/>
  <c r="G1182" i="3"/>
  <c r="G1181" i="3"/>
  <c r="G1180" i="3"/>
  <c r="G1179" i="3"/>
  <c r="G1178" i="3"/>
  <c r="G1177" i="3"/>
  <c r="G1176" i="3"/>
  <c r="G1175" i="3"/>
  <c r="G1174" i="3"/>
  <c r="G1173" i="3"/>
  <c r="G1172" i="3"/>
  <c r="G1171" i="3"/>
  <c r="G1170" i="3"/>
  <c r="G1169" i="3"/>
  <c r="G1168" i="3"/>
  <c r="G1167" i="3"/>
  <c r="G1166" i="3"/>
  <c r="G1165" i="3"/>
  <c r="G1164" i="3"/>
  <c r="G1163" i="3"/>
  <c r="G1162" i="3"/>
  <c r="G1161" i="3"/>
  <c r="G1160" i="3"/>
  <c r="G1159" i="3"/>
  <c r="G1158" i="3"/>
  <c r="G1157" i="3"/>
  <c r="G1156" i="3"/>
  <c r="G1155" i="3"/>
  <c r="G1154" i="3"/>
  <c r="G1153" i="3"/>
  <c r="G1152" i="3"/>
  <c r="G1151" i="3"/>
  <c r="G1150" i="3"/>
  <c r="G1149" i="3"/>
  <c r="G1148" i="3"/>
  <c r="G1147" i="3"/>
  <c r="G1146" i="3"/>
  <c r="G1145" i="3"/>
  <c r="G1144" i="3"/>
  <c r="G1143" i="3"/>
  <c r="G1142" i="3"/>
  <c r="G1141" i="3"/>
  <c r="G1140" i="3"/>
  <c r="G1139" i="3"/>
  <c r="G1138" i="3"/>
  <c r="G1137" i="3"/>
  <c r="G1136" i="3"/>
  <c r="G1135" i="3"/>
  <c r="G1134" i="3"/>
  <c r="G1133" i="3"/>
  <c r="G1132" i="3"/>
  <c r="G1131" i="3"/>
  <c r="G1130" i="3"/>
  <c r="G1129" i="3"/>
  <c r="G1128" i="3"/>
  <c r="G1127" i="3"/>
  <c r="G1126" i="3"/>
  <c r="G1125" i="3"/>
  <c r="G1124" i="3"/>
  <c r="G1123" i="3"/>
  <c r="G1122" i="3"/>
  <c r="G1121" i="3"/>
  <c r="G1120" i="3"/>
  <c r="G1119" i="3"/>
  <c r="G1118" i="3"/>
  <c r="G1117" i="3"/>
  <c r="G1116" i="3"/>
  <c r="G1115" i="3"/>
  <c r="G1114" i="3"/>
  <c r="G1113" i="3"/>
  <c r="G1112" i="3"/>
  <c r="G1111" i="3"/>
  <c r="G1110" i="3"/>
  <c r="G1109" i="3"/>
  <c r="G1108" i="3"/>
  <c r="G1107" i="3"/>
  <c r="G1106" i="3"/>
  <c r="G1105" i="3"/>
  <c r="G1104" i="3"/>
  <c r="G1103" i="3"/>
  <c r="G1102" i="3"/>
  <c r="G1101" i="3"/>
  <c r="G1100" i="3"/>
  <c r="G1099" i="3"/>
  <c r="G1098" i="3"/>
  <c r="G1097" i="3"/>
  <c r="G1096" i="3"/>
  <c r="G1095" i="3"/>
  <c r="G1094" i="3"/>
  <c r="G1093" i="3"/>
  <c r="G1092" i="3"/>
  <c r="G1091" i="3"/>
  <c r="G1090" i="3"/>
  <c r="G1089" i="3"/>
  <c r="G1088" i="3"/>
  <c r="G1087" i="3"/>
  <c r="G1086" i="3"/>
  <c r="G1085" i="3"/>
  <c r="G1084" i="3"/>
  <c r="G1083" i="3"/>
  <c r="G1082" i="3"/>
  <c r="G1081" i="3"/>
  <c r="G1080" i="3"/>
  <c r="G1079" i="3"/>
  <c r="G1078" i="3"/>
  <c r="G1077" i="3"/>
  <c r="G1076" i="3"/>
  <c r="G1075" i="3"/>
  <c r="G1074" i="3"/>
  <c r="G1073" i="3"/>
  <c r="G1072" i="3"/>
  <c r="G1071" i="3"/>
  <c r="G1070" i="3"/>
  <c r="G1069" i="3"/>
  <c r="G1068" i="3"/>
  <c r="G1067" i="3"/>
  <c r="G1066" i="3"/>
  <c r="G1065" i="3"/>
  <c r="G1064" i="3"/>
  <c r="G1063" i="3"/>
  <c r="G1062" i="3"/>
  <c r="G1061" i="3"/>
  <c r="G1060" i="3"/>
  <c r="G1059" i="3"/>
  <c r="G1058" i="3"/>
  <c r="G1057" i="3"/>
  <c r="G1056" i="3"/>
  <c r="G1055" i="3"/>
  <c r="G1054" i="3"/>
  <c r="G1053" i="3"/>
  <c r="G1052" i="3"/>
  <c r="G1051" i="3"/>
  <c r="G1050" i="3"/>
  <c r="G1049" i="3"/>
  <c r="G1048" i="3"/>
  <c r="G1047" i="3"/>
  <c r="G1046" i="3"/>
  <c r="G1045" i="3"/>
  <c r="G1044" i="3"/>
  <c r="G1043" i="3"/>
  <c r="G1042" i="3"/>
  <c r="G1041" i="3"/>
  <c r="G1040" i="3"/>
  <c r="G1039" i="3"/>
  <c r="G1038" i="3"/>
  <c r="G1037" i="3"/>
  <c r="G1036" i="3"/>
  <c r="G1035" i="3"/>
  <c r="G1034" i="3"/>
  <c r="G1033" i="3"/>
  <c r="G1032" i="3"/>
  <c r="G1031" i="3"/>
  <c r="G1030" i="3"/>
  <c r="G1029" i="3"/>
  <c r="G1028" i="3"/>
  <c r="G1027" i="3"/>
  <c r="G1026" i="3"/>
  <c r="G1025" i="3"/>
  <c r="G1024" i="3"/>
  <c r="G1023" i="3"/>
  <c r="G1022" i="3"/>
  <c r="G1021" i="3"/>
  <c r="G1020" i="3"/>
  <c r="G1019" i="3"/>
  <c r="G1018" i="3"/>
  <c r="G1017" i="3"/>
  <c r="G1016" i="3"/>
  <c r="G1015" i="3"/>
  <c r="G1014" i="3"/>
  <c r="G1013" i="3"/>
  <c r="G1012" i="3"/>
  <c r="G1011" i="3"/>
  <c r="G1010" i="3"/>
  <c r="G1009" i="3"/>
  <c r="G1008" i="3"/>
  <c r="G1007" i="3"/>
  <c r="G1006" i="3"/>
  <c r="G1005" i="3"/>
  <c r="G1004" i="3"/>
  <c r="G1003" i="3"/>
  <c r="G1002" i="3"/>
  <c r="G1001" i="3"/>
  <c r="G1000" i="3"/>
  <c r="G999" i="3"/>
  <c r="G998" i="3"/>
  <c r="G997" i="3"/>
  <c r="G996" i="3"/>
  <c r="G995" i="3"/>
  <c r="G994" i="3"/>
  <c r="G993" i="3"/>
  <c r="G992" i="3"/>
  <c r="G991" i="3"/>
  <c r="G990" i="3"/>
  <c r="G989" i="3"/>
  <c r="G988" i="3"/>
  <c r="G987" i="3"/>
  <c r="G986" i="3"/>
  <c r="G985" i="3"/>
  <c r="G984" i="3"/>
  <c r="G983" i="3"/>
  <c r="G982" i="3"/>
  <c r="G981" i="3"/>
  <c r="G980" i="3"/>
  <c r="G979" i="3"/>
  <c r="G978" i="3"/>
  <c r="G977" i="3"/>
  <c r="G976" i="3"/>
  <c r="G975" i="3"/>
  <c r="G974" i="3"/>
  <c r="G973" i="3"/>
  <c r="G972" i="3"/>
  <c r="G971" i="3"/>
  <c r="G970" i="3"/>
  <c r="G969" i="3"/>
  <c r="G968" i="3"/>
  <c r="G967" i="3"/>
  <c r="G966" i="3"/>
  <c r="G965" i="3"/>
  <c r="G964" i="3"/>
  <c r="G963" i="3"/>
  <c r="G962" i="3"/>
  <c r="G961" i="3"/>
  <c r="G960" i="3"/>
  <c r="G959" i="3"/>
  <c r="G958" i="3"/>
  <c r="G957" i="3"/>
  <c r="G956" i="3"/>
  <c r="G955" i="3"/>
  <c r="G954" i="3"/>
  <c r="G953" i="3"/>
  <c r="G952" i="3"/>
  <c r="G951" i="3"/>
  <c r="G950" i="3"/>
  <c r="G949" i="3"/>
  <c r="G948" i="3"/>
  <c r="G947" i="3"/>
  <c r="G946" i="3"/>
  <c r="G945" i="3"/>
  <c r="G944" i="3"/>
  <c r="G943" i="3"/>
  <c r="G942" i="3"/>
  <c r="G941" i="3"/>
  <c r="G940" i="3"/>
  <c r="G939" i="3"/>
  <c r="G938" i="3"/>
  <c r="G937" i="3"/>
  <c r="G936" i="3"/>
  <c r="G935" i="3"/>
  <c r="G934" i="3"/>
  <c r="G933" i="3"/>
  <c r="G932" i="3"/>
  <c r="G931" i="3"/>
  <c r="G930" i="3"/>
  <c r="G929" i="3"/>
  <c r="G928" i="3"/>
  <c r="G927" i="3"/>
  <c r="G926" i="3"/>
  <c r="G925" i="3"/>
  <c r="G924" i="3"/>
  <c r="G923" i="3"/>
  <c r="G922" i="3"/>
  <c r="G921" i="3"/>
  <c r="G920" i="3"/>
  <c r="G919" i="3"/>
  <c r="G918" i="3"/>
  <c r="G917" i="3"/>
  <c r="G916" i="3"/>
  <c r="G915" i="3"/>
  <c r="G914" i="3"/>
  <c r="G913" i="3"/>
  <c r="G912" i="3"/>
  <c r="G911" i="3"/>
  <c r="G910" i="3"/>
  <c r="G909" i="3"/>
  <c r="G908" i="3"/>
  <c r="G907" i="3"/>
  <c r="G906" i="3"/>
  <c r="G905" i="3"/>
  <c r="G904" i="3"/>
  <c r="G903" i="3"/>
  <c r="G902" i="3"/>
  <c r="G901" i="3"/>
  <c r="G900" i="3"/>
  <c r="G899" i="3"/>
  <c r="G898" i="3"/>
  <c r="G897" i="3"/>
  <c r="G896" i="3"/>
  <c r="G895" i="3"/>
  <c r="G894" i="3"/>
  <c r="G893" i="3"/>
  <c r="G892" i="3"/>
  <c r="G891" i="3"/>
  <c r="G890" i="3"/>
  <c r="G889" i="3"/>
  <c r="G888" i="3"/>
  <c r="G887" i="3"/>
  <c r="G886" i="3"/>
  <c r="G885" i="3"/>
  <c r="G884" i="3"/>
  <c r="G883" i="3"/>
  <c r="G882" i="3"/>
  <c r="G881" i="3"/>
  <c r="G880" i="3"/>
  <c r="G879" i="3"/>
  <c r="G878" i="3"/>
  <c r="G877" i="3"/>
  <c r="G876" i="3"/>
  <c r="G875" i="3"/>
  <c r="G874" i="3"/>
  <c r="G873" i="3"/>
  <c r="G872" i="3"/>
  <c r="G871" i="3"/>
  <c r="G870" i="3"/>
  <c r="G869" i="3"/>
  <c r="G868" i="3"/>
  <c r="G867" i="3"/>
  <c r="G866" i="3"/>
  <c r="G865" i="3"/>
  <c r="G864" i="3"/>
  <c r="G863" i="3"/>
  <c r="G862" i="3"/>
  <c r="G861" i="3"/>
  <c r="G860" i="3"/>
  <c r="G859" i="3"/>
  <c r="G858" i="3"/>
  <c r="G857" i="3"/>
  <c r="G856" i="3"/>
  <c r="G855" i="3"/>
  <c r="G854" i="3"/>
  <c r="G853" i="3"/>
  <c r="G852" i="3"/>
  <c r="G851" i="3"/>
  <c r="G850" i="3"/>
  <c r="G849" i="3"/>
  <c r="G848" i="3"/>
  <c r="G847" i="3"/>
  <c r="G846" i="3"/>
  <c r="G845" i="3"/>
  <c r="G844" i="3"/>
  <c r="G843" i="3"/>
  <c r="G842" i="3"/>
  <c r="G841" i="3"/>
  <c r="G840" i="3"/>
  <c r="G839" i="3"/>
  <c r="G838" i="3"/>
  <c r="G837" i="3"/>
  <c r="G836" i="3"/>
  <c r="G835" i="3"/>
  <c r="G834" i="3"/>
  <c r="G833" i="3"/>
  <c r="G832" i="3"/>
  <c r="G831" i="3"/>
  <c r="G830" i="3"/>
  <c r="G829" i="3"/>
  <c r="G828" i="3"/>
  <c r="G827" i="3"/>
  <c r="G826" i="3"/>
  <c r="G825" i="3"/>
  <c r="G824" i="3"/>
  <c r="G823" i="3"/>
  <c r="G822" i="3"/>
  <c r="G821" i="3"/>
  <c r="G820" i="3"/>
  <c r="G819" i="3"/>
  <c r="G818" i="3"/>
  <c r="G817" i="3"/>
  <c r="G816" i="3"/>
  <c r="G815" i="3"/>
  <c r="G814" i="3"/>
  <c r="G813" i="3"/>
  <c r="G812" i="3"/>
  <c r="G811" i="3"/>
  <c r="G810" i="3"/>
  <c r="G809" i="3"/>
  <c r="G808" i="3"/>
  <c r="G807" i="3"/>
  <c r="G806" i="3"/>
  <c r="G805" i="3"/>
  <c r="G804" i="3"/>
  <c r="G803" i="3"/>
  <c r="G802" i="3"/>
  <c r="G801" i="3"/>
  <c r="G800" i="3"/>
  <c r="G799" i="3"/>
  <c r="G798" i="3"/>
  <c r="G797" i="3"/>
  <c r="G796" i="3"/>
  <c r="G795" i="3"/>
  <c r="G794" i="3"/>
  <c r="G793" i="3"/>
  <c r="G792" i="3"/>
  <c r="G791" i="3"/>
  <c r="G790" i="3"/>
  <c r="G789" i="3"/>
  <c r="G788" i="3"/>
  <c r="G787" i="3"/>
  <c r="G786" i="3"/>
  <c r="G785" i="3"/>
  <c r="G784" i="3"/>
  <c r="G783" i="3"/>
  <c r="G782" i="3"/>
  <c r="G781" i="3"/>
  <c r="G780" i="3"/>
  <c r="G779" i="3"/>
  <c r="G778" i="3"/>
  <c r="G777" i="3"/>
  <c r="G776" i="3"/>
  <c r="G775" i="3"/>
  <c r="G774" i="3"/>
  <c r="G773" i="3"/>
  <c r="G772" i="3"/>
  <c r="G771" i="3"/>
  <c r="G770" i="3"/>
  <c r="G769" i="3"/>
  <c r="G768" i="3"/>
  <c r="G767" i="3"/>
  <c r="G766" i="3"/>
  <c r="G765" i="3"/>
  <c r="G764" i="3"/>
  <c r="G763" i="3"/>
  <c r="G762" i="3"/>
  <c r="G761" i="3"/>
  <c r="G760" i="3"/>
  <c r="G759" i="3"/>
  <c r="G758" i="3"/>
  <c r="G757" i="3"/>
  <c r="G756" i="3"/>
  <c r="G755" i="3"/>
  <c r="G754" i="3"/>
  <c r="G753" i="3"/>
  <c r="G752" i="3"/>
  <c r="G751" i="3"/>
  <c r="G750" i="3"/>
  <c r="G749" i="3"/>
  <c r="G748" i="3"/>
  <c r="G747" i="3"/>
  <c r="G746" i="3"/>
  <c r="G745" i="3"/>
  <c r="G744" i="3"/>
  <c r="G743" i="3"/>
  <c r="G742" i="3"/>
  <c r="G741" i="3"/>
  <c r="G740" i="3"/>
  <c r="G739" i="3"/>
  <c r="G738" i="3"/>
  <c r="G737" i="3"/>
  <c r="G736" i="3"/>
  <c r="G735" i="3"/>
  <c r="G734" i="3"/>
  <c r="G733" i="3"/>
  <c r="G732" i="3"/>
  <c r="G731" i="3"/>
  <c r="G730" i="3"/>
  <c r="G729" i="3"/>
  <c r="G728" i="3"/>
  <c r="G727" i="3"/>
  <c r="G726" i="3"/>
  <c r="G725" i="3"/>
  <c r="G724" i="3"/>
  <c r="G723" i="3"/>
  <c r="G722" i="3"/>
  <c r="G721" i="3"/>
  <c r="G720" i="3"/>
  <c r="G719" i="3"/>
  <c r="G718" i="3"/>
  <c r="G717" i="3"/>
  <c r="G716" i="3"/>
  <c r="G715" i="3"/>
  <c r="G714" i="3"/>
  <c r="G713" i="3"/>
  <c r="G712" i="3"/>
  <c r="G711" i="3"/>
  <c r="G710" i="3"/>
  <c r="G709" i="3"/>
  <c r="G708" i="3"/>
  <c r="G707" i="3"/>
  <c r="G706" i="3"/>
  <c r="G705" i="3"/>
  <c r="G704" i="3"/>
  <c r="G703" i="3"/>
  <c r="G702" i="3"/>
  <c r="G701" i="3"/>
  <c r="G700" i="3"/>
  <c r="G699" i="3"/>
  <c r="G698" i="3"/>
  <c r="G697" i="3"/>
  <c r="G696" i="3"/>
  <c r="G695" i="3"/>
  <c r="G694" i="3"/>
  <c r="G693" i="3"/>
  <c r="G692" i="3"/>
  <c r="G691" i="3"/>
  <c r="G690" i="3"/>
  <c r="G689" i="3"/>
  <c r="G688" i="3"/>
  <c r="G687" i="3"/>
  <c r="G686" i="3"/>
  <c r="G685" i="3"/>
  <c r="G684" i="3"/>
  <c r="G683" i="3"/>
  <c r="G682" i="3"/>
  <c r="G681" i="3"/>
  <c r="G680" i="3"/>
  <c r="G679" i="3"/>
  <c r="G678" i="3"/>
  <c r="G677" i="3"/>
  <c r="G676" i="3"/>
  <c r="G675" i="3"/>
  <c r="G674" i="3"/>
  <c r="G673" i="3"/>
  <c r="G672" i="3"/>
  <c r="G671" i="3"/>
  <c r="G670" i="3"/>
  <c r="G669" i="3"/>
  <c r="G668" i="3"/>
  <c r="G667" i="3"/>
  <c r="G666" i="3"/>
  <c r="G665" i="3"/>
  <c r="G664" i="3"/>
  <c r="G663" i="3"/>
  <c r="G662" i="3"/>
  <c r="G661" i="3"/>
  <c r="G660" i="3"/>
  <c r="G659" i="3"/>
  <c r="G658" i="3"/>
  <c r="G657" i="3"/>
  <c r="G656" i="3"/>
  <c r="G655" i="3"/>
  <c r="G654" i="3"/>
  <c r="G653" i="3"/>
  <c r="G652" i="3"/>
  <c r="G651" i="3"/>
  <c r="G650" i="3"/>
  <c r="G649" i="3"/>
  <c r="G648" i="3"/>
  <c r="G647" i="3"/>
  <c r="G646" i="3"/>
  <c r="G645" i="3"/>
  <c r="G644" i="3"/>
  <c r="G643" i="3"/>
  <c r="G642" i="3"/>
  <c r="G641" i="3"/>
  <c r="G640" i="3"/>
  <c r="G639" i="3"/>
  <c r="G638" i="3"/>
  <c r="G637" i="3"/>
  <c r="G636" i="3"/>
  <c r="G635" i="3"/>
  <c r="G634" i="3"/>
  <c r="G633" i="3"/>
  <c r="G632" i="3"/>
  <c r="G631" i="3"/>
  <c r="G630" i="3"/>
  <c r="G629" i="3"/>
  <c r="G628" i="3"/>
  <c r="G627" i="3"/>
  <c r="G626" i="3"/>
  <c r="G625" i="3"/>
  <c r="G624" i="3"/>
  <c r="G623" i="3"/>
  <c r="G622" i="3"/>
  <c r="G621" i="3"/>
  <c r="G620" i="3"/>
  <c r="G619" i="3"/>
  <c r="G618" i="3"/>
  <c r="G617" i="3"/>
  <c r="G616" i="3"/>
  <c r="G615" i="3"/>
  <c r="G614" i="3"/>
  <c r="G613" i="3"/>
  <c r="G612" i="3"/>
  <c r="G611" i="3"/>
  <c r="G610" i="3"/>
  <c r="G609" i="3"/>
  <c r="G608" i="3"/>
  <c r="G607" i="3"/>
  <c r="G606" i="3"/>
  <c r="G605" i="3"/>
  <c r="G604" i="3"/>
  <c r="G603" i="3"/>
  <c r="G602" i="3"/>
  <c r="G601" i="3"/>
  <c r="G600" i="3"/>
  <c r="G599" i="3"/>
  <c r="G598" i="3"/>
  <c r="G597" i="3"/>
  <c r="G596" i="3"/>
  <c r="G595" i="3"/>
  <c r="G594" i="3"/>
  <c r="G593" i="3"/>
  <c r="G592" i="3"/>
  <c r="G591" i="3"/>
  <c r="G590" i="3"/>
  <c r="G589" i="3"/>
  <c r="G588" i="3"/>
  <c r="G587" i="3"/>
  <c r="G586" i="3"/>
  <c r="G585" i="3"/>
  <c r="G584" i="3"/>
  <c r="G583" i="3"/>
  <c r="G582" i="3"/>
  <c r="G581" i="3"/>
  <c r="G580" i="3"/>
  <c r="G579" i="3"/>
  <c r="G578" i="3"/>
  <c r="G577" i="3"/>
  <c r="G576" i="3"/>
  <c r="G575" i="3"/>
  <c r="G574" i="3"/>
  <c r="G573" i="3"/>
  <c r="G572" i="3"/>
  <c r="G571" i="3"/>
  <c r="G570" i="3"/>
  <c r="G569" i="3"/>
  <c r="G568" i="3"/>
  <c r="G567" i="3"/>
  <c r="G566" i="3"/>
  <c r="G565" i="3"/>
  <c r="G564" i="3"/>
  <c r="G563" i="3"/>
  <c r="G562" i="3"/>
  <c r="G561" i="3"/>
  <c r="G560" i="3"/>
  <c r="G559" i="3"/>
  <c r="G558" i="3"/>
  <c r="G557" i="3"/>
  <c r="G556" i="3"/>
  <c r="G555" i="3"/>
  <c r="G554" i="3"/>
  <c r="G553" i="3"/>
  <c r="G552" i="3"/>
  <c r="G551" i="3"/>
  <c r="G550" i="3"/>
  <c r="G549" i="3"/>
  <c r="G548" i="3"/>
  <c r="G547" i="3"/>
  <c r="G546" i="3"/>
  <c r="G545" i="3"/>
  <c r="G544" i="3"/>
  <c r="G543" i="3"/>
  <c r="G542" i="3"/>
  <c r="G541" i="3"/>
  <c r="G540" i="3"/>
  <c r="G539" i="3"/>
  <c r="G538" i="3"/>
  <c r="G537" i="3"/>
  <c r="G536" i="3"/>
  <c r="G535" i="3"/>
  <c r="G534" i="3"/>
  <c r="G533" i="3"/>
  <c r="G532" i="3"/>
  <c r="G531" i="3"/>
  <c r="G530" i="3"/>
  <c r="G529" i="3"/>
  <c r="G528" i="3"/>
  <c r="G527" i="3"/>
  <c r="G526" i="3"/>
  <c r="G525" i="3"/>
  <c r="G524" i="3"/>
  <c r="G523" i="3"/>
  <c r="G522" i="3"/>
  <c r="G521" i="3"/>
  <c r="G520" i="3"/>
  <c r="G519" i="3"/>
  <c r="G518" i="3"/>
  <c r="G517" i="3"/>
  <c r="G516" i="3"/>
  <c r="G515" i="3"/>
  <c r="G514" i="3"/>
  <c r="G513" i="3"/>
  <c r="G512" i="3"/>
  <c r="G511" i="3"/>
  <c r="G510" i="3"/>
  <c r="G509" i="3"/>
  <c r="G508" i="3"/>
  <c r="G507" i="3"/>
  <c r="G506" i="3"/>
  <c r="G505" i="3"/>
  <c r="G504" i="3"/>
  <c r="G503" i="3"/>
  <c r="G502" i="3"/>
  <c r="G501" i="3"/>
  <c r="G500" i="3"/>
  <c r="G499" i="3"/>
  <c r="G498" i="3"/>
  <c r="G497" i="3"/>
  <c r="G496" i="3"/>
  <c r="G495" i="3"/>
  <c r="G494" i="3"/>
  <c r="G493" i="3"/>
  <c r="G492" i="3"/>
  <c r="G491" i="3"/>
  <c r="G490" i="3"/>
  <c r="G489" i="3"/>
  <c r="G488" i="3"/>
  <c r="G487" i="3"/>
  <c r="G486" i="3"/>
  <c r="G485" i="3"/>
  <c r="G484" i="3"/>
  <c r="G483" i="3"/>
  <c r="G482" i="3"/>
  <c r="G481" i="3"/>
  <c r="G480" i="3"/>
  <c r="G479" i="3"/>
  <c r="G478" i="3"/>
  <c r="G477" i="3"/>
  <c r="G476" i="3"/>
  <c r="G475" i="3"/>
  <c r="G474" i="3"/>
  <c r="G473" i="3"/>
  <c r="G472" i="3"/>
  <c r="G471" i="3"/>
  <c r="G470" i="3"/>
  <c r="G469" i="3"/>
  <c r="G468" i="3"/>
  <c r="G467" i="3"/>
  <c r="G466" i="3"/>
  <c r="G465" i="3"/>
  <c r="G464" i="3"/>
  <c r="G463" i="3"/>
  <c r="G462" i="3"/>
  <c r="G461" i="3"/>
  <c r="G460" i="3"/>
  <c r="G459" i="3"/>
  <c r="G458" i="3"/>
  <c r="G457" i="3"/>
  <c r="G456" i="3"/>
  <c r="G455" i="3"/>
  <c r="G454" i="3"/>
  <c r="G453" i="3"/>
  <c r="G452" i="3"/>
  <c r="G451" i="3"/>
  <c r="G450" i="3"/>
  <c r="G449" i="3"/>
  <c r="G448" i="3"/>
  <c r="G447" i="3"/>
  <c r="G446" i="3"/>
  <c r="G445" i="3"/>
  <c r="G444" i="3"/>
  <c r="G443" i="3"/>
  <c r="G442" i="3"/>
  <c r="G441" i="3"/>
  <c r="G440" i="3"/>
  <c r="G439" i="3"/>
  <c r="G438" i="3"/>
  <c r="G437" i="3"/>
  <c r="G436" i="3"/>
  <c r="G435" i="3"/>
  <c r="G434" i="3"/>
  <c r="G433" i="3"/>
  <c r="G432" i="3"/>
  <c r="G431" i="3"/>
  <c r="G430" i="3"/>
  <c r="G429" i="3"/>
  <c r="G428" i="3"/>
  <c r="G427" i="3"/>
  <c r="G426" i="3"/>
  <c r="G425" i="3"/>
  <c r="G424" i="3"/>
  <c r="G423" i="3"/>
  <c r="G422" i="3"/>
  <c r="G421" i="3"/>
  <c r="G420" i="3"/>
  <c r="G419" i="3"/>
  <c r="G418" i="3"/>
  <c r="G417" i="3"/>
  <c r="G416" i="3"/>
  <c r="G415" i="3"/>
  <c r="G414" i="3"/>
  <c r="G413" i="3"/>
  <c r="G412" i="3"/>
  <c r="G411" i="3"/>
  <c r="G410" i="3"/>
  <c r="G409" i="3"/>
  <c r="G408" i="3"/>
  <c r="G407" i="3"/>
  <c r="G406" i="3"/>
  <c r="G405" i="3"/>
  <c r="G404" i="3"/>
  <c r="G403" i="3"/>
  <c r="G402" i="3"/>
  <c r="G401" i="3"/>
  <c r="G400" i="3"/>
  <c r="G399" i="3"/>
  <c r="G398" i="3"/>
  <c r="G397" i="3"/>
  <c r="G396" i="3"/>
  <c r="G395" i="3"/>
  <c r="G394" i="3"/>
  <c r="G393" i="3"/>
  <c r="G392" i="3"/>
  <c r="G391" i="3"/>
  <c r="G390" i="3"/>
  <c r="G389" i="3"/>
  <c r="G388" i="3"/>
  <c r="G387" i="3"/>
  <c r="G386" i="3"/>
  <c r="G385" i="3"/>
  <c r="G384" i="3"/>
  <c r="G383" i="3"/>
  <c r="G382" i="3"/>
  <c r="G381" i="3"/>
  <c r="G380" i="3"/>
  <c r="G379" i="3"/>
  <c r="G378" i="3"/>
  <c r="G377" i="3"/>
  <c r="G376" i="3"/>
  <c r="G375" i="3"/>
  <c r="G374" i="3"/>
  <c r="G373" i="3"/>
  <c r="G372" i="3"/>
  <c r="G371" i="3"/>
  <c r="G370" i="3"/>
  <c r="G369" i="3"/>
  <c r="G368" i="3"/>
  <c r="G367" i="3"/>
  <c r="G366" i="3"/>
  <c r="G365" i="3"/>
  <c r="G364" i="3"/>
  <c r="G363" i="3"/>
  <c r="G362" i="3"/>
  <c r="G361" i="3"/>
  <c r="G360" i="3"/>
  <c r="G359" i="3"/>
  <c r="G358" i="3"/>
  <c r="G357" i="3"/>
  <c r="G356" i="3"/>
  <c r="G355" i="3"/>
  <c r="G354" i="3"/>
  <c r="G353" i="3"/>
  <c r="G352" i="3"/>
  <c r="G351" i="3"/>
  <c r="G350" i="3"/>
  <c r="G349" i="3"/>
  <c r="G348" i="3"/>
  <c r="G347" i="3"/>
  <c r="G346" i="3"/>
  <c r="G345" i="3"/>
  <c r="G344" i="3"/>
  <c r="G343" i="3"/>
  <c r="G342" i="3"/>
  <c r="G341" i="3"/>
  <c r="G340" i="3"/>
  <c r="G339" i="3"/>
  <c r="G338" i="3"/>
  <c r="G337" i="3"/>
  <c r="G336" i="3"/>
  <c r="G335" i="3"/>
  <c r="G334" i="3"/>
  <c r="G333" i="3"/>
  <c r="G332" i="3"/>
  <c r="G331" i="3"/>
  <c r="G330" i="3"/>
  <c r="G329" i="3"/>
  <c r="G328" i="3"/>
  <c r="G327" i="3"/>
  <c r="G326" i="3"/>
  <c r="G325" i="3"/>
  <c r="G324" i="3"/>
  <c r="G323" i="3"/>
  <c r="G322" i="3"/>
  <c r="G321" i="3"/>
  <c r="G320" i="3"/>
  <c r="G319" i="3"/>
  <c r="G318" i="3"/>
  <c r="G317" i="3"/>
  <c r="G316" i="3"/>
  <c r="G315" i="3"/>
  <c r="G314" i="3"/>
  <c r="G313" i="3"/>
  <c r="G312" i="3"/>
  <c r="G311" i="3"/>
  <c r="G310" i="3"/>
  <c r="G309" i="3"/>
  <c r="G308" i="3"/>
  <c r="G307" i="3"/>
  <c r="G306" i="3"/>
  <c r="G305" i="3"/>
  <c r="G304" i="3"/>
  <c r="G303" i="3"/>
  <c r="G302" i="3"/>
  <c r="G301" i="3"/>
  <c r="G300" i="3"/>
  <c r="G299" i="3"/>
  <c r="G298" i="3"/>
  <c r="G297" i="3"/>
  <c r="G296" i="3"/>
  <c r="G295" i="3"/>
  <c r="G294" i="3"/>
  <c r="G293" i="3"/>
  <c r="G292" i="3"/>
  <c r="G291" i="3"/>
  <c r="G290" i="3"/>
  <c r="G289" i="3"/>
  <c r="G288" i="3"/>
  <c r="G287" i="3"/>
  <c r="G286" i="3"/>
  <c r="G285" i="3"/>
  <c r="G284" i="3"/>
  <c r="G283" i="3"/>
  <c r="G282" i="3"/>
  <c r="G281" i="3"/>
  <c r="G280" i="3"/>
  <c r="G279" i="3"/>
  <c r="G278" i="3"/>
  <c r="G277" i="3"/>
  <c r="G276" i="3"/>
  <c r="G275" i="3"/>
  <c r="G274" i="3"/>
  <c r="G273" i="3"/>
  <c r="G272" i="3"/>
  <c r="G271" i="3"/>
  <c r="G270" i="3"/>
  <c r="G269" i="3"/>
  <c r="G268" i="3"/>
  <c r="G267" i="3"/>
  <c r="G266" i="3"/>
  <c r="G265" i="3"/>
  <c r="G264" i="3"/>
  <c r="G263" i="3"/>
  <c r="G262" i="3"/>
  <c r="G261" i="3"/>
  <c r="G260" i="3"/>
  <c r="G259" i="3"/>
  <c r="G258" i="3"/>
  <c r="G257" i="3"/>
  <c r="G256" i="3"/>
  <c r="G255" i="3"/>
  <c r="G254" i="3"/>
  <c r="G253" i="3"/>
  <c r="G252" i="3"/>
  <c r="G251" i="3"/>
  <c r="G250" i="3"/>
  <c r="G249" i="3"/>
  <c r="G248" i="3"/>
  <c r="G247" i="3"/>
  <c r="G246" i="3"/>
  <c r="G245" i="3"/>
  <c r="G244" i="3"/>
  <c r="G243" i="3"/>
  <c r="G242" i="3"/>
  <c r="G241" i="3"/>
  <c r="G240" i="3"/>
  <c r="G239" i="3"/>
  <c r="G238" i="3"/>
  <c r="G237" i="3"/>
  <c r="G236" i="3"/>
  <c r="G235" i="3"/>
  <c r="G234" i="3"/>
  <c r="G233" i="3"/>
  <c r="G232" i="3"/>
  <c r="G231" i="3"/>
  <c r="G230" i="3"/>
  <c r="G229" i="3"/>
  <c r="G228" i="3"/>
  <c r="G227" i="3"/>
  <c r="G226" i="3"/>
  <c r="G225" i="3"/>
  <c r="G224" i="3"/>
  <c r="G223" i="3"/>
  <c r="G222" i="3"/>
  <c r="G221" i="3"/>
  <c r="G220" i="3"/>
  <c r="G219" i="3"/>
  <c r="G218" i="3"/>
  <c r="G217" i="3"/>
  <c r="G216" i="3"/>
  <c r="G215" i="3"/>
  <c r="G214" i="3"/>
  <c r="G213" i="3"/>
  <c r="G212" i="3"/>
  <c r="G211" i="3"/>
  <c r="G210" i="3"/>
  <c r="G209" i="3"/>
  <c r="G208" i="3"/>
  <c r="G207" i="3"/>
  <c r="G206" i="3"/>
  <c r="G205" i="3"/>
  <c r="G204" i="3"/>
  <c r="G203" i="3"/>
  <c r="G202" i="3"/>
  <c r="G201" i="3"/>
  <c r="G200" i="3"/>
  <c r="G199" i="3"/>
  <c r="G198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181" i="3"/>
  <c r="G180" i="3"/>
  <c r="G179" i="3"/>
  <c r="G178" i="3"/>
  <c r="G177" i="3"/>
  <c r="G176" i="3"/>
  <c r="G175" i="3"/>
  <c r="G174" i="3"/>
  <c r="G173" i="3"/>
  <c r="G172" i="3"/>
  <c r="G171" i="3"/>
  <c r="G170" i="3"/>
  <c r="G169" i="3"/>
  <c r="G168" i="3"/>
  <c r="G167" i="3"/>
  <c r="G166" i="3"/>
  <c r="G165" i="3"/>
  <c r="G164" i="3"/>
  <c r="G163" i="3"/>
  <c r="G162" i="3"/>
  <c r="G161" i="3"/>
  <c r="G160" i="3"/>
  <c r="G159" i="3"/>
  <c r="G158" i="3"/>
  <c r="G157" i="3"/>
  <c r="G156" i="3"/>
  <c r="G155" i="3"/>
  <c r="G154" i="3"/>
  <c r="G153" i="3"/>
  <c r="G152" i="3"/>
  <c r="G151" i="3"/>
  <c r="G150" i="3"/>
  <c r="G149" i="3"/>
  <c r="G148" i="3"/>
  <c r="G147" i="3"/>
  <c r="G146" i="3"/>
  <c r="G145" i="3"/>
  <c r="G144" i="3"/>
  <c r="G143" i="3"/>
  <c r="G142" i="3"/>
  <c r="G141" i="3"/>
  <c r="G140" i="3"/>
  <c r="G139" i="3"/>
  <c r="G138" i="3"/>
  <c r="G137" i="3"/>
  <c r="G136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G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18EBD14-DB62-4FE4-A009-E4C299680066}" keepAlive="1" name="查詢 - 附加1" description="與活頁簿中 '附加1' 查詢的連接。" type="5" refreshedVersion="6" background="1" saveData="1">
    <dbPr connection="Provider=Microsoft.Mashup.OleDb.1;Data Source=$Workbook$;Location=附加1;Extended Properties=&quot;&quot;" command="SELECT * FROM [附加1]"/>
  </connection>
  <connection id="2" xr16:uid="{66717E6D-8DD2-4B4A-B19D-BD4E754C67CA}" keepAlive="1" name="查詢 - 第 1-103 筆" description="與活頁簿中 '第 1-103 筆' 查詢的連接。" type="5" refreshedVersion="0" background="1">
    <dbPr connection="Provider=Microsoft.Mashup.OleDb.1;Data Source=$Workbook$;Location=&quot;第 1-103 筆&quot;;Extended Properties=&quot;&quot;" command="SELECT * FROM [第 1-103 筆]"/>
  </connection>
  <connection id="3" xr16:uid="{8486A0B1-7115-428E-AEC1-C949D583C861}" keepAlive="1" name="查詢 - 第 1-104 筆" description="與活頁簿中 '第 1-104 筆' 查詢的連接。" type="5" refreshedVersion="0" background="1">
    <dbPr connection="Provider=Microsoft.Mashup.OleDb.1;Data Source=$Workbook$;Location=&quot;第 1-104 筆&quot;;Extended Properties=&quot;&quot;" command="SELECT * FROM [第 1-104 筆]"/>
  </connection>
  <connection id="4" xr16:uid="{5AB7BFA8-9A52-47A1-BA2C-34FFC310D72D}" keepAlive="1" name="查詢 - 第 1-128 筆" description="與活頁簿中 '第 1-128 筆' 查詢的連接。" type="5" refreshedVersion="0" background="1">
    <dbPr connection="Provider=Microsoft.Mashup.OleDb.1;Data Source=$Workbook$;Location=&quot;第 1-128 筆&quot;;Extended Properties=&quot;&quot;" command="SELECT * FROM [第 1-128 筆]"/>
  </connection>
  <connection id="5" xr16:uid="{A0031569-FB84-453F-871E-FB7C44F86F62}" keepAlive="1" name="查詢 - 第 1-154 筆" description="與活頁簿中 '第 1-154 筆' 查詢的連接。" type="5" refreshedVersion="0" background="1">
    <dbPr connection="Provider=Microsoft.Mashup.OleDb.1;Data Source=$Workbook$;Location=&quot;第 1-154 筆&quot;;Extended Properties=&quot;&quot;" command="SELECT * FROM [第 1-154 筆]"/>
  </connection>
  <connection id="6" xr16:uid="{2B644AE9-2969-46B2-B277-77688BB23B6A}" keepAlive="1" name="查詢 - 第 1-160 筆" description="與活頁簿中 '第 1-160 筆' 查詢的連接。" type="5" refreshedVersion="0" background="1">
    <dbPr connection="Provider=Microsoft.Mashup.OleDb.1;Data Source=$Workbook$;Location=&quot;第 1-160 筆&quot;;Extended Properties=&quot;&quot;" command="SELECT * FROM [第 1-160 筆]"/>
  </connection>
  <connection id="7" xr16:uid="{23A15800-11C3-462A-B851-42D56DB8D27E}" keepAlive="1" name="查詢 - 第 1-164 筆" description="與活頁簿中 '第 1-164 筆' 查詢的連接。" type="5" refreshedVersion="0" background="1">
    <dbPr connection="Provider=Microsoft.Mashup.OleDb.1;Data Source=$Workbook$;Location=&quot;第 1-164 筆&quot;;Extended Properties=&quot;&quot;" command="SELECT * FROM [第 1-164 筆]"/>
  </connection>
  <connection id="8" xr16:uid="{920FB5AC-2E56-4077-952B-F4C30A05A336}" keepAlive="1" name="查詢 - 第 1-402 筆" description="與活頁簿中 '第 1-402 筆' 查詢的連接。" type="5" refreshedVersion="0" background="1">
    <dbPr connection="Provider=Microsoft.Mashup.OleDb.1;Data Source=$Workbook$;Location=&quot;第 1-402 筆&quot;;Extended Properties=&quot;&quot;" command="SELECT * FROM [第 1-402 筆]"/>
  </connection>
  <connection id="9" xr16:uid="{AF44A093-4072-430A-A471-292A59572776}" keepAlive="1" name="查詢 - 第 1-55 筆" description="與活頁簿中 '第 1-55 筆' 查詢的連接。" type="5" refreshedVersion="0" background="1">
    <dbPr connection="Provider=Microsoft.Mashup.OleDb.1;Data Source=$Workbook$;Location=&quot;第 1-55 筆&quot;;Extended Properties=&quot;&quot;" command="SELECT * FROM [第 1-55 筆]"/>
  </connection>
  <connection id="10" xr16:uid="{8743DD1C-2E16-4DA7-A7A2-D3D512DD55F5}" keepAlive="1" name="查詢 - 第 1-56 筆" description="與活頁簿中 '第 1-56 筆' 查詢的連接。" type="5" refreshedVersion="0" background="1">
    <dbPr connection="Provider=Microsoft.Mashup.OleDb.1;Data Source=$Workbook$;Location=&quot;第 1-56 筆&quot;;Extended Properties=&quot;&quot;" command="SELECT * FROM [第 1-56 筆]"/>
  </connection>
  <connection id="11" xr16:uid="{8699F37F-8670-45E5-AFC8-2306972FD37C}" keepAlive="1" name="查詢 - 第 1-78 筆" description="與活頁簿中 '第 1-78 筆' 查詢的連接。" type="5" refreshedVersion="0" background="1">
    <dbPr connection="Provider=Microsoft.Mashup.OleDb.1;Data Source=$Workbook$;Location=&quot;第 1-78 筆&quot;;Extended Properties=&quot;&quot;" command="SELECT * FROM [第 1-78 筆]"/>
  </connection>
</connections>
</file>

<file path=xl/sharedStrings.xml><?xml version="1.0" encoding="utf-8"?>
<sst xmlns="http://schemas.openxmlformats.org/spreadsheetml/2006/main" count="68186" uniqueCount="5620">
  <si>
    <t>購買日期</t>
  </si>
  <si>
    <t>訂單編號</t>
  </si>
  <si>
    <t>商品編號</t>
  </si>
  <si>
    <t>品名</t>
  </si>
  <si>
    <t>商品規格編號</t>
  </si>
  <si>
    <t>數量</t>
  </si>
  <si>
    <t>小計</t>
  </si>
  <si>
    <t>運費</t>
  </si>
  <si>
    <t>代收手續費</t>
  </si>
  <si>
    <t>總計</t>
  </si>
  <si>
    <t>運送方式</t>
  </si>
  <si>
    <t>付款方式</t>
  </si>
  <si>
    <t>稅別</t>
  </si>
  <si>
    <t>統一編號</t>
  </si>
  <si>
    <t>客戶名稱</t>
  </si>
  <si>
    <t>貨品編號</t>
  </si>
  <si>
    <t>倉庫</t>
  </si>
  <si>
    <t>折扣</t>
  </si>
  <si>
    <t>ZZ998-1</t>
  </si>
  <si>
    <t>M0004</t>
  </si>
  <si>
    <t>4714781024891-1</t>
  </si>
  <si>
    <t>4714781020466</t>
  </si>
  <si>
    <t>Kids健齒QQ軟糖35入</t>
  </si>
  <si>
    <t>4714781024716</t>
  </si>
  <si>
    <t>T-SPRAY kids兒童含鈣健齒噴霧(草莓)20ml</t>
  </si>
  <si>
    <t>4714781024723</t>
  </si>
  <si>
    <t>T-SPRAY kids兒童含鈣健齒噴霧(牛奶)20ml</t>
  </si>
  <si>
    <t>4714781024730</t>
  </si>
  <si>
    <t>T-SPRAY Kids兒童含鈣健齒噴霧(葡萄)20mL</t>
  </si>
  <si>
    <t>4714781020282</t>
  </si>
  <si>
    <t>T-SPRAY Kids兒童含鈣健齒噴霧(水蜜桃)20mL</t>
  </si>
  <si>
    <t>4714781020299</t>
  </si>
  <si>
    <t>T-SPRAY Kids兒童含鈣健齒噴霧(哈密瓜)20mL</t>
  </si>
  <si>
    <t>4714781020503</t>
  </si>
  <si>
    <t>Kids晶亮健齒QQ糖35入</t>
  </si>
  <si>
    <t>4714781020558</t>
  </si>
  <si>
    <t>Kids 齒妍堂鈣多多健齒QQ 35入</t>
  </si>
  <si>
    <t>4714781020107</t>
  </si>
  <si>
    <t>T-SPRAY Kids口腔清潔棒(30入)</t>
  </si>
  <si>
    <t>4714781020602</t>
  </si>
  <si>
    <t>齒妍堂兒童含鈣健齒牙膏(橘子口味)中英文</t>
  </si>
  <si>
    <t>4714781024853</t>
  </si>
  <si>
    <t>T-PET Dog Daily 犬齒舒(日常保養)50mL</t>
  </si>
  <si>
    <t>T-PET狗狗呵護潔耳液120Ml</t>
  </si>
  <si>
    <t>4714781020275</t>
  </si>
  <si>
    <t>T-PET寵物清潔萬用棉</t>
  </si>
  <si>
    <t>4714781020121</t>
  </si>
  <si>
    <t>T-PET貓咪呵護潔耳液100ml</t>
  </si>
  <si>
    <t>4714781024877</t>
  </si>
  <si>
    <t>T-PET Dog 狗狗指套</t>
  </si>
  <si>
    <t>4714781020138</t>
  </si>
  <si>
    <t>T-PET狗狗潔齒濃縮噴劑60ml</t>
  </si>
  <si>
    <t>4714781020268</t>
  </si>
  <si>
    <t>T-PET 寵物全效毛髮潔淨液250Ml</t>
  </si>
  <si>
    <t>4714781020053</t>
  </si>
  <si>
    <t>T-PET貓用化毛噴劑30mL</t>
  </si>
  <si>
    <t>4714781020046</t>
  </si>
  <si>
    <t>T-PET貓咪口腔謢理噴劑30Ml</t>
  </si>
  <si>
    <t>4714781024815</t>
  </si>
  <si>
    <t>T-PET Dog Daily 犬齒舒(日常保養)120mL</t>
  </si>
  <si>
    <t>4714781020381</t>
  </si>
  <si>
    <t>T-PET寵物碗盤濃縮清潔露350mL</t>
  </si>
  <si>
    <t>齒妍堂兒童牙菌斑檢測漱口水 170g</t>
  </si>
  <si>
    <t>兒童碗盤濃縮清潔露 350g</t>
  </si>
  <si>
    <t>拓華生技股份有限公司</t>
  </si>
  <si>
    <t>庫存種類:全部</t>
  </si>
  <si>
    <t>貨品名稱</t>
  </si>
  <si>
    <t>廠內存量</t>
  </si>
  <si>
    <t>廠外存量</t>
  </si>
  <si>
    <t>借出存量</t>
  </si>
  <si>
    <t>總計存量</t>
  </si>
  <si>
    <t>總計庫存總值(本)</t>
  </si>
  <si>
    <t>參考單位成本(本)</t>
  </si>
  <si>
    <t>4714781020510</t>
  </si>
  <si>
    <t>4714781020596</t>
  </si>
  <si>
    <t/>
  </si>
  <si>
    <t>Product Number</t>
  </si>
  <si>
    <t>Product Name</t>
  </si>
  <si>
    <t>Batch Number</t>
  </si>
  <si>
    <t>Inventory</t>
  </si>
  <si>
    <t>訂單狀態</t>
  </si>
  <si>
    <t>組合編號</t>
  </si>
  <si>
    <t>品項數</t>
  </si>
  <si>
    <t>產品名稱</t>
  </si>
  <si>
    <t>總價</t>
  </si>
  <si>
    <t>比例</t>
  </si>
  <si>
    <t>客戶代碼</t>
  </si>
  <si>
    <t>製表人</t>
  </si>
  <si>
    <t>備註</t>
  </si>
  <si>
    <t>批號</t>
  </si>
  <si>
    <t>4714781020152</t>
  </si>
  <si>
    <t>T-Spray Miia齒舒沛美牙齒妝水10ml(檸檬清香)</t>
  </si>
  <si>
    <t>4714781020169</t>
  </si>
  <si>
    <t>T-Spray Miia齒舒沛美牙齒妝水10ml(勁涼薄荷)</t>
  </si>
  <si>
    <t>批號倉庫貨品庫存報表</t>
  </si>
  <si>
    <t>倉庫編號</t>
  </si>
  <si>
    <t>倉庫名稱</t>
  </si>
  <si>
    <t>批號編號</t>
  </si>
  <si>
    <t>批號名稱</t>
  </si>
  <si>
    <t>廠內庫存總值(本)</t>
  </si>
  <si>
    <t>廠外庫存總值(本)</t>
  </si>
  <si>
    <t>借出庫存總值(本)</t>
  </si>
  <si>
    <t>借入存量</t>
  </si>
  <si>
    <t>借入庫存總值(本)</t>
  </si>
  <si>
    <t>代工存量</t>
  </si>
  <si>
    <t>代工庫存總值（本）</t>
  </si>
  <si>
    <t>存量小計</t>
  </si>
  <si>
    <t>庫存總值小計(本)</t>
  </si>
  <si>
    <t>20180313B</t>
  </si>
  <si>
    <t>20190910</t>
  </si>
  <si>
    <t>合計</t>
    <phoneticPr fontId="5" type="noConversion"/>
  </si>
  <si>
    <t>4714781020541</t>
  </si>
  <si>
    <t>T-PET迪貝多 寵物環境噴霧 300g</t>
  </si>
  <si>
    <t>4714781020619</t>
  </si>
  <si>
    <t>齒妍堂兒童含鈣健齒牙膏(葡萄口味)/無氟</t>
  </si>
  <si>
    <t>4714781020640</t>
  </si>
  <si>
    <t>4714781021043</t>
  </si>
  <si>
    <t>4714781021036</t>
  </si>
  <si>
    <t>安家佳抗菌乾洗手凝膠</t>
  </si>
  <si>
    <t>20200210</t>
  </si>
  <si>
    <t>安家佳抗菌噴霧</t>
  </si>
  <si>
    <t>4714781020824</t>
  </si>
  <si>
    <t>汪汪隊立大功無氟兒童泡泡糖漱口水300ml</t>
  </si>
  <si>
    <t>4714781020831</t>
  </si>
  <si>
    <t>汪汪隊立大功無氟兒童莓果漱口水300ml</t>
  </si>
  <si>
    <t>20200218A</t>
  </si>
  <si>
    <t>4714781020848</t>
  </si>
  <si>
    <t>4714781020787</t>
  </si>
  <si>
    <t>4714781020770</t>
  </si>
  <si>
    <t>4714781020855</t>
  </si>
  <si>
    <t>4714781020817</t>
  </si>
  <si>
    <t>4714781020800</t>
  </si>
  <si>
    <t>4714781020794</t>
  </si>
  <si>
    <t>4714781020954</t>
  </si>
  <si>
    <t>20200301</t>
  </si>
  <si>
    <t>20200320</t>
  </si>
  <si>
    <t>汪汪隊立大功草莓兒童防蛀修護牙膏含氟80g</t>
  </si>
  <si>
    <t>汪汪隊立大功葡萄兒童防蛀修護牙膏含氟80g</t>
  </si>
  <si>
    <t>汪汪隊立大功橘子兒童含鈣健齒牙膏</t>
  </si>
  <si>
    <t>汪汪隊立大功葡萄兒童含鈣健齒牙膏</t>
  </si>
  <si>
    <t>汪汪隊立大功草莓兒童含鈣健齒牙膏</t>
  </si>
  <si>
    <t>20200305C</t>
  </si>
  <si>
    <t>汪汪隊立大功含氟兒童葡萄漱口水300ml</t>
  </si>
  <si>
    <t>汪汪隊立大功含氟兒童莓果漱口水300ml</t>
  </si>
  <si>
    <t>汪汪隊立大功萬毛牙刷3入組</t>
  </si>
  <si>
    <t>20200316</t>
  </si>
  <si>
    <t>4714781021050</t>
  </si>
  <si>
    <t>安家佳抗菌洗手露</t>
  </si>
  <si>
    <t>20200324</t>
  </si>
  <si>
    <t>20200310</t>
  </si>
  <si>
    <t>20200408</t>
  </si>
  <si>
    <t>20200412</t>
  </si>
  <si>
    <t>4714781020961</t>
  </si>
  <si>
    <t>汪汪隊立大功-阿奇單入牙刷</t>
  </si>
  <si>
    <t>4714781020978</t>
  </si>
  <si>
    <t>汪汪隊立大功-小礫單入牙刷</t>
  </si>
  <si>
    <t>4714781020985</t>
  </si>
  <si>
    <t>汪汪隊立大功-天天單入牙刷</t>
  </si>
  <si>
    <t>20200520</t>
  </si>
  <si>
    <t>4714781021012</t>
  </si>
  <si>
    <t>汪汪隊立大功兒童健齒QQ凍10入(多多口味)</t>
  </si>
  <si>
    <t>4714781021029</t>
  </si>
  <si>
    <t>汪汪隊立大功兒童鈣多多QQ凍10入(荔枝口味)</t>
  </si>
  <si>
    <t>WACA-PAW-000100</t>
  </si>
  <si>
    <t>WACA-PAW-000101</t>
  </si>
  <si>
    <t>WACA-PAW-000102</t>
  </si>
  <si>
    <t>WACA-PAW-000103</t>
  </si>
  <si>
    <t>兒童晶亮健齒QQ凍(葡萄口味)10入</t>
  </si>
  <si>
    <t>兒童健齒QQ凍(多多口味) 10入</t>
  </si>
  <si>
    <t>兒童健齒QQ凍(荔枝口味) 10入</t>
  </si>
  <si>
    <t>20200618</t>
  </si>
  <si>
    <t>客戶備註</t>
  </si>
  <si>
    <t>WACA-KIDS-000085</t>
  </si>
  <si>
    <t>兒童含鈣健齒噴霧 葡萄口味</t>
  </si>
  <si>
    <t>健齒QQ糖 【多多口味1包】</t>
  </si>
  <si>
    <t>WACA-KIDS-000109</t>
  </si>
  <si>
    <t>兒童含鈣健齒噴霧 哈密瓜口味</t>
  </si>
  <si>
    <t>WACA-KIDS-000074</t>
  </si>
  <si>
    <t>兒童【牙菌斑】檢測漱口水 1入</t>
  </si>
  <si>
    <t>兒童含鈣健齒噴霧 草莓口味</t>
  </si>
  <si>
    <t>兒童含鈣健齒噴霧 牛奶口味</t>
  </si>
  <si>
    <t>WACA-KIDS-000152</t>
  </si>
  <si>
    <t>晶亮健齒QQ糖【葡萄口味1包】</t>
  </si>
  <si>
    <t>萬毛牙刷【1組】</t>
  </si>
  <si>
    <t>口腔清潔棒 30入</t>
  </si>
  <si>
    <t>WACA-PAW-000058</t>
  </si>
  <si>
    <t>WACA-KIDS-000117</t>
  </si>
  <si>
    <t>WACA-PAW-000040</t>
  </si>
  <si>
    <t>WACA-PET-000008</t>
  </si>
  <si>
    <t>鈣多多健齒QQ糖 草莓口味 35顆裝/包</t>
  </si>
  <si>
    <t>鈣多多健齒QQ糖【草莓口味1包】</t>
  </si>
  <si>
    <t>晶亮健齒QQ糖 葡萄口味 35顆裝/包</t>
  </si>
  <si>
    <t>健齒QQ糖 乳酸多多口味 35顆裝/包</t>
  </si>
  <si>
    <t>WACA-KIDS-000090</t>
  </si>
  <si>
    <t>兒童含鈣健齒噴霧 水蜜桃口味</t>
  </si>
  <si>
    <t>T-SPRAY Miia 口腔清新噴劑加強版 10ml 沁涼薄荷</t>
  </si>
  <si>
    <t>WACA-PAW-000037</t>
  </si>
  <si>
    <t>WACA-KIDS-000092</t>
  </si>
  <si>
    <t>WACA-KIDS-000001</t>
  </si>
  <si>
    <t>WACA-KIDS-000002</t>
  </si>
  <si>
    <t>WACA-KIDS-000003</t>
  </si>
  <si>
    <t>WACA-KIDS-000004</t>
  </si>
  <si>
    <t>WACA-KIDS-000005</t>
  </si>
  <si>
    <t>WACA-KIDS-000006</t>
  </si>
  <si>
    <t>WACA-KIDS-000007</t>
  </si>
  <si>
    <t>WACA-KIDS-000008</t>
  </si>
  <si>
    <t>WACA-KIDS-000009</t>
  </si>
  <si>
    <t>WACA-KIDS-000010</t>
  </si>
  <si>
    <t>WACA-KIDS-000011</t>
  </si>
  <si>
    <t>WACA-KIDS-000012</t>
  </si>
  <si>
    <t>WACA-KIDS-000013</t>
  </si>
  <si>
    <t>WACA-KIDS-000014</t>
  </si>
  <si>
    <t>WACA-KIDS-000015</t>
  </si>
  <si>
    <t>WACA-KIDS-000020</t>
  </si>
  <si>
    <t>WACA-KIDS-000021</t>
  </si>
  <si>
    <t>WACA-KIDS-000022</t>
  </si>
  <si>
    <t>WACA-KIDS-000023</t>
  </si>
  <si>
    <t>WACA-KIDS-000024</t>
  </si>
  <si>
    <t>WACA-KIDS-000025</t>
  </si>
  <si>
    <t>WACA-KIDS-000026</t>
  </si>
  <si>
    <t>WACA-KIDS-000027</t>
  </si>
  <si>
    <t>WACA-KIDS-000028</t>
  </si>
  <si>
    <t>WACA-KIDS-000029</t>
  </si>
  <si>
    <t>WACA-KIDS-000030</t>
  </si>
  <si>
    <t>WACA-KIDS-000031</t>
  </si>
  <si>
    <t>WACA-KIDS-000032</t>
  </si>
  <si>
    <t>WACA-KIDS-000033</t>
  </si>
  <si>
    <t>WACA-KIDS-000034</t>
  </si>
  <si>
    <t>WACA-KIDS-000060</t>
  </si>
  <si>
    <t>WACA-KIDS-000061</t>
  </si>
  <si>
    <t>WACA-KIDS-000062</t>
  </si>
  <si>
    <t>WACA-KIDS-000063</t>
  </si>
  <si>
    <t>WACA-KIDS-000064</t>
  </si>
  <si>
    <t>WACA-KIDS-000065</t>
  </si>
  <si>
    <t>WACA-KIDS-000066</t>
  </si>
  <si>
    <t>WACA-KIDS-000067</t>
  </si>
  <si>
    <t>WACA-KIDS-000068</t>
  </si>
  <si>
    <t>WACA-KIDS-000069</t>
  </si>
  <si>
    <t>WACA-KIDS-000070</t>
  </si>
  <si>
    <t>WACA-KIDS-000071</t>
  </si>
  <si>
    <t>WACA-KIDS-000072</t>
  </si>
  <si>
    <t>WACA-KIDS-000073</t>
  </si>
  <si>
    <t>WACA-KIDS-000080</t>
  </si>
  <si>
    <t>WACA-KIDS-000081</t>
  </si>
  <si>
    <t>WACA-KIDS-000082</t>
  </si>
  <si>
    <t>WACA-KIDS-000083</t>
  </si>
  <si>
    <t>WACA-KIDS-000084</t>
  </si>
  <si>
    <t>WACA-KIDS-000086</t>
  </si>
  <si>
    <t>WACA-KIDS-000087</t>
  </si>
  <si>
    <t>WACA-KIDS-000088</t>
  </si>
  <si>
    <t>WACA-KIDS-000089</t>
  </si>
  <si>
    <t>WACA-KIDS-000091</t>
  </si>
  <si>
    <t>WACA-KIDS-000093</t>
  </si>
  <si>
    <t>WACA-KIDS-000094</t>
  </si>
  <si>
    <t>WACA-KIDS-000110</t>
  </si>
  <si>
    <t>WACA-KIDS-000111</t>
  </si>
  <si>
    <t>WACA-KIDS-000112</t>
  </si>
  <si>
    <t>WACA-KIDS-000113</t>
  </si>
  <si>
    <t>WACA-KIDS-000114</t>
  </si>
  <si>
    <t>WACA-KIDS-000115</t>
  </si>
  <si>
    <t>WACA-KIDS-000116</t>
  </si>
  <si>
    <t>WACA-KIDS-000118</t>
  </si>
  <si>
    <t>WACA-KIDS-000151</t>
  </si>
  <si>
    <t>汪汪隊兒童含鈣健齒漱口水 300g 泡泡糖口味/無氟</t>
  </si>
  <si>
    <t>汪汪隊立大功 - 無氟牙膏【橘子口味1入】</t>
  </si>
  <si>
    <t>WACA-KIDS-000154</t>
  </si>
  <si>
    <t>奶瓶蔬果潔淨露</t>
  </si>
  <si>
    <t>WACA-KIDS-000155</t>
  </si>
  <si>
    <t>速效抗菌護手噴霧</t>
  </si>
  <si>
    <t>長效抗菌護手凝膠</t>
  </si>
  <si>
    <t>WACA-KIDS-000192</t>
  </si>
  <si>
    <t>汪汪隊立大功 - 無氟牙膏【葡萄口味1入】</t>
  </si>
  <si>
    <t>WACA-PET-000007</t>
  </si>
  <si>
    <t>WACA-PET-000012</t>
  </si>
  <si>
    <t>WACA-PET-000015</t>
  </si>
  <si>
    <t>WACA-PET-000018</t>
  </si>
  <si>
    <t>WACA-PET-000020</t>
  </si>
  <si>
    <t>WACA-PET-000021</t>
  </si>
  <si>
    <t>WACA-PET-000022</t>
  </si>
  <si>
    <t>WACA-PET-000023</t>
  </si>
  <si>
    <t>WACA-PET-000024</t>
  </si>
  <si>
    <t>WACA-ADU-000001</t>
  </si>
  <si>
    <t>T-SPRAY Miia 口腔清新噴劑加強版 10ml 檸檬清香</t>
  </si>
  <si>
    <t>WACA-ADU-000002</t>
  </si>
  <si>
    <t>WACA-ADU-000003</t>
  </si>
  <si>
    <t>WACA-PAW-000027</t>
  </si>
  <si>
    <t xml:space="preserve">汪汪隊立大功齒妍堂兒童防蛀修護漱口水-葡萄口味 含氟 </t>
  </si>
  <si>
    <t xml:space="preserve">汪汪隊立大功齒妍堂兒童防蛀修護牙膏-葡萄口味 含氟 </t>
  </si>
  <si>
    <t>WACA-PAW-000028</t>
  </si>
  <si>
    <t xml:space="preserve">汪汪隊立大功齒妍堂兒童防蛀修護牙膏-草莓口味 含氟 </t>
  </si>
  <si>
    <t>WACA-PAW-000029</t>
  </si>
  <si>
    <t>汪汪隊立大功齒妍堂兒童防蛀修護漱口水-莓果口味 含氟</t>
  </si>
  <si>
    <t>WACA-PAW-000030</t>
  </si>
  <si>
    <t>WACA-PAW-000031</t>
  </si>
  <si>
    <t>WACA-PAW-000032</t>
  </si>
  <si>
    <t>WACA-PAW-000033</t>
  </si>
  <si>
    <t>WACA-PAW-000034</t>
  </si>
  <si>
    <t>WACA-PAW-000035</t>
  </si>
  <si>
    <t>WACA-PAW-000036</t>
  </si>
  <si>
    <t>WACA-KIDS-000170</t>
  </si>
  <si>
    <t>汪汪隊兒童含鈣健齒漱口水 300g 綜合莓果口味/無氟</t>
  </si>
  <si>
    <t>WACA-KIDS-000171</t>
  </si>
  <si>
    <t>WACA-KIDS-000182</t>
  </si>
  <si>
    <t>汪汪隊立大功 - 無氟牙膏【草莓口味1入】</t>
  </si>
  <si>
    <t>WACA-KIDS-000183</t>
  </si>
  <si>
    <t>兒童防蛀修護牙膏 草莓口味1入</t>
  </si>
  <si>
    <t>WACA-PAW-000038</t>
  </si>
  <si>
    <t>兒童防蛀修護牙膏 葡萄口味1入</t>
  </si>
  <si>
    <t>WACA-PAW-000039</t>
  </si>
  <si>
    <t>WACA-PAW-000041</t>
  </si>
  <si>
    <t>WACA-PAW-000042</t>
  </si>
  <si>
    <t>WACA-PAW-000043</t>
  </si>
  <si>
    <t>WACA-PAW-000044</t>
  </si>
  <si>
    <t>WACA-PAW-000045</t>
  </si>
  <si>
    <t>WACA-PAW-000046</t>
  </si>
  <si>
    <t>WACA-PAW-000047</t>
  </si>
  <si>
    <t>WACA-PAW-000048</t>
  </si>
  <si>
    <t>WACA-KIDS-001031</t>
  </si>
  <si>
    <t>兒童含鈣健齒噴霧 哈密瓜口味【2入】</t>
  </si>
  <si>
    <t>兒童含鈣健齒噴霧 草莓口味【2入】</t>
  </si>
  <si>
    <t>兒童含鈣健齒噴霧 葡萄口味【2入】</t>
  </si>
  <si>
    <t>勇敢狗狗歡樂包【1盒】</t>
  </si>
  <si>
    <t>兒童防蛀修護漱口水 葡萄口味1入</t>
  </si>
  <si>
    <t>兒童萬毛牙刷 3入/組</t>
  </si>
  <si>
    <t>兒童防蛀修護漱口水 莓果口味1入</t>
  </si>
  <si>
    <t>兒童含鈣健齒漱口水  泡泡糖1入</t>
  </si>
  <si>
    <t>兒童含鈣健齒漱口水  綜合莓果1入</t>
  </si>
  <si>
    <t>安家佳 抗菌噴霧【1入】</t>
  </si>
  <si>
    <t>安家佳 抗菌乾洗手凝露【1入】</t>
  </si>
  <si>
    <t>安家佳 抗菌洗手露【1入】</t>
  </si>
  <si>
    <t>兒童含鈣健齒噴霧 水蜜桃口味【2入】</t>
  </si>
  <si>
    <t>兒童含鈣健齒噴霧 牛奶口味【2入】</t>
  </si>
  <si>
    <t>兒童含鈣健齒噴霧 水蜜桃口味【1入】</t>
  </si>
  <si>
    <t>兒童含鈣健齒噴霧 哈密瓜口味【1入】</t>
  </si>
  <si>
    <t>兒童含鈣健齒噴霧 牛奶口味【1入】</t>
  </si>
  <si>
    <t>兒童含鈣健齒噴霧 草莓口味【1入】</t>
  </si>
  <si>
    <t>兒童含鈣健齒噴霧 葡萄口味【1入】</t>
  </si>
  <si>
    <t>兒童萬毛牙刷(3入/組)</t>
  </si>
  <si>
    <t>WACA-PAW-000055</t>
  </si>
  <si>
    <t>汪汪隊立大功 - 無氟牙膏【橘子口味】</t>
  </si>
  <si>
    <t>WACA-PAW-000056</t>
  </si>
  <si>
    <t>汪汪隊立大功 - 無氟牙膏【葡萄口味】</t>
  </si>
  <si>
    <t>WACA-PAW-000057</t>
  </si>
  <si>
    <t>汪汪隊立大功 - 無氟牙膏【草莓口味】</t>
  </si>
  <si>
    <t>WACA-PAW-000059</t>
  </si>
  <si>
    <t>WACA-PAW-000060</t>
  </si>
  <si>
    <t>WACA-SE-000001</t>
  </si>
  <si>
    <t>WACA-SE-000002</t>
  </si>
  <si>
    <t>WACA-SE-000003</t>
  </si>
  <si>
    <t>WACA-SE-000004</t>
  </si>
  <si>
    <t>WACA-SE-000005</t>
  </si>
  <si>
    <t>WACA-SE-000006</t>
  </si>
  <si>
    <t>WACA-SE-000007</t>
  </si>
  <si>
    <t>WACA-SE-000008</t>
  </si>
  <si>
    <t>WACA-SE-000009</t>
  </si>
  <si>
    <t>WACA-SE-000010</t>
  </si>
  <si>
    <t>WACA-SE-000011</t>
  </si>
  <si>
    <t>WACA-SE-000012</t>
  </si>
  <si>
    <t>WACA-SE-000013</t>
  </si>
  <si>
    <t>WACA-SE-000014</t>
  </si>
  <si>
    <t>WACA-SE-000015</t>
  </si>
  <si>
    <t>WACA-SE-000016</t>
  </si>
  <si>
    <t>WACA-SE-000017</t>
  </si>
  <si>
    <t>健齒QQ糖 乳酸多多口味 35顆裝/包【2入】</t>
  </si>
  <si>
    <t>WACA-SE-000018</t>
  </si>
  <si>
    <t>晶亮健齒QQ糖 葡萄口味 35顆裝/包【2入】</t>
  </si>
  <si>
    <t>WACA-SE-000019</t>
  </si>
  <si>
    <t>鈣多多健齒QQ糖 草莓口味 35顆裝/包【2入】</t>
  </si>
  <si>
    <t>WACA-SE-000020</t>
  </si>
  <si>
    <t>WACA-SE-000021</t>
  </si>
  <si>
    <t>WACA-SE-000022</t>
  </si>
  <si>
    <t>WACA-SE-000023</t>
  </si>
  <si>
    <t>WACA-SE-000024</t>
  </si>
  <si>
    <t>WACA-SE-000025</t>
  </si>
  <si>
    <t>WACA-SE-000026</t>
  </si>
  <si>
    <t>WACA-SE-000027</t>
  </si>
  <si>
    <t>WACA-SE-000028</t>
  </si>
  <si>
    <t>WACA-SE-000029</t>
  </si>
  <si>
    <t>WACA-SE-000030</t>
  </si>
  <si>
    <t>WACA-SE-000031</t>
  </si>
  <si>
    <t>WACA-SE-000032</t>
  </si>
  <si>
    <t>WACA-SE-000033</t>
  </si>
  <si>
    <t>WACA-SE-000034</t>
  </si>
  <si>
    <t>WACA-SE-000035</t>
  </si>
  <si>
    <t>WACA-SE-000036</t>
  </si>
  <si>
    <t>WACA-SE-000037</t>
  </si>
  <si>
    <t>WACA-SE-000038</t>
  </si>
  <si>
    <t>WACA-SE-000039</t>
  </si>
  <si>
    <t>安家佳 抗菌噴霧【2入】</t>
  </si>
  <si>
    <t>WACA-SE-000040</t>
  </si>
  <si>
    <t>WACA-SE-000041</t>
  </si>
  <si>
    <t>WACA-SE-000042</t>
  </si>
  <si>
    <t>WACA-SE-000043</t>
  </si>
  <si>
    <t>WACA-SE-000044</t>
  </si>
  <si>
    <t>WACA-SE-000045</t>
  </si>
  <si>
    <t>WACA-SE-000046</t>
  </si>
  <si>
    <t>WACA-SE-000047</t>
  </si>
  <si>
    <t>WACA-SE-000048</t>
  </si>
  <si>
    <t>WACA-SE-000049</t>
  </si>
  <si>
    <t>WACA-SE-000050</t>
  </si>
  <si>
    <t>WACA-SE-000051</t>
  </si>
  <si>
    <t>WACA-SE-000052</t>
  </si>
  <si>
    <t>WACA-SE-000053</t>
  </si>
  <si>
    <t>WACA-SE-000054</t>
  </si>
  <si>
    <t>WACA-SE-000055</t>
  </si>
  <si>
    <t>WACA-SE-000056</t>
  </si>
  <si>
    <t>WACA-SE-000057</t>
  </si>
  <si>
    <t>WACA-SE-000058</t>
  </si>
  <si>
    <t>WACA-SE-000059</t>
  </si>
  <si>
    <t>WACA-SE-000060</t>
  </si>
  <si>
    <t>物流單號</t>
  </si>
  <si>
    <t>發票</t>
  </si>
  <si>
    <t>中文品名</t>
  </si>
  <si>
    <t>7-11門市代碼</t>
  </si>
  <si>
    <t>7-11門市名稱</t>
  </si>
  <si>
    <t>7-11門市地址</t>
  </si>
  <si>
    <t>宅配郵編</t>
  </si>
  <si>
    <t>宅配地址</t>
  </si>
  <si>
    <t>顧客留言</t>
  </si>
  <si>
    <t>送貨電話</t>
  </si>
  <si>
    <t>4714781021005</t>
  </si>
  <si>
    <t>汪汪隊立大功晶亮健齒QQ凍10入</t>
  </si>
  <si>
    <t>WACA訂單編號</t>
  </si>
  <si>
    <t>T-SPRAY Kids 棉棒10隻入組合包</t>
  </si>
  <si>
    <t>倉庫:A9(ECHUB倉) 到 A9(ECHUB倉)</t>
  </si>
  <si>
    <t>A9</t>
  </si>
  <si>
    <t>ECHUB倉</t>
  </si>
  <si>
    <t>20200720</t>
  </si>
  <si>
    <t>4714781021265</t>
  </si>
  <si>
    <t>20200707</t>
  </si>
  <si>
    <t>4714781020718</t>
  </si>
  <si>
    <t>汪汪隊立袋30克(多多口味)</t>
  </si>
  <si>
    <t>4714781020725</t>
  </si>
  <si>
    <t>汪汪隊立袋30克(葡萄口味)</t>
  </si>
  <si>
    <t>WACA-PAW-000107</t>
  </si>
  <si>
    <t>WACA-PAW-000112</t>
  </si>
  <si>
    <t>WACA-PAW-000106</t>
  </si>
  <si>
    <t>4714781021210</t>
  </si>
  <si>
    <t>汪汪隊束口包</t>
  </si>
  <si>
    <t xml:space="preserve">4714781020848 </t>
  </si>
  <si>
    <t xml:space="preserve">4714781020787 </t>
  </si>
  <si>
    <t xml:space="preserve">4714781020961 </t>
  </si>
  <si>
    <t>兒童萬毛牙刷單支(藍色)</t>
  </si>
  <si>
    <t>6970965450933</t>
  </si>
  <si>
    <t>漱口杯(藍色)</t>
  </si>
  <si>
    <t xml:space="preserve">4714781020855 </t>
  </si>
  <si>
    <t xml:space="preserve">4714781020770 </t>
  </si>
  <si>
    <t xml:space="preserve">4714781020985 </t>
  </si>
  <si>
    <t>兒童萬毛牙刷單支(粉色)</t>
  </si>
  <si>
    <t>6970965450957</t>
  </si>
  <si>
    <t>漱口杯(紅色)</t>
  </si>
  <si>
    <t>WACA-PAW-000108</t>
  </si>
  <si>
    <t xml:space="preserve">4714781020978 </t>
  </si>
  <si>
    <t>兒童萬毛牙刷單支(黃色)</t>
  </si>
  <si>
    <t>WACA-PAW-000109</t>
  </si>
  <si>
    <t>WACA-PAW-000110</t>
  </si>
  <si>
    <t>WACA-PAW-000111</t>
  </si>
  <si>
    <t>WACA-PAW-000113</t>
  </si>
  <si>
    <t>WACA-PAW-000114</t>
  </si>
  <si>
    <t>T-SPRAY Kids口腔清潔棒10隻入組合包</t>
  </si>
  <si>
    <t>WACA-PAW-000115</t>
  </si>
  <si>
    <t>WACA-PAW-000117</t>
  </si>
  <si>
    <t>WACA-PAW-000118</t>
  </si>
  <si>
    <t>WACA-PAW-000116</t>
  </si>
  <si>
    <t>WACA-Longan-000011</t>
  </si>
  <si>
    <t>WACA-Longan-000051</t>
  </si>
  <si>
    <t>WACA-Longan-000055</t>
  </si>
  <si>
    <t>WACA-Longan-000006</t>
  </si>
  <si>
    <t>WACA-Longan-000001</t>
  </si>
  <si>
    <t>WACA-Longan-000063</t>
  </si>
  <si>
    <t>WACA-PAW-000120</t>
  </si>
  <si>
    <t>WACA-PAW-000119</t>
  </si>
  <si>
    <t>WACA-Longan-000018</t>
  </si>
  <si>
    <t>WACA-Longan-000005</t>
  </si>
  <si>
    <t>WACA-Longan-000060</t>
  </si>
  <si>
    <t>WACA-Longan-000014</t>
  </si>
  <si>
    <t>WACA-Longan-000003</t>
  </si>
  <si>
    <t>WACA-Longan-000056</t>
  </si>
  <si>
    <t>WACA-Longan-000059</t>
  </si>
  <si>
    <t>WACA-Longan-000068</t>
  </si>
  <si>
    <t>WACA-Longan-000013</t>
  </si>
  <si>
    <t>WACA-Longan-000021</t>
  </si>
  <si>
    <t>WACA-Longan-000016</t>
  </si>
  <si>
    <t>WACA-Longan-000023</t>
  </si>
  <si>
    <t>WACA-Longan-000062</t>
  </si>
  <si>
    <t>WACA-Longan-000067</t>
  </si>
  <si>
    <t>WACA-Longan-000052</t>
  </si>
  <si>
    <t>WACA-Longan-000053</t>
  </si>
  <si>
    <t>WACA-99-000007</t>
  </si>
  <si>
    <t>WACA-99-000012</t>
  </si>
  <si>
    <t>WACA-PAW-000121</t>
  </si>
  <si>
    <t>WACA-99-000001</t>
  </si>
  <si>
    <t>WACA-99-000006</t>
  </si>
  <si>
    <t>WACA-99-000003</t>
  </si>
  <si>
    <t>WACA-99-000011</t>
  </si>
  <si>
    <t>WACA-Longan-000030</t>
  </si>
  <si>
    <t>WACA-Longan-000026</t>
  </si>
  <si>
    <t>WACA-Longan-000008</t>
  </si>
  <si>
    <t>WACA-99-000008</t>
  </si>
  <si>
    <t>WACA-99-000015</t>
  </si>
  <si>
    <t>WACA-99-000009</t>
  </si>
  <si>
    <t>WACA-99-000002</t>
  </si>
  <si>
    <t>WACA-Longan-000047</t>
  </si>
  <si>
    <t>WACA-99-000004</t>
  </si>
  <si>
    <t>WACA-99-000014</t>
  </si>
  <si>
    <t>WACA-99-000010</t>
  </si>
  <si>
    <t>WACA-LS-000070</t>
  </si>
  <si>
    <t>WACA-LS-000071</t>
  </si>
  <si>
    <t>WACA-LS-000072</t>
  </si>
  <si>
    <t>WACA-LS-000073</t>
  </si>
  <si>
    <t>WACA-LS-000074</t>
  </si>
  <si>
    <t>WACA-LS-000075</t>
  </si>
  <si>
    <t>WACA-LS-000076</t>
  </si>
  <si>
    <t>WACA-LS-000077</t>
  </si>
  <si>
    <t>WACA-LS-000078</t>
  </si>
  <si>
    <t>WACA-LS-000079</t>
  </si>
  <si>
    <t>WACA-LS-000080</t>
  </si>
  <si>
    <t>WACA-LS-000081</t>
  </si>
  <si>
    <t>WACA-LS-000082</t>
  </si>
  <si>
    <t>WACA-LS-000083</t>
  </si>
  <si>
    <t>WACA-LS-000084</t>
  </si>
  <si>
    <t>WACA-LS-000085</t>
  </si>
  <si>
    <t>WACA-LS-000086</t>
  </si>
  <si>
    <t>WACA-LS-000087</t>
  </si>
  <si>
    <t>WACA-LS-000088</t>
  </si>
  <si>
    <t>WACA-LS-000089</t>
  </si>
  <si>
    <t>WACA-LS-000090</t>
  </si>
  <si>
    <t>WACA-LS-000091</t>
  </si>
  <si>
    <t>WACA-LS-000092</t>
  </si>
  <si>
    <t>WACA-LS-000093</t>
  </si>
  <si>
    <t>WACA-LS-000094</t>
  </si>
  <si>
    <t>WACA-LS-000095</t>
  </si>
  <si>
    <t>WACA-LS-000096</t>
  </si>
  <si>
    <t>WACA-LS-000097</t>
  </si>
  <si>
    <t>WACA-LS-000020</t>
  </si>
  <si>
    <t>WACA-LS-000021</t>
  </si>
  <si>
    <t>WACA-LS-000022</t>
  </si>
  <si>
    <t>WACA-LS-000023</t>
  </si>
  <si>
    <t>WACA-LS-000024</t>
  </si>
  <si>
    <t>WACA-LS-000025</t>
  </si>
  <si>
    <t>WACA-LS-000026</t>
  </si>
  <si>
    <t>WACA-LS-000027</t>
  </si>
  <si>
    <t>WACA-LS-000028</t>
  </si>
  <si>
    <t>WACA-LS-000029</t>
  </si>
  <si>
    <t>兒童含鈣健齒牙膏 橘子口味</t>
  </si>
  <si>
    <t>兒童含鈣健齒牙膏 葡萄口味</t>
  </si>
  <si>
    <t>WACA-99-000005</t>
  </si>
  <si>
    <t xml:space="preserve">4714781020466 </t>
  </si>
  <si>
    <t xml:space="preserve">4714781020503 </t>
  </si>
  <si>
    <t xml:space="preserve">4714781020558 </t>
  </si>
  <si>
    <t>WACA-99-000013</t>
  </si>
  <si>
    <t>WACA-99-000016</t>
  </si>
  <si>
    <t>WACA-99-000017</t>
  </si>
  <si>
    <t>WACA-99-000018</t>
  </si>
  <si>
    <t>WACA-99-000019</t>
  </si>
  <si>
    <t>WACA-99-000020</t>
  </si>
  <si>
    <t>WACA-99-000021</t>
  </si>
  <si>
    <t>WACA-99-000022</t>
  </si>
  <si>
    <t>WACA-99-000023</t>
  </si>
  <si>
    <t>WACA-99-000024</t>
  </si>
  <si>
    <t>WACA-99-000025</t>
  </si>
  <si>
    <t>WACA-Longan-000002</t>
  </si>
  <si>
    <t>WACA-Longan-000004</t>
  </si>
  <si>
    <t>WACA-Longan-000007</t>
  </si>
  <si>
    <t>WACA-Longan-000009</t>
  </si>
  <si>
    <t>WACA-Longan-000010</t>
  </si>
  <si>
    <t>WACA-Longan-000012</t>
  </si>
  <si>
    <t>WACA-Longan-000015</t>
  </si>
  <si>
    <t>WACA-Longan-000017</t>
  </si>
  <si>
    <t>WACA-Longan-000019</t>
  </si>
  <si>
    <t xml:space="preserve">4714781020299 </t>
  </si>
  <si>
    <t>WACA-Longan-000020</t>
  </si>
  <si>
    <t xml:space="preserve">4714781024716 </t>
  </si>
  <si>
    <t xml:space="preserve">4714781024730 </t>
  </si>
  <si>
    <t>WACA-Longan-000022</t>
  </si>
  <si>
    <t xml:space="preserve">4714781024723 </t>
  </si>
  <si>
    <t>WACA-Longan-000024</t>
  </si>
  <si>
    <t>WACA-Longan-000025</t>
  </si>
  <si>
    <t>WACA-Longan-000027</t>
  </si>
  <si>
    <t>WACA-Longan-000028</t>
  </si>
  <si>
    <t>WACA-Longan-000029</t>
  </si>
  <si>
    <t>WACA-Longan-000031</t>
  </si>
  <si>
    <t>WACA-Longan-000032</t>
  </si>
  <si>
    <t>WACA-Longan-000033</t>
  </si>
  <si>
    <t xml:space="preserve">4714781020107 </t>
  </si>
  <si>
    <t>WACA-Longan-000034</t>
  </si>
  <si>
    <t>WACA-Longan-000035</t>
  </si>
  <si>
    <t>WACA-Longan-000036</t>
  </si>
  <si>
    <t>WACA-Longan-000037</t>
  </si>
  <si>
    <t>WACA-Longan-000038</t>
  </si>
  <si>
    <t>WACA-Longan-000039</t>
  </si>
  <si>
    <t>WACA-Longan-000040</t>
  </si>
  <si>
    <t>WACA-Longan-000041</t>
  </si>
  <si>
    <t>WACA-Longan-000042</t>
  </si>
  <si>
    <t>WACA-Longan-000043</t>
  </si>
  <si>
    <t>WACA-Longan-000044</t>
  </si>
  <si>
    <t>WACA-Longan-000045</t>
  </si>
  <si>
    <t>WACA-Longan-000046</t>
  </si>
  <si>
    <t>WACA-Longan-000048</t>
  </si>
  <si>
    <t>WACA-Longan-000049</t>
  </si>
  <si>
    <t>WACA-Longan-000050</t>
  </si>
  <si>
    <t>WACA-Longan-000054</t>
  </si>
  <si>
    <t>WACA-Longan-000057</t>
  </si>
  <si>
    <t>WACA-Longan-000058</t>
  </si>
  <si>
    <t>WACA-Longan-000061</t>
  </si>
  <si>
    <t>WACA-Longan-000064</t>
  </si>
  <si>
    <t>WACA-Longan-000065</t>
  </si>
  <si>
    <t>WACA-Longan-000066</t>
  </si>
  <si>
    <t xml:space="preserve">4714781020954 </t>
  </si>
  <si>
    <t>WACA-Longan-000069</t>
  </si>
  <si>
    <t>WACA-Longan-000070</t>
  </si>
  <si>
    <t>WACA-Longan-000071</t>
  </si>
  <si>
    <t>WACA-Longan-000072</t>
  </si>
  <si>
    <t xml:space="preserve">4714781020831 </t>
  </si>
  <si>
    <t>WACA-Longan-000073</t>
  </si>
  <si>
    <t>WACA-PET-000025</t>
  </si>
  <si>
    <t>20200831</t>
  </si>
  <si>
    <t>4714781020473</t>
  </si>
  <si>
    <t>齒妍堂兒童含鈣健齒漱口水250mL</t>
  </si>
  <si>
    <t>20200203</t>
  </si>
  <si>
    <t>WACA-LS-000098</t>
  </si>
  <si>
    <t>WACA-LS-000099</t>
  </si>
  <si>
    <t>WACA-LS-000100</t>
  </si>
  <si>
    <t>WACA-LS-000101</t>
  </si>
  <si>
    <t>WACA-LS-000103</t>
  </si>
  <si>
    <t>WACA-LS-000102</t>
  </si>
  <si>
    <t>4714781020589</t>
  </si>
  <si>
    <t>Kids齒妍堂鈣多多健齒QQ 12入</t>
  </si>
  <si>
    <t>20200220</t>
  </si>
  <si>
    <t>4714781020732</t>
  </si>
  <si>
    <t>汪汪隊立袋30克(草莓口味)</t>
  </si>
  <si>
    <t>4714781021289</t>
  </si>
  <si>
    <t>20200910</t>
  </si>
  <si>
    <t>4714781021203</t>
  </si>
  <si>
    <t>齒妍堂1000CC牙菌斑漱口水(牙醫通路)</t>
  </si>
  <si>
    <t>WACA-HA-000036</t>
  </si>
  <si>
    <t>WACA-HA-000001</t>
  </si>
  <si>
    <t>WACA-HA-000067</t>
  </si>
  <si>
    <t>WACA-HA-000056</t>
  </si>
  <si>
    <t>WACA-HA-000020</t>
  </si>
  <si>
    <t>WACA-HA-000053</t>
  </si>
  <si>
    <t>WACA-HA-000062</t>
  </si>
  <si>
    <t>WACA-HA-000052</t>
  </si>
  <si>
    <t>WACA-HA-000011</t>
  </si>
  <si>
    <t>WACA-HA-000002</t>
  </si>
  <si>
    <t>WACA-HA-000003</t>
  </si>
  <si>
    <t>WACA-HA-000004</t>
  </si>
  <si>
    <t>WACA-HA-000005</t>
  </si>
  <si>
    <t>WACA-HA-000006</t>
  </si>
  <si>
    <t>WACA-HA-000007</t>
  </si>
  <si>
    <t>WACA-HA-000008</t>
  </si>
  <si>
    <t>WACA-HA-000009</t>
  </si>
  <si>
    <t>WACA-HA-000010</t>
  </si>
  <si>
    <t>WACA-HA-000012</t>
  </si>
  <si>
    <t>WACA-HA-000013</t>
  </si>
  <si>
    <t>WACA-HA-000014</t>
  </si>
  <si>
    <t>WACA-HA-000015</t>
  </si>
  <si>
    <t>WACA-HA-000016</t>
  </si>
  <si>
    <t>WACA-HA-000017</t>
  </si>
  <si>
    <t>WACA-HA-000018</t>
  </si>
  <si>
    <t>WACA-HA-000019</t>
  </si>
  <si>
    <t>WACA-HA-000021</t>
  </si>
  <si>
    <t>WACA-HA-000022</t>
  </si>
  <si>
    <t>WACA-HA-000023</t>
  </si>
  <si>
    <t>WACA-HA-000024</t>
  </si>
  <si>
    <t>WACA-HA-000025</t>
  </si>
  <si>
    <t>WACA-HA-000026</t>
  </si>
  <si>
    <t>WACA-HA-000027</t>
  </si>
  <si>
    <t>WACA-HA-000028</t>
  </si>
  <si>
    <t>WACA-HA-000029</t>
  </si>
  <si>
    <t>WACA-HA-000030</t>
  </si>
  <si>
    <t>WACA-HA-000031</t>
  </si>
  <si>
    <t>WACA-HA-000032</t>
  </si>
  <si>
    <t>WACA-HA-000033</t>
  </si>
  <si>
    <t>WACA-HA-000034</t>
  </si>
  <si>
    <t>WACA-HA-000035</t>
  </si>
  <si>
    <t>WACA-HA-000037</t>
  </si>
  <si>
    <t>WACA-HA-000038</t>
  </si>
  <si>
    <t>WACA-HA-000039</t>
  </si>
  <si>
    <t>WACA-HA-000040</t>
  </si>
  <si>
    <t>WACA-HA-000041</t>
  </si>
  <si>
    <t>WACA-HA-000042</t>
  </si>
  <si>
    <t>WACA-HA-000043</t>
  </si>
  <si>
    <t>WACA-HA-000044</t>
  </si>
  <si>
    <t>WACA-HA-000045</t>
  </si>
  <si>
    <t>WACA-HA-000046</t>
  </si>
  <si>
    <t>WACA-HA-000047</t>
  </si>
  <si>
    <t>WACA-HA-000048</t>
  </si>
  <si>
    <t>WACA-HA-000049</t>
  </si>
  <si>
    <t>WACA-HA-000050</t>
  </si>
  <si>
    <t>WACA-HA-000051</t>
  </si>
  <si>
    <t>WACA-HA-000054</t>
  </si>
  <si>
    <t>WACA-HA-000055</t>
  </si>
  <si>
    <t>WACA-HA-000057</t>
  </si>
  <si>
    <t>WACA-HA-000058</t>
  </si>
  <si>
    <t>WACA-HA-000059</t>
  </si>
  <si>
    <t>WACA-HA-000060</t>
  </si>
  <si>
    <t>WACA-HA-000061</t>
  </si>
  <si>
    <t>WACA-HA-000063</t>
  </si>
  <si>
    <t>WACA-HA-000064</t>
  </si>
  <si>
    <t>WACA-HA-000065</t>
  </si>
  <si>
    <t>WACA-HA-000066</t>
  </si>
  <si>
    <t>WACA-HA-000068</t>
  </si>
  <si>
    <t>WACA-HA-000069</t>
  </si>
  <si>
    <t>WACA-HA-000070</t>
  </si>
  <si>
    <t>WACA-HA-000071</t>
  </si>
  <si>
    <t>WACA-HA-000072</t>
  </si>
  <si>
    <t>WACA-HA-000073</t>
  </si>
  <si>
    <t>齒妍堂散裝軟糖100入 250克 葡萄口味</t>
  </si>
  <si>
    <t>20180312B</t>
  </si>
  <si>
    <t>WACA-BMEx-000100</t>
  </si>
  <si>
    <t>WACA-BMEx-000119</t>
  </si>
  <si>
    <t>WACA-BMEx-000101</t>
  </si>
  <si>
    <t>WACA-BMEx-000103</t>
  </si>
  <si>
    <t>WACA-BMEx-000104</t>
  </si>
  <si>
    <t>WACA-BMEx-000114</t>
  </si>
  <si>
    <t>WACA-BMEx-000122</t>
  </si>
  <si>
    <t>WACA-BMEx-000115</t>
  </si>
  <si>
    <t>WACA-BMEx-000118</t>
  </si>
  <si>
    <t>WACA-BMEx-000116</t>
  </si>
  <si>
    <t>WACA-BMEx-000111</t>
  </si>
  <si>
    <t>WACA-BMEx-000113</t>
  </si>
  <si>
    <t>WACA-BMEx-000120</t>
  </si>
  <si>
    <t>WACA-BMEx-000121</t>
  </si>
  <si>
    <t>WACA-BMEx-000117</t>
  </si>
  <si>
    <t>WACA-BMEx-000128</t>
  </si>
  <si>
    <t>WACA-BMEx-000102</t>
  </si>
  <si>
    <t>WACA-BMEx-000112</t>
  </si>
  <si>
    <t>WACA-BMEx-000125</t>
  </si>
  <si>
    <t>WACA-BMEx-000129</t>
  </si>
  <si>
    <t>WACA-BMEx-000126</t>
  </si>
  <si>
    <t>WACA-BMEx-000001</t>
  </si>
  <si>
    <t>齒妍堂 T-SPRAY Kids 口腔清潔棒 30入</t>
  </si>
  <si>
    <t>齒妍堂 T-SPRAY Kids 口腔清潔棒 10入</t>
  </si>
  <si>
    <t>WACA-BMEx-000002</t>
  </si>
  <si>
    <t>WACA-BMEx-000003</t>
  </si>
  <si>
    <t>WACA-BMEx-000004</t>
  </si>
  <si>
    <t>WACA-BMEx-000005</t>
  </si>
  <si>
    <t>WACA-BMEx-000006</t>
  </si>
  <si>
    <t>WACA-BMEx-000007</t>
  </si>
  <si>
    <t>WACA-BMEx-000008</t>
  </si>
  <si>
    <t>WACA-BMEx-000009</t>
  </si>
  <si>
    <t>WACA-BMEx-000010</t>
  </si>
  <si>
    <t>WACA-BMEx-000011</t>
  </si>
  <si>
    <t>WACA-BMEx-000012</t>
  </si>
  <si>
    <t>WACA-BMEx-000013</t>
  </si>
  <si>
    <t>WACA-BMEx-000014</t>
  </si>
  <si>
    <t>WACA-BMEx-000015</t>
  </si>
  <si>
    <t>WACA-BMEx-000016</t>
  </si>
  <si>
    <t>WACA-BMEx-000017</t>
  </si>
  <si>
    <t>WACA-BMEx-000018</t>
  </si>
  <si>
    <t>WACA-BMEx-000019</t>
  </si>
  <si>
    <t>WACA-BMEx-000020</t>
  </si>
  <si>
    <t>WACA-BMEx-000021</t>
  </si>
  <si>
    <t>WACA-BMEx-000022</t>
  </si>
  <si>
    <t>WACA-BMEx-000023</t>
  </si>
  <si>
    <t>WACA-BMEx-000024</t>
  </si>
  <si>
    <t>4714781021326</t>
  </si>
  <si>
    <t>QQ凍(多多)+QQ糖(多多)</t>
  </si>
  <si>
    <t>WACA-BMEx-000025</t>
  </si>
  <si>
    <t>QQ凍(葡萄)+QQ糖(葡萄)</t>
  </si>
  <si>
    <t>WACA-BMEx-000026</t>
  </si>
  <si>
    <t>4714781021340</t>
  </si>
  <si>
    <t>QQ凍(荔枝)+QQ糖(草莓)</t>
  </si>
  <si>
    <t>WACA-BMEx-000027</t>
  </si>
  <si>
    <t>WACA-BMEx-000028</t>
  </si>
  <si>
    <t>WACA-BMEx-000029</t>
  </si>
  <si>
    <t>WACA-BMEx-000030</t>
  </si>
  <si>
    <t>WACA-BMEx-000031</t>
  </si>
  <si>
    <t>WACA-BMEx-000032</t>
  </si>
  <si>
    <t>WACA-BMEx-000033</t>
  </si>
  <si>
    <t>WACA-BMEx-000034</t>
  </si>
  <si>
    <t>WACA-BMEx-000035</t>
  </si>
  <si>
    <t>WACA-BMEx-000036</t>
  </si>
  <si>
    <t>WACA-BMEx-000037</t>
  </si>
  <si>
    <t>WACA-BMEx-000038</t>
  </si>
  <si>
    <t>WACA-BMEx-000039</t>
  </si>
  <si>
    <t>WACA-BMEx-000040</t>
  </si>
  <si>
    <t xml:space="preserve">4714781020473 </t>
  </si>
  <si>
    <t>兒童含鈣健齒漱口水 泡泡糖口味 1入</t>
  </si>
  <si>
    <t>WACA-BMEx-000041</t>
  </si>
  <si>
    <t xml:space="preserve">4714781020794 </t>
  </si>
  <si>
    <t>WACA-BMEx-000042</t>
  </si>
  <si>
    <t xml:space="preserve">4714781020800 </t>
  </si>
  <si>
    <t>WACA-BMEx-000043</t>
  </si>
  <si>
    <t xml:space="preserve">4714781020817 </t>
  </si>
  <si>
    <t>WACA-BMEx-000044</t>
  </si>
  <si>
    <t>WACA-BMEx-000045</t>
  </si>
  <si>
    <t>WACA-BMEx-000046</t>
  </si>
  <si>
    <t>WACA-BMEx-000047</t>
  </si>
  <si>
    <t>WACA-BMEx-000048</t>
  </si>
  <si>
    <t>WACA-BMEx-000049</t>
  </si>
  <si>
    <t>WACA-BMEx-000050</t>
  </si>
  <si>
    <t>WACA-BMEx-000051</t>
  </si>
  <si>
    <t>WACA-BMEx-000052</t>
  </si>
  <si>
    <t>WACA-BMEx-000053</t>
  </si>
  <si>
    <t>WACA-BMEx-000054</t>
  </si>
  <si>
    <t>WACA-BMEx-000055</t>
  </si>
  <si>
    <t>WACA-BMEx-000056</t>
  </si>
  <si>
    <t>WACA-BMEx-000057</t>
  </si>
  <si>
    <t>WACA-BMEx-000058</t>
  </si>
  <si>
    <t>WACA-BMEx-000059</t>
  </si>
  <si>
    <t>WACA-BMEx-000060</t>
  </si>
  <si>
    <t>汪汪隊軟糖 多多口味 30克</t>
  </si>
  <si>
    <t>WACA-BMEx-000061</t>
  </si>
  <si>
    <t>汪汪隊軟糖 草莓口味 30克</t>
  </si>
  <si>
    <t>WACA-BMEx-000062</t>
  </si>
  <si>
    <t>汪汪隊軟糖 葡萄口味 30克</t>
  </si>
  <si>
    <t>WACA-BMEx-000063</t>
  </si>
  <si>
    <t>WACA-BMEx-000064</t>
  </si>
  <si>
    <t>WACA-BMEx-000065</t>
  </si>
  <si>
    <t>WACA-BMEx-000066</t>
  </si>
  <si>
    <t>WACA-BMEx-000067</t>
  </si>
  <si>
    <t>WACA-BMEx-000068</t>
  </si>
  <si>
    <t>WACA-BMEx-000069</t>
  </si>
  <si>
    <t>4714781021258</t>
  </si>
  <si>
    <t>汪汪隊立大功開學季禮盒組</t>
  </si>
  <si>
    <t>WACA-BMEx-000070</t>
  </si>
  <si>
    <t>4714781021364</t>
  </si>
  <si>
    <t>汪汪隊立大功騎士堡豪華體驗包</t>
  </si>
  <si>
    <t>WACA-BMEx-000071</t>
  </si>
  <si>
    <t xml:space="preserve">4714781020596 </t>
  </si>
  <si>
    <t>奶瓶蔬果清潔露【1入】</t>
  </si>
  <si>
    <t>WACA-BMEx-000072</t>
  </si>
  <si>
    <t xml:space="preserve">4714781021043 </t>
  </si>
  <si>
    <t>WACA-BMEx-000073</t>
  </si>
  <si>
    <t>WACA-BMEx-000074</t>
  </si>
  <si>
    <t xml:space="preserve">4714781021036 </t>
  </si>
  <si>
    <t>WACA-BMEx-000075</t>
  </si>
  <si>
    <t>WACA-BMEx-000076</t>
  </si>
  <si>
    <t>WACA-BMEx-000077</t>
  </si>
  <si>
    <t>WACA-BMEx-000078</t>
  </si>
  <si>
    <t>NP-Z0025</t>
  </si>
  <si>
    <t>兒童健齒QQ凍(多多口味) 單入</t>
  </si>
  <si>
    <t>WACA-BMEx-000079</t>
  </si>
  <si>
    <t>NP-Z0027</t>
  </si>
  <si>
    <t>兒童健齒QQ凍(荔枝口味) 單入</t>
  </si>
  <si>
    <t>WACA-BMEx-000080</t>
  </si>
  <si>
    <t>NP-Z0026</t>
  </si>
  <si>
    <t>兒童晶亮健齒QQ凍(葡萄口味)單入</t>
  </si>
  <si>
    <t>WACA-BMEx-000081</t>
  </si>
  <si>
    <t xml:space="preserve">4714781020091 </t>
  </si>
  <si>
    <t>口腔清潔棒 1入</t>
  </si>
  <si>
    <t>WACA-BMEx-000082</t>
  </si>
  <si>
    <t>WACA-BMEx-000083</t>
  </si>
  <si>
    <t>WACA-BMEx-000084</t>
  </si>
  <si>
    <t xml:space="preserve">4714781020282 </t>
  </si>
  <si>
    <t>WACA-BMEx-000105</t>
  </si>
  <si>
    <t>WACA-BMEx-000106</t>
  </si>
  <si>
    <t>WACA-BMEx-000107</t>
  </si>
  <si>
    <t>WACA-BMEx-000108</t>
  </si>
  <si>
    <t>WACA-BMEx-000109</t>
  </si>
  <si>
    <t>WACA-BMEx-000110</t>
  </si>
  <si>
    <t xml:space="preserve">4714781020510 </t>
  </si>
  <si>
    <t xml:space="preserve">4714781020619 </t>
  </si>
  <si>
    <t xml:space="preserve">4714781020602 </t>
  </si>
  <si>
    <t>WACA-BMEx-000123</t>
  </si>
  <si>
    <t>WACA-BMEx-000124</t>
  </si>
  <si>
    <t>WACA-BMEx-000127</t>
  </si>
  <si>
    <t>20201006</t>
  </si>
  <si>
    <t>20201010</t>
  </si>
  <si>
    <t>4714781021227</t>
  </si>
  <si>
    <t>齒妍堂無糖QQ軟糖(果香玫瑰口味)</t>
  </si>
  <si>
    <t>4714781021234</t>
  </si>
  <si>
    <t>齒妍堂無糖QQ軟糖(麝香葡萄口味)</t>
  </si>
  <si>
    <t>20201007</t>
  </si>
  <si>
    <t>4714781021241</t>
  </si>
  <si>
    <t>齒妍堂無糖QQ軟糖(洛神蔓越莓口味)</t>
  </si>
  <si>
    <t>redeem_discount</t>
  </si>
  <si>
    <t>WACA-PAW-100002</t>
  </si>
  <si>
    <t>應稅</t>
  </si>
  <si>
    <t>現金積點折抵</t>
  </si>
  <si>
    <t>現金積點</t>
  </si>
  <si>
    <t>memberLevel-0</t>
  </si>
  <si>
    <t>會員活動</t>
  </si>
  <si>
    <t>WACA-PAW-100000</t>
  </si>
  <si>
    <t>KDC01</t>
  </si>
  <si>
    <t>【新手媽咪激推】口腔清潔棒 30入</t>
  </si>
  <si>
    <t>K01SET</t>
  </si>
  <si>
    <t xml:space="preserve">【牙醫博士推薦組合】含鈣健齒噴霧 20mL (草莓、葡萄、牛奶口味各一) </t>
  </si>
  <si>
    <t>葡萄+草莓+牛奶口味各1入</t>
  </si>
  <si>
    <t>WACA-PAW-100001</t>
  </si>
  <si>
    <t>WACA-PAW-100005</t>
  </si>
  <si>
    <t>WACA-BB-000005</t>
  </si>
  <si>
    <t>WACA-PAW-100006</t>
  </si>
  <si>
    <t>WACA-PAW-100004</t>
  </si>
  <si>
    <t>WACA-BB-000001</t>
  </si>
  <si>
    <t>4714781021395</t>
  </si>
  <si>
    <t>WACA-BB-000002</t>
  </si>
  <si>
    <t>WACA-BB-000003</t>
  </si>
  <si>
    <t>WACA-BB-000004</t>
  </si>
  <si>
    <t>WACA-BB-000006</t>
  </si>
  <si>
    <t>WACA-BB-000007</t>
  </si>
  <si>
    <t>WACA-BB-000008</t>
  </si>
  <si>
    <t>WACA-BB-000009</t>
  </si>
  <si>
    <t>WACA-BB-000010</t>
  </si>
  <si>
    <t>WACA-BB-000011</t>
  </si>
  <si>
    <t>WACA-BB-000012</t>
  </si>
  <si>
    <t>WACA-BB-000013</t>
  </si>
  <si>
    <t>WACA-BB-000014</t>
  </si>
  <si>
    <t>WACA-BB-000015</t>
  </si>
  <si>
    <t>WACA-BB-000016</t>
  </si>
  <si>
    <t>WACA-BB-000017</t>
  </si>
  <si>
    <t>WACA-BB-000018</t>
  </si>
  <si>
    <t>WACA-BB-000019</t>
  </si>
  <si>
    <t>WACA-BB-000020</t>
  </si>
  <si>
    <t>WACA-BB-000021</t>
  </si>
  <si>
    <t>WACA-BB-000022</t>
  </si>
  <si>
    <t>WACA-BB-000023</t>
  </si>
  <si>
    <t>WACA-BB-000024</t>
  </si>
  <si>
    <t>WACA-BB-000025</t>
  </si>
  <si>
    <t>WACA-BB-000026</t>
  </si>
  <si>
    <t>WACA-BB-000027</t>
  </si>
  <si>
    <t>WACA-BB-000028</t>
  </si>
  <si>
    <t>WACA-BB-000029</t>
  </si>
  <si>
    <t>WACA-BB-000030</t>
  </si>
  <si>
    <t>WACA-BB-000031</t>
  </si>
  <si>
    <t>WACA-BB-000032</t>
  </si>
  <si>
    <t>WACA-BB-000033</t>
  </si>
  <si>
    <t>WACA-BB-000034</t>
  </si>
  <si>
    <t>WACA-BB-000035</t>
  </si>
  <si>
    <t>WACA-BB-000036</t>
  </si>
  <si>
    <t>WACA-BB-000037</t>
  </si>
  <si>
    <t>WACA-BB-000038</t>
  </si>
  <si>
    <t>WACA-BB-000039</t>
  </si>
  <si>
    <t>WACA-BB-000040</t>
  </si>
  <si>
    <t>WACA-BB-000041</t>
  </si>
  <si>
    <t>WACA-BB-000042</t>
  </si>
  <si>
    <t>WACA-BB-000043</t>
  </si>
  <si>
    <t>WACA-BB-000044</t>
  </si>
  <si>
    <t>WACA-BB-000045</t>
  </si>
  <si>
    <t>WACA-BB-000046</t>
  </si>
  <si>
    <t>WACA-BB-000047</t>
  </si>
  <si>
    <t>WACA-BB-000048</t>
  </si>
  <si>
    <t>WACA-BB-000049</t>
  </si>
  <si>
    <t>WACA-BB-000050</t>
  </si>
  <si>
    <t>WACA-BB-000051</t>
  </si>
  <si>
    <t>WACA-BB-000052</t>
  </si>
  <si>
    <t>汪汪隊立大功 齒妍堂 【升級囊球型葉黃素】兒童晶亮健齒QQ凍(葡萄口味)10入</t>
  </si>
  <si>
    <t>汪汪隊立大功 齒妍堂 兒童健齒QQ凍(多多口味) 10入</t>
  </si>
  <si>
    <t>汪汪隊立大功 齒妍堂 兒童健齒QQ凍(荔枝口味) 10入</t>
  </si>
  <si>
    <t>汪汪隊立大功 齒妍堂 兒童晶亮健齒QQ凍(葡萄口味)10入</t>
  </si>
  <si>
    <t>WACA-PAW-100003</t>
  </si>
  <si>
    <t>WACA-Ciou-000001</t>
  </si>
  <si>
    <t>WACA-Ciou-000002</t>
  </si>
  <si>
    <t>WACA-Ciou-000003</t>
  </si>
  <si>
    <t>WACA-Ciou-000004</t>
  </si>
  <si>
    <t>WACA-Ciou-000005</t>
  </si>
  <si>
    <t>WACA-Ciou-000006</t>
  </si>
  <si>
    <t>WACA-Ciou-000007</t>
  </si>
  <si>
    <t>WACA-Ciou-000008</t>
  </si>
  <si>
    <t>WACA-Ciou-000009</t>
  </si>
  <si>
    <t>WACA-Ciou-000010</t>
  </si>
  <si>
    <t>WACA-Ciou-000011</t>
  </si>
  <si>
    <t>WACA-Ciou-000012</t>
  </si>
  <si>
    <t>WACA-Ciou-000013</t>
  </si>
  <si>
    <t>WACA-Ciou-000014</t>
  </si>
  <si>
    <t>WACA-Ciou-000015</t>
  </si>
  <si>
    <t>WACA-Ciou-000016</t>
  </si>
  <si>
    <t>WACA-Ciou-000017</t>
  </si>
  <si>
    <t>WACA-Ciou-000018</t>
  </si>
  <si>
    <t>WACA-Ciou-000019</t>
  </si>
  <si>
    <t>WACA-Ciou-000020</t>
  </si>
  <si>
    <t>WACA-Ciou-000021</t>
  </si>
  <si>
    <t>WACA-Ciou-000022</t>
  </si>
  <si>
    <t>WACA-Ciou-000023</t>
  </si>
  <si>
    <t>WACA-Ciou-000024</t>
  </si>
  <si>
    <t>WACA-Ciou-000025</t>
  </si>
  <si>
    <t>WACA-Ciou-000026</t>
  </si>
  <si>
    <t>WACA-Ciou-000027</t>
  </si>
  <si>
    <t>WACA-Ciou-000028</t>
  </si>
  <si>
    <t>WACA-Ciou-000029</t>
  </si>
  <si>
    <t>WACA-Ciou-000030</t>
  </si>
  <si>
    <t>WACA-Ciou-000031</t>
  </si>
  <si>
    <t>WACA-Ciou-000032</t>
  </si>
  <si>
    <t>WACA-Ciou-000033</t>
  </si>
  <si>
    <t>WACA-Ciou-000034</t>
  </si>
  <si>
    <t>WACA-Ciou-000035</t>
  </si>
  <si>
    <t>WACA-Ciou-000036</t>
  </si>
  <si>
    <t>WACA-Ciou-000037</t>
  </si>
  <si>
    <t>WACA-Ciou-000038</t>
  </si>
  <si>
    <t>WACA-Ciou-000039</t>
  </si>
  <si>
    <t>WACA-Ciou-000040</t>
  </si>
  <si>
    <t>WACA-Ciou-000041</t>
  </si>
  <si>
    <t>WACA-Ciou-000042</t>
  </si>
  <si>
    <t>WACA-Ciou-000043</t>
  </si>
  <si>
    <t>WACA-Ciou-000044</t>
  </si>
  <si>
    <t>WACA-Ciou-000045</t>
  </si>
  <si>
    <t>WACA-Ciou-000046</t>
  </si>
  <si>
    <t>WACA-Ciou-000047</t>
  </si>
  <si>
    <t>WACA-Ciou-000048</t>
  </si>
  <si>
    <t>WACA-Ciou-000049</t>
  </si>
  <si>
    <t>WACA-Ciou-000050</t>
  </si>
  <si>
    <t>WACA-Ciou-000051</t>
  </si>
  <si>
    <t>WACA-Ciou-000052</t>
  </si>
  <si>
    <t>WACA-Ciou-000053</t>
  </si>
  <si>
    <t>WACA-Ciou-000054</t>
  </si>
  <si>
    <t>WACA-Ciou-000055</t>
  </si>
  <si>
    <t>WACA-Ciou-000056</t>
  </si>
  <si>
    <t>WACA-Ciou-000057</t>
  </si>
  <si>
    <t>WACA-Ciou-000058</t>
  </si>
  <si>
    <t>WACA-Ciou-000059</t>
  </si>
  <si>
    <t>WACA-Ciou-000060</t>
  </si>
  <si>
    <t>WACA-Ciou-000061</t>
  </si>
  <si>
    <t>WACA-Ciou-000062</t>
  </si>
  <si>
    <t>WACA-Ciou-000063</t>
  </si>
  <si>
    <t>WACA-Ciou-000064</t>
  </si>
  <si>
    <t>WACA-Ciou-000065</t>
  </si>
  <si>
    <t>WACA-Ciou-000066</t>
  </si>
  <si>
    <t>WACA-Ciou-000067</t>
  </si>
  <si>
    <t>兒童含鈣健齒噴霧 水蜜桃口味5入</t>
  </si>
  <si>
    <t>WACA-Ciou-000068</t>
  </si>
  <si>
    <t>兒童含鈣健齒噴霧 哈密瓜口味5入</t>
  </si>
  <si>
    <t>WACA-Ciou-000069</t>
  </si>
  <si>
    <t>兒童含鈣健齒噴霧 葡萄口味5入</t>
  </si>
  <si>
    <t>WACA-Ciou-000070</t>
  </si>
  <si>
    <t>兒童含鈣健齒噴霧 牛奶口味5入</t>
  </si>
  <si>
    <t>WACA-Ciou-000071</t>
  </si>
  <si>
    <t>兒童含鈣健齒噴霧 草莓口味5入</t>
  </si>
  <si>
    <t>WACA-PAW-000132</t>
  </si>
  <si>
    <t>WACA-PAW-000130</t>
  </si>
  <si>
    <t>WACA-ADU-000004</t>
  </si>
  <si>
    <t>WACA-ADU-000005</t>
  </si>
  <si>
    <t>WACA-ADU-000006</t>
  </si>
  <si>
    <t>WACA-ADU-000007</t>
  </si>
  <si>
    <t>WACA-ADU-000008</t>
  </si>
  <si>
    <t>WACA-ADU-000009</t>
  </si>
  <si>
    <t>WACA-ADU-000010</t>
  </si>
  <si>
    <t>WACA-ADU-000011</t>
  </si>
  <si>
    <t>WACA-ADU-000012</t>
  </si>
  <si>
    <t>WACA-ADU-000013</t>
  </si>
  <si>
    <t>WACA-ADU-000014</t>
  </si>
  <si>
    <t>WACA-ADU-000015</t>
  </si>
  <si>
    <t>WACA-ADU-000016</t>
  </si>
  <si>
    <t>WACA-ADU-000017</t>
  </si>
  <si>
    <t>WACA-ADU-000018</t>
  </si>
  <si>
    <t>WACA-ADU-000019</t>
  </si>
  <si>
    <t>WACA-ADU-000020</t>
  </si>
  <si>
    <t>WACA-ADU-000021</t>
  </si>
  <si>
    <t>WACA-ADU-000022</t>
  </si>
  <si>
    <t>WACA-ADU-000023</t>
  </si>
  <si>
    <t>WACA-ADU-000024</t>
  </si>
  <si>
    <t>WACA-PAW-000131</t>
  </si>
  <si>
    <t>WACA-PAW-000133</t>
  </si>
  <si>
    <t>WACA-PAW-000134</t>
  </si>
  <si>
    <t>WACA-PAW-000135</t>
  </si>
  <si>
    <t>20200924</t>
  </si>
  <si>
    <t>汪汪隊立大功齒妍堂兒童晶亮健齒QQ凍(葡萄口味)10入囊球型葉黃素</t>
  </si>
  <si>
    <t>綠界ecPay 信用卡</t>
  </si>
  <si>
    <t>20200901</t>
  </si>
  <si>
    <t>WACA-11-000024</t>
  </si>
  <si>
    <t>WACA-11-000019</t>
  </si>
  <si>
    <t>WACA-11-000008</t>
  </si>
  <si>
    <t>WACA-11-000005</t>
  </si>
  <si>
    <t>WACA-11-000001</t>
  </si>
  <si>
    <t>齒妍堂 T-SPRAY Kids 兒童含鈣健齒噴霧 20ml 水蜜桃口味</t>
  </si>
  <si>
    <t>WACA-11-000002</t>
  </si>
  <si>
    <t>齒妍堂 T-SPRAY Kids 兒童含鈣健齒噴霧 20ml 哈密瓜口味</t>
  </si>
  <si>
    <t>WACA-11-000003</t>
  </si>
  <si>
    <t>齒妍堂 T-SPRAY Kids 兒童含鈣健齒噴霧 20ml 牛奶口味</t>
  </si>
  <si>
    <t>WACA-11-000004</t>
  </si>
  <si>
    <t>齒妍堂 T-SPRAY Kids 兒童含鈣健齒噴霧 20ml 草莓口味</t>
  </si>
  <si>
    <t>齒妍堂 T-SPRAY Kids 兒童含鈣健齒噴霧 20ml 葡萄口味</t>
  </si>
  <si>
    <t>WACA-11-000006</t>
  </si>
  <si>
    <t>WACA-11-000007</t>
  </si>
  <si>
    <t>WACA-11-000009</t>
  </si>
  <si>
    <t>WACA-11-000010</t>
  </si>
  <si>
    <t>WACA-11-000011</t>
  </si>
  <si>
    <t>WACA-11-000012</t>
  </si>
  <si>
    <t>WACA-11-000013</t>
  </si>
  <si>
    <t>WACA-11-000014</t>
  </si>
  <si>
    <t>WACA-11-000015</t>
  </si>
  <si>
    <t>WACA-11-000016</t>
  </si>
  <si>
    <t>WACA-11-000017</t>
  </si>
  <si>
    <t>WACA-11-000018</t>
  </si>
  <si>
    <t>WACA-11-000020</t>
  </si>
  <si>
    <t>WACA-11-000021</t>
  </si>
  <si>
    <t>WACA-11-000022</t>
  </si>
  <si>
    <t>WACA-11-000023</t>
  </si>
  <si>
    <t>WACA-11-000025</t>
  </si>
  <si>
    <t>WACA-11-000026</t>
  </si>
  <si>
    <t>WACA-11-000027</t>
  </si>
  <si>
    <t>WACA-11-000028</t>
  </si>
  <si>
    <t>WACA-11-000029</t>
  </si>
  <si>
    <t>20201029</t>
  </si>
  <si>
    <t>20200420</t>
  </si>
  <si>
    <t>20180803C</t>
  </si>
  <si>
    <t>WACA-LS-110001</t>
  </si>
  <si>
    <t>WACA-LS-110002</t>
  </si>
  <si>
    <t>WACA-LS-110003</t>
  </si>
  <si>
    <t>升級囊球型葉黃素 兒童晶亮健齒QQ凍(葡萄口味)10入</t>
  </si>
  <si>
    <t>WACA-LS-110004</t>
  </si>
  <si>
    <t>WACA-LS-110005</t>
  </si>
  <si>
    <t>WACA-LS-110006</t>
  </si>
  <si>
    <t>WACA-LS-110007</t>
  </si>
  <si>
    <t xml:space="preserve">4714781021050 </t>
  </si>
  <si>
    <t>WACA-LS-110008</t>
  </si>
  <si>
    <t>WACA-LS-110009</t>
  </si>
  <si>
    <t xml:space="preserve">4714781020169 </t>
  </si>
  <si>
    <t>WACA-11-000030</t>
  </si>
  <si>
    <t>WACA-11-000031</t>
  </si>
  <si>
    <t>WACA-11-000032</t>
  </si>
  <si>
    <t>WACA-SP-000001</t>
  </si>
  <si>
    <t>WACA-GA-000001</t>
  </si>
  <si>
    <t>WACA-GA-000002</t>
  </si>
  <si>
    <t>WACA-GA-000003</t>
  </si>
  <si>
    <t>WACA-GA-000004</t>
  </si>
  <si>
    <t>WACA-GA-000005</t>
  </si>
  <si>
    <t>WACA-GA-000006</t>
  </si>
  <si>
    <t>WACA-GA-000007</t>
  </si>
  <si>
    <t>WACA-GA-000008</t>
  </si>
  <si>
    <t>WACA-GA-000009</t>
  </si>
  <si>
    <t>WACA-GA-000010</t>
  </si>
  <si>
    <t>WACA-GA-000011</t>
  </si>
  <si>
    <t>WACA-GA-000012</t>
  </si>
  <si>
    <t>WACA-GA-000013</t>
  </si>
  <si>
    <t>WACA-GA-000014</t>
  </si>
  <si>
    <t>WACA-GA-000015</t>
  </si>
  <si>
    <t>WACA-GA-000016</t>
  </si>
  <si>
    <t>WACA-GA-000017</t>
  </si>
  <si>
    <t>WACA-GA-000018</t>
  </si>
  <si>
    <t>WACA-GA-000019</t>
  </si>
  <si>
    <t>WACA-GA-000020</t>
  </si>
  <si>
    <t>WACA-GA-000021</t>
  </si>
  <si>
    <t>WACA-GA-000022</t>
  </si>
  <si>
    <t>WACA-GA-000023</t>
  </si>
  <si>
    <t>WACA-GA-000024</t>
  </si>
  <si>
    <t>WACA-GA-000025</t>
  </si>
  <si>
    <t>WACA-GA-000026</t>
  </si>
  <si>
    <t>WACA-GA-000027</t>
  </si>
  <si>
    <t>WACA-GA-000028</t>
  </si>
  <si>
    <t>WACA-GA-000029</t>
  </si>
  <si>
    <t>WACA-GA-000030</t>
  </si>
  <si>
    <t>WACA-GA-000031</t>
  </si>
  <si>
    <t>WACA-GA-000032</t>
  </si>
  <si>
    <t>WACA-GA-000033</t>
  </si>
  <si>
    <t>WACA-GA-000034</t>
  </si>
  <si>
    <t>WACA-GA-000035</t>
  </si>
  <si>
    <t>WACA-GA-000036</t>
  </si>
  <si>
    <t>WACA-GA-000037</t>
  </si>
  <si>
    <t>WACA-GA-000038</t>
  </si>
  <si>
    <t>WACA-GA-000039</t>
  </si>
  <si>
    <t>WACA-GA-000040</t>
  </si>
  <si>
    <t>WACA-GA-000041</t>
  </si>
  <si>
    <t>WACA-GA-000042</t>
  </si>
  <si>
    <t>WACA-GA-000043</t>
  </si>
  <si>
    <t>WACA-GA-000044</t>
  </si>
  <si>
    <t>WACA-GA-000045</t>
  </si>
  <si>
    <t>WACA-GA-000046</t>
  </si>
  <si>
    <t>WACA-GA-000047</t>
  </si>
  <si>
    <t>WACA-GA-000048</t>
  </si>
  <si>
    <t>WACA-GA-000049</t>
  </si>
  <si>
    <t>WACA-GA-000050</t>
  </si>
  <si>
    <t>WACA-GA-000051</t>
  </si>
  <si>
    <t>WACA-GA-000052</t>
  </si>
  <si>
    <t>WACA-GA-000053</t>
  </si>
  <si>
    <t>WACA-GA-000054</t>
  </si>
  <si>
    <t>WACA-GA-000055</t>
  </si>
  <si>
    <t>WACA-GA-000056</t>
  </si>
  <si>
    <t>WACA-GA-000057</t>
  </si>
  <si>
    <t>WACA-GA-000058</t>
  </si>
  <si>
    <t>WACA-GA-000059</t>
  </si>
  <si>
    <t>WACA-GA-000060</t>
  </si>
  <si>
    <t>WACA-GA-000061</t>
  </si>
  <si>
    <t>WACA-GA-000062</t>
  </si>
  <si>
    <t>WACA-GA-000063</t>
  </si>
  <si>
    <t>WACA-GA-000064</t>
  </si>
  <si>
    <t>WACA-GA-000065</t>
  </si>
  <si>
    <t>WACA-GA-000066</t>
  </si>
  <si>
    <t>20201102</t>
  </si>
  <si>
    <t>發票號碼</t>
  </si>
  <si>
    <t>20201117</t>
  </si>
  <si>
    <t>4714781021401</t>
  </si>
  <si>
    <t>T-SPRAY口腔清新噴劑升級版-黃金香柚</t>
  </si>
  <si>
    <t>20201119</t>
  </si>
  <si>
    <t>WACA-WL-000008</t>
  </si>
  <si>
    <t>WACA-WL-000001</t>
  </si>
  <si>
    <t>WACA-WL-000002</t>
  </si>
  <si>
    <t>WACA-WL-000003</t>
  </si>
  <si>
    <t>WACA-WL-000004</t>
  </si>
  <si>
    <t>WACA-WL-000005</t>
  </si>
  <si>
    <t>WACA-WL-000006</t>
  </si>
  <si>
    <t>WACA-WL-000007</t>
  </si>
  <si>
    <t>WACA-WL-000009</t>
  </si>
  <si>
    <t>WACA-WL-000010</t>
  </si>
  <si>
    <t>WACA-WL-000011</t>
  </si>
  <si>
    <t>WACA-WL-000012</t>
  </si>
  <si>
    <t>WACA-WL-000013</t>
  </si>
  <si>
    <t>WACA-WL-000014</t>
  </si>
  <si>
    <t>WACA-WL-000015</t>
  </si>
  <si>
    <t>WACA-WL-000016</t>
  </si>
  <si>
    <t>WACA-WL-000017</t>
  </si>
  <si>
    <t>WACA-WL-000018</t>
  </si>
  <si>
    <t>WACA-WL-000019</t>
  </si>
  <si>
    <t>WACA-WL-000020</t>
  </si>
  <si>
    <t>WACA-WL-000021</t>
  </si>
  <si>
    <t>WACA-WL-000022</t>
  </si>
  <si>
    <t>WACA-WL-000023</t>
  </si>
  <si>
    <t>WACA-WL-000024</t>
  </si>
  <si>
    <t>WACA-WL-000025</t>
  </si>
  <si>
    <t>WACA-WL-000026</t>
  </si>
  <si>
    <t>WACA-WL-000027</t>
  </si>
  <si>
    <t>WACA-WL-000028</t>
  </si>
  <si>
    <t>WACA-WL-000029</t>
  </si>
  <si>
    <t>WACA-WL-000030</t>
  </si>
  <si>
    <t>WACA-WL-000031</t>
  </si>
  <si>
    <t>WACA-WL-000032</t>
  </si>
  <si>
    <t>WACA-WL-000033</t>
  </si>
  <si>
    <t>WACA-WL-000034</t>
  </si>
  <si>
    <t>WACA-WL-000035</t>
  </si>
  <si>
    <t>WACA-WL-000036</t>
  </si>
  <si>
    <t>WACA-WL-000037</t>
  </si>
  <si>
    <t>WACA-WL-000038</t>
  </si>
  <si>
    <t>WACA-WL-000039</t>
  </si>
  <si>
    <t>WACA-WL-000040</t>
  </si>
  <si>
    <t>WACA-WL-000041</t>
  </si>
  <si>
    <t>WACA-WL-000042</t>
  </si>
  <si>
    <t>WACA-WL-000043</t>
  </si>
  <si>
    <t>WACA-WL-000044</t>
  </si>
  <si>
    <t>WACA-WL-000045</t>
  </si>
  <si>
    <t>WACA-WL-000046</t>
  </si>
  <si>
    <t>WACA-WL-000047</t>
  </si>
  <si>
    <t>WACA-WL-000048</t>
  </si>
  <si>
    <t>WACA-WL-000049</t>
  </si>
  <si>
    <t>WACA-WL-000050</t>
  </si>
  <si>
    <t>WACA-WL-000051</t>
  </si>
  <si>
    <t>WACA-WL-000052</t>
  </si>
  <si>
    <t>WACA-WL-000053</t>
  </si>
  <si>
    <t>WACA-WL-000054</t>
  </si>
  <si>
    <t>20201116</t>
  </si>
  <si>
    <t>20201027</t>
  </si>
  <si>
    <t>WACA-PAW-100009</t>
  </si>
  <si>
    <t>WACA-PAW-100008</t>
  </si>
  <si>
    <t>WACA-PAW-100016</t>
  </si>
  <si>
    <t>WACA-PAW-100014</t>
  </si>
  <si>
    <t>WACA-PAW-100015</t>
  </si>
  <si>
    <t>WACA-PAW-100017</t>
  </si>
  <si>
    <t>WACA-PAW-100018</t>
  </si>
  <si>
    <t>WACA-PAW-100019</t>
  </si>
  <si>
    <t>WACA-PAW-100020</t>
  </si>
  <si>
    <t>WACA-PAW-100021</t>
  </si>
  <si>
    <t>WACA-PAW-100022</t>
  </si>
  <si>
    <t>WACA-PAW-100023</t>
  </si>
  <si>
    <t>WACA-PAW-100007</t>
  </si>
  <si>
    <t>WACA-PAW-100010</t>
  </si>
  <si>
    <t>WACA-PAW-100011</t>
  </si>
  <si>
    <t>WACA-PAW-100012</t>
  </si>
  <si>
    <t>WACA-PAW-100013</t>
  </si>
  <si>
    <t>WACA-12-000013</t>
  </si>
  <si>
    <t>WACA-12-000032</t>
  </si>
  <si>
    <t>WACA-12-000016</t>
  </si>
  <si>
    <t>WACA-12-000031</t>
  </si>
  <si>
    <t>WACA-12-000010</t>
  </si>
  <si>
    <t>WACA-12-000012</t>
  </si>
  <si>
    <t>WACA-12-000001</t>
  </si>
  <si>
    <t>[1+1健齒組 ]健齒QQ凍(多多,200g+健齒軟糖(多多,30g) 汪汪隊系列</t>
  </si>
  <si>
    <t>WACA-12-000002</t>
  </si>
  <si>
    <t>[1+1健齒組 ]健齒QQ凍(荔枝,200g+健齒軟糖(草莓,30g)汪汪隊系列</t>
  </si>
  <si>
    <t>WACA-12-000003</t>
  </si>
  <si>
    <t>4714781021333</t>
  </si>
  <si>
    <t>[1+1健齒組 ]健齒QQ凍(葡萄,200g+健齒軟糖(葡萄,30g)汪汪隊系列</t>
  </si>
  <si>
    <t>WACA-12-000004</t>
  </si>
  <si>
    <t xml:space="preserve">4714781021401 </t>
  </si>
  <si>
    <t>T-SPRAY 口腔清新噴劑加強版 10ml 黃金柚子</t>
  </si>
  <si>
    <t xml:space="preserve">4714781021227 </t>
  </si>
  <si>
    <t>WACA-12-000005</t>
  </si>
  <si>
    <t xml:space="preserve">4714781021234 </t>
  </si>
  <si>
    <t>WACA-12-000006</t>
  </si>
  <si>
    <t xml:space="preserve">4714781021241 </t>
  </si>
  <si>
    <t>WACA-12-000007</t>
  </si>
  <si>
    <t>WACA-12-000008</t>
  </si>
  <si>
    <t>WACA-12-000009</t>
  </si>
  <si>
    <t>【升級囊球型葉黃素】兒童晶亮健齒QQ凍(葡萄口味)10入</t>
  </si>
  <si>
    <t>WACA-12-000011</t>
  </si>
  <si>
    <t>WACA-12-000014</t>
  </si>
  <si>
    <t>WACA-12-000015</t>
  </si>
  <si>
    <t>WACA-12-000017</t>
  </si>
  <si>
    <t>WACA-12-000018</t>
  </si>
  <si>
    <t>WACA-12-000019</t>
  </si>
  <si>
    <t>WACA-12-000020</t>
  </si>
  <si>
    <t>WACA-12-000021</t>
  </si>
  <si>
    <t>WACA-12-000022</t>
  </si>
  <si>
    <t>WACA-12-000023</t>
  </si>
  <si>
    <t>WACA-12-000024</t>
  </si>
  <si>
    <t>WACA-12-000025</t>
  </si>
  <si>
    <t>WACA-12-000026</t>
  </si>
  <si>
    <t>WACA-12-000027</t>
  </si>
  <si>
    <t>WACA-12-000028</t>
  </si>
  <si>
    <t>WACA-12-000029</t>
  </si>
  <si>
    <t>WACA-12-000030</t>
  </si>
  <si>
    <t>WACA-12-000033</t>
  </si>
  <si>
    <t>WACA-12-000034</t>
  </si>
  <si>
    <t>WACA-12-000035</t>
  </si>
  <si>
    <t>WACA-12-000036</t>
  </si>
  <si>
    <t>4714781021272</t>
  </si>
  <si>
    <t>齒妍堂散裝軟糖100入 250克 多多口味</t>
  </si>
  <si>
    <t>4714781021296</t>
  </si>
  <si>
    <t>齒妍堂散裝軟糖100入 250克 草莓口味</t>
  </si>
  <si>
    <t>20201109</t>
  </si>
  <si>
    <t>會員 滿 $ 999 元，現金積點回饋 5%</t>
  </si>
  <si>
    <t>20201208</t>
  </si>
  <si>
    <t>20201209</t>
  </si>
  <si>
    <t>20200407</t>
  </si>
  <si>
    <t>20200414</t>
  </si>
  <si>
    <t>20201214</t>
  </si>
  <si>
    <t>4714781021463</t>
  </si>
  <si>
    <t>齒妍堂牙線棒(草莓口味)</t>
  </si>
  <si>
    <t>20201207</t>
  </si>
  <si>
    <t>20210105</t>
  </si>
  <si>
    <t>WACA-CO-000043</t>
  </si>
  <si>
    <t>WACA-CO-000044</t>
  </si>
  <si>
    <t>WACA-CO-000056</t>
  </si>
  <si>
    <t>WACA-CO-000032</t>
  </si>
  <si>
    <t>WACA-CO-000025</t>
  </si>
  <si>
    <t>WACA-CO-000054</t>
  </si>
  <si>
    <t>WACA-CO-000040</t>
  </si>
  <si>
    <t>WACA-CO-000030</t>
  </si>
  <si>
    <t>WACA-CO-000036</t>
  </si>
  <si>
    <t>WACA-CO-000029</t>
  </si>
  <si>
    <t>WACA-CO-000022</t>
  </si>
  <si>
    <t>WACA-CO-000051</t>
  </si>
  <si>
    <t>WACA-CO-000001</t>
  </si>
  <si>
    <t>WACA-CO-000008</t>
  </si>
  <si>
    <t>WACA-CO-000068</t>
  </si>
  <si>
    <t>WACA-CO-000066</t>
  </si>
  <si>
    <t>WACA-CO-000070</t>
  </si>
  <si>
    <t>WACA-CO-000015</t>
  </si>
  <si>
    <t>WACA-CO-000046</t>
  </si>
  <si>
    <t>WACA-CO-000055</t>
  </si>
  <si>
    <t>WACA-CO-000062</t>
  </si>
  <si>
    <t>WACA-CO-000063</t>
  </si>
  <si>
    <t>WACA-CO-000006</t>
  </si>
  <si>
    <t>WACA-CO-000039</t>
  </si>
  <si>
    <t>WACA-CO-000017</t>
  </si>
  <si>
    <t>WACA-CO-000058</t>
  </si>
  <si>
    <t>WACA-CO-000014</t>
  </si>
  <si>
    <t>WACA-CO-000037</t>
  </si>
  <si>
    <t>WACA-CO-000067</t>
  </si>
  <si>
    <t>WACA-CO-000041</t>
  </si>
  <si>
    <t>WACA-CO-000060</t>
  </si>
  <si>
    <t>WACA-CO-000059</t>
  </si>
  <si>
    <t>WACA-CO-000018</t>
  </si>
  <si>
    <t>WACA-CO-000034</t>
  </si>
  <si>
    <t>WACA-CO-000053</t>
  </si>
  <si>
    <t>WACA-CO-000028</t>
  </si>
  <si>
    <t>WACA-CO-000009</t>
  </si>
  <si>
    <t>WACA-CO-000023</t>
  </si>
  <si>
    <t>WACA-CO-000045</t>
  </si>
  <si>
    <t>WACA-CO-000038</t>
  </si>
  <si>
    <t>WACA-CO-000052</t>
  </si>
  <si>
    <t>WACA-CO-000057</t>
  </si>
  <si>
    <t>WACA-CO-000069</t>
  </si>
  <si>
    <t>WACA-CO-000010</t>
  </si>
  <si>
    <t>WACA-CO-000049</t>
  </si>
  <si>
    <t>WACA-CO-000031</t>
  </si>
  <si>
    <t>WACA-CO-000042</t>
  </si>
  <si>
    <t>WACA-CO-000012</t>
  </si>
  <si>
    <t>WACA-CO-000007</t>
  </si>
  <si>
    <t>WACA-CO-000013</t>
  </si>
  <si>
    <t>WACA-CO-000011</t>
  </si>
  <si>
    <t>WACA-CO-000048</t>
  </si>
  <si>
    <t>WACA-CO-000047</t>
  </si>
  <si>
    <t>WACA-CO-000071</t>
  </si>
  <si>
    <t>WACA-CO-000065</t>
  </si>
  <si>
    <t>WACA-CO-000005</t>
  </si>
  <si>
    <t>WACA-CO-000064</t>
  </si>
  <si>
    <t>WACA-CO-000050</t>
  </si>
  <si>
    <t>WACA-CO-000026</t>
  </si>
  <si>
    <t>WACA-CO-000061</t>
  </si>
  <si>
    <t>WACA-CO-000033</t>
  </si>
  <si>
    <t>WACA-PAW-000122</t>
  </si>
  <si>
    <t>WACA-CO-000021</t>
  </si>
  <si>
    <t>WACA-CO-000072</t>
  </si>
  <si>
    <t>WACA-PAW-000123</t>
  </si>
  <si>
    <t>WACA-CO-000002</t>
  </si>
  <si>
    <t>WACA-CO-000003</t>
  </si>
  <si>
    <t>WACA-CO-000004</t>
  </si>
  <si>
    <t>WACA-CO-000016</t>
  </si>
  <si>
    <t>WACA-CO-000019</t>
  </si>
  <si>
    <t>WACA-CO-000020</t>
  </si>
  <si>
    <t>WACA-CO-000024</t>
  </si>
  <si>
    <t>WACA-CO-000027</t>
  </si>
  <si>
    <t>WACA-CO-000035</t>
  </si>
  <si>
    <t>20201216</t>
  </si>
  <si>
    <t>20210104</t>
  </si>
  <si>
    <t>20210114</t>
  </si>
  <si>
    <t>WACA-YC-000003</t>
  </si>
  <si>
    <t>WACA-YC-000002</t>
  </si>
  <si>
    <t>WACA-YC-000001</t>
  </si>
  <si>
    <t>WACA-YC-000006</t>
  </si>
  <si>
    <t>WACA-YC-000005</t>
  </si>
  <si>
    <t>WACA-YC-000004</t>
  </si>
  <si>
    <t>WACA-YC-000007</t>
  </si>
  <si>
    <t>WACA-WN-000031</t>
  </si>
  <si>
    <t>WACA-WN-000010</t>
  </si>
  <si>
    <t>WACA-WN-000058</t>
  </si>
  <si>
    <t>WACA-WN-000067</t>
  </si>
  <si>
    <t>WACA-WN-000034</t>
  </si>
  <si>
    <t>WACA-WN-000017</t>
  </si>
  <si>
    <t>WACA-WN-000036</t>
  </si>
  <si>
    <t>WACA-WN-000002</t>
  </si>
  <si>
    <t>WACA-WN-000045</t>
  </si>
  <si>
    <t>WACA-WN-000044</t>
  </si>
  <si>
    <t>WACA-WN-000046</t>
  </si>
  <si>
    <t>WACA-WN-000001</t>
  </si>
  <si>
    <t>WACA-WN-000003</t>
  </si>
  <si>
    <t>WACA-WN-000015</t>
  </si>
  <si>
    <t>WACA-WN-000016</t>
  </si>
  <si>
    <t>WACA-WN-000032</t>
  </si>
  <si>
    <t>WACA-WN-000014</t>
  </si>
  <si>
    <t>WACA-WN-000048</t>
  </si>
  <si>
    <t>WACA-WN-000065</t>
  </si>
  <si>
    <t>WACA-WN-000064</t>
  </si>
  <si>
    <t>WACA-WN-000059</t>
  </si>
  <si>
    <t>WACA-WN-000068</t>
  </si>
  <si>
    <t>WACA-WN-000029</t>
  </si>
  <si>
    <t>WACA-WN-000033</t>
  </si>
  <si>
    <t>WACA-WN-000053</t>
  </si>
  <si>
    <t>WACA-WN-000075</t>
  </si>
  <si>
    <t>WACA-WN-000066</t>
  </si>
  <si>
    <t>WACA-WN-000028</t>
  </si>
  <si>
    <t>WACA-WN-000042</t>
  </si>
  <si>
    <t>WACA-WN-000056</t>
  </si>
  <si>
    <t>WACA-WN-000008</t>
  </si>
  <si>
    <t>WACA-WN-000070</t>
  </si>
  <si>
    <t>WACA-WN-000037</t>
  </si>
  <si>
    <t>WACA-WN-000035</t>
  </si>
  <si>
    <t>WACA-WN-000006</t>
  </si>
  <si>
    <t>WACA-WN-000051</t>
  </si>
  <si>
    <t>WACA-WN-000057</t>
  </si>
  <si>
    <t>WACA-WN-000005</t>
  </si>
  <si>
    <t>WACA-WN-000011</t>
  </si>
  <si>
    <t>WACA-WN-000071</t>
  </si>
  <si>
    <t>WACA-WN-000040</t>
  </si>
  <si>
    <t>WACA-WN-000004</t>
  </si>
  <si>
    <t>WACA-WN-000007</t>
  </si>
  <si>
    <t>WACA-WN-000009</t>
  </si>
  <si>
    <t>WACA-WN-000012</t>
  </si>
  <si>
    <t>WACA-WN-000013</t>
  </si>
  <si>
    <t>WACA-WN-000018</t>
  </si>
  <si>
    <t>WACA-WN-000019</t>
  </si>
  <si>
    <t>WACA-WN-000020</t>
  </si>
  <si>
    <t>WACA-WN-000021</t>
  </si>
  <si>
    <t>WACA-WN-000022</t>
  </si>
  <si>
    <t>WACA-WN-000023</t>
  </si>
  <si>
    <t>WACA-WN-000024</t>
  </si>
  <si>
    <t>WACA-WN-000025</t>
  </si>
  <si>
    <t>WACA-WN-000026</t>
  </si>
  <si>
    <t>WACA-WN-000027</t>
  </si>
  <si>
    <t>WACA-WN-000030</t>
  </si>
  <si>
    <t>WACA-WN-000038</t>
  </si>
  <si>
    <t>WACA-WN-000039</t>
  </si>
  <si>
    <t>WACA-WN-000041</t>
  </si>
  <si>
    <t>WACA-WN-000043</t>
  </si>
  <si>
    <t>WACA-WN-000047</t>
  </si>
  <si>
    <t>WACA-WN-000049</t>
  </si>
  <si>
    <t>WACA-WN-000050</t>
  </si>
  <si>
    <t>WACA-WN-000052</t>
  </si>
  <si>
    <t>WACA-WN-000054</t>
  </si>
  <si>
    <t>WACA-WN-000060</t>
  </si>
  <si>
    <t>WACA-WN-000061</t>
  </si>
  <si>
    <t>WACA-WN-000062</t>
  </si>
  <si>
    <t>WACA-WN-000063</t>
  </si>
  <si>
    <t>WACA-WN-000069</t>
  </si>
  <si>
    <t>WACA-WN-000072</t>
  </si>
  <si>
    <t>WACA-WN-000073</t>
  </si>
  <si>
    <t>WACA-WN-000074</t>
  </si>
  <si>
    <t>20210113</t>
  </si>
  <si>
    <t>20210120</t>
  </si>
  <si>
    <t>20210112</t>
  </si>
  <si>
    <t>WACA-WN-000055</t>
  </si>
  <si>
    <t>WACA-WN-000076</t>
  </si>
  <si>
    <t>20210118</t>
  </si>
  <si>
    <t>20210115</t>
  </si>
  <si>
    <t>Y-0006</t>
  </si>
  <si>
    <t>A1</t>
  </si>
  <si>
    <t>綠界7-11取貨(大宗)</t>
  </si>
  <si>
    <t>綠界 7-11(大宗寄倉) 取貨付款</t>
  </si>
  <si>
    <t>PP-FTP-SET</t>
  </si>
  <si>
    <t>防蛀修護牙膏(含氟) (葡萄/草莓口味)任選2入</t>
  </si>
  <si>
    <t>含氟牙膏【草莓口味2入】</t>
  </si>
  <si>
    <t>KQ35SET3</t>
  </si>
  <si>
    <t>無糖QQ糖 草莓/乳酸多多/葡萄口味 (任選3入組)</t>
  </si>
  <si>
    <t>健齒QQ糖 草莓/葡萄/多多口味【各1入】</t>
  </si>
  <si>
    <t>KDC01+K02SET</t>
  </si>
  <si>
    <t xml:space="preserve">含鈣健齒噴霧2入(口味任選)+口腔清潔棒 30入 </t>
  </si>
  <si>
    <t>PP-KJ10SET</t>
  </si>
  <si>
    <t>無糖QQ凍3入組 口味任選</t>
  </si>
  <si>
    <t>葡萄口味+多多口味+荔枝口味</t>
  </si>
  <si>
    <t>PP-TP-OR</t>
  </si>
  <si>
    <t>齒妍堂 兒童含鈣健齒牙膏 60g 橘子口味/無氟</t>
  </si>
  <si>
    <t>汪汪隊立大功X無氟牙膏 橘子口味</t>
  </si>
  <si>
    <t>DS300</t>
  </si>
  <si>
    <t>【T-PET】寵物環境消臭噴霧</t>
  </si>
  <si>
    <t>寵物環境消臭噴霧 【1入】</t>
  </si>
  <si>
    <t>LINE Pay (VISA &amp; MasterCard)</t>
  </si>
  <si>
    <t>PP-TB</t>
  </si>
  <si>
    <t>【加購】齒妍堂 Toothfilm 兒童萬毛牙刷 3入/組</t>
  </si>
  <si>
    <t>葡萄口味 3盒組</t>
  </si>
  <si>
    <t>K01-GR</t>
  </si>
  <si>
    <t>兒童含鈣健齒噴霧 20ml 葡萄口味</t>
  </si>
  <si>
    <t>PP-KJ10-GR</t>
  </si>
  <si>
    <t>無糖晶亮QQ凍 葡萄口味 10入裝/盒</t>
  </si>
  <si>
    <t>葡萄口味1盒</t>
  </si>
  <si>
    <t>PP-KJ10-LI</t>
  </si>
  <si>
    <t>無糖鈣多多QQ凍 荔枝口味 10入裝/盒</t>
  </si>
  <si>
    <t>荔枝口味1盒</t>
  </si>
  <si>
    <t>memberLevel</t>
  </si>
  <si>
    <t>PP-TP-GP</t>
  </si>
  <si>
    <t>含鈣健齒牙膏(無氟) (葡萄口味)</t>
  </si>
  <si>
    <t>汪汪隊立大功X無氟牙膏 葡萄口味</t>
  </si>
  <si>
    <t>GDW50+SR250</t>
  </si>
  <si>
    <t>【萬用潔淨組】【T-PET】寵物清潔萬用棉 + 寵物全效毛髮潔淨液</t>
  </si>
  <si>
    <t>寵物清潔萬用棉 + 寵物全效毛髮潔淨液</t>
  </si>
  <si>
    <t>K01-ST</t>
  </si>
  <si>
    <t>兒童含鈣健齒噴霧 20ml 草莓口味</t>
  </si>
  <si>
    <t>KDC10+K02SET</t>
  </si>
  <si>
    <t>含鈣健齒噴霧 (口味任選)+口腔清潔棒10入</t>
  </si>
  <si>
    <t>KQ35-ST</t>
  </si>
  <si>
    <t>鈣多多QQ糖【草莓口味1包】</t>
  </si>
  <si>
    <t>KQ35-GR</t>
  </si>
  <si>
    <t>無糖晶亮QQ糖 葡萄口味 35顆裝/包</t>
  </si>
  <si>
    <t>晶亮QQ糖【葡萄口味1包】</t>
  </si>
  <si>
    <t>兒童萬毛牙刷(3入)</t>
  </si>
  <si>
    <t>K01-MK</t>
  </si>
  <si>
    <t>兒童含鈣健齒噴霧 20ml 牛奶口味</t>
  </si>
  <si>
    <t>KQ12-SET3</t>
  </si>
  <si>
    <t>【大人の軟糖】無糖Q軟糖3入組 口味任選 12顆/入</t>
  </si>
  <si>
    <t>果香玫瑰+麝香葡萄+洛神蔓越莓</t>
  </si>
  <si>
    <t>訂單時間</t>
  </si>
  <si>
    <t>廠商訂單編號</t>
  </si>
  <si>
    <t>綠界物流訂單編號</t>
  </si>
  <si>
    <t>MID</t>
  </si>
  <si>
    <t>訂單金額</t>
  </si>
  <si>
    <t>收件人手機 / 市話</t>
  </si>
  <si>
    <t>物流廠商</t>
  </si>
  <si>
    <t>服務名稱</t>
  </si>
  <si>
    <t>純配送 / 貨到付款</t>
  </si>
  <si>
    <t>物流狀態</t>
  </si>
  <si>
    <t>配送編號 / 托運單號</t>
  </si>
  <si>
    <t>交貨便代碼 / 店到店編號</t>
  </si>
  <si>
    <t>物流費</t>
  </si>
  <si>
    <t>大嘴鳥加價費用</t>
  </si>
  <si>
    <t>圈存狀態</t>
  </si>
  <si>
    <t>物流費扣款日期</t>
  </si>
  <si>
    <t>物流代收款項</t>
  </si>
  <si>
    <t>物流代收手續費率</t>
  </si>
  <si>
    <t>物流代收手續費</t>
  </si>
  <si>
    <t>物流代收款項撥款金額</t>
  </si>
  <si>
    <t>物流代收款項撥款日期</t>
  </si>
  <si>
    <t>7-ELEVEN</t>
  </si>
  <si>
    <t>大宗寄倉超商取貨</t>
  </si>
  <si>
    <t>純配送</t>
  </si>
  <si>
    <t>貨到付款</t>
  </si>
  <si>
    <t>PP-FTP-ST</t>
  </si>
  <si>
    <t>防蛀修護牙膏(含氟) (草莓口味)</t>
  </si>
  <si>
    <t>含氟牙膏【草莓口味1入】</t>
  </si>
  <si>
    <t>PP-SET-TB+FMW+FTP+CB</t>
  </si>
  <si>
    <t>【上學必備】潔牙組合 附贈汪汪隊束口包</t>
  </si>
  <si>
    <t>滅菌棉棒10支+草莓1入+葡萄1入</t>
  </si>
  <si>
    <t>滅菌棉棒30支+葡萄2入</t>
  </si>
  <si>
    <t>WACA-CT-000001</t>
  </si>
  <si>
    <t>WACA-CT-000002</t>
  </si>
  <si>
    <t>WACA-CT-000003</t>
  </si>
  <si>
    <t>WACA-CT-000004</t>
  </si>
  <si>
    <t>WACA-CT-000005</t>
  </si>
  <si>
    <t>WACA-CT-000006</t>
  </si>
  <si>
    <t>WACA-CT-000007</t>
  </si>
  <si>
    <t>WACA-CT-000008</t>
  </si>
  <si>
    <t>WACA-CT-000009</t>
  </si>
  <si>
    <t>WACA-CT-000010</t>
  </si>
  <si>
    <t>WACA-CT-000011</t>
  </si>
  <si>
    <t>WACA-CT-000012</t>
  </si>
  <si>
    <t>WACA-CT-000013</t>
  </si>
  <si>
    <t>WACA-CT-000014</t>
  </si>
  <si>
    <t>WACA-CT-000015</t>
  </si>
  <si>
    <t>WACA-CT-000016</t>
  </si>
  <si>
    <t>WACA-CT-000017</t>
  </si>
  <si>
    <t>WACA-CT-000018</t>
  </si>
  <si>
    <t>WACA-CT-000019</t>
  </si>
  <si>
    <t>WACA-CT-000020</t>
  </si>
  <si>
    <t>WACA-CT-000021</t>
  </si>
  <si>
    <t>WACA-CT-000022</t>
  </si>
  <si>
    <t>WACA-CT-000023</t>
  </si>
  <si>
    <t>WACA-CT-000024</t>
  </si>
  <si>
    <t>WACA-CT-000025</t>
  </si>
  <si>
    <t>WACA-CT-000026</t>
  </si>
  <si>
    <t>WACA-CT-000027</t>
  </si>
  <si>
    <t>WACA-CT-000028</t>
  </si>
  <si>
    <t>WACA-CT-000029</t>
  </si>
  <si>
    <t>WACA-CT-000030</t>
  </si>
  <si>
    <t>WACA-CT-000031</t>
  </si>
  <si>
    <t>WACA-CT-000032</t>
  </si>
  <si>
    <t>WACA-CT-000033</t>
  </si>
  <si>
    <t>WACA-CT-000034</t>
  </si>
  <si>
    <t>WACA-CT-000035</t>
  </si>
  <si>
    <t>WACA-CT-000036</t>
  </si>
  <si>
    <t>WACA-CT-000037</t>
  </si>
  <si>
    <t>WACA-CT-000038</t>
  </si>
  <si>
    <t>WACA-CT-000039</t>
  </si>
  <si>
    <t>WACA-CT-000040</t>
  </si>
  <si>
    <t>WACA-CT-000041</t>
  </si>
  <si>
    <t>WACA-CT-000042</t>
  </si>
  <si>
    <t>WACA-CT-000043</t>
  </si>
  <si>
    <t>WACA-CT-000044</t>
  </si>
  <si>
    <t xml:space="preserve">4714781021463 </t>
  </si>
  <si>
    <t>兒童牙線棒 36支/盒</t>
  </si>
  <si>
    <t>規格一</t>
    <phoneticPr fontId="10" type="noConversion"/>
  </si>
  <si>
    <t>ML</t>
  </si>
  <si>
    <t xml:space="preserve"> 檸檬清香口味【1入】</t>
  </si>
  <si>
    <t>綜合包(無氟含鈣組)</t>
  </si>
  <si>
    <t>齒妍堂無糖Q軟糖(果香玫瑰口味)</t>
  </si>
  <si>
    <t>齒妍堂無糖Q軟糖(麝香葡萄口味)</t>
  </si>
  <si>
    <t>齒妍堂無糖Q軟糖(洛神蔓越莓口味)</t>
  </si>
  <si>
    <t>WACA-MM-000052</t>
  </si>
  <si>
    <t>WACA-MM-000040</t>
  </si>
  <si>
    <t>WACA-MM-000043</t>
  </si>
  <si>
    <t>WACA-MM-000050</t>
  </si>
  <si>
    <t>WACA-MM-000015</t>
  </si>
  <si>
    <t>WACA-MM-000057</t>
  </si>
  <si>
    <t>WACA-MM-000014</t>
  </si>
  <si>
    <t>WACA-MM-000031</t>
  </si>
  <si>
    <t>WACA-MM-000046</t>
  </si>
  <si>
    <t>WACA-MM-000055</t>
  </si>
  <si>
    <t>WACA-MM-000026</t>
  </si>
  <si>
    <t>WACA-MM-000054</t>
  </si>
  <si>
    <t>WACA-MM-000001</t>
  </si>
  <si>
    <t>WACA-MM-000008</t>
  </si>
  <si>
    <t>WACA-MM-000012</t>
  </si>
  <si>
    <t>WACA-MM-000009</t>
  </si>
  <si>
    <t>WACA-MM-000011</t>
  </si>
  <si>
    <t>WACA-MM-000032</t>
  </si>
  <si>
    <t>WACA-MB-000025</t>
  </si>
  <si>
    <t>WACA-MB-000003</t>
  </si>
  <si>
    <t>WACA-MB-000004</t>
  </si>
  <si>
    <t>WACA-MB-000028</t>
  </si>
  <si>
    <t>WACA-MB-000016</t>
  </si>
  <si>
    <t>WACA-MB-000006</t>
  </si>
  <si>
    <t>WACA-MB-000014</t>
  </si>
  <si>
    <t>WACA-MM-000024</t>
  </si>
  <si>
    <t>WACA-MB-000007</t>
  </si>
  <si>
    <t>WACA-MB-000011</t>
  </si>
  <si>
    <t>WACA-MM-000044</t>
  </si>
  <si>
    <t>WACA-MM-000042</t>
  </si>
  <si>
    <t>WACA-MB-000034</t>
  </si>
  <si>
    <t>WACA-MM-000004</t>
  </si>
  <si>
    <t>WACA-MM-000051</t>
  </si>
  <si>
    <t>WACA-MB-000002</t>
  </si>
  <si>
    <t>WACA-MB-000030</t>
  </si>
  <si>
    <t>WACA-MM-000049</t>
  </si>
  <si>
    <t>WACA-MB-000017</t>
  </si>
  <si>
    <t>WACA-MB-000001</t>
  </si>
  <si>
    <t>WACA-MB-000022</t>
  </si>
  <si>
    <t>WACA-MB-000035</t>
  </si>
  <si>
    <t>WACA-MB-000018</t>
  </si>
  <si>
    <t>WACA-MB-000031</t>
  </si>
  <si>
    <t>WACA-MM-000006</t>
  </si>
  <si>
    <t>WACA-MM-000002</t>
  </si>
  <si>
    <t>WACA-MM-000003</t>
  </si>
  <si>
    <t>WACA-MM-000005</t>
  </si>
  <si>
    <t>WACA-MM-000007</t>
  </si>
  <si>
    <t>WACA-MM-000010</t>
  </si>
  <si>
    <t>WACA-MM-000013</t>
  </si>
  <si>
    <t>WACA-MM-000016</t>
  </si>
  <si>
    <t>WACA-MM-000017</t>
  </si>
  <si>
    <t>WACA-MM-000018</t>
  </si>
  <si>
    <t>WACA-MM-000019</t>
  </si>
  <si>
    <t>WACA-MM-000020</t>
  </si>
  <si>
    <t>WACA-MM-000021</t>
  </si>
  <si>
    <t>WACA-MM-000022</t>
  </si>
  <si>
    <t>WACA-MM-000023</t>
  </si>
  <si>
    <t>WACA-MM-000025</t>
  </si>
  <si>
    <t>WACA-MM-000027</t>
  </si>
  <si>
    <t>WACA-MM-000028</t>
  </si>
  <si>
    <t>WACA-MM-000029</t>
  </si>
  <si>
    <t>WACA-MM-000030</t>
  </si>
  <si>
    <t>WACA-MM-000033</t>
  </si>
  <si>
    <t>WACA-MM-000034</t>
  </si>
  <si>
    <t>WACA-MM-000035</t>
  </si>
  <si>
    <t>WACA-MM-000036</t>
  </si>
  <si>
    <t>WACA-MM-000037</t>
  </si>
  <si>
    <t>WACA-MM-000038</t>
  </si>
  <si>
    <t>WACA-MM-000039</t>
  </si>
  <si>
    <t>WACA-MM-000041</t>
  </si>
  <si>
    <t>WACA-MM-000045</t>
  </si>
  <si>
    <t>WACA-MM-000047</t>
  </si>
  <si>
    <t>WACA-MM-000048</t>
  </si>
  <si>
    <t>WACA-MM-000053</t>
  </si>
  <si>
    <t>WACA-MM-000056</t>
  </si>
  <si>
    <t>WACA-MM-000058</t>
  </si>
  <si>
    <t>WACA-MM-000059</t>
  </si>
  <si>
    <t>WACA-MM-000060</t>
  </si>
  <si>
    <t xml:space="preserve">4714781021265 </t>
  </si>
  <si>
    <t>WACA-MB-000005</t>
  </si>
  <si>
    <t>WACA-MB-000008</t>
  </si>
  <si>
    <t>WACA-MB-000009</t>
  </si>
  <si>
    <t>WACA-MB-000010</t>
  </si>
  <si>
    <t>WACA-MB-000012</t>
  </si>
  <si>
    <t>WACA-MB-000013</t>
  </si>
  <si>
    <t>WACA-MB-000015</t>
  </si>
  <si>
    <t>WACA-MB-000019</t>
  </si>
  <si>
    <t>WACA-MB-000020</t>
  </si>
  <si>
    <t>WACA-MB-000021</t>
  </si>
  <si>
    <t>WACA-MB-000023</t>
  </si>
  <si>
    <t>WACA-MB-000024</t>
  </si>
  <si>
    <t>WACA-MB-000026</t>
  </si>
  <si>
    <t>WACA-MB-000027</t>
  </si>
  <si>
    <t>WACA-MB-000029</t>
  </si>
  <si>
    <t>WACA-MB-000032</t>
  </si>
  <si>
    <t>WACA-MB-000033</t>
  </si>
  <si>
    <t>WACA-MB-000036</t>
  </si>
  <si>
    <t>20201218</t>
  </si>
  <si>
    <t>20210217</t>
  </si>
  <si>
    <t>4714781021630</t>
  </si>
  <si>
    <t>Lab52 汪汪隊軟糖 葡萄口味 30克</t>
  </si>
  <si>
    <t>4714781021647</t>
  </si>
  <si>
    <t>Lab52 汪汪隊軟糖 草莓口味 30克</t>
  </si>
  <si>
    <t>20210219</t>
  </si>
  <si>
    <t>20200219</t>
  </si>
  <si>
    <t>WACA-KU-000015</t>
  </si>
  <si>
    <t>WACA-KU-000031</t>
  </si>
  <si>
    <t>WACA-KU-000001</t>
  </si>
  <si>
    <t>WACA-KU-000034</t>
  </si>
  <si>
    <t>WACA-KU-000060</t>
  </si>
  <si>
    <t>WACA-KU-000078</t>
  </si>
  <si>
    <t>WACA-KU-000071</t>
  </si>
  <si>
    <t>WACA-KU-000030</t>
  </si>
  <si>
    <t>WACA-KU-000073</t>
  </si>
  <si>
    <t>WACA-KU-000008</t>
  </si>
  <si>
    <t>WACA-KU-000032</t>
  </si>
  <si>
    <t>WACA-KU-000043</t>
  </si>
  <si>
    <t>WACA-KU-000054</t>
  </si>
  <si>
    <t>WACA-KU-000029</t>
  </si>
  <si>
    <t>WACA-KU-000061</t>
  </si>
  <si>
    <t>WACA-KU-000026</t>
  </si>
  <si>
    <t>WACA-KU-000092</t>
  </si>
  <si>
    <t>WACA-KU-000013</t>
  </si>
  <si>
    <t>WACA-KU-000068</t>
  </si>
  <si>
    <t>WACA-KU-000045</t>
  </si>
  <si>
    <t>WACA-KU-000014</t>
  </si>
  <si>
    <t>FG-KQ12-G</t>
  </si>
  <si>
    <t>【贈品】無糖Q軟糖 麝香葡萄口味 12顆/入</t>
  </si>
  <si>
    <t>WACA-KU-000076</t>
  </si>
  <si>
    <t>WACA-KU-000041</t>
  </si>
  <si>
    <t>WACA-KU-000069</t>
  </si>
  <si>
    <t>WACA-KU-000070</t>
  </si>
  <si>
    <t>WACA-KU-000072</t>
  </si>
  <si>
    <t>WACA-KU-000074</t>
  </si>
  <si>
    <t>WACA-KU-000075</t>
  </si>
  <si>
    <t>WACA-KU-000077</t>
  </si>
  <si>
    <t>WACA-KU-000002</t>
  </si>
  <si>
    <t>WACA-KU-000003</t>
  </si>
  <si>
    <t>WACA-KU-000004</t>
  </si>
  <si>
    <t>WACA-KU-000005</t>
  </si>
  <si>
    <t>WACA-KU-000006</t>
  </si>
  <si>
    <t>WACA-KU-000007</t>
  </si>
  <si>
    <t>WACA-KU-000079</t>
  </si>
  <si>
    <t>WACA-KU-000080</t>
  </si>
  <si>
    <t>WACA-KU-000081</t>
  </si>
  <si>
    <t>WACA-KU-000082</t>
  </si>
  <si>
    <t>WACA-KU-000083</t>
  </si>
  <si>
    <t>WACA-KU-000084</t>
  </si>
  <si>
    <t>WACA-KU-000085</t>
  </si>
  <si>
    <t>WACA-KU-000086</t>
  </si>
  <si>
    <t>WACA-KU-000087</t>
  </si>
  <si>
    <t>WACA-KU-000009</t>
  </si>
  <si>
    <t>WACA-KU-000010</t>
  </si>
  <si>
    <t>WACA-KU-000011</t>
  </si>
  <si>
    <t>WACA-KU-000012</t>
  </si>
  <si>
    <t>WACA-KU-000016</t>
  </si>
  <si>
    <t>WACA-KU-000017</t>
  </si>
  <si>
    <t>WACA-KU-000018</t>
  </si>
  <si>
    <t>WACA-KU-000019</t>
  </si>
  <si>
    <t>WACA-KU-000020</t>
  </si>
  <si>
    <t>WACA-KU-000021</t>
  </si>
  <si>
    <t>WACA-KU-000022</t>
  </si>
  <si>
    <t>WACA-KU-000023</t>
  </si>
  <si>
    <t>WACA-KU-000024</t>
  </si>
  <si>
    <t>WACA-KU-000025</t>
  </si>
  <si>
    <t>WACA-KU-000027</t>
  </si>
  <si>
    <t>WACA-KU-000028</t>
  </si>
  <si>
    <t>WACA-KU-000033</t>
  </si>
  <si>
    <t>WACA-KU-000035</t>
  </si>
  <si>
    <t>WACA-KU-000036</t>
  </si>
  <si>
    <t>WACA-KU-000037</t>
  </si>
  <si>
    <t>WACA-KU-000038</t>
  </si>
  <si>
    <t>WACA-KU-000039</t>
  </si>
  <si>
    <t>WACA-KU-000040</t>
  </si>
  <si>
    <t>WACA-KU-000042</t>
  </si>
  <si>
    <t>WACA-KU-000047</t>
  </si>
  <si>
    <t>WACA-KU-000048</t>
  </si>
  <si>
    <t>WACA-KU-000049</t>
  </si>
  <si>
    <t>WACA-KU-000052</t>
  </si>
  <si>
    <t>WACA-KU-000053</t>
  </si>
  <si>
    <t>WACA-KU-000055</t>
  </si>
  <si>
    <t>WACA-KU-000056</t>
  </si>
  <si>
    <t>WACA-KU-000057</t>
  </si>
  <si>
    <t>WACA-KU-000058</t>
  </si>
  <si>
    <t>WACA-KU-000059</t>
  </si>
  <si>
    <t>WACA-KU-000088</t>
  </si>
  <si>
    <t>WACA-KU-000089</t>
  </si>
  <si>
    <t>WACA-KU-000090</t>
  </si>
  <si>
    <t>WACA-KU-000091</t>
  </si>
  <si>
    <t>WACA-KU-000062</t>
  </si>
  <si>
    <t>WACA-KU-000063</t>
  </si>
  <si>
    <t>WACA-KU-000064</t>
  </si>
  <si>
    <t>WACA-KU-000065</t>
  </si>
  <si>
    <t>WACA-KU-000066</t>
  </si>
  <si>
    <t>WACA-KU-000067</t>
  </si>
  <si>
    <t>--</t>
  </si>
  <si>
    <t>FG-KQ12-R</t>
  </si>
  <si>
    <t>【贈品】無糖Q軟糖 果香玫瑰口味 12顆/入</t>
  </si>
  <si>
    <t>20201026</t>
  </si>
  <si>
    <t>20210225</t>
  </si>
  <si>
    <t>20200722</t>
  </si>
  <si>
    <t>20200824</t>
  </si>
  <si>
    <t>WACA-Ciou-000072</t>
  </si>
  <si>
    <t>【加購】齒妍堂 Kids 鈣多多QQ糖 草莓口味 1包/35顆</t>
  </si>
  <si>
    <t>WACA-LS-000104</t>
  </si>
  <si>
    <t>含氟漱口水【莓果口味1入】+【葡萄口味1入】</t>
  </si>
  <si>
    <t>PP-FMW-GR</t>
  </si>
  <si>
    <t>防蛀修護漱口水(含氟) (葡萄口味)</t>
  </si>
  <si>
    <t>含氟漱口水【葡萄口味1入】</t>
  </si>
  <si>
    <t>WACA-LS-000129</t>
  </si>
  <si>
    <t>WACA-LS-000142</t>
  </si>
  <si>
    <t>WACA-LS-000132</t>
  </si>
  <si>
    <t>WACA-LS-000140</t>
  </si>
  <si>
    <t>WACA-LS-000117</t>
  </si>
  <si>
    <t>WACA-LS-000135</t>
  </si>
  <si>
    <t>WACA-LS-000148</t>
  </si>
  <si>
    <t>WACA-Ciou-000074</t>
  </si>
  <si>
    <t>WACA-Ciou-000076</t>
  </si>
  <si>
    <t>WACA-Ciou-000073</t>
  </si>
  <si>
    <t>WACA-Ciou-000075</t>
  </si>
  <si>
    <t>WACA-Ciou-000077</t>
  </si>
  <si>
    <t>WACA-Ciou-000079</t>
  </si>
  <si>
    <t>WACA-Ciou-000080</t>
  </si>
  <si>
    <t>WACA-Ciou-000081</t>
  </si>
  <si>
    <t>WACA-Ciou-000082</t>
  </si>
  <si>
    <t>WACA-Ciou-000084</t>
  </si>
  <si>
    <t>WACA-Ciou-000085</t>
  </si>
  <si>
    <t>WACA-Ciou-000086</t>
  </si>
  <si>
    <t>WACA-Ciou-000087</t>
  </si>
  <si>
    <t>WACA-Ciou-000089</t>
  </si>
  <si>
    <t>WACA-Ciou-000090</t>
  </si>
  <si>
    <t>WACA-Ciou-000091</t>
  </si>
  <si>
    <t>WACA-LS-000105</t>
  </si>
  <si>
    <t>WACA-LS-000106</t>
  </si>
  <si>
    <t>WACA-LS-000107</t>
  </si>
  <si>
    <t>WACA-LS-000108</t>
  </si>
  <si>
    <t>WACA-LS-000109</t>
  </si>
  <si>
    <t>WACA-LS-000110</t>
  </si>
  <si>
    <t>WACA-LS-000111</t>
  </si>
  <si>
    <t>WACA-LS-000112</t>
  </si>
  <si>
    <t>WACA-LS-000113</t>
  </si>
  <si>
    <t>WACA-LS-000114</t>
  </si>
  <si>
    <t>WACA-LS-000115</t>
  </si>
  <si>
    <t>WACA-LS-000116</t>
  </si>
  <si>
    <t>WACA-LS-000118</t>
  </si>
  <si>
    <t>WACA-LS-000119</t>
  </si>
  <si>
    <t>WACA-LS-000120</t>
  </si>
  <si>
    <t>WACA-LS-000121</t>
  </si>
  <si>
    <t>WACA-LS-000122</t>
  </si>
  <si>
    <t>WACA-LS-000123</t>
  </si>
  <si>
    <t>WACA-LS-000124</t>
  </si>
  <si>
    <t>WACA-LS-000125</t>
  </si>
  <si>
    <t>WACA-LS-000126</t>
  </si>
  <si>
    <t>WACA-LS-000127</t>
  </si>
  <si>
    <t>WACA-LS-000128</t>
  </si>
  <si>
    <t>WACA-LS-000130</t>
  </si>
  <si>
    <t>WACA-LS-000131</t>
  </si>
  <si>
    <t>WACA-LS-000133</t>
  </si>
  <si>
    <t>WACA-LS-000134</t>
  </si>
  <si>
    <t>WACA-LS-000136</t>
  </si>
  <si>
    <t>WACA-LS-000137</t>
  </si>
  <si>
    <t>WACA-LS-000138</t>
  </si>
  <si>
    <t>WACA-LS-000139</t>
  </si>
  <si>
    <t>WACA-LS-000141</t>
  </si>
  <si>
    <t>WACA-LS-000143</t>
  </si>
  <si>
    <t>WACA-LS-000144</t>
  </si>
  <si>
    <t>WACA-LS-000145</t>
  </si>
  <si>
    <t>WACA-LS-000146</t>
  </si>
  <si>
    <t>WACA-LS-000147</t>
  </si>
  <si>
    <t>4714781021623</t>
  </si>
  <si>
    <t>Lab52  汪汪隊軟糖 多多口味 30克</t>
  </si>
  <si>
    <t>20201217</t>
  </si>
  <si>
    <t>出貨作業</t>
  </si>
  <si>
    <t>FG-KQ12-C</t>
  </si>
  <si>
    <t>【贈品】無糖Q軟糖 洛神蔓越莓口味 12顆/入</t>
  </si>
  <si>
    <t>KQ12-R</t>
  </si>
  <si>
    <t>【加購】齒妍堂 無糖Q軟糖 果香玫瑰口味 12顆/入</t>
  </si>
  <si>
    <t>無糖Q軟糖 【果香玫瑰口味】</t>
  </si>
  <si>
    <t>MP</t>
  </si>
  <si>
    <t xml:space="preserve"> 沁涼薄荷口味【1入】</t>
  </si>
  <si>
    <t>ABS</t>
  </si>
  <si>
    <t>抗菌噴霧 【1入】</t>
  </si>
  <si>
    <t>收件人姓名</t>
  </si>
  <si>
    <t>收件人聯絡電話</t>
  </si>
  <si>
    <t>門市代碼</t>
  </si>
  <si>
    <t>門市地址</t>
  </si>
  <si>
    <t>郵遞區號</t>
  </si>
  <si>
    <t>MW-PLBG</t>
  </si>
  <si>
    <t>兒童牙菌斑檢測漱口水 170g 泡泡糖口味</t>
  </si>
  <si>
    <t>【牙菌斑】檢測漱口水 1入</t>
  </si>
  <si>
    <t>MP-ML-6</t>
  </si>
  <si>
    <t>【團購組】T-SPRAY Miia 口腔清新噴劑加強版 10mL 6入</t>
  </si>
  <si>
    <t xml:space="preserve"> 檸檬清香口味【3入】+ 沁涼薄荷口味【3入】</t>
  </si>
  <si>
    <t>葡萄口味2盒+多多口味1盒</t>
  </si>
  <si>
    <t>SR250</t>
  </si>
  <si>
    <t>【限量加購】T-PET 迪貝多 寵物全效毛髮潔淨液</t>
  </si>
  <si>
    <t>寵物全效毛髮潔淨液</t>
  </si>
  <si>
    <t>滅菌棉棒30支+草莓1入+葡萄1入</t>
  </si>
  <si>
    <t>K01-PE</t>
  </si>
  <si>
    <t>兒童含鈣健齒噴霧 20ml 水蜜桃口味</t>
  </si>
  <si>
    <t xml:space="preserve">安家佳 抗菌噴霧 </t>
  </si>
  <si>
    <t>GP</t>
  </si>
  <si>
    <t>黃金香柚口味</t>
  </si>
  <si>
    <t>【加購】齒妍堂 Toothfilm 兒童牙菌斑檢測漱口水 170g 泡泡糖口味</t>
  </si>
  <si>
    <t>葡萄口味2盒+荔枝口味1盒</t>
  </si>
  <si>
    <t>PP-MW-BG</t>
  </si>
  <si>
    <t>含鈣健齒漱口水(無氟) (泡泡糖口味)</t>
  </si>
  <si>
    <t>無氟漱口水【泡泡糖口味1入】</t>
  </si>
  <si>
    <t>阿奇包(無氟含鈣組)</t>
  </si>
  <si>
    <t>PP-TP2-TB</t>
  </si>
  <si>
    <t>兒童萬毛牙刷(3入)+ 無氟牙膏(任選2入)</t>
  </si>
  <si>
    <t>萬毛牙刷【1組】+無氟牙膏【葡萄口味1入】+【草莓口味1入】</t>
  </si>
  <si>
    <t>會員 滿 $ 1,000 元，打 98 折</t>
  </si>
  <si>
    <t>健齒QQ糖 草莓口味【3入】</t>
  </si>
  <si>
    <t>KQ35SET</t>
  </si>
  <si>
    <t>無糖QQ糖 35顆裝 + 兒童含鈣健齒噴霧 20ml 任選2入組</t>
  </si>
  <si>
    <t>葡萄QQ糖1包+水蜜桃1入+牛奶1入</t>
  </si>
  <si>
    <t>PP-FMW-BE</t>
  </si>
  <si>
    <t>防蛀修護漱口水 (含氟) (莓果口味)</t>
  </si>
  <si>
    <t>含氟漱口水【莓果口味1入】</t>
  </si>
  <si>
    <t>萬毛牙刷【1組】+無氟牙膏【草莓口味2入】</t>
  </si>
  <si>
    <t>發票建立日期</t>
  </si>
  <si>
    <t>門市名稱</t>
  </si>
  <si>
    <t>收件地址</t>
  </si>
  <si>
    <t>店家備註</t>
  </si>
  <si>
    <t>天天毛毛包(含氟防蛀組)</t>
  </si>
  <si>
    <t>宅配</t>
  </si>
  <si>
    <t>AFTEE先享後付</t>
  </si>
  <si>
    <t>備貨中</t>
  </si>
  <si>
    <t>會員 滿 $ 1,000 元，打 99 折</t>
  </si>
  <si>
    <t>PP-FMW-SET</t>
  </si>
  <si>
    <t>防蛀修護漱口水(含氟) (葡萄/莓果口味)任選2入</t>
  </si>
  <si>
    <t>含氟牙膏【葡萄口味1入】+ 【草莓口味1入】</t>
  </si>
  <si>
    <t>PP-KJ10</t>
  </si>
  <si>
    <t>無糖益生菌QQ凍 乳酸多多口味 10入裝/盒</t>
  </si>
  <si>
    <t>乳酸多多口味1盒</t>
  </si>
  <si>
    <t>無糖鈣多多QQ糖 草莓口味 35顆裝/包</t>
  </si>
  <si>
    <t>PP-FMW-FTP-SET</t>
  </si>
  <si>
    <t>【含氟】漱口水 + 牙膏 口味任選(各1入)</t>
  </si>
  <si>
    <t>含氟漱口水【莓果口味1入】+含氟牙膏【草莓口味1入】</t>
  </si>
  <si>
    <t>含鈣健齒牙膏(無氟) (橘子口味)</t>
  </si>
  <si>
    <t>滅菌棉棒30支+牛奶2入</t>
  </si>
  <si>
    <t>滅菌棉棒30支+水蜜桃1入+葡萄1入</t>
  </si>
  <si>
    <t>PP-FTP-GR</t>
  </si>
  <si>
    <t>防蛀修護牙膏(含氟) (葡萄口味)</t>
  </si>
  <si>
    <t>含氟牙膏【葡萄口味1入】</t>
  </si>
  <si>
    <t>宅配貨到付款(假日不送件)</t>
  </si>
  <si>
    <t>宅配代收</t>
  </si>
  <si>
    <t>coupon</t>
  </si>
  <si>
    <t>LINE50</t>
  </si>
  <si>
    <t>LINE好友大募集</t>
  </si>
  <si>
    <t>滅菌棉棒30支+水蜜桃1入+牛奶1入</t>
  </si>
  <si>
    <t>PP-TP-ST</t>
  </si>
  <si>
    <t>含鈣健齒牙膏(無氟)  (草莓口味)</t>
  </si>
  <si>
    <t>汪汪隊立大功X無氟牙膏草莓口味</t>
  </si>
  <si>
    <t>DG120+PA001</t>
  </si>
  <si>
    <t>【刷刷入門款】【T-PET】狗狗潔牙凝膠 / 120mL + 寵物指套刷 / 2入</t>
  </si>
  <si>
    <t>狗狗潔牙凝膠 120mL + 寵物指套刷 2入</t>
  </si>
  <si>
    <t>萬毛牙刷【1組】+無氟牙膏【橘子口味1入】+【草莓口味1入】</t>
  </si>
  <si>
    <t>PP-MW-BE</t>
  </si>
  <si>
    <t>含鈣健齒漱口水(無氟) (綜合莓果口味)</t>
  </si>
  <si>
    <t>無氟漱口水【綜合莓果口味1入】</t>
  </si>
  <si>
    <t>滅菌棉棒10支+水蜜桃1入+草莓1入</t>
  </si>
  <si>
    <t>滅菌棉棒30支+水蜜桃2入</t>
  </si>
  <si>
    <t>綠界ecPay ATM 虛擬帳號</t>
  </si>
  <si>
    <t>齒妍堂 Toothfilm 兒童防蛀修護牙膏 60g 葡萄口味</t>
  </si>
  <si>
    <t>KQ35</t>
  </si>
  <si>
    <t>無糖QQ糖 乳酸多多口味 35顆裝/包</t>
  </si>
  <si>
    <t>QQ糖 【多多口味1包】</t>
  </si>
  <si>
    <t>管理室代收</t>
  </si>
  <si>
    <t>健齒QQ糖 葡萄口味【2入】+ 草莓口味【1入】</t>
  </si>
  <si>
    <t>滅菌棉棒30支+水蜜桃1入+草莓1入</t>
  </si>
  <si>
    <t>ABHS</t>
  </si>
  <si>
    <t>抗菌乾洗手凝露 【1入】</t>
  </si>
  <si>
    <t xml:space="preserve">【安家佳】抗菌噴霧 </t>
  </si>
  <si>
    <t>健齒QQ糖 草莓口味【2入】+ 葡萄口味【1入】</t>
  </si>
  <si>
    <t>滅菌棉棒30支+牛奶1入+葡萄1入</t>
  </si>
  <si>
    <t>PP-FTP2-TB</t>
  </si>
  <si>
    <t>兒童萬毛牙刷(3入) + 含氟牙膏(任選2入)</t>
  </si>
  <si>
    <t>萬毛牙刷【1組】+含氟牙膏【葡萄口味1入】+【草莓口味1入】</t>
  </si>
  <si>
    <t>洛神蔓越莓2入+麝香葡萄1入</t>
  </si>
  <si>
    <t>管理員代收</t>
  </si>
  <si>
    <t>PP-MW+TP</t>
  </si>
  <si>
    <t>【無氟】漱口水 + 牙膏 口味任選(各1入)</t>
  </si>
  <si>
    <t>多多口味2盒+葡萄口味1盒</t>
  </si>
  <si>
    <t>多多口味 3盒組</t>
  </si>
  <si>
    <t>CSET</t>
  </si>
  <si>
    <t>【貓咪植萃養護】【T-PET】貓咪口腔護理噴劑 + 貓用化毛噴劑</t>
  </si>
  <si>
    <t>貓口腔護理噴劑 + 化毛噴劑</t>
  </si>
  <si>
    <t>PA001</t>
  </si>
  <si>
    <t>【加購】T-PET 迪貝多 寵物指套刷</t>
  </si>
  <si>
    <t>寵物指套刷</t>
  </si>
  <si>
    <t>含氟漱口水【葡萄口味2入】</t>
  </si>
  <si>
    <t>ABHS-1</t>
  </si>
  <si>
    <t>抗菌洗手露 【1入】</t>
  </si>
  <si>
    <t>健齒QQ糖 葡萄口味【3入】</t>
  </si>
  <si>
    <t>DG120</t>
  </si>
  <si>
    <t>【T-PET】狗狗潔牙凝膠 120mL</t>
  </si>
  <si>
    <t>狗狗潔牙凝膠 120mL</t>
  </si>
  <si>
    <t>無氟漱口水【莓果口味1入】+ 無氟牙膏 【草莓口味1入】</t>
  </si>
  <si>
    <t>麝香葡萄2入+洛神蔓越莓1入</t>
  </si>
  <si>
    <t>滅菌棉棒10支+水蜜桃1入+葡萄1入</t>
  </si>
  <si>
    <t>滅菌棉棒30支+牛奶1入+草莓1入</t>
  </si>
  <si>
    <t>含氟漱口水【葡萄口味1入】+含氟牙膏【草莓口味1入】</t>
  </si>
  <si>
    <t>DS60</t>
  </si>
  <si>
    <t>狗狗濃縮潔齒噴劑</t>
  </si>
  <si>
    <t>【T-PET】寵物全效毛髮潔淨液</t>
  </si>
  <si>
    <t>KQ12-C</t>
  </si>
  <si>
    <t>無糖Q軟糖 【洛神蔓越莓口味】</t>
  </si>
  <si>
    <t>【加購】齒妍堂 無糖鈣多多QQ凍 荔枝口味 10入裝/盒</t>
  </si>
  <si>
    <t>KQ12-G</t>
  </si>
  <si>
    <t>無糖Q軟糖 【麝香葡萄口味】</t>
  </si>
  <si>
    <t>荔枝口味2盒+葡萄口味1盒</t>
  </si>
  <si>
    <t>萬毛牙刷【1組】+無氟牙膏【橘子口味1入】+【葡萄口味1入】</t>
  </si>
  <si>
    <t>安家佳 抗菌洗手露</t>
  </si>
  <si>
    <t>齒妍堂 Toothfilm 兒童防蛀修護牙膏 60g 草莓口味</t>
  </si>
  <si>
    <t>WACA-LD-000001</t>
  </si>
  <si>
    <t>WACA-LD-000008</t>
  </si>
  <si>
    <t>【加購】齒妍堂無糖Q軟糖 洛神蔓越莓口味 12顆/入</t>
  </si>
  <si>
    <t>WACA-LD-000041</t>
  </si>
  <si>
    <t>WACA-LD-000054</t>
  </si>
  <si>
    <t>WACA-KD-000001</t>
  </si>
  <si>
    <t>安家佳 抗菌乾洗手凝露</t>
  </si>
  <si>
    <t>WACA-KD-000003</t>
  </si>
  <si>
    <t>健齒QQ糖 乳酸多多【2入】+葡萄口味【1入】</t>
  </si>
  <si>
    <t>乳酸多多QQ糖1包+水蜜桃1入+葡萄1入</t>
  </si>
  <si>
    <t>WACA-KD-000002</t>
  </si>
  <si>
    <t>WACA-KD-000004</t>
  </si>
  <si>
    <r>
      <rPr>
        <sz val="12"/>
        <color rgb="FF000000"/>
        <rFont val="Calibri"/>
        <family val="2"/>
      </rPr>
      <t>產品編號</t>
    </r>
  </si>
  <si>
    <t>WACA-LD-000002</t>
  </si>
  <si>
    <t>WACA-LD-000003</t>
  </si>
  <si>
    <t>WACA-LD-000004</t>
  </si>
  <si>
    <t>WACA-LD-000005</t>
  </si>
  <si>
    <t>WACA-LD-000006</t>
  </si>
  <si>
    <t>WACA-LD-000007</t>
  </si>
  <si>
    <t>WACA-LD-000009</t>
  </si>
  <si>
    <t>WACA-LD-000010</t>
  </si>
  <si>
    <t>WACA-LD-000011</t>
  </si>
  <si>
    <t>WACA-LD-000012</t>
  </si>
  <si>
    <t>WACA-LD-000013</t>
  </si>
  <si>
    <t>WACA-LD-000014</t>
  </si>
  <si>
    <t>WACA-LD-000015</t>
  </si>
  <si>
    <t>WACA-LD-000016</t>
  </si>
  <si>
    <t>WACA-LD-000017</t>
  </si>
  <si>
    <t>WACA-LD-000018</t>
  </si>
  <si>
    <t>WACA-LD-000019</t>
  </si>
  <si>
    <t>WACA-LD-000020</t>
  </si>
  <si>
    <t>WACA-LD-000021</t>
  </si>
  <si>
    <t>WACA-LD-000022</t>
  </si>
  <si>
    <t>WACA-LD-000023</t>
  </si>
  <si>
    <t>WACA-LD-000024</t>
  </si>
  <si>
    <t>WACA-LD-000025</t>
  </si>
  <si>
    <t>WACA-LD-000026</t>
  </si>
  <si>
    <t>WACA-LD-000027</t>
  </si>
  <si>
    <t>WACA-LD-000028</t>
  </si>
  <si>
    <t>WACA-LD-000029</t>
  </si>
  <si>
    <t>WACA-LD-000030</t>
  </si>
  <si>
    <t>WACA-LD-000031</t>
  </si>
  <si>
    <t>WACA-LD-000032</t>
  </si>
  <si>
    <t>WACA-LD-000033</t>
  </si>
  <si>
    <t>WACA-LD-000034</t>
  </si>
  <si>
    <t>WACA-LD-000035</t>
  </si>
  <si>
    <t>WACA-LD-000036</t>
  </si>
  <si>
    <t>WACA-LD-000037</t>
  </si>
  <si>
    <t>WACA-LD-000038</t>
  </si>
  <si>
    <t>WACA-LD-000039</t>
  </si>
  <si>
    <t>WACA-LD-000040</t>
  </si>
  <si>
    <t>WACA-LD-000044</t>
  </si>
  <si>
    <t>WACA-LD-000045</t>
  </si>
  <si>
    <t>WACA-LD-000046</t>
  </si>
  <si>
    <t>WACA-LD-000047</t>
  </si>
  <si>
    <t>WACA-LD-000048</t>
  </si>
  <si>
    <t>WACA-LD-000049</t>
  </si>
  <si>
    <t>WACA-LD-000050</t>
  </si>
  <si>
    <t>WACA-LD-000051</t>
  </si>
  <si>
    <t>WACA-LD-000052</t>
  </si>
  <si>
    <t>WACA-LD-000053</t>
  </si>
  <si>
    <t>WACA-LD-000056</t>
  </si>
  <si>
    <t>WACA-LD-000058</t>
  </si>
  <si>
    <t>WACA-LD-000059</t>
  </si>
  <si>
    <t>WACA-LD-000060</t>
  </si>
  <si>
    <r>
      <rPr>
        <sz val="12"/>
        <color theme="1"/>
        <rFont val="Calibri"/>
        <family val="2"/>
      </rPr>
      <t>安家佳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Calibri"/>
        <family val="2"/>
      </rPr>
      <t>抗菌噴霧買四送一</t>
    </r>
  </si>
  <si>
    <r>
      <rPr>
        <sz val="12"/>
        <color theme="1"/>
        <rFont val="Calibri"/>
        <family val="2"/>
      </rPr>
      <t>萬毛牙刷【</t>
    </r>
    <r>
      <rPr>
        <sz val="12"/>
        <color theme="1"/>
        <rFont val="Calibri"/>
        <family val="2"/>
      </rPr>
      <t>4</t>
    </r>
    <r>
      <rPr>
        <sz val="12"/>
        <color theme="1"/>
        <rFont val="Calibri"/>
        <family val="2"/>
      </rPr>
      <t>組】</t>
    </r>
  </si>
  <si>
    <r>
      <rPr>
        <sz val="12"/>
        <color theme="1"/>
        <rFont val="Calibri"/>
        <family val="2"/>
      </rPr>
      <t>兒童含鈣健齒漱口水</t>
    </r>
    <r>
      <rPr>
        <sz val="12"/>
        <color theme="1"/>
        <rFont val="Calibri"/>
        <family val="2"/>
      </rPr>
      <t xml:space="preserve">  </t>
    </r>
    <r>
      <rPr>
        <sz val="12"/>
        <color theme="1"/>
        <rFont val="Calibri"/>
        <family val="2"/>
      </rPr>
      <t>泡泡糖</t>
    </r>
    <r>
      <rPr>
        <sz val="12"/>
        <color theme="1"/>
        <rFont val="Calibri"/>
        <family val="2"/>
      </rPr>
      <t>5</t>
    </r>
    <r>
      <rPr>
        <sz val="12"/>
        <color theme="1"/>
        <rFont val="Calibri"/>
        <family val="2"/>
      </rPr>
      <t>入</t>
    </r>
  </si>
  <si>
    <r>
      <rPr>
        <sz val="12"/>
        <color theme="1"/>
        <rFont val="Calibri"/>
        <family val="2"/>
      </rPr>
      <t>兒童含鈣健齒漱口水</t>
    </r>
    <r>
      <rPr>
        <sz val="12"/>
        <color theme="1"/>
        <rFont val="Calibri"/>
        <family val="2"/>
      </rPr>
      <t xml:space="preserve">  </t>
    </r>
    <r>
      <rPr>
        <sz val="12"/>
        <color theme="1"/>
        <rFont val="Calibri"/>
        <family val="2"/>
      </rPr>
      <t>綜合莓果</t>
    </r>
    <r>
      <rPr>
        <sz val="12"/>
        <color theme="1"/>
        <rFont val="Calibri"/>
        <family val="2"/>
      </rPr>
      <t>5</t>
    </r>
    <r>
      <rPr>
        <sz val="12"/>
        <color theme="1"/>
        <rFont val="Calibri"/>
        <family val="2"/>
      </rPr>
      <t>入</t>
    </r>
  </si>
  <si>
    <r>
      <rPr>
        <sz val="12"/>
        <color theme="1"/>
        <rFont val="Calibri"/>
        <family val="2"/>
      </rPr>
      <t>兒童含鈣健齒漱口水</t>
    </r>
    <r>
      <rPr>
        <sz val="12"/>
        <color theme="1"/>
        <rFont val="Calibri"/>
        <family val="2"/>
      </rPr>
      <t xml:space="preserve">  </t>
    </r>
    <r>
      <rPr>
        <sz val="12"/>
        <color theme="1"/>
        <rFont val="Calibri"/>
        <family val="2"/>
      </rPr>
      <t>泡泡糖</t>
    </r>
    <r>
      <rPr>
        <sz val="12"/>
        <color theme="1"/>
        <rFont val="Calibri"/>
        <family val="2"/>
      </rPr>
      <t>2</t>
    </r>
    <r>
      <rPr>
        <sz val="12"/>
        <color theme="1"/>
        <rFont val="Calibri"/>
        <family val="2"/>
      </rPr>
      <t>入</t>
    </r>
  </si>
  <si>
    <r>
      <rPr>
        <sz val="12"/>
        <color theme="1"/>
        <rFont val="Calibri"/>
        <family val="2"/>
      </rPr>
      <t>兒童含鈣健齒漱口水</t>
    </r>
    <r>
      <rPr>
        <sz val="12"/>
        <color theme="1"/>
        <rFont val="Calibri"/>
        <family val="2"/>
      </rPr>
      <t xml:space="preserve">  </t>
    </r>
    <r>
      <rPr>
        <sz val="12"/>
        <color theme="1"/>
        <rFont val="Calibri"/>
        <family val="2"/>
      </rPr>
      <t>綜合莓果</t>
    </r>
    <r>
      <rPr>
        <sz val="12"/>
        <color theme="1"/>
        <rFont val="Calibri"/>
        <family val="2"/>
      </rPr>
      <t>3</t>
    </r>
    <r>
      <rPr>
        <sz val="12"/>
        <color theme="1"/>
        <rFont val="Calibri"/>
        <family val="2"/>
      </rPr>
      <t>入</t>
    </r>
  </si>
  <si>
    <r>
      <rPr>
        <sz val="12"/>
        <color theme="1"/>
        <rFont val="Calibri"/>
        <family val="2"/>
      </rPr>
      <t>兒童含鈣健齒漱口水</t>
    </r>
    <r>
      <rPr>
        <sz val="12"/>
        <color theme="1"/>
        <rFont val="Calibri"/>
        <family val="2"/>
      </rPr>
      <t xml:space="preserve">  </t>
    </r>
    <r>
      <rPr>
        <sz val="12"/>
        <color theme="1"/>
        <rFont val="Calibri"/>
        <family val="2"/>
      </rPr>
      <t>泡泡糖</t>
    </r>
    <r>
      <rPr>
        <sz val="12"/>
        <color theme="1"/>
        <rFont val="Calibri"/>
        <family val="2"/>
      </rPr>
      <t>3</t>
    </r>
    <r>
      <rPr>
        <sz val="12"/>
        <color theme="1"/>
        <rFont val="Calibri"/>
        <family val="2"/>
      </rPr>
      <t>入</t>
    </r>
  </si>
  <si>
    <r>
      <rPr>
        <sz val="12"/>
        <color theme="1"/>
        <rFont val="Calibri"/>
        <family val="2"/>
      </rPr>
      <t>兒童含鈣健齒漱口水</t>
    </r>
    <r>
      <rPr>
        <sz val="12"/>
        <color theme="1"/>
        <rFont val="Calibri"/>
        <family val="2"/>
      </rPr>
      <t xml:space="preserve">  </t>
    </r>
    <r>
      <rPr>
        <sz val="12"/>
        <color theme="1"/>
        <rFont val="Calibri"/>
        <family val="2"/>
      </rPr>
      <t>綜合莓果</t>
    </r>
    <r>
      <rPr>
        <sz val="12"/>
        <color theme="1"/>
        <rFont val="Calibri"/>
        <family val="2"/>
      </rPr>
      <t>2</t>
    </r>
    <r>
      <rPr>
        <sz val="12"/>
        <color theme="1"/>
        <rFont val="Calibri"/>
        <family val="2"/>
      </rPr>
      <t>入</t>
    </r>
  </si>
  <si>
    <r>
      <rPr>
        <sz val="12"/>
        <color theme="1"/>
        <rFont val="Calibri"/>
        <family val="2"/>
      </rPr>
      <t>防蛀修護漱口水【葡萄口味</t>
    </r>
    <r>
      <rPr>
        <sz val="12"/>
        <color theme="1"/>
        <rFont val="Calibri"/>
        <family val="2"/>
      </rPr>
      <t>5</t>
    </r>
    <r>
      <rPr>
        <sz val="12"/>
        <color theme="1"/>
        <rFont val="Calibri"/>
        <family val="2"/>
      </rPr>
      <t>入】</t>
    </r>
  </si>
  <si>
    <r>
      <rPr>
        <sz val="12"/>
        <color theme="1"/>
        <rFont val="Calibri"/>
        <family val="2"/>
      </rPr>
      <t>防蛀修護漱口水【莓果口味</t>
    </r>
    <r>
      <rPr>
        <sz val="12"/>
        <color theme="1"/>
        <rFont val="Calibri"/>
        <family val="2"/>
      </rPr>
      <t>5</t>
    </r>
    <r>
      <rPr>
        <sz val="12"/>
        <color theme="1"/>
        <rFont val="Calibri"/>
        <family val="2"/>
      </rPr>
      <t>入】</t>
    </r>
  </si>
  <si>
    <r>
      <rPr>
        <sz val="12"/>
        <color theme="1"/>
        <rFont val="Calibri"/>
        <family val="2"/>
      </rPr>
      <t>防蛀修護漱口水【葡萄口味</t>
    </r>
    <r>
      <rPr>
        <sz val="12"/>
        <color theme="1"/>
        <rFont val="Calibri"/>
        <family val="2"/>
      </rPr>
      <t>2</t>
    </r>
    <r>
      <rPr>
        <sz val="12"/>
        <color theme="1"/>
        <rFont val="Calibri"/>
        <family val="2"/>
      </rPr>
      <t>入】</t>
    </r>
  </si>
  <si>
    <r>
      <rPr>
        <sz val="12"/>
        <color theme="1"/>
        <rFont val="Calibri"/>
        <family val="2"/>
      </rPr>
      <t>防蛀修護漱口水【莓果口味</t>
    </r>
    <r>
      <rPr>
        <sz val="12"/>
        <color theme="1"/>
        <rFont val="Calibri"/>
        <family val="2"/>
      </rPr>
      <t>3</t>
    </r>
    <r>
      <rPr>
        <sz val="12"/>
        <color theme="1"/>
        <rFont val="Calibri"/>
        <family val="2"/>
      </rPr>
      <t>入】</t>
    </r>
  </si>
  <si>
    <r>
      <rPr>
        <sz val="12"/>
        <color theme="1"/>
        <rFont val="Calibri"/>
        <family val="2"/>
      </rPr>
      <t>防蛀修護漱口水【葡萄口味</t>
    </r>
    <r>
      <rPr>
        <sz val="12"/>
        <color theme="1"/>
        <rFont val="Calibri"/>
        <family val="2"/>
      </rPr>
      <t>3</t>
    </r>
    <r>
      <rPr>
        <sz val="12"/>
        <color theme="1"/>
        <rFont val="Calibri"/>
        <family val="2"/>
      </rPr>
      <t>入】</t>
    </r>
  </si>
  <si>
    <r>
      <rPr>
        <sz val="12"/>
        <color theme="1"/>
        <rFont val="Calibri"/>
        <family val="2"/>
      </rPr>
      <t>防蛀修護漱口水【莓果口味</t>
    </r>
    <r>
      <rPr>
        <sz val="12"/>
        <color theme="1"/>
        <rFont val="Calibri"/>
        <family val="2"/>
      </rPr>
      <t>2</t>
    </r>
    <r>
      <rPr>
        <sz val="12"/>
        <color theme="1"/>
        <rFont val="Calibri"/>
        <family val="2"/>
      </rPr>
      <t>入】</t>
    </r>
  </si>
  <si>
    <t>20210317</t>
  </si>
  <si>
    <t>20210226</t>
  </si>
  <si>
    <t>4714781021593</t>
  </si>
  <si>
    <t>Lab52 汪汪隊立大功無糖QQ凍(多多口味)10入</t>
  </si>
  <si>
    <t>20210321</t>
  </si>
  <si>
    <t>4714781021609</t>
  </si>
  <si>
    <t>Lab52汪汪隊立大功無糖QQ凍(葡萄口味)10入</t>
  </si>
  <si>
    <t>4714781021616</t>
  </si>
  <si>
    <t>Lab52汪汪隊立大功無糖QQ凍(荔枝口味)10入</t>
  </si>
  <si>
    <t>4714781021715</t>
  </si>
  <si>
    <t>Lab52 成人抗敏噴霧</t>
  </si>
  <si>
    <t>W387ZE200529759101</t>
  </si>
  <si>
    <t>0903018586/</t>
  </si>
  <si>
    <t>消費者成功取件</t>
  </si>
  <si>
    <t>已歸還</t>
  </si>
  <si>
    <t>W387WW200529880301</t>
  </si>
  <si>
    <t>0901121333/</t>
  </si>
  <si>
    <t>W387SG200529671901</t>
  </si>
  <si>
    <t>0906289262/</t>
  </si>
  <si>
    <t>W387BK200529614001</t>
  </si>
  <si>
    <t>0936978013/</t>
  </si>
  <si>
    <t>W387ZK200529591301</t>
  </si>
  <si>
    <t>0976882717/</t>
  </si>
  <si>
    <t>W387QQ200529817001</t>
  </si>
  <si>
    <t>0986556457/</t>
  </si>
  <si>
    <t>W387YW200529864101</t>
  </si>
  <si>
    <t>0935622137/</t>
  </si>
  <si>
    <t>W387TK200529360401</t>
  </si>
  <si>
    <t>0926692451/</t>
  </si>
  <si>
    <t>W387MG200529465101</t>
  </si>
  <si>
    <t>0973282670/</t>
  </si>
  <si>
    <t>W387VY200529297201</t>
  </si>
  <si>
    <t>0970709991/</t>
  </si>
  <si>
    <t>W387VO200529189701</t>
  </si>
  <si>
    <t>0986582228/</t>
  </si>
  <si>
    <t>W387WS200529460201</t>
  </si>
  <si>
    <t>0939559799/</t>
  </si>
  <si>
    <t>W387VK200529284701</t>
  </si>
  <si>
    <t>0928527194/</t>
  </si>
  <si>
    <t>W387IZ200529434801</t>
  </si>
  <si>
    <t>0926064333/</t>
  </si>
  <si>
    <t>W387ND200529650901</t>
  </si>
  <si>
    <t>0912487538/</t>
  </si>
  <si>
    <t>W387EO200529156301</t>
  </si>
  <si>
    <t>0926098931/</t>
  </si>
  <si>
    <t>W387EU200529416001</t>
  </si>
  <si>
    <t>0926523731/</t>
  </si>
  <si>
    <t>W387CN200529510401</t>
  </si>
  <si>
    <t>0963309160/</t>
  </si>
  <si>
    <t>W387IO200529161401</t>
  </si>
  <si>
    <t>0930933502/</t>
  </si>
  <si>
    <t>W387OH200529112501</t>
  </si>
  <si>
    <t>0981082332/</t>
  </si>
  <si>
    <t>W387BK200529791801</t>
  </si>
  <si>
    <t>0973297663/</t>
  </si>
  <si>
    <t>W387US200529214901</t>
  </si>
  <si>
    <t>0983916129/</t>
  </si>
  <si>
    <t>W387AG200529822201</t>
  </si>
  <si>
    <t>0921919547/</t>
  </si>
  <si>
    <t>W387YF200529837001</t>
  </si>
  <si>
    <t>0932582380/</t>
  </si>
  <si>
    <t>W387JR200529773201</t>
  </si>
  <si>
    <t>0972855226/</t>
  </si>
  <si>
    <t>W387FY200529015701</t>
  </si>
  <si>
    <t>0953898885/</t>
  </si>
  <si>
    <t>W387TO200529154801</t>
  </si>
  <si>
    <t>0901188777/</t>
  </si>
  <si>
    <t>W387NN200529459701</t>
  </si>
  <si>
    <t>0911015710/</t>
  </si>
  <si>
    <t>W387YY200529723001</t>
  </si>
  <si>
    <t>0911606870/</t>
  </si>
  <si>
    <t>W387WT200529085601</t>
  </si>
  <si>
    <t>0953077168/</t>
  </si>
  <si>
    <t>W387FL200529230601</t>
  </si>
  <si>
    <t>0922120813/</t>
  </si>
  <si>
    <t>W387IB200529736201</t>
  </si>
  <si>
    <t>0981531537/</t>
  </si>
  <si>
    <t>W387FB200529479201</t>
  </si>
  <si>
    <t>0972227913/</t>
  </si>
  <si>
    <t>W387NK200529278201</t>
  </si>
  <si>
    <t>0986987285/</t>
  </si>
  <si>
    <t>物流中心驗收退貨完畢</t>
  </si>
  <si>
    <t>W387WI200529634701</t>
  </si>
  <si>
    <t>0920700301/</t>
  </si>
  <si>
    <t>W387FD200529011801</t>
  </si>
  <si>
    <t>0919781398/</t>
  </si>
  <si>
    <t>W387KM200529416101</t>
  </si>
  <si>
    <t>0989437299/</t>
  </si>
  <si>
    <t>W387KL200529887501</t>
  </si>
  <si>
    <t>0912788299/</t>
  </si>
  <si>
    <t>W387BK200529662401</t>
  </si>
  <si>
    <t>0978673879/</t>
  </si>
  <si>
    <t>W387UW200529853801</t>
  </si>
  <si>
    <t>0939918212/</t>
  </si>
  <si>
    <t>W387HM200529582301</t>
  </si>
  <si>
    <t>0986837321/</t>
  </si>
  <si>
    <t>W387XO200529987601</t>
  </si>
  <si>
    <t>0989686133/</t>
  </si>
  <si>
    <t>W387YV200529685401</t>
  </si>
  <si>
    <t>0976709223/</t>
  </si>
  <si>
    <t>W387ST200529948201</t>
  </si>
  <si>
    <t>0922816302/</t>
  </si>
  <si>
    <t>W387NU200529501001</t>
  </si>
  <si>
    <t>0933252493/</t>
  </si>
  <si>
    <t>W387HY200529493601</t>
  </si>
  <si>
    <t>0928018017/</t>
  </si>
  <si>
    <t>W387KL200529600901</t>
  </si>
  <si>
    <t>0932315137/</t>
  </si>
  <si>
    <t>W387JM200529156001</t>
  </si>
  <si>
    <t>0958871020/</t>
  </si>
  <si>
    <t>W387QD200530821201</t>
  </si>
  <si>
    <t>0920278889/</t>
  </si>
  <si>
    <t>W387NJ200530220001</t>
  </si>
  <si>
    <t>0917297098/</t>
  </si>
  <si>
    <t>W387IK200530764801</t>
  </si>
  <si>
    <t>0963273137/</t>
  </si>
  <si>
    <t>W387YB200530331901</t>
  </si>
  <si>
    <t>0966252167/</t>
  </si>
  <si>
    <t>W387LQ200530333501</t>
  </si>
  <si>
    <t>0922166821/</t>
  </si>
  <si>
    <t>W387VY200530002401</t>
  </si>
  <si>
    <t>0930934207/</t>
  </si>
  <si>
    <t>W387RU200530538701</t>
  </si>
  <si>
    <t>0965391257/</t>
  </si>
  <si>
    <t>W387PZ200530699001</t>
  </si>
  <si>
    <t>0919294951/</t>
  </si>
  <si>
    <t>W387HX200530003601</t>
  </si>
  <si>
    <t>0963661799/</t>
  </si>
  <si>
    <t>W387CN200530179801</t>
  </si>
  <si>
    <t>0936056983/</t>
  </si>
  <si>
    <t>W387WE200530627601</t>
  </si>
  <si>
    <t>0922915905/</t>
  </si>
  <si>
    <t>W387QW200530313501</t>
  </si>
  <si>
    <t>0934142079/</t>
  </si>
  <si>
    <t>W387KK200530077101</t>
  </si>
  <si>
    <t>0963259767/</t>
  </si>
  <si>
    <t>W387JO200530675101</t>
  </si>
  <si>
    <t>0989522398/</t>
  </si>
  <si>
    <t>W387WJ200530012301</t>
  </si>
  <si>
    <t>0933698956/</t>
  </si>
  <si>
    <t>W387CG200530138401</t>
  </si>
  <si>
    <t>0989562072/</t>
  </si>
  <si>
    <t>W387UB200530094201</t>
  </si>
  <si>
    <t>0956066500/</t>
  </si>
  <si>
    <t>W387GI200530398001</t>
  </si>
  <si>
    <t>0958223978/</t>
  </si>
  <si>
    <t>W387EQ200530430601</t>
  </si>
  <si>
    <t>0909694168/</t>
  </si>
  <si>
    <t>W387ZI200530275401</t>
  </si>
  <si>
    <t>0913707913/</t>
  </si>
  <si>
    <t>W387KC200530650101</t>
  </si>
  <si>
    <t>0980612357/</t>
  </si>
  <si>
    <t>W387QF200530288701</t>
  </si>
  <si>
    <t>0933707410/</t>
  </si>
  <si>
    <t>W387RY200530531801</t>
  </si>
  <si>
    <t>0982855491/</t>
  </si>
  <si>
    <t>W387FH200530642701</t>
  </si>
  <si>
    <t>0925656005/</t>
  </si>
  <si>
    <t>W387FA200530811101</t>
  </si>
  <si>
    <t>0965818607/</t>
  </si>
  <si>
    <t>W387LH200530898001</t>
  </si>
  <si>
    <t>0988082978/</t>
  </si>
  <si>
    <t>W387DV200530683701</t>
  </si>
  <si>
    <t>0979089602/</t>
  </si>
  <si>
    <t>W387FW200530511101</t>
  </si>
  <si>
    <t>0975314563/</t>
  </si>
  <si>
    <t>W387FN200530897001</t>
  </si>
  <si>
    <t>0934334907/</t>
  </si>
  <si>
    <t>W387EC200530280201</t>
  </si>
  <si>
    <t>0963871712/</t>
  </si>
  <si>
    <t>W387WF200530460501</t>
  </si>
  <si>
    <t>0939700819/</t>
  </si>
  <si>
    <t>W387AL200530567901</t>
  </si>
  <si>
    <t>0900178215/</t>
  </si>
  <si>
    <t>W387ZY200530619301</t>
  </si>
  <si>
    <t>0922620229/</t>
  </si>
  <si>
    <t>W387YO200531481701</t>
  </si>
  <si>
    <t>0913123567/</t>
  </si>
  <si>
    <t>W387GQ200530774401</t>
  </si>
  <si>
    <t>0966911900/</t>
  </si>
  <si>
    <t>W387UR200531896201</t>
  </si>
  <si>
    <t>0936036250/</t>
  </si>
  <si>
    <t>W387JL200531064901</t>
  </si>
  <si>
    <t>0988739520/</t>
  </si>
  <si>
    <t>W387PH200531012601</t>
  </si>
  <si>
    <t>0965102820/</t>
  </si>
  <si>
    <t>W387ZY200531930801</t>
  </si>
  <si>
    <t>0989380071/</t>
  </si>
  <si>
    <t>W387ME200531075801</t>
  </si>
  <si>
    <t>0928812994/</t>
  </si>
  <si>
    <t>W387UA200531071201</t>
  </si>
  <si>
    <t>0970360930/</t>
  </si>
  <si>
    <t>W387TK200531835601</t>
  </si>
  <si>
    <t>0918630059/</t>
  </si>
  <si>
    <t>W387IU200531323601</t>
  </si>
  <si>
    <t>0912367738/</t>
  </si>
  <si>
    <t>W387ZK200531007601</t>
  </si>
  <si>
    <t>0976774827/</t>
  </si>
  <si>
    <t>未到貨(物流端未收到該商品)</t>
  </si>
  <si>
    <t>W387TX200531720201</t>
  </si>
  <si>
    <t>0921237126/</t>
  </si>
  <si>
    <t>W387SM200531002001</t>
  </si>
  <si>
    <t>0930737858/</t>
  </si>
  <si>
    <t>W387RT200531670901</t>
  </si>
  <si>
    <t>0917662096/</t>
  </si>
  <si>
    <t>W387AP200531247101</t>
  </si>
  <si>
    <t>0975667015/</t>
  </si>
  <si>
    <t>W387UR200531423101</t>
  </si>
  <si>
    <t>0989426200/</t>
  </si>
  <si>
    <t>W387SD200531009401</t>
  </si>
  <si>
    <t>0958757191/</t>
  </si>
  <si>
    <t>W387IH200531890001</t>
  </si>
  <si>
    <t>0908633515/</t>
  </si>
  <si>
    <t>W387KR200531172001</t>
  </si>
  <si>
    <t>0928421809/</t>
  </si>
  <si>
    <t>W387HY200531506301</t>
  </si>
  <si>
    <t>0981186054/</t>
  </si>
  <si>
    <t>W387QO200531280801</t>
  </si>
  <si>
    <t>0933106942/</t>
  </si>
  <si>
    <t>W387AY200531257601</t>
  </si>
  <si>
    <t>0982170639/</t>
  </si>
  <si>
    <t>W387LY200531069001</t>
  </si>
  <si>
    <t>0926880878/</t>
  </si>
  <si>
    <t>W387PH200531232901</t>
  </si>
  <si>
    <t>0923602090/</t>
  </si>
  <si>
    <t>W387CZ200531427001</t>
  </si>
  <si>
    <t>0907784885/</t>
  </si>
  <si>
    <t>W387IH200531128701</t>
  </si>
  <si>
    <t>0989805032/</t>
  </si>
  <si>
    <t>W387RK200531169701</t>
  </si>
  <si>
    <t>0919701871/</t>
  </si>
  <si>
    <t>W387CH200531665501</t>
  </si>
  <si>
    <t>0922252658/</t>
  </si>
  <si>
    <t>W387SD200531636601</t>
  </si>
  <si>
    <t>0981636220/</t>
  </si>
  <si>
    <t>W387CQ200531224701</t>
  </si>
  <si>
    <t>0931377166/</t>
  </si>
  <si>
    <t>W387RJ200531172301</t>
  </si>
  <si>
    <t>0930658218/</t>
  </si>
  <si>
    <t>W387MW200531380401</t>
  </si>
  <si>
    <t>0981351218/</t>
  </si>
  <si>
    <t>W387QN200531799801</t>
  </si>
  <si>
    <t>0937706813/</t>
  </si>
  <si>
    <t>W387VO200531569101</t>
  </si>
  <si>
    <t>0915298905/</t>
  </si>
  <si>
    <t>W387EX200531173101</t>
  </si>
  <si>
    <t>0982321718/</t>
  </si>
  <si>
    <t>W387VU200531595501</t>
  </si>
  <si>
    <t>0980887343/</t>
  </si>
  <si>
    <t>W387SF200531519001</t>
  </si>
  <si>
    <t>0905780501/</t>
  </si>
  <si>
    <t>W387MW200531539501</t>
  </si>
  <si>
    <t>0916234910/</t>
  </si>
  <si>
    <t>W387RD200531230901</t>
  </si>
  <si>
    <t>0913171585/</t>
  </si>
  <si>
    <t>W387GO200531763101</t>
  </si>
  <si>
    <t>0956133368/</t>
  </si>
  <si>
    <t>W387AD200531191001</t>
  </si>
  <si>
    <t>0907342316/</t>
  </si>
  <si>
    <t>W387YM200531121401</t>
  </si>
  <si>
    <t>0912254470/</t>
  </si>
  <si>
    <t>W387DJ200531989901</t>
  </si>
  <si>
    <t>0939513605/</t>
  </si>
  <si>
    <t>W387DB200531801401</t>
  </si>
  <si>
    <t>0905360107/</t>
  </si>
  <si>
    <t>W387MW200531474501</t>
  </si>
  <si>
    <t>0928121244/</t>
  </si>
  <si>
    <t>W385IJ200529917901</t>
  </si>
  <si>
    <t>0919647715/</t>
  </si>
  <si>
    <t>W385AX200529924601</t>
  </si>
  <si>
    <t>0937078286/</t>
  </si>
  <si>
    <t>W385PU200529900401</t>
  </si>
  <si>
    <t>0988083770/</t>
  </si>
  <si>
    <t>W382LX200529989301</t>
  </si>
  <si>
    <t>0912080804/</t>
  </si>
  <si>
    <t>W385YU200530504601</t>
  </si>
  <si>
    <t>0916215336/</t>
  </si>
  <si>
    <t>W385TY200529894001</t>
  </si>
  <si>
    <t>0936633627/</t>
  </si>
  <si>
    <t>W385EU200530985101</t>
  </si>
  <si>
    <t>0912727377/</t>
  </si>
  <si>
    <t>W385HU200531341201</t>
  </si>
  <si>
    <t>0956035612/</t>
  </si>
  <si>
    <t>W382YC200530661501</t>
  </si>
  <si>
    <t>0916030982/</t>
  </si>
  <si>
    <t>W385BC200531164601</t>
  </si>
  <si>
    <t>0939008979/</t>
  </si>
  <si>
    <t>W385PR200531377501</t>
  </si>
  <si>
    <t>0953817020/</t>
  </si>
  <si>
    <t>W385JH200531501001</t>
  </si>
  <si>
    <t>0927377601/</t>
  </si>
  <si>
    <t>W387XI200525318802</t>
  </si>
  <si>
    <t>0985132081/</t>
  </si>
  <si>
    <t>PP-MW-SET-5</t>
  </si>
  <si>
    <t>【團購組】含鈣健齒漱口水(無氟) (泡泡糖/綜合莓果口味)任選5入</t>
  </si>
  <si>
    <t>無氟漱口水【泡泡糖口味2入】+【綜合莓果口味3入】</t>
  </si>
  <si>
    <t>路好門市</t>
  </si>
  <si>
    <t>高雄市路竹區大社路162號</t>
  </si>
  <si>
    <t>李思瑩</t>
  </si>
  <si>
    <t>ADULT-TS-M</t>
  </si>
  <si>
    <t>薄荷草本口味</t>
  </si>
  <si>
    <t>乳酸多多QQ糖1包+水蜜桃2入</t>
  </si>
  <si>
    <t>T-SPRAY 口腔清新噴劑加強版 10ml 黃金香柚</t>
  </si>
  <si>
    <t>【大人味】無糖Q軟糖 麝香葡萄口味 12顆/入</t>
  </si>
  <si>
    <t>磐石門市</t>
  </si>
  <si>
    <t>新竹市北區西大路740號1樓</t>
  </si>
  <si>
    <t>【新上市】牙齒抗敏噴霧 薄荷草本口味</t>
  </si>
  <si>
    <t>含氟牙膏【葡萄口味2入】</t>
  </si>
  <si>
    <t>【大人味】無糖Q軟糖 洛神蔓越莓口味 12顆/入</t>
  </si>
  <si>
    <t>萬毛牙刷【1組】+無氟牙膏【葡萄口味2入】</t>
  </si>
  <si>
    <t>喀哩門市</t>
  </si>
  <si>
    <t>台中市烏日區溪南路二段380號1樓</t>
  </si>
  <si>
    <t>無氟漱口水【泡泡糖口味1入】+ 無氟牙膏 【草莓口味1入】</t>
  </si>
  <si>
    <t>截止日期:2021/04/30</t>
  </si>
  <si>
    <t>批號庫存量&gt;0.0000</t>
  </si>
  <si>
    <t>20200923</t>
  </si>
  <si>
    <t>20210330</t>
  </si>
  <si>
    <t>20210329</t>
  </si>
  <si>
    <t>20200919</t>
  </si>
  <si>
    <t>WACA直客-李思瑩</t>
  </si>
  <si>
    <t>兒童含鈣健齒漱口水  泡泡糖2入</t>
  </si>
  <si>
    <t>兒童含鈣健齒漱口水  綜合莓果3入</t>
  </si>
  <si>
    <t>立莊門市</t>
  </si>
  <si>
    <t>桃園市中壢區莊敬路805號</t>
  </si>
  <si>
    <t>鑫福門市</t>
  </si>
  <si>
    <t>新北市新莊區幸福路727號1樓</t>
  </si>
  <si>
    <t>馬光門市</t>
  </si>
  <si>
    <t>雲林縣土庫鎮南平里馬光路69號</t>
  </si>
  <si>
    <t>集賢門市</t>
  </si>
  <si>
    <t>新北市蘆洲區集賢路271號</t>
  </si>
  <si>
    <t>湖西門市</t>
  </si>
  <si>
    <t>澎湖縣湖西鄉湖西村湖西140之1號</t>
  </si>
  <si>
    <t>廖珮妤</t>
  </si>
  <si>
    <t>新義民門市</t>
  </si>
  <si>
    <t>新北市蘆洲區民族路122號124號</t>
  </si>
  <si>
    <t>李佩芬</t>
  </si>
  <si>
    <t>健齒QQ糖 葡萄口味【2入】+ 多多口味【1入】</t>
  </si>
  <si>
    <t>廣達門市</t>
  </si>
  <si>
    <t>宜蘭縣冬山鄉廣興路166號168號1樓</t>
  </si>
  <si>
    <t>新竹塘門市</t>
  </si>
  <si>
    <t>彰化縣竹塘鄉竹五路臨2號</t>
  </si>
  <si>
    <t>黃馨慧</t>
  </si>
  <si>
    <t>葡萄QQ糖1包+牛奶1入+葡萄1入</t>
  </si>
  <si>
    <t>茄拔門市</t>
  </si>
  <si>
    <t>台南市善化區嘉北里13鄰352號</t>
  </si>
  <si>
    <t>青山門市</t>
  </si>
  <si>
    <t>新北市汐止區新興路83-2號</t>
  </si>
  <si>
    <t>【T-PET】寵物指套刷</t>
  </si>
  <si>
    <t>阿奇包(含氟防蛀組)</t>
  </si>
  <si>
    <t>葡萄QQ糖1包+水蜜桃1入+草莓1入</t>
  </si>
  <si>
    <t>林庭如</t>
  </si>
  <si>
    <t>洪婉琳</t>
  </si>
  <si>
    <t>0978088623</t>
  </si>
  <si>
    <t>臺中市西屯區青海南街33號10樓之1</t>
  </si>
  <si>
    <t>泉源門市</t>
  </si>
  <si>
    <t>台北市北投區泉源路30號地下一樓</t>
  </si>
  <si>
    <t>【大人味】無糖Q軟糖 果香玫瑰口味 12顆/入</t>
  </si>
  <si>
    <t>裝甲門市</t>
  </si>
  <si>
    <t>新竹縣湖口鄉勝利路二段93號94號95號1樓</t>
  </si>
  <si>
    <t>沙鹿中山門市</t>
  </si>
  <si>
    <t>台中市沙鹿區中山路198號</t>
  </si>
  <si>
    <t>銅鑼門市</t>
  </si>
  <si>
    <t>苗栗縣銅鑼鄉銅鑼村中正路173號1樓</t>
  </si>
  <si>
    <t>大肚門市</t>
  </si>
  <si>
    <t>台中市大肚區沙田路二段740號</t>
  </si>
  <si>
    <t>陳玟君</t>
  </si>
  <si>
    <t>歐洲門市</t>
  </si>
  <si>
    <t>新北市三峽區三樹路199號</t>
  </si>
  <si>
    <t>燕巢門市</t>
  </si>
  <si>
    <t>高雄市燕巢區西燕里中民路612號</t>
  </si>
  <si>
    <t>謝舜安</t>
  </si>
  <si>
    <t>文樂門市</t>
  </si>
  <si>
    <t>新竹縣湖口鄉文化路55號</t>
  </si>
  <si>
    <t>慈愛門市</t>
  </si>
  <si>
    <t>台北市南港區重陽路164號</t>
  </si>
  <si>
    <t>20200909</t>
  </si>
  <si>
    <t>20210108</t>
  </si>
  <si>
    <t>WACA直客-廖珮妤</t>
  </si>
  <si>
    <t>WACA直客-李佩芬</t>
  </si>
  <si>
    <t>WACA直客-黃馨慧</t>
  </si>
  <si>
    <t>WACA直客-林庭如</t>
  </si>
  <si>
    <t>WACA直客-洪婉琳</t>
  </si>
  <si>
    <t>WACA直客-陳玟君</t>
  </si>
  <si>
    <t>WACA直客-謝舜安</t>
  </si>
  <si>
    <t>2021-04-11 14:47:29</t>
  </si>
  <si>
    <t>W382CF2104111376</t>
  </si>
  <si>
    <t>吳承穎</t>
  </si>
  <si>
    <t>0988833708</t>
  </si>
  <si>
    <t>新北市新莊區幸福路818號2樓</t>
  </si>
  <si>
    <t>2021-04-12 09:02:55</t>
  </si>
  <si>
    <t>W131DI2104122150</t>
  </si>
  <si>
    <t>李玟靚</t>
  </si>
  <si>
    <t>0955772918</t>
  </si>
  <si>
    <t>屏東縣潮州鎮榮吉街116巷8號</t>
  </si>
  <si>
    <t>2021-04-12 09:03:33</t>
  </si>
  <si>
    <t>W387IH2104125694</t>
  </si>
  <si>
    <t>鄭沛瀅</t>
  </si>
  <si>
    <t>0936191223</t>
  </si>
  <si>
    <t>客庄門市</t>
  </si>
  <si>
    <t>苗栗縣苑裡鎮客庄里客庄90-20號</t>
  </si>
  <si>
    <t>2021-04-12 09:26:09</t>
  </si>
  <si>
    <t>W387OG2104120051</t>
  </si>
  <si>
    <t>羅琳喬</t>
  </si>
  <si>
    <t>0901202907</t>
  </si>
  <si>
    <t>樂群門市</t>
  </si>
  <si>
    <t>台中市西區林森路80號及樂群街81號</t>
  </si>
  <si>
    <t>【限量加購】T-PET 迪貝多 狗狗濃縮潔齒噴劑</t>
  </si>
  <si>
    <t>GDW50</t>
  </si>
  <si>
    <t>【T-PET】寵物清潔萬用棉</t>
  </si>
  <si>
    <t>寵物清潔萬用棉</t>
  </si>
  <si>
    <t>2021-04-12 09:26:25</t>
  </si>
  <si>
    <t>W387NU2104121110</t>
  </si>
  <si>
    <t>王晴慧</t>
  </si>
  <si>
    <t>0910868016</t>
  </si>
  <si>
    <t>鼎新門市</t>
  </si>
  <si>
    <t>高雄市三民區鼎新路86號88號1樓</t>
  </si>
  <si>
    <t>2021-04-12 09:29:41</t>
  </si>
  <si>
    <t>W387YE2104124655</t>
  </si>
  <si>
    <t>謝宜欣</t>
  </si>
  <si>
    <t>0978675395</t>
  </si>
  <si>
    <t>秀傳門市</t>
  </si>
  <si>
    <t>彰化縣彰化市中山路一段546號1樓</t>
  </si>
  <si>
    <t>2021-04-12 09:44:39</t>
  </si>
  <si>
    <t>W311HU2104125304</t>
  </si>
  <si>
    <t>黃嘉曼</t>
  </si>
  <si>
    <t>0935581223</t>
  </si>
  <si>
    <t>嘉新門市</t>
  </si>
  <si>
    <t>新北市中和區員山路419號421號1樓</t>
  </si>
  <si>
    <t>2021-04-12 09:45:19</t>
  </si>
  <si>
    <t>W387UU2104127544</t>
  </si>
  <si>
    <t>柯慧貞</t>
  </si>
  <si>
    <t>0930837993</t>
  </si>
  <si>
    <t>2021-04-12 09:54:13</t>
  </si>
  <si>
    <t>W311DJ2104123135</t>
  </si>
  <si>
    <t>洪子雲</t>
  </si>
  <si>
    <t>0935502234</t>
  </si>
  <si>
    <t>臺北市南港區成福路175號4樓</t>
  </si>
  <si>
    <t>2021-04-12 10:00:26</t>
  </si>
  <si>
    <t>W382BH2104125507</t>
  </si>
  <si>
    <t>温霈驊</t>
  </si>
  <si>
    <t>0962029889</t>
  </si>
  <si>
    <t>臺南市安平區建平一街239號</t>
  </si>
  <si>
    <t>荷蘭村汽車旅館</t>
  </si>
  <si>
    <t>2021-04-12 10:03:59</t>
  </si>
  <si>
    <t>W131PG2104120666</t>
  </si>
  <si>
    <t>周芯彤</t>
  </si>
  <si>
    <t>0953319350</t>
  </si>
  <si>
    <t>桃園市大溪區仁義里介壽路231號</t>
  </si>
  <si>
    <t>2021-04-12 10:25:58</t>
  </si>
  <si>
    <t>W387QS2104123647</t>
  </si>
  <si>
    <t>吳宜靜</t>
  </si>
  <si>
    <t>0910529277</t>
  </si>
  <si>
    <t>2021-04-12 10:32:33</t>
  </si>
  <si>
    <t>W387QJ2104120604</t>
  </si>
  <si>
    <t>柯春玉</t>
  </si>
  <si>
    <t>0981326756</t>
  </si>
  <si>
    <t>新佳忠門市</t>
  </si>
  <si>
    <t>台南市佳里區安西里忠孝路212號1樓</t>
  </si>
  <si>
    <t>2021-04-12 10:55:08</t>
  </si>
  <si>
    <t>W387AK2104121469</t>
  </si>
  <si>
    <t>莊慧美</t>
  </si>
  <si>
    <t>0917640532</t>
  </si>
  <si>
    <t>國豐門市</t>
  </si>
  <si>
    <t>桃園市桃園區國豐六街25號</t>
  </si>
  <si>
    <t>2021-04-12 11:33:23</t>
  </si>
  <si>
    <t>W387YQ2104128244</t>
  </si>
  <si>
    <t>張郁雯</t>
  </si>
  <si>
    <t>0976276703</t>
  </si>
  <si>
    <t>興板門市</t>
  </si>
  <si>
    <t>新北市板橋區德興街22號24號</t>
  </si>
  <si>
    <t>2021-04-12 11:42:23</t>
  </si>
  <si>
    <t>W385CE2104120020</t>
  </si>
  <si>
    <t>林如燕</t>
  </si>
  <si>
    <t>0989743652</t>
  </si>
  <si>
    <t>新北市新莊區中正路287號</t>
  </si>
  <si>
    <t>【加購】齒妍堂 無糖Q軟糖 麝香葡萄口味 12顆/入</t>
  </si>
  <si>
    <t>2021-04-12 11:46:21</t>
  </si>
  <si>
    <t>W387EN2104129956</t>
  </si>
  <si>
    <t>廖珮彣</t>
  </si>
  <si>
    <t>0989562072</t>
  </si>
  <si>
    <t>新洛華門市</t>
  </si>
  <si>
    <t>新北市三重區中華路113號115號</t>
  </si>
  <si>
    <t>2021-04-12 12:03:22</t>
  </si>
  <si>
    <t>W387ID2104120401</t>
  </si>
  <si>
    <t>劉自明</t>
  </si>
  <si>
    <t>0933817640</t>
  </si>
  <si>
    <t>銀座門市</t>
  </si>
  <si>
    <t>新北市三重區信義西街4號</t>
  </si>
  <si>
    <t>2021-04-12 12:08:14</t>
  </si>
  <si>
    <t>W387YZ2104125664</t>
  </si>
  <si>
    <t>鐘雅婷</t>
  </si>
  <si>
    <t>0912978105</t>
  </si>
  <si>
    <t>棒球場門市</t>
  </si>
  <si>
    <t>雲林縣斗六市斗六三路6號</t>
  </si>
  <si>
    <t>2021-04-12 12:09:03</t>
  </si>
  <si>
    <t>W387PS2104124677</t>
  </si>
  <si>
    <t>鄧蕙馨</t>
  </si>
  <si>
    <t>0911714905</t>
  </si>
  <si>
    <t>菄大門市</t>
  </si>
  <si>
    <t>新竹市北區東大路四段258.260號1樓</t>
  </si>
  <si>
    <t>2021-04-12 12:53:28</t>
  </si>
  <si>
    <t>W387YA2104126204</t>
  </si>
  <si>
    <t>吳鳳琴</t>
  </si>
  <si>
    <t>0916157048</t>
  </si>
  <si>
    <t>2021-04-12 13:11:02</t>
  </si>
  <si>
    <t>W387NR2104123901</t>
  </si>
  <si>
    <t>張菁玲</t>
  </si>
  <si>
    <t>0927298669</t>
  </si>
  <si>
    <t>日揚門市</t>
  </si>
  <si>
    <t>新北市三重區中正北路18之2號之3號之4號1樓</t>
  </si>
  <si>
    <t>2021-04-12 13:21:01</t>
  </si>
  <si>
    <t>W131JF2104125698</t>
  </si>
  <si>
    <t>詹靜雯</t>
  </si>
  <si>
    <t>0955737613</t>
  </si>
  <si>
    <t>新北市新店區北宜路二段353-2號五樓</t>
  </si>
  <si>
    <t>2021-04-12 13:26:52</t>
  </si>
  <si>
    <t>W387WY2104127829</t>
  </si>
  <si>
    <t>林佳葦</t>
  </si>
  <si>
    <t>0905785220</t>
  </si>
  <si>
    <t>鑫德惠門市</t>
  </si>
  <si>
    <t>台北市中山區德惠街15號1樓</t>
  </si>
  <si>
    <t>2021-04-12 13:34:15</t>
  </si>
  <si>
    <t>W387EH2104124643</t>
  </si>
  <si>
    <t>陳佩宜</t>
  </si>
  <si>
    <t>0953928399</t>
  </si>
  <si>
    <t>含氟漱口水【葡萄口味1入】+含氟牙膏【葡萄口味1入】</t>
  </si>
  <si>
    <t>安峰門市</t>
  </si>
  <si>
    <t>新北市新店區安康路二段350之3號</t>
  </si>
  <si>
    <t>2021-04-12 13:36:39</t>
  </si>
  <si>
    <t>W311WH2104128393</t>
  </si>
  <si>
    <t>劉紹玲</t>
  </si>
  <si>
    <t>0928763023</t>
  </si>
  <si>
    <t>新竹縣竹北市莊敬五街42號8樓</t>
  </si>
  <si>
    <t>2021-04-12 13:39:43</t>
  </si>
  <si>
    <t>W385JC2104127643</t>
  </si>
  <si>
    <t>宋蕥妡</t>
  </si>
  <si>
    <t>0906259992</t>
  </si>
  <si>
    <t>高雄市小港區沿海一路379號</t>
  </si>
  <si>
    <t>2021-04-12 14:15:11</t>
  </si>
  <si>
    <t>W311SK2104121995</t>
  </si>
  <si>
    <t>王惠柔</t>
  </si>
  <si>
    <t>0911621085</t>
  </si>
  <si>
    <t>臺南市東區崇明路133號3樓之2</t>
  </si>
  <si>
    <t>2021-04-12 14:30:48</t>
  </si>
  <si>
    <t>W387DC2104129048</t>
  </si>
  <si>
    <t>陳宥良</t>
  </si>
  <si>
    <t>0933639988</t>
  </si>
  <si>
    <t>澄清湖門市</t>
  </si>
  <si>
    <t>高雄市鳳山區青年路二段596號.598巷2.4號1.2樓</t>
  </si>
  <si>
    <t>2021-04-12 15:13:58</t>
  </si>
  <si>
    <t>W387KO2104121870</t>
  </si>
  <si>
    <t>許巧鈴</t>
  </si>
  <si>
    <t>0963098941</t>
  </si>
  <si>
    <t>武勝門市</t>
  </si>
  <si>
    <t>高雄市苓雅區武廟路55號55之1號57號1.2樓59號2樓</t>
  </si>
  <si>
    <t>荔枝口味 3盒組</t>
  </si>
  <si>
    <t>多多口味2盒+荔枝口味1盒</t>
  </si>
  <si>
    <t>2021-04-12 15:22:02</t>
  </si>
  <si>
    <t>W385QJ2104128062</t>
  </si>
  <si>
    <t>邱小芸</t>
  </si>
  <si>
    <t>0912537341</t>
  </si>
  <si>
    <t>新竹縣竹東鎮工業一路8-5號9樓</t>
  </si>
  <si>
    <t>2021-04-12 15:51:47</t>
  </si>
  <si>
    <t>W311LZ2104124704</t>
  </si>
  <si>
    <t>方柔雁</t>
  </si>
  <si>
    <t>0928029783</t>
  </si>
  <si>
    <t>高雄市左營區文學路662號12樓</t>
  </si>
  <si>
    <t>2021-04-12 15:57:55</t>
  </si>
  <si>
    <t>W311LH2104126848</t>
  </si>
  <si>
    <t>柯麗真</t>
  </si>
  <si>
    <t>0972233825</t>
  </si>
  <si>
    <t>C01</t>
  </si>
  <si>
    <t>【T-PET】貓咪口腔護理噴劑</t>
  </si>
  <si>
    <t>貓咪口腔護理噴劑</t>
  </si>
  <si>
    <t>萬濠門市</t>
  </si>
  <si>
    <t>台北市中山區敬業四路1號1樓</t>
  </si>
  <si>
    <t>2021-04-12 16:00:28</t>
  </si>
  <si>
    <t>W387OX2104122630</t>
  </si>
  <si>
    <t>黃瀞嬅</t>
  </si>
  <si>
    <t>0963729112</t>
  </si>
  <si>
    <t>松柏林門市</t>
  </si>
  <si>
    <t>桃園市八德區介壽路二段685巷50弄2號1樓</t>
  </si>
  <si>
    <t>2021-04-12 16:15:39</t>
  </si>
  <si>
    <t>W385HC2104123440</t>
  </si>
  <si>
    <t>丁姸伶</t>
  </si>
  <si>
    <t>0909312467</t>
  </si>
  <si>
    <t>屏東縣屏東市復興南路一段512號</t>
  </si>
  <si>
    <t>2021-04-12 16:21:32</t>
  </si>
  <si>
    <t>W387GC2104127173</t>
  </si>
  <si>
    <t>李宜紋</t>
  </si>
  <si>
    <t>0925222605</t>
  </si>
  <si>
    <t>大發門市</t>
  </si>
  <si>
    <t>高雄市大寮區振成里鳳林三路322號324號1樓</t>
  </si>
  <si>
    <t>2021-04-12 16:46:26</t>
  </si>
  <si>
    <t>W387DF2104128147</t>
  </si>
  <si>
    <t>曾瑜茜</t>
  </si>
  <si>
    <t>0929786228</t>
  </si>
  <si>
    <t>建發門市</t>
  </si>
  <si>
    <t>桃園市龜山區南上里8鄰民生北路一段516號1樓</t>
  </si>
  <si>
    <t>ABSET1</t>
  </si>
  <si>
    <t>【抗菌無死角】【安家佳】抗菌噴霧 + 抗菌乾洗手凝露</t>
  </si>
  <si>
    <t>抗菌噴霧 + 抗菌乾洗手凝露 【各一入】</t>
  </si>
  <si>
    <t>2021-04-12 17:25:02</t>
  </si>
  <si>
    <t>W385RY2104121081</t>
  </si>
  <si>
    <t>0921334317</t>
  </si>
  <si>
    <t>臺中市南屯區向上路二段338號</t>
  </si>
  <si>
    <t>請於平日早上管理室收貨，謝謝！</t>
  </si>
  <si>
    <t>2021-04-12 17:27:55</t>
  </si>
  <si>
    <t>W387FC2104124389</t>
  </si>
  <si>
    <t>楊瑞琪</t>
  </si>
  <si>
    <t>0913856589</t>
  </si>
  <si>
    <t>下竹圍門市</t>
  </si>
  <si>
    <t>新北市三重區下竹圍街26號</t>
  </si>
  <si>
    <t>2021-04-12 17:44:44</t>
  </si>
  <si>
    <t>W382CU2104125679</t>
  </si>
  <si>
    <t>楊斯淇</t>
  </si>
  <si>
    <t>0921842165</t>
  </si>
  <si>
    <t>臺北市北投區明德路140號1樓</t>
  </si>
  <si>
    <t>此為店家,早上11點後營業</t>
  </si>
  <si>
    <t>2021-04-12 18:09:44</t>
  </si>
  <si>
    <t>W387EA2104121233</t>
  </si>
  <si>
    <t>邱惠卿</t>
  </si>
  <si>
    <t>0987186645</t>
  </si>
  <si>
    <t>保生門市</t>
  </si>
  <si>
    <t>新北市永和區保安里保生路1號</t>
  </si>
  <si>
    <t>2021-04-12 18:23:53</t>
  </si>
  <si>
    <t>W385AJ2104120580</t>
  </si>
  <si>
    <t>曾雅玲</t>
  </si>
  <si>
    <t>0989195193</t>
  </si>
  <si>
    <t>臺南市東區裕農一街186號8樓之13</t>
  </si>
  <si>
    <t>2021-04-12 18:41:09</t>
  </si>
  <si>
    <t>W387YH2104121212</t>
  </si>
  <si>
    <t>鄭宇軒</t>
  </si>
  <si>
    <t>0937159123</t>
  </si>
  <si>
    <t>埔昇門市</t>
  </si>
  <si>
    <t>新北市深坑區埔新街63號</t>
  </si>
  <si>
    <t>2021-04-12 18:44:25</t>
  </si>
  <si>
    <t>W387UK2104129001</t>
  </si>
  <si>
    <t>俞詠唯</t>
  </si>
  <si>
    <t>0938267805</t>
  </si>
  <si>
    <t>嘉坪門市</t>
  </si>
  <si>
    <t>嘉義市西區大同路455號1樓</t>
  </si>
  <si>
    <t>2021-04-12 18:54:51</t>
  </si>
  <si>
    <t>W387XJ2104127646</t>
  </si>
  <si>
    <t>洪鈺庭</t>
  </si>
  <si>
    <t>0978829508</t>
  </si>
  <si>
    <t>蔗園門市</t>
  </si>
  <si>
    <t>台中市大肚區遊園路一段143號</t>
  </si>
  <si>
    <t>2021-04-12 19:05:41</t>
  </si>
  <si>
    <t>W311GY2104120036</t>
  </si>
  <si>
    <t>盧采琳</t>
  </si>
  <si>
    <t>0978058886</t>
  </si>
  <si>
    <t>PP-TB-4</t>
  </si>
  <si>
    <t>兒童萬毛牙刷4組(12入)</t>
  </si>
  <si>
    <t>萬毛牙刷【4組】</t>
  </si>
  <si>
    <t>墩陽門市</t>
  </si>
  <si>
    <t>台中市南屯區大墩10街254號之1樓</t>
  </si>
  <si>
    <t>2021-04-12 19:06:53</t>
  </si>
  <si>
    <t>W387KE2104121275</t>
  </si>
  <si>
    <t>張舒雲</t>
  </si>
  <si>
    <t>0958276162</t>
  </si>
  <si>
    <t>樹新門市</t>
  </si>
  <si>
    <t>新北市樹林區樹新路245號</t>
  </si>
  <si>
    <t>2021-04-12 19:18:34</t>
  </si>
  <si>
    <t>W382EX2104122097</t>
  </si>
  <si>
    <t>高麗美</t>
  </si>
  <si>
    <t>0929498769</t>
  </si>
  <si>
    <t>高雄市前鎮區南衙路南二巷219號</t>
  </si>
  <si>
    <t>2021-04-12 19:20:39</t>
  </si>
  <si>
    <t>W387TD2104126353</t>
  </si>
  <si>
    <t>黃筱淇</t>
  </si>
  <si>
    <t>0963585979</t>
  </si>
  <si>
    <t>湖山門市</t>
  </si>
  <si>
    <t>新竹縣湖口鄉中山路三段489號</t>
  </si>
  <si>
    <t>2021-04-12 19:25:31</t>
  </si>
  <si>
    <t>W131RT2104123694</t>
  </si>
  <si>
    <t>汪昱媗</t>
  </si>
  <si>
    <t>0989317522</t>
  </si>
  <si>
    <t>臺中市東勢區埤頭里石城街石山巷22-2號</t>
  </si>
  <si>
    <t>2021-04-12 20:30:26</t>
  </si>
  <si>
    <t>W385VX2104126228</t>
  </si>
  <si>
    <t>許淑瑗</t>
  </si>
  <si>
    <t>0988828607</t>
  </si>
  <si>
    <t>臺中市南區五權南路380巷18號4樓之2</t>
  </si>
  <si>
    <t>2021-04-12 20:37:37</t>
  </si>
  <si>
    <t>W131ZK2104129824</t>
  </si>
  <si>
    <t>游喻婷</t>
  </si>
  <si>
    <t>0988602703</t>
  </si>
  <si>
    <t>新北市三重區重新路四段108號</t>
  </si>
  <si>
    <t>2021-04-12 20:50:50</t>
  </si>
  <si>
    <t>W387VC2104127102</t>
  </si>
  <si>
    <t>武冠宇</t>
  </si>
  <si>
    <t>0981189221</t>
  </si>
  <si>
    <t>錦盛門市</t>
  </si>
  <si>
    <t>新北市中和區錦盛里圓通路335巷三弄21號</t>
  </si>
  <si>
    <t>2021-04-12 20:51:19</t>
  </si>
  <si>
    <t>W387QO2104126727</t>
  </si>
  <si>
    <t>蕭筱涵</t>
  </si>
  <si>
    <t>0985014003</t>
  </si>
  <si>
    <t>葡萄QQ糖1包+水蜜桃1入+葡萄1入</t>
  </si>
  <si>
    <t>和心門市</t>
  </si>
  <si>
    <t>雲林縣西螺鎮河南里埔心路113-3號</t>
  </si>
  <si>
    <t>2021-04-12 21:08:27</t>
  </si>
  <si>
    <t>W387HP2104128202</t>
  </si>
  <si>
    <t>黃采縈</t>
  </si>
  <si>
    <t>0953783522</t>
  </si>
  <si>
    <t>忠愛莊門市</t>
  </si>
  <si>
    <t>桃園市觀音區忠愛路一段90號92號1樓</t>
  </si>
  <si>
    <t>2021-04-12 21:33:09</t>
  </si>
  <si>
    <t>W387XJ2104125813</t>
  </si>
  <si>
    <t>李麗玲</t>
  </si>
  <si>
    <t>0989222771</t>
  </si>
  <si>
    <t>吉富門市</t>
  </si>
  <si>
    <t>桃園市八德區白鷺里永豐南路72號</t>
  </si>
  <si>
    <t>2021-04-12 21:54:43</t>
  </si>
  <si>
    <t>W131HF2104121350</t>
  </si>
  <si>
    <t>黃姿諭</t>
  </si>
  <si>
    <t>0972955126</t>
  </si>
  <si>
    <t>桃園市中壢區成章二街499號</t>
  </si>
  <si>
    <t>2021-04-12 21:58:57</t>
  </si>
  <si>
    <t>W385JA2104124948</t>
  </si>
  <si>
    <t>林家儀</t>
  </si>
  <si>
    <t>0955580602</t>
  </si>
  <si>
    <t>臺中市西區三民路一段62巷9號</t>
  </si>
  <si>
    <t>2021-04-12 22:00:08</t>
  </si>
  <si>
    <t>W311ZW2104129905</t>
  </si>
  <si>
    <t>余思璇</t>
  </si>
  <si>
    <t>0933410620</t>
  </si>
  <si>
    <t>苗栗縣頭份市尖下里尖豐路425巷6號</t>
  </si>
  <si>
    <t>2021-04-12 22:04:05</t>
  </si>
  <si>
    <t>W387EK2104122797</t>
  </si>
  <si>
    <t>劉錦雲</t>
  </si>
  <si>
    <t>0933108115</t>
  </si>
  <si>
    <t>金潭門市</t>
  </si>
  <si>
    <t>高雄市林園區中厝路125號127號</t>
  </si>
  <si>
    <t>2021-04-12 22:28:04</t>
  </si>
  <si>
    <t>W387DR2104120306</t>
  </si>
  <si>
    <t>楊曉青</t>
  </si>
  <si>
    <t>0982829003</t>
  </si>
  <si>
    <t>招英門市</t>
  </si>
  <si>
    <t>屏東縣高樹鄉南興路74之3號</t>
  </si>
  <si>
    <t>2021-04-12 22:31:52</t>
  </si>
  <si>
    <t>W387EY2104120877</t>
  </si>
  <si>
    <t>黃瓊儀</t>
  </si>
  <si>
    <t>0933707355</t>
  </si>
  <si>
    <t>明美門市</t>
  </si>
  <si>
    <t>台北市中山區敬業一路130號1樓</t>
  </si>
  <si>
    <t>2021-04-12 22:31:55</t>
  </si>
  <si>
    <t>W131LV2104124063</t>
  </si>
  <si>
    <t>賴俋螢</t>
  </si>
  <si>
    <t>0977225856</t>
  </si>
  <si>
    <t>臺中市西屯區台中市西屯區惠民路51號</t>
  </si>
  <si>
    <t>2021-04-12 22:44:47</t>
  </si>
  <si>
    <t>W387RT2104122731</t>
  </si>
  <si>
    <t>林玉倫</t>
  </si>
  <si>
    <t>0980396501</t>
  </si>
  <si>
    <t>中群門市</t>
  </si>
  <si>
    <t>苗栗縣頭份市中正路319號1樓</t>
  </si>
  <si>
    <t>2021-04-12 22:50:13</t>
  </si>
  <si>
    <t>W385CI2104128009</t>
  </si>
  <si>
    <t>林佩瑩</t>
  </si>
  <si>
    <t>0973958657</t>
  </si>
  <si>
    <t>桃園市中壢區領航南路四段97號2樓</t>
  </si>
  <si>
    <t>2021-04-12 23:00:38</t>
  </si>
  <si>
    <t>W387BA2104122879</t>
  </si>
  <si>
    <t>楊絜馨</t>
  </si>
  <si>
    <t>0921454968</t>
  </si>
  <si>
    <t>冠德門市</t>
  </si>
  <si>
    <t>新北市中和區景平路71-5號</t>
  </si>
  <si>
    <t>2021-04-12 23:20:56</t>
  </si>
  <si>
    <t>W385KD2104125720</t>
  </si>
  <si>
    <t>蕭之晴</t>
  </si>
  <si>
    <t>0930780946</t>
  </si>
  <si>
    <t>新北市板橋區重慶路69巷12號11樓</t>
  </si>
  <si>
    <t>2021-04-12 23:54:01</t>
  </si>
  <si>
    <t>W387PR2104127259</t>
  </si>
  <si>
    <t>詹佩儒</t>
  </si>
  <si>
    <t>0936071793</t>
  </si>
  <si>
    <t>臨沂門市</t>
  </si>
  <si>
    <t>台北市中正區文祥里臨沂街74號76號</t>
  </si>
  <si>
    <t>2021-04-12 23:55:45</t>
  </si>
  <si>
    <t>W387PR2104125873</t>
  </si>
  <si>
    <t>孫愉晴</t>
  </si>
  <si>
    <t>0912793920</t>
  </si>
  <si>
    <t>中圳門市</t>
  </si>
  <si>
    <t>彰化縣北斗鎮中和里斗中路319號</t>
  </si>
  <si>
    <t>2021-04-12 23:55:48</t>
  </si>
  <si>
    <t>W387XH2104126439</t>
  </si>
  <si>
    <t>王凱妮</t>
  </si>
  <si>
    <t>0918101524</t>
  </si>
  <si>
    <t>弘新門市</t>
  </si>
  <si>
    <t>台中市梧棲區永興路一段112號</t>
  </si>
  <si>
    <t>2021-04-12 23:57:59</t>
  </si>
  <si>
    <t>W387BT2104124932</t>
  </si>
  <si>
    <t>林靜美</t>
  </si>
  <si>
    <t>0989055762</t>
  </si>
  <si>
    <t>台中港門市</t>
  </si>
  <si>
    <t>台中市梧棲區台灣大道九段301號1樓</t>
  </si>
  <si>
    <t>2021-04-13 00:03:47</t>
  </si>
  <si>
    <t>W387JD2104135350</t>
  </si>
  <si>
    <t>藍惠雯</t>
  </si>
  <si>
    <t>0989137016</t>
  </si>
  <si>
    <t>康平門市</t>
  </si>
  <si>
    <t>台南市安平區健康三街81號</t>
  </si>
  <si>
    <t>2021-04-13 00:44:00</t>
  </si>
  <si>
    <t>W387CZ2104130199</t>
  </si>
  <si>
    <t>黃婉貞</t>
  </si>
  <si>
    <t>0939060946</t>
  </si>
  <si>
    <t>纘祥門市</t>
  </si>
  <si>
    <t>宜蘭縣頭城鎮民鋒路18號20號</t>
  </si>
  <si>
    <t>bear_1008@yahoo.com.tw</t>
  </si>
  <si>
    <t>2021-04-13 00:51:53</t>
  </si>
  <si>
    <t>W385YI2104133069</t>
  </si>
  <si>
    <t>阮珮頴</t>
  </si>
  <si>
    <t>0987293091</t>
  </si>
  <si>
    <t>新泰門市</t>
  </si>
  <si>
    <t>新北市新莊區新泰路267號</t>
  </si>
  <si>
    <t>2021-04-13 00:57:57</t>
  </si>
  <si>
    <t>W385EP2104135793</t>
  </si>
  <si>
    <t>邱品綺</t>
  </si>
  <si>
    <t>0921696032</t>
  </si>
  <si>
    <t>臺中市潭子區中山路一段69號11樓之1</t>
  </si>
  <si>
    <t>2021-04-13 01:32:41</t>
  </si>
  <si>
    <t>W311PK2104135005</t>
  </si>
  <si>
    <t>佩珊</t>
  </si>
  <si>
    <t>0984388145</t>
  </si>
  <si>
    <t>本鈿門市</t>
  </si>
  <si>
    <t>彰化縣花壇鄉文德村彰員路二段臨1138號</t>
  </si>
  <si>
    <t>2021-04-13 01:55:43</t>
  </si>
  <si>
    <t>W311FX2104131319</t>
  </si>
  <si>
    <t>嚴汶淨</t>
  </si>
  <si>
    <t>0910919433</t>
  </si>
  <si>
    <t>臺北市信義區光復南路561號2樓</t>
  </si>
  <si>
    <t>2021-04-13 02:44:10</t>
  </si>
  <si>
    <t>W387HC2104137047</t>
  </si>
  <si>
    <t>萬千慈</t>
  </si>
  <si>
    <t>0968188678</t>
  </si>
  <si>
    <t>廣華門市</t>
  </si>
  <si>
    <t>桃園市龜山區文化三路386號1樓</t>
  </si>
  <si>
    <t>2021-04-13 03:25:48</t>
  </si>
  <si>
    <t>W387OP2104139725</t>
  </si>
  <si>
    <t>朱靖晞</t>
  </si>
  <si>
    <t>0981722529</t>
  </si>
  <si>
    <t>祥順東門市</t>
  </si>
  <si>
    <t>台中市北屯區祥順東路一段2號</t>
  </si>
  <si>
    <t>2021-04-13 03:52:56</t>
  </si>
  <si>
    <t>W387LE2104137131</t>
  </si>
  <si>
    <t>郭瑀</t>
  </si>
  <si>
    <t>0925061028</t>
  </si>
  <si>
    <t>世傳門市</t>
  </si>
  <si>
    <t>桃園市八德區和平路122號126號1樓</t>
  </si>
  <si>
    <t>2021-04-13 04:54:35</t>
  </si>
  <si>
    <t>W387ST2104138111</t>
  </si>
  <si>
    <t>陳秋偉</t>
  </si>
  <si>
    <t>0958631011</t>
  </si>
  <si>
    <t>都峰苑門市</t>
  </si>
  <si>
    <t>新北市新莊區中央路686號1樓</t>
  </si>
  <si>
    <t>2021-04-13 05:59:44</t>
  </si>
  <si>
    <t>W387QC2104135383</t>
  </si>
  <si>
    <t>郭怡雯</t>
  </si>
  <si>
    <t>0988568124</t>
  </si>
  <si>
    <t>永和山門市</t>
  </si>
  <si>
    <t>苗栗縣頭份市水源路206號1樓</t>
  </si>
  <si>
    <t>2021-04-13 06:52:05</t>
  </si>
  <si>
    <t>W387LL2104134309</t>
  </si>
  <si>
    <t>張雅姿</t>
  </si>
  <si>
    <t>0987567059</t>
  </si>
  <si>
    <t>芳苑門市</t>
  </si>
  <si>
    <t>彰化縣芳苑鄉後寮村斗苑路頂後段7號</t>
  </si>
  <si>
    <t>無氟漱口水【泡泡糖口味1入】 + 無氟牙膏 【葡萄口味1入】</t>
  </si>
  <si>
    <t>2021-04-13 07:25:06</t>
  </si>
  <si>
    <t>W387NV2104131217</t>
  </si>
  <si>
    <t>王宜凱</t>
  </si>
  <si>
    <t>0973368672</t>
  </si>
  <si>
    <t>永芳門市</t>
  </si>
  <si>
    <t>高雄市大寮區永芳里萬丹路630號</t>
  </si>
  <si>
    <t>2021-04-13 07:28:24</t>
  </si>
  <si>
    <t>W387RU2104138996</t>
  </si>
  <si>
    <t>林欣怡</t>
  </si>
  <si>
    <t>0925502853</t>
  </si>
  <si>
    <t>中川門市</t>
  </si>
  <si>
    <t>台中市西屯區台灣大道二段938號940號</t>
  </si>
  <si>
    <t>2021-04-13 07:48:31</t>
  </si>
  <si>
    <t>W387WA2104139276</t>
  </si>
  <si>
    <t>蒂娃斯</t>
  </si>
  <si>
    <t>0915039991</t>
  </si>
  <si>
    <t>大南庄門市</t>
  </si>
  <si>
    <t>苗栗縣南庄鄉南江村5鄰東江75-3號</t>
  </si>
  <si>
    <t>2021-04-13 07:52:28</t>
  </si>
  <si>
    <t>W387EI2104131320</t>
  </si>
  <si>
    <t>洪莉婷</t>
  </si>
  <si>
    <t>0936367936</t>
  </si>
  <si>
    <t>元祖門市</t>
  </si>
  <si>
    <t>雲林縣元長鄉中山路4-100號</t>
  </si>
  <si>
    <t>2021-04-13 08:04:16</t>
  </si>
  <si>
    <t>W387CX2104135137</t>
  </si>
  <si>
    <t>蔡云媗</t>
  </si>
  <si>
    <t>0976787255</t>
  </si>
  <si>
    <t>立登門市</t>
  </si>
  <si>
    <t>台南市歸仁區民生北路106號</t>
  </si>
  <si>
    <t>2021-04-13 08:12:51</t>
  </si>
  <si>
    <t>W387CF2104130106</t>
  </si>
  <si>
    <t>楊麗敏</t>
  </si>
  <si>
    <t>0955127152</t>
  </si>
  <si>
    <t>延和門市</t>
  </si>
  <si>
    <t>新北市土城區平和里延和路106號</t>
  </si>
  <si>
    <t>2021-04-13 08:39:07</t>
  </si>
  <si>
    <t>W387AX2104136093</t>
  </si>
  <si>
    <t>許博雅</t>
  </si>
  <si>
    <t>0913627201</t>
  </si>
  <si>
    <t>永昌門市</t>
  </si>
  <si>
    <t>雲林縣斗六市中山路269號</t>
  </si>
  <si>
    <t>2021-04-13 08:50:29</t>
  </si>
  <si>
    <t>W387XZ2104137317</t>
  </si>
  <si>
    <t>吳慧玟</t>
  </si>
  <si>
    <t>0956728630</t>
  </si>
  <si>
    <t>太平門市</t>
  </si>
  <si>
    <t>台中市太平區中興路171號</t>
  </si>
  <si>
    <t>2021-04-13 08:55:01</t>
  </si>
  <si>
    <t>W387TD2104133781</t>
  </si>
  <si>
    <t>潘才馭</t>
  </si>
  <si>
    <t>0920191261</t>
  </si>
  <si>
    <t>鹿禾門市</t>
  </si>
  <si>
    <t>新竹縣竹北市莊敬南路118號1樓</t>
  </si>
  <si>
    <t>2021-04-13 08:57:04</t>
  </si>
  <si>
    <t>W387TM2104137628</t>
  </si>
  <si>
    <t>陳柔蓁</t>
  </si>
  <si>
    <t>0988389429</t>
  </si>
  <si>
    <t>鑫安江門市</t>
  </si>
  <si>
    <t>台北市中山區長安東路二段178號178-1號1樓</t>
  </si>
  <si>
    <t>2021-04-13 09:20:01</t>
  </si>
  <si>
    <t>W387WH2104139973</t>
  </si>
  <si>
    <t>李雁婷</t>
  </si>
  <si>
    <t>0915352102</t>
  </si>
  <si>
    <t>德安一門市</t>
  </si>
  <si>
    <t>花蓮縣花蓮市德安一街307號</t>
  </si>
  <si>
    <t>2021-04-13 09:27:19</t>
  </si>
  <si>
    <t>W385FX2104131137</t>
  </si>
  <si>
    <t>李宥嫻</t>
  </si>
  <si>
    <t>0970719876</t>
  </si>
  <si>
    <t>新北市蘆洲區集賢路224巷66號2樓</t>
  </si>
  <si>
    <t>2021-04-13 10:13:33</t>
  </si>
  <si>
    <t>W131DK2104130999</t>
  </si>
  <si>
    <t>陳淑卿</t>
  </si>
  <si>
    <t>0972813926</t>
  </si>
  <si>
    <t>臺中市大里區國光路二段146號</t>
  </si>
  <si>
    <t>2021-04-13 10:23:15</t>
  </si>
  <si>
    <t>W387NG2104133460</t>
  </si>
  <si>
    <t>許喬毓</t>
  </si>
  <si>
    <t>0960795755</t>
  </si>
  <si>
    <t>吉得堡門市</t>
  </si>
  <si>
    <t>台中市梧棲區中興路121號</t>
  </si>
  <si>
    <t>2021-04-13 10:38:48</t>
  </si>
  <si>
    <t>W385XV2104134782</t>
  </si>
  <si>
    <t>梁文</t>
  </si>
  <si>
    <t>0975830558</t>
  </si>
  <si>
    <t>毛毛天天包(無氟含鈣組)</t>
  </si>
  <si>
    <t>基隆市七堵區工東街22號10樓</t>
  </si>
  <si>
    <t>2021-04-13 10:41:52</t>
  </si>
  <si>
    <t>W385VT2104130218</t>
  </si>
  <si>
    <t>歐依婷</t>
  </si>
  <si>
    <t>0930916113</t>
  </si>
  <si>
    <t>文光門市</t>
  </si>
  <si>
    <t>澎湖縣馬公市光榮里三多路338號</t>
  </si>
  <si>
    <t>2021-04-13 10:52:11</t>
  </si>
  <si>
    <t>W387MM2104132447</t>
  </si>
  <si>
    <t>倪文君</t>
  </si>
  <si>
    <t>0928177872</t>
  </si>
  <si>
    <t>新雅竹門市</t>
  </si>
  <si>
    <t>新竹市北區湳雅街255號</t>
  </si>
  <si>
    <t>2021-04-13 11:25:51</t>
  </si>
  <si>
    <t>W387DS2104139623</t>
  </si>
  <si>
    <t>陳沛琪</t>
  </si>
  <si>
    <t>0910168296</t>
  </si>
  <si>
    <t>塔優門市</t>
  </si>
  <si>
    <t>台北市松山區撫遠街197號199號</t>
  </si>
  <si>
    <t>2021-04-13 11:35:09</t>
  </si>
  <si>
    <t>W387QB2104135034</t>
  </si>
  <si>
    <t>林寶鈺</t>
  </si>
  <si>
    <t>0933345988</t>
  </si>
  <si>
    <t>鳳文門市</t>
  </si>
  <si>
    <t>高雄市鳳山區文英里文衡路50號1樓</t>
  </si>
  <si>
    <t>2021-04-13 11:37:26</t>
  </si>
  <si>
    <t>W387DH2104139248</t>
  </si>
  <si>
    <t>陳良慧</t>
  </si>
  <si>
    <t>0921104479</t>
  </si>
  <si>
    <t>富比世門市</t>
  </si>
  <si>
    <t>台北市信義區松仁路246號248號1樓</t>
  </si>
  <si>
    <t>2021-04-13 11:42:08</t>
  </si>
  <si>
    <t>W311SZ2104135058</t>
  </si>
  <si>
    <t>林鈺蓓</t>
  </si>
  <si>
    <t>0918975066</t>
  </si>
  <si>
    <t>FS</t>
  </si>
  <si>
    <t>【補鈣不卡卡新上市】兒童牙線棒 36支/盒</t>
  </si>
  <si>
    <t>兒童牙線棒36支/盒</t>
  </si>
  <si>
    <t>臺中市沙鹿區台灣大道七段978號</t>
  </si>
  <si>
    <t>2021-04-13 11:43:21</t>
  </si>
  <si>
    <t>W385CS2104137107</t>
  </si>
  <si>
    <t>林鈺婷</t>
  </si>
  <si>
    <t>0981829219</t>
  </si>
  <si>
    <t>新北市中和區立德街200巷58號</t>
  </si>
  <si>
    <t>2021-04-13 11:56:52</t>
  </si>
  <si>
    <t>W387EZ2104130671</t>
  </si>
  <si>
    <t>佘翊禎</t>
  </si>
  <si>
    <t>0930951914</t>
  </si>
  <si>
    <t>常德門市</t>
  </si>
  <si>
    <t>高雄市楠梓區清豐里常德路287號</t>
  </si>
  <si>
    <t>2021-04-13 11:58:02</t>
  </si>
  <si>
    <t>W387CI2104138301</t>
  </si>
  <si>
    <t>劉家妤</t>
  </si>
  <si>
    <t>0972206396</t>
  </si>
  <si>
    <t>大硯門市</t>
  </si>
  <si>
    <t>新竹縣竹北市文興路311號</t>
  </si>
  <si>
    <t>2021-04-13 12:01:02</t>
  </si>
  <si>
    <t>W311UN2104137808</t>
  </si>
  <si>
    <t>平茹茵</t>
  </si>
  <si>
    <t>0930933415</t>
  </si>
  <si>
    <t>桃園市龍潭區中豐路461巷106弄76-6號8樓</t>
  </si>
  <si>
    <t>2021-04-13 12:21:20</t>
  </si>
  <si>
    <t>W387TY2104131915</t>
  </si>
  <si>
    <t>許憶涵</t>
  </si>
  <si>
    <t>0952236451</t>
  </si>
  <si>
    <t>蓮花門市</t>
  </si>
  <si>
    <t>桃園市楊梅區青山一街2號</t>
  </si>
  <si>
    <t>2021-04-13 12:22:30</t>
  </si>
  <si>
    <t>W387UT2104132533</t>
  </si>
  <si>
    <t>于長艷</t>
  </si>
  <si>
    <t>0955450552</t>
  </si>
  <si>
    <t>縣運門市</t>
  </si>
  <si>
    <t>新竹縣竹北市莊敬南路21號1樓</t>
  </si>
  <si>
    <t>2021-04-13 12:25:48</t>
  </si>
  <si>
    <t>W385DX2104135647</t>
  </si>
  <si>
    <t>洪慧懿</t>
  </si>
  <si>
    <t>0919182360</t>
  </si>
  <si>
    <t>屏東縣鹽埔鄉新圍村德二街70-10號</t>
  </si>
  <si>
    <t>2021-04-13 12:55:36</t>
  </si>
  <si>
    <t>W387RA2104137235</t>
  </si>
  <si>
    <t>馮曉薇</t>
  </si>
  <si>
    <t>0927075245</t>
  </si>
  <si>
    <t>合作門市</t>
  </si>
  <si>
    <t>台中市北區自強一街1號</t>
  </si>
  <si>
    <t>2021-04-13 13:04:02</t>
  </si>
  <si>
    <t>W311HW2104131789</t>
  </si>
  <si>
    <t>趙力勇</t>
  </si>
  <si>
    <t>0983592991</t>
  </si>
  <si>
    <t>新北市林口區文化二路一段218號6樓</t>
  </si>
  <si>
    <t>2021-04-13 13:12:28</t>
  </si>
  <si>
    <t>W387UL2104131971</t>
  </si>
  <si>
    <t>侯品萱</t>
  </si>
  <si>
    <t>0925276978</t>
  </si>
  <si>
    <t>吉峰門市</t>
  </si>
  <si>
    <t>台中市霧峰區德泰街9號</t>
  </si>
  <si>
    <t>2021-04-13 13:29:51</t>
  </si>
  <si>
    <t>W131TM2104138235</t>
  </si>
  <si>
    <t>翁巧鈴</t>
  </si>
  <si>
    <t>0905021581</t>
  </si>
  <si>
    <t>嘉義縣竹崎鄉紫雲村五鄰坑口9-14</t>
  </si>
  <si>
    <t>2021-04-13 13:40:02</t>
  </si>
  <si>
    <t>W387NG2104130646</t>
  </si>
  <si>
    <t>蔡宛汝</t>
  </si>
  <si>
    <t>0939601257</t>
  </si>
  <si>
    <t>興龍門市</t>
  </si>
  <si>
    <t>桃園市龜山區新路里中興路366-6號1樓2樓</t>
  </si>
  <si>
    <t>2021-04-13 13:41:42</t>
  </si>
  <si>
    <t>W387JM2104130551</t>
  </si>
  <si>
    <t>蔡承宏</t>
  </si>
  <si>
    <t>0976046327</t>
  </si>
  <si>
    <t>學成門市</t>
  </si>
  <si>
    <t>台南市學甲區慈生里中正路296號</t>
  </si>
  <si>
    <t>2021-04-13 13:47:37</t>
  </si>
  <si>
    <t>W387MH2104138440</t>
  </si>
  <si>
    <t>莊俞萱</t>
  </si>
  <si>
    <t>0953077816</t>
  </si>
  <si>
    <t>慈中門市</t>
  </si>
  <si>
    <t>桃園市桃園區中正路820號1樓2樓</t>
  </si>
  <si>
    <t>2021-04-13 13:52:24</t>
  </si>
  <si>
    <t>W387DV2104136548</t>
  </si>
  <si>
    <t>羅美秀</t>
  </si>
  <si>
    <t>0928034533</t>
  </si>
  <si>
    <t>秋園門市</t>
  </si>
  <si>
    <t>嘉義市西區新民路681號</t>
  </si>
  <si>
    <t>2021-04-13 13:55:57</t>
  </si>
  <si>
    <t>W131RA2104138959</t>
  </si>
  <si>
    <t>許曉雯</t>
  </si>
  <si>
    <t>0916864329</t>
  </si>
  <si>
    <t>嘉義市西區玉山路154號</t>
  </si>
  <si>
    <t>2021-04-13 13:58:17</t>
  </si>
  <si>
    <t>W387ZA2104139770</t>
  </si>
  <si>
    <t>何婉萍</t>
  </si>
  <si>
    <t>0913456916</t>
  </si>
  <si>
    <t>龍學門市</t>
  </si>
  <si>
    <t>桃園市中壢區龍昌路178號1樓A1</t>
  </si>
  <si>
    <t>2021-04-13 14:03:21</t>
  </si>
  <si>
    <t>W387KK2104135751</t>
  </si>
  <si>
    <t>劉宜萱</t>
  </si>
  <si>
    <t>0913728399</t>
  </si>
  <si>
    <t>王子門市</t>
  </si>
  <si>
    <t>桃園市中壢區三光路130號1樓</t>
  </si>
  <si>
    <t>2021-04-13 14:07:47</t>
  </si>
  <si>
    <t>W387VE2104131644</t>
  </si>
  <si>
    <t>林靜雯</t>
  </si>
  <si>
    <t>0930722349</t>
  </si>
  <si>
    <t>重義門市</t>
  </si>
  <si>
    <t>高雄市鹽埕區五福四路83號</t>
  </si>
  <si>
    <t>2021-04-13 14:37:55</t>
  </si>
  <si>
    <t>W311OD2104135150</t>
  </si>
  <si>
    <t>黃詩茵</t>
  </si>
  <si>
    <t>0911275981</t>
  </si>
  <si>
    <t>花蓮縣吉安鄉慶豐村慶南三街248巷1號</t>
  </si>
  <si>
    <t>2021-04-13 14:44:59</t>
  </si>
  <si>
    <t>W387JL2104132276</t>
  </si>
  <si>
    <t>戴孟伶</t>
  </si>
  <si>
    <t>0972717680</t>
  </si>
  <si>
    <t>湖口廠門市</t>
  </si>
  <si>
    <t>新竹縣湖口鄉八德路三段30號</t>
  </si>
  <si>
    <t>2021-04-13 15:03:29</t>
  </si>
  <si>
    <t>W385VV2104134566</t>
  </si>
  <si>
    <t>李姿樺</t>
  </si>
  <si>
    <t>0975252519</t>
  </si>
  <si>
    <t>新北市汐止區汐萬路一段192-1號4樓</t>
  </si>
  <si>
    <t>2021-04-13 15:14:47</t>
  </si>
  <si>
    <t>W385NW2104134369</t>
  </si>
  <si>
    <t>徐享貞</t>
  </si>
  <si>
    <t>0906276060</t>
  </si>
  <si>
    <t>新竹縣竹北市興隆路一段27號11樓</t>
  </si>
  <si>
    <t>2021-04-13 15:24:09</t>
  </si>
  <si>
    <t>W387IY2104139565</t>
  </si>
  <si>
    <t>余翌菁</t>
  </si>
  <si>
    <t>0975271136</t>
  </si>
  <si>
    <t>穀昌門市</t>
  </si>
  <si>
    <t>南投縣名間鄉彰南路450號</t>
  </si>
  <si>
    <t>2021-04-13 15:55:55</t>
  </si>
  <si>
    <t>W387GB2104135792</t>
  </si>
  <si>
    <t>0937931774</t>
  </si>
  <si>
    <t>2021-04-13 16:00:51</t>
  </si>
  <si>
    <t>W387YQ2104132258</t>
  </si>
  <si>
    <t>鄧予晴</t>
  </si>
  <si>
    <t>0981521268</t>
  </si>
  <si>
    <t>修德門市</t>
  </si>
  <si>
    <t>新北市三重區重陽路三段11號13號1樓</t>
  </si>
  <si>
    <t>含氟漱口水【莓果口味1入】+含氟牙膏【葡萄口味1入】</t>
  </si>
  <si>
    <t>2021-04-13 16:02:04</t>
  </si>
  <si>
    <t>W385WD2104130751</t>
  </si>
  <si>
    <t>陳珮玲</t>
  </si>
  <si>
    <t>0986013953</t>
  </si>
  <si>
    <t>臺南市東區裕豐街99巷6號</t>
  </si>
  <si>
    <t>2021-04-13 16:05:47</t>
  </si>
  <si>
    <t>W385KC2104139085</t>
  </si>
  <si>
    <t>吳芳瑜</t>
  </si>
  <si>
    <t>0910527401</t>
  </si>
  <si>
    <t>臺中市潭子區福潭路262巷1號4樓</t>
  </si>
  <si>
    <t>KBVIP50</t>
  </si>
  <si>
    <t>騎士堡專屬折扣</t>
  </si>
  <si>
    <t>2021-04-13 16:10:09</t>
  </si>
  <si>
    <t>W387KP2104131477</t>
  </si>
  <si>
    <t>呂宜玫</t>
  </si>
  <si>
    <t>0912332575</t>
  </si>
  <si>
    <t>光員門市</t>
  </si>
  <si>
    <t>新北市土城區光明街15號</t>
  </si>
  <si>
    <t>2021-04-13 16:25:04</t>
  </si>
  <si>
    <t>W387AQ2104133249</t>
  </si>
  <si>
    <t>何珦寧</t>
  </si>
  <si>
    <t>0963685739</t>
  </si>
  <si>
    <t>鈺順門市</t>
  </si>
  <si>
    <t>嘉義市西區新榮路35巷20號1樓</t>
  </si>
  <si>
    <t>2021-04-13 16:26:36</t>
  </si>
  <si>
    <t>W387KC2104131728</t>
  </si>
  <si>
    <t>劉小毓</t>
  </si>
  <si>
    <t>0916331554</t>
  </si>
  <si>
    <t>千藝門市</t>
  </si>
  <si>
    <t>桃園市桃園區同德六街1號</t>
  </si>
  <si>
    <t>2021-04-13 17:12:19</t>
  </si>
  <si>
    <t>W387RU2104133168</t>
  </si>
  <si>
    <t>蕭詠瑩</t>
  </si>
  <si>
    <t>0986869901</t>
  </si>
  <si>
    <t>新平門市</t>
  </si>
  <si>
    <t>台中市太平區永平路一段105號107號1樓</t>
  </si>
  <si>
    <t>2021-04-13 17:35:12</t>
  </si>
  <si>
    <t>W131OO2104133002</t>
  </si>
  <si>
    <t>謝靖儀</t>
  </si>
  <si>
    <t>0928466508</t>
  </si>
  <si>
    <t>臺南市安南區台南市安南區慶安路175巷90號</t>
  </si>
  <si>
    <t>2021-04-13 17:50:25</t>
  </si>
  <si>
    <t>W387JX2104137028</t>
  </si>
  <si>
    <t>鄭羽呈</t>
  </si>
  <si>
    <t>0988701413</t>
  </si>
  <si>
    <t>梅北門市</t>
  </si>
  <si>
    <t>嘉義縣梅山鄉梅北村中山路437號</t>
  </si>
  <si>
    <t>2021-04-13 18:03:28</t>
  </si>
  <si>
    <t>W387BF2104139763</t>
  </si>
  <si>
    <t>洪雅芸</t>
  </si>
  <si>
    <t>0979433661</t>
  </si>
  <si>
    <t>2021-04-13 18:12:19</t>
  </si>
  <si>
    <t>W387TN2104134588</t>
  </si>
  <si>
    <t>林苡蘋</t>
  </si>
  <si>
    <t>0983876770</t>
  </si>
  <si>
    <t>天城門市</t>
  </si>
  <si>
    <t>新北市中和區景平路240巷1弄4號</t>
  </si>
  <si>
    <t>2021-04-13 18:31:17</t>
  </si>
  <si>
    <t>W387KG2104131572</t>
  </si>
  <si>
    <t>徐淑芬</t>
  </si>
  <si>
    <t>0963285926</t>
  </si>
  <si>
    <t>甜園門市</t>
  </si>
  <si>
    <t>台中市潭子區豐栗路9號</t>
  </si>
  <si>
    <t>2021-04-13 18:40:08</t>
  </si>
  <si>
    <t>W387OK2104133449</t>
  </si>
  <si>
    <t>簡建昌</t>
  </si>
  <si>
    <t>0981466477</t>
  </si>
  <si>
    <t>社上門市</t>
  </si>
  <si>
    <t>屏東縣萬丹鄉社中村社皮路三段246號248號1樓</t>
  </si>
  <si>
    <t>2021-04-13 19:11:12</t>
  </si>
  <si>
    <t>W385LA2104131561</t>
  </si>
  <si>
    <t>常家昕</t>
  </si>
  <si>
    <t>0975567798</t>
  </si>
  <si>
    <t>新北市永和區仁愛路306巷62號3樓</t>
  </si>
  <si>
    <t>2021-04-13 19:17:22</t>
  </si>
  <si>
    <t>W385IL2104136721</t>
  </si>
  <si>
    <t>李晉華</t>
  </si>
  <si>
    <t>0935296474</t>
  </si>
  <si>
    <t>統勝門市</t>
  </si>
  <si>
    <t>台北市北投區自強街82號</t>
  </si>
  <si>
    <t>2021-04-13 20:01:55</t>
  </si>
  <si>
    <t>W385IY2104134899</t>
  </si>
  <si>
    <t>韓碧</t>
  </si>
  <si>
    <t>0968720323</t>
  </si>
  <si>
    <t>彰化縣彰化市辭修路330號</t>
  </si>
  <si>
    <t>2021-04-13 20:43:13</t>
  </si>
  <si>
    <t>W385LK2104130137</t>
  </si>
  <si>
    <t>吳郁雯</t>
  </si>
  <si>
    <t>0921050339</t>
  </si>
  <si>
    <t>臺北市北投區實踐街82巷14號4樓</t>
  </si>
  <si>
    <t>2021-04-13 20:49:31</t>
  </si>
  <si>
    <t>W387OI2104138968</t>
  </si>
  <si>
    <t>周湘蓉</t>
  </si>
  <si>
    <t>0953280885</t>
  </si>
  <si>
    <t>新郡安門市</t>
  </si>
  <si>
    <t>台南市安南區溪北里安和路一段105號1樓</t>
  </si>
  <si>
    <t>2021-04-13 21:09:40</t>
  </si>
  <si>
    <t>W385KO2104138461</t>
  </si>
  <si>
    <t>方瀅瑄</t>
  </si>
  <si>
    <t>0983740407</t>
  </si>
  <si>
    <t>桃園市中壢區龍岡路二段321巷39弄20衖22號</t>
  </si>
  <si>
    <t>2021-04-13 21:18:30</t>
  </si>
  <si>
    <t>W385LT2104133434</t>
  </si>
  <si>
    <t>吳佩倫</t>
  </si>
  <si>
    <t>0910229189</t>
  </si>
  <si>
    <t>臺北市中山區北安路630巷17號2樓</t>
  </si>
  <si>
    <t>2021-04-13 21:18:45</t>
  </si>
  <si>
    <t>W387RK2104136795</t>
  </si>
  <si>
    <t>陳湘亭</t>
  </si>
  <si>
    <t>0925126981</t>
  </si>
  <si>
    <t>2021-04-13 21:19:19</t>
  </si>
  <si>
    <t>W385JG2104138142</t>
  </si>
  <si>
    <t>張雅涵</t>
  </si>
  <si>
    <t>0972501027</t>
  </si>
  <si>
    <t>臺中市北區太平路75巷30號麗馨產後護理之家</t>
  </si>
  <si>
    <t>2021-04-13 21:27:08</t>
  </si>
  <si>
    <t>W385WV2104133063</t>
  </si>
  <si>
    <t>王羽翔</t>
  </si>
  <si>
    <t>0986064682</t>
  </si>
  <si>
    <t>松興門市</t>
  </si>
  <si>
    <t>高雄市小港區松山里高鳳路34-3,34-4,34-5,34-6號</t>
  </si>
  <si>
    <t>2021-04-13 21:31:39</t>
  </si>
  <si>
    <t>W387BX2104136807</t>
  </si>
  <si>
    <t>楊雅蔓</t>
  </si>
  <si>
    <t>0930125755</t>
  </si>
  <si>
    <t>2021-04-13 22:14:05</t>
  </si>
  <si>
    <t>W387VR2104132051</t>
  </si>
  <si>
    <t>張慧如</t>
  </si>
  <si>
    <t>0922410558</t>
  </si>
  <si>
    <t>灣中門市</t>
  </si>
  <si>
    <t>台南市永康區大灣路62號</t>
  </si>
  <si>
    <t>2021-04-13 22:15:07</t>
  </si>
  <si>
    <t>W387MJ2104138443</t>
  </si>
  <si>
    <t>黃純儀</t>
  </si>
  <si>
    <t>0911563235</t>
  </si>
  <si>
    <t>高仁門市</t>
  </si>
  <si>
    <t>新北市三重區仁愛街274號</t>
  </si>
  <si>
    <t>2021-04-13 22:21:38</t>
  </si>
  <si>
    <t>W387XN2104133252</t>
  </si>
  <si>
    <t>施雅淑</t>
  </si>
  <si>
    <t>0986977035</t>
  </si>
  <si>
    <t>2021-04-13 22:35:30</t>
  </si>
  <si>
    <t>W387IH2104131559</t>
  </si>
  <si>
    <t>黃欣儀</t>
  </si>
  <si>
    <t>0916336841</t>
  </si>
  <si>
    <t>王爺門市</t>
  </si>
  <si>
    <t>新竹縣湖口鄉中山路一段790號1樓</t>
  </si>
  <si>
    <t>2021-04-13 22:38:31</t>
  </si>
  <si>
    <t>W387RS2104138114</t>
  </si>
  <si>
    <t>吳雅芳</t>
  </si>
  <si>
    <t>0926543865</t>
  </si>
  <si>
    <t>2021-04-13 23:00:07</t>
  </si>
  <si>
    <t>W387TU2104131243</t>
  </si>
  <si>
    <t>江慈玉</t>
  </si>
  <si>
    <t>0929064752</t>
  </si>
  <si>
    <t>玉井門市</t>
  </si>
  <si>
    <t>台南市玉井區中正路54號</t>
  </si>
  <si>
    <t>【加購】無糖益生菌QQ凍 乳酸多多口味 10入裝/盒</t>
  </si>
  <si>
    <t>2021-04-13 23:10:11</t>
  </si>
  <si>
    <t>W387DB2104136263</t>
  </si>
  <si>
    <t>許庭華</t>
  </si>
  <si>
    <t>0972738707</t>
  </si>
  <si>
    <t>港達門市</t>
  </si>
  <si>
    <t>台南市安定區港口里245-10號1樓</t>
  </si>
  <si>
    <t>貨物到通知</t>
  </si>
  <si>
    <t>2021-04-13 23:15:12</t>
  </si>
  <si>
    <t>W387SC2104134052</t>
  </si>
  <si>
    <t>丁曼珍</t>
  </si>
  <si>
    <t>0906653275</t>
  </si>
  <si>
    <t>念楨門市</t>
  </si>
  <si>
    <t>屏東縣內埔鄉黎明村黎東路221號1樓</t>
  </si>
  <si>
    <t>2021-04-13 23:20:27</t>
  </si>
  <si>
    <t>W387XY2104138367</t>
  </si>
  <si>
    <t>林沛瑩</t>
  </si>
  <si>
    <t>0982290578</t>
  </si>
  <si>
    <t>冬念門市</t>
  </si>
  <si>
    <t>雲林縣虎尾鎮埒內里林森路一段9鄰39號</t>
  </si>
  <si>
    <t>2021-04-13 23:33:10</t>
  </si>
  <si>
    <t>W311BJ2104139065</t>
  </si>
  <si>
    <t>蔡育婷</t>
  </si>
  <si>
    <t>0919394953</t>
  </si>
  <si>
    <t>桃園市龜山區忠義路二段373-2號3樓之2</t>
  </si>
  <si>
    <t>2021-04-14 00:04:28</t>
  </si>
  <si>
    <t>W311HG2104146152</t>
  </si>
  <si>
    <t>郭重邑</t>
  </si>
  <si>
    <t>0910300885</t>
  </si>
  <si>
    <t>佳樂門市</t>
  </si>
  <si>
    <t>台北市南港區南港路一段303號305號307號1樓</t>
  </si>
  <si>
    <t>2021-04-14 00:10:20</t>
  </si>
  <si>
    <t>W385AQ2104149623</t>
  </si>
  <si>
    <t>鄭歆霓</t>
  </si>
  <si>
    <t>0981381657</t>
  </si>
  <si>
    <t>高雄市鳳山區新昌街35號6樓</t>
  </si>
  <si>
    <t>2021-04-14 00:41:40</t>
  </si>
  <si>
    <t>W387LU2104145724</t>
  </si>
  <si>
    <t>蘇琇琪</t>
  </si>
  <si>
    <t>0975123521</t>
  </si>
  <si>
    <t>東宏門市</t>
  </si>
  <si>
    <t>新竹縣竹東鎮中正路217號1樓</t>
  </si>
  <si>
    <t>2021-04-14 00:52:29</t>
  </si>
  <si>
    <t>W387CB2104141882</t>
  </si>
  <si>
    <t>陳緯倫</t>
  </si>
  <si>
    <t>0958502813</t>
  </si>
  <si>
    <t>隆恩門市</t>
  </si>
  <si>
    <t>台中市西屯區大墩十八街116號1樓</t>
  </si>
  <si>
    <t>2021-04-14 01:18:58</t>
  </si>
  <si>
    <t>W387AR2104142334</t>
  </si>
  <si>
    <t>潘萱</t>
  </si>
  <si>
    <t>0926761219</t>
  </si>
  <si>
    <t>2021-04-14 01:26:18</t>
  </si>
  <si>
    <t>W387ZX2104143888</t>
  </si>
  <si>
    <t>邱姵萱</t>
  </si>
  <si>
    <t>0986859056</t>
  </si>
  <si>
    <t>2021-04-14 01:30:52</t>
  </si>
  <si>
    <t>W311QX2104146278</t>
  </si>
  <si>
    <t>洪湘羚</t>
  </si>
  <si>
    <t>0976524666</t>
  </si>
  <si>
    <t>新北市永和區仁愛路306巷18弄9號10樓之一</t>
  </si>
  <si>
    <t>2021-04-14 01:40:40</t>
  </si>
  <si>
    <t>W387OX2104142218</t>
  </si>
  <si>
    <t>馮美羚</t>
  </si>
  <si>
    <t>0910203640</t>
  </si>
  <si>
    <t>2021-04-14 01:51:17</t>
  </si>
  <si>
    <t>W131WS2104143141</t>
  </si>
  <si>
    <t>楊雅琳</t>
  </si>
  <si>
    <t>0976346336</t>
  </si>
  <si>
    <t>新北市三重區仁愛街327巷41號</t>
  </si>
  <si>
    <t>2021-04-14 03:38:33</t>
  </si>
  <si>
    <t>W387UZ2104142161</t>
  </si>
  <si>
    <t>陳孟琦</t>
  </si>
  <si>
    <t>0919274241</t>
  </si>
  <si>
    <t>樂河門市</t>
  </si>
  <si>
    <t>台中市北屯區軍和街457號1樓和461號1樓2樓</t>
  </si>
  <si>
    <t>2021-04-14 04:37:16</t>
  </si>
  <si>
    <t>W131OG2104147722</t>
  </si>
  <si>
    <t>洪欣惠</t>
  </si>
  <si>
    <t>0931038262</t>
  </si>
  <si>
    <t>新竹市香山區虎林街107巷33弄1號</t>
  </si>
  <si>
    <t>2021-04-14 04:47:47</t>
  </si>
  <si>
    <t>W387ON2104145646</t>
  </si>
  <si>
    <t>邱毓嵉</t>
  </si>
  <si>
    <t>0981090411</t>
  </si>
  <si>
    <t>關西門市</t>
  </si>
  <si>
    <t>新竹縣關西鎮正義路286-1號</t>
  </si>
  <si>
    <t>2021-04-14 06:19:46</t>
  </si>
  <si>
    <t>W385VL2104143967</t>
  </si>
  <si>
    <t>黃靖芳</t>
  </si>
  <si>
    <t>0953379903</t>
  </si>
  <si>
    <t>新北市淡水區淡金路2段109號7樓</t>
  </si>
  <si>
    <t>2021-04-14 06:28:39</t>
  </si>
  <si>
    <t>W387YR2104149874</t>
  </si>
  <si>
    <t>吳淑惠</t>
  </si>
  <si>
    <t>0912972465</t>
  </si>
  <si>
    <t>東關門市</t>
  </si>
  <si>
    <t>台中市東勢區東關路七段191號、新盛街2號1樓</t>
  </si>
  <si>
    <t>2021-04-14 07:10:07</t>
  </si>
  <si>
    <t>W387AX2104144379</t>
  </si>
  <si>
    <t>0919732536</t>
  </si>
  <si>
    <t>光政門市</t>
  </si>
  <si>
    <t>彰化縣北斗鎮光復路208號</t>
  </si>
  <si>
    <t>2021-04-14 07:14:03</t>
  </si>
  <si>
    <t>W131JD2104140128</t>
  </si>
  <si>
    <t>王偉如</t>
  </si>
  <si>
    <t>0952801181</t>
  </si>
  <si>
    <t>雲林縣東勢鄉嘉芳北路205巷18號</t>
  </si>
  <si>
    <t>2021-04-14 07:52:57</t>
  </si>
  <si>
    <t>W387XX2104148153</t>
  </si>
  <si>
    <t>林俐岑</t>
  </si>
  <si>
    <t>0936289593</t>
  </si>
  <si>
    <t>新盛昌門市</t>
  </si>
  <si>
    <t>新北市汐止區長江街13巷1號</t>
  </si>
  <si>
    <t>2021-04-14 08:45:50</t>
  </si>
  <si>
    <t>W387PB2104148936</t>
  </si>
  <si>
    <t>鄭鳳凌</t>
  </si>
  <si>
    <t>0937042698</t>
  </si>
  <si>
    <t>崇德門市</t>
  </si>
  <si>
    <t>台北市信義區崇德街104號106號1樓</t>
  </si>
  <si>
    <t>2021-04-14 08:51:42</t>
  </si>
  <si>
    <t>W387VF2104148014</t>
  </si>
  <si>
    <t>陳依荺</t>
  </si>
  <si>
    <t>0955979402</t>
  </si>
  <si>
    <t>商華門市</t>
  </si>
  <si>
    <t>新竹縣竹東鎮東寧路三段25號1樓</t>
  </si>
  <si>
    <t>2021-04-14 08:57:50</t>
  </si>
  <si>
    <t>W387IZ2104140566</t>
  </si>
  <si>
    <t>王宣茵</t>
  </si>
  <si>
    <t>0963533097</t>
  </si>
  <si>
    <t>欣兆陽門市</t>
  </si>
  <si>
    <t>彰化縣彰化市向陽里向陽街205及207號1樓</t>
  </si>
  <si>
    <t>2021-04-14 09:12:32</t>
  </si>
  <si>
    <t>W382KH2104143567</t>
  </si>
  <si>
    <t>林安妮</t>
  </si>
  <si>
    <t>0955969330</t>
  </si>
  <si>
    <t>桃園市中壢區新生路70號</t>
  </si>
  <si>
    <t>下午一點後送達</t>
  </si>
  <si>
    <t>2021-04-14 09:13:26</t>
  </si>
  <si>
    <t>W387FH2104142207</t>
  </si>
  <si>
    <t>王麗雅</t>
  </si>
  <si>
    <t>0988568525</t>
  </si>
  <si>
    <t>建興門市</t>
  </si>
  <si>
    <t>高雄市新興區七賢二路86號</t>
  </si>
  <si>
    <t>2021-04-14 09:26:09</t>
  </si>
  <si>
    <t>W385IY2104140454</t>
  </si>
  <si>
    <t>何羽晴</t>
  </si>
  <si>
    <t>0913116633</t>
  </si>
  <si>
    <t>新北市中和區福美路315號</t>
  </si>
  <si>
    <t>2021-04-14 10:12:42</t>
  </si>
  <si>
    <t>W311JW2104143291</t>
  </si>
  <si>
    <t>曾玲姿</t>
  </si>
  <si>
    <t>0988812808</t>
  </si>
  <si>
    <t>臺中市西區市府路37號</t>
  </si>
  <si>
    <t>2021-04-14 10:24:27</t>
  </si>
  <si>
    <t>W385PH2104148713</t>
  </si>
  <si>
    <t>王嘉澤</t>
  </si>
  <si>
    <t>0912668030</t>
  </si>
  <si>
    <t>苗栗縣竹南鎮崎頂里和義街5號</t>
  </si>
  <si>
    <t>2021-04-14 10:33:13</t>
  </si>
  <si>
    <t>W311GG2104149099</t>
  </si>
  <si>
    <t>0937901459</t>
  </si>
  <si>
    <t>臺南市安南區永續3街88號3樓之5</t>
  </si>
  <si>
    <t>2021-04-14 10:39:14</t>
  </si>
  <si>
    <t>W311RP2104143629</t>
  </si>
  <si>
    <t>楊人豪</t>
  </si>
  <si>
    <t>0971868961</t>
  </si>
  <si>
    <t>戰國門市</t>
  </si>
  <si>
    <t>新北市板橋區永豐街173號175號</t>
  </si>
  <si>
    <t>2021-04-14 10:46:05</t>
  </si>
  <si>
    <t>W387RL2104142352</t>
  </si>
  <si>
    <t>洪靜雯</t>
  </si>
  <si>
    <t>0927297090</t>
  </si>
  <si>
    <t>東寧門市</t>
  </si>
  <si>
    <t>屏東縣九如鄉東寧村東寧路225號1樓</t>
  </si>
  <si>
    <t>2021-04-14 11:07:25</t>
  </si>
  <si>
    <t>W131SW2104140003</t>
  </si>
  <si>
    <t>康容瑜</t>
  </si>
  <si>
    <t>0983126136</t>
  </si>
  <si>
    <t>新北市新莊區中信街66之2號（OK堡早餐店）</t>
  </si>
  <si>
    <t>2021-04-14 11:09:47</t>
  </si>
  <si>
    <t>W387LC2104147658</t>
  </si>
  <si>
    <t>徐筱倩</t>
  </si>
  <si>
    <t>0928735966</t>
  </si>
  <si>
    <t>滅菌棉棒10支+牛奶1入+葡萄1入</t>
  </si>
  <si>
    <t>名間門市</t>
  </si>
  <si>
    <t>南投縣名間鄉彰南路71之5號</t>
  </si>
  <si>
    <t>2021-04-14 11:14:00</t>
  </si>
  <si>
    <t>W387RH2104147723</t>
  </si>
  <si>
    <t>吳偲吟</t>
  </si>
  <si>
    <t>0931038890</t>
  </si>
  <si>
    <t>僑德門市</t>
  </si>
  <si>
    <t>屏東縣枋寮鄉安樂村中山路143號145號147號1樓</t>
  </si>
  <si>
    <t>2021-04-14 11:18:41</t>
  </si>
  <si>
    <t>W387YZ2104149646</t>
  </si>
  <si>
    <t>陳惠美</t>
  </si>
  <si>
    <t>0931397281</t>
  </si>
  <si>
    <t>學府居門市</t>
  </si>
  <si>
    <t>新竹縣新豐鄉學府街45號47號</t>
  </si>
  <si>
    <t>2021-04-14 11:52:21</t>
  </si>
  <si>
    <t>W387BJ2104141269</t>
  </si>
  <si>
    <t>韓莘妤</t>
  </si>
  <si>
    <t>0975868981</t>
  </si>
  <si>
    <t>正御門市</t>
  </si>
  <si>
    <t>新竹市北區中正路309號1+B1樓</t>
  </si>
  <si>
    <t>2021-04-14 12:06:59</t>
  </si>
  <si>
    <t>W387SK2104145811</t>
  </si>
  <si>
    <t>張小姐</t>
  </si>
  <si>
    <t>0920223100</t>
  </si>
  <si>
    <t>新和門市</t>
  </si>
  <si>
    <t>新北市新店區新和街70號72號1樓</t>
  </si>
  <si>
    <t>2021-04-14 12:14:51</t>
  </si>
  <si>
    <t>W387EA2104140692</t>
  </si>
  <si>
    <t>潘少微</t>
  </si>
  <si>
    <t>0975926160</t>
  </si>
  <si>
    <t>竹盈門市</t>
  </si>
  <si>
    <t>桃園市蘆竹區大竹里大新路133號1-3樓</t>
  </si>
  <si>
    <t>2021-04-14 12:41:48</t>
  </si>
  <si>
    <t>W387HE2104146355</t>
  </si>
  <si>
    <t>林彤芸</t>
  </si>
  <si>
    <t>0983127720</t>
  </si>
  <si>
    <t>保康門市</t>
  </si>
  <si>
    <t>台中市豐原區保康路160號</t>
  </si>
  <si>
    <t>2021-04-14 13:23:04</t>
  </si>
  <si>
    <t>W385VR2104140369</t>
  </si>
  <si>
    <t>黃玉芬</t>
  </si>
  <si>
    <t>0981765547</t>
  </si>
  <si>
    <t>新劍潭門市</t>
  </si>
  <si>
    <t>台北市士林區福港街246號248號</t>
  </si>
  <si>
    <t>2021-04-14 13:35:07</t>
  </si>
  <si>
    <t>W387SY2104144311</t>
  </si>
  <si>
    <t>葉欣玫</t>
  </si>
  <si>
    <t>0981827382</t>
  </si>
  <si>
    <t>2021-04-14 13:43:42</t>
  </si>
  <si>
    <t>W385MZ2104142581</t>
  </si>
  <si>
    <t>陳致綱</t>
  </si>
  <si>
    <t>0988259066</t>
  </si>
  <si>
    <t>新北市汐止區康寧街388號2樓</t>
  </si>
  <si>
    <t>2021-04-14 14:45:21</t>
  </si>
  <si>
    <t>W387HE2104143454</t>
  </si>
  <si>
    <t>謝筑帆</t>
  </si>
  <si>
    <t>0938769769</t>
  </si>
  <si>
    <t>2021-04-14 15:13:21</t>
  </si>
  <si>
    <t>W385GJ2104148579</t>
  </si>
  <si>
    <t>梁君君</t>
  </si>
  <si>
    <t>0921052139</t>
  </si>
  <si>
    <t>新北市板橋區光環路二段20-3號9樓</t>
  </si>
  <si>
    <t>2021-04-14 15:38:16</t>
  </si>
  <si>
    <t>W387GI2104148687</t>
  </si>
  <si>
    <t>曾安如</t>
  </si>
  <si>
    <t>0939834959</t>
  </si>
  <si>
    <t>2021-04-14 16:03:24</t>
  </si>
  <si>
    <t>W311BY2104147215</t>
  </si>
  <si>
    <t>楊雅慧</t>
  </si>
  <si>
    <t>0988557767</t>
  </si>
  <si>
    <t>新北市三重區三和路四段181巷51號1樓</t>
  </si>
  <si>
    <t>2021-04-14 16:23:47</t>
  </si>
  <si>
    <t>W387HJ2104144062</t>
  </si>
  <si>
    <t>蔡佩芬</t>
  </si>
  <si>
    <t>0915303521</t>
  </si>
  <si>
    <t>亞文門市</t>
  </si>
  <si>
    <t>桃園市中壢區龍川街108號110號1樓2樓及112號1樓</t>
  </si>
  <si>
    <t>2021-04-14 16:24:13</t>
  </si>
  <si>
    <t>W387FK2104149049</t>
  </si>
  <si>
    <t>王晉雪</t>
  </si>
  <si>
    <t>0976779472</t>
  </si>
  <si>
    <t>大義門市</t>
  </si>
  <si>
    <t>高雄市三民區大昌二路123號123-1號</t>
  </si>
  <si>
    <t>2021-04-14 16:26:45</t>
  </si>
  <si>
    <t>W131RL2104143910</t>
  </si>
  <si>
    <t>盧玉嬋</t>
  </si>
  <si>
    <t>0932538666</t>
  </si>
  <si>
    <t>高雄市三民區九如一路214巷5號</t>
  </si>
  <si>
    <t>2021-04-14 16:32:15</t>
  </si>
  <si>
    <t>W387BU2104147808</t>
  </si>
  <si>
    <t>謝舒安</t>
  </si>
  <si>
    <t>0937673959</t>
  </si>
  <si>
    <t>鈺華門市</t>
  </si>
  <si>
    <t>台南市永康區崑南里37鄰大仁街220號</t>
  </si>
  <si>
    <t>2021-04-14 16:35:42</t>
  </si>
  <si>
    <t>W387LY2104140675</t>
  </si>
  <si>
    <t>蕭麗珊</t>
  </si>
  <si>
    <t>0919603650</t>
  </si>
  <si>
    <t>新永大門市</t>
  </si>
  <si>
    <t>台中市大里區大明路340號1樓</t>
  </si>
  <si>
    <t>2021-04-14 16:59:56</t>
  </si>
  <si>
    <t>W131JE2104141576</t>
  </si>
  <si>
    <t>2021-04-14 17:00:33</t>
  </si>
  <si>
    <t>W387HL2104141074</t>
  </si>
  <si>
    <t>楊馨媛</t>
  </si>
  <si>
    <t>0923970777</t>
  </si>
  <si>
    <t>瑞豐門市</t>
  </si>
  <si>
    <t>桃園市楊梅區瑞原里民富路三段24號</t>
  </si>
  <si>
    <t>2021-04-14 17:05:24</t>
  </si>
  <si>
    <t>W385UF2104147140</t>
  </si>
  <si>
    <t>洪靜儀</t>
  </si>
  <si>
    <t>0928635878</t>
  </si>
  <si>
    <t>新北市三重區龍濱路205巷17號2樓</t>
  </si>
  <si>
    <t>2021-04-14 17:19:49</t>
  </si>
  <si>
    <t>W311RI2104147390</t>
  </si>
  <si>
    <t>Vivan Huang</t>
  </si>
  <si>
    <t>0952727091</t>
  </si>
  <si>
    <t>臺北市大安區忠孝東路四段300號6樓</t>
  </si>
  <si>
    <t>2021-04-14 17:27:52</t>
  </si>
  <si>
    <t>W387YI2104145121</t>
  </si>
  <si>
    <t>黃湘珍</t>
  </si>
  <si>
    <t>0919631608</t>
  </si>
  <si>
    <t>新甲后門市</t>
  </si>
  <si>
    <t>台中市外埔區甲后路三段1025號</t>
  </si>
  <si>
    <t>2021-04-14 17:49:19</t>
  </si>
  <si>
    <t>W387HL2104144875</t>
  </si>
  <si>
    <t>林宥辰</t>
  </si>
  <si>
    <t>0911411928</t>
  </si>
  <si>
    <t>欽天門市</t>
  </si>
  <si>
    <t>新竹市北區成德路123號</t>
  </si>
  <si>
    <t>2021-04-14 17:52:53</t>
  </si>
  <si>
    <t>W387CO2104144646</t>
  </si>
  <si>
    <t>馬玉靈</t>
  </si>
  <si>
    <t>0930650505</t>
  </si>
  <si>
    <t>廣文門市</t>
  </si>
  <si>
    <t>桃園市平鎮區復興里文化街241號</t>
  </si>
  <si>
    <t>2021-04-14 18:39:34</t>
  </si>
  <si>
    <t>W385EM2104145894</t>
  </si>
  <si>
    <t>彭靖雯</t>
  </si>
  <si>
    <t>0903029808</t>
  </si>
  <si>
    <t>雲林縣斗六市斗工二路38號</t>
  </si>
  <si>
    <t>2021-04-14 18:47:41</t>
  </si>
  <si>
    <t>W387MN2104144791</t>
  </si>
  <si>
    <t>雷順敏</t>
  </si>
  <si>
    <t>0934290705</t>
  </si>
  <si>
    <t>土庫門市</t>
  </si>
  <si>
    <t>雲林縣土庫鎮建國路164號</t>
  </si>
  <si>
    <t>2021-04-14 19:46:33</t>
  </si>
  <si>
    <t>W387PJ2104149420</t>
  </si>
  <si>
    <t>黃偵羚</t>
  </si>
  <si>
    <t>0913001208</t>
  </si>
  <si>
    <t>欣怡門市</t>
  </si>
  <si>
    <t>雲林縣斗南鎮南昌里中山路79號</t>
  </si>
  <si>
    <t>2021-04-14 19:48:40</t>
  </si>
  <si>
    <t>W311GN2104146197</t>
  </si>
  <si>
    <t>陳羿涵</t>
  </si>
  <si>
    <t>0955054656</t>
  </si>
  <si>
    <t>桃園市楊梅區瑞溪路一段182巷21號3樓之一</t>
  </si>
  <si>
    <t>2021-04-14 19:52:21</t>
  </si>
  <si>
    <t>W387KF2104140474</t>
  </si>
  <si>
    <t>郭莉婷</t>
  </si>
  <si>
    <t>0987737778</t>
  </si>
  <si>
    <t>仕豐門市</t>
  </si>
  <si>
    <t>高雄市橋頭區仕豐路61號1樓</t>
  </si>
  <si>
    <t>2021-04-14 19:54:33</t>
  </si>
  <si>
    <t>W385PP2104140156</t>
  </si>
  <si>
    <t>張詩婷</t>
  </si>
  <si>
    <t>0983150975</t>
  </si>
  <si>
    <t>千歲門市</t>
  </si>
  <si>
    <t>新北市樹林區千歲街26-10號</t>
  </si>
  <si>
    <t>2021-04-14 20:05:12</t>
  </si>
  <si>
    <t>W387YW2104140567</t>
  </si>
  <si>
    <t>張珮瑜</t>
  </si>
  <si>
    <t>0965800500</t>
  </si>
  <si>
    <t>峽光門市</t>
  </si>
  <si>
    <t>新北市三峽區光明路62號1樓</t>
  </si>
  <si>
    <t>2021-04-14 20:05:29</t>
  </si>
  <si>
    <t>W801EF2104142486</t>
  </si>
  <si>
    <t>徐毓婷</t>
  </si>
  <si>
    <t>0953518558</t>
  </si>
  <si>
    <t>桃園市桃園區經國一路65號10樓</t>
  </si>
  <si>
    <t>2021-04-14 20:09:25</t>
  </si>
  <si>
    <t>W385AB2104140315</t>
  </si>
  <si>
    <t>林效慶</t>
  </si>
  <si>
    <t>0988031295</t>
  </si>
  <si>
    <t>新北市淡水區英專路226號2樓</t>
  </si>
  <si>
    <t>警衛室代收</t>
  </si>
  <si>
    <t>2021-04-14 20:16:53</t>
  </si>
  <si>
    <t>W387MQ2104148467</t>
  </si>
  <si>
    <t>陳霈肜</t>
  </si>
  <si>
    <t>0910632679</t>
  </si>
  <si>
    <t>興城門市</t>
  </si>
  <si>
    <t>台中市大里區塗城路765號</t>
  </si>
  <si>
    <t>2021-04-14 20:20:37</t>
  </si>
  <si>
    <t>W387SN2104144926</t>
  </si>
  <si>
    <t>何玫芳</t>
  </si>
  <si>
    <t>0912852002</t>
  </si>
  <si>
    <t>象山門市</t>
  </si>
  <si>
    <t>苗栗縣頭屋鄉象山村象山路239之1號</t>
  </si>
  <si>
    <t>2021-04-14 20:58:24</t>
  </si>
  <si>
    <t>W387DI2104146661</t>
  </si>
  <si>
    <t>莊明凰</t>
  </si>
  <si>
    <t>0958851581</t>
  </si>
  <si>
    <t>金福興門市</t>
  </si>
  <si>
    <t>彰化縣福興鄉員鹿路二段198號1樓</t>
  </si>
  <si>
    <t>2021-04-14 21:23:30</t>
  </si>
  <si>
    <t>W387WO2104143215</t>
  </si>
  <si>
    <t>馬百謙</t>
  </si>
  <si>
    <t>0978345146</t>
  </si>
  <si>
    <t>富安門市</t>
  </si>
  <si>
    <t>新北市新莊區萬安街18-1號12-1號</t>
  </si>
  <si>
    <t>2021-04-14 21:57:38</t>
  </si>
  <si>
    <t>W311QB2104145090</t>
  </si>
  <si>
    <t>呂明螢</t>
  </si>
  <si>
    <t>0953251623</t>
  </si>
  <si>
    <t>聚鑫門市</t>
  </si>
  <si>
    <t>台北市士林區延平北路六段350號</t>
  </si>
  <si>
    <t>綜合包(含氟防蛀組)</t>
  </si>
  <si>
    <t>2021-04-14 22:17:10</t>
  </si>
  <si>
    <t>W387IV2104146012</t>
  </si>
  <si>
    <t>張嘉宜</t>
  </si>
  <si>
    <t>0905492606</t>
  </si>
  <si>
    <t>2021-04-14 22:21:38</t>
  </si>
  <si>
    <t>W385XI2104148916</t>
  </si>
  <si>
    <t>孫逸柔</t>
  </si>
  <si>
    <t>0938863516</t>
  </si>
  <si>
    <t>桃園市大溪區員林路三段257巷36號</t>
  </si>
  <si>
    <t>2021-04-14 22:36:07</t>
  </si>
  <si>
    <t>W385JE2104140614</t>
  </si>
  <si>
    <t>楊敏萱</t>
  </si>
  <si>
    <t>0989586231</t>
  </si>
  <si>
    <t>瑞明門市</t>
  </si>
  <si>
    <t>新北市瑞芳區明燈路三段86號1樓2樓</t>
  </si>
  <si>
    <t>2021-04-14 22:55:21</t>
  </si>
  <si>
    <t>W387NR2104149157</t>
  </si>
  <si>
    <t>周靜怡</t>
  </si>
  <si>
    <t>0961515065</t>
  </si>
  <si>
    <t>林森北門市</t>
  </si>
  <si>
    <t>台北市中山區林森北路380之1號1樓</t>
  </si>
  <si>
    <t>2021-04-14 23:22:06</t>
  </si>
  <si>
    <t>W387CY2104143562</t>
  </si>
  <si>
    <t>林詩諭</t>
  </si>
  <si>
    <t>0903045946</t>
  </si>
  <si>
    <t>合安門市</t>
  </si>
  <si>
    <t>新北市板橋區合宜路111號1樓</t>
  </si>
  <si>
    <t>2021-04-14 23:24:52</t>
  </si>
  <si>
    <t>W387NW2104141796</t>
  </si>
  <si>
    <t>林怡廷</t>
  </si>
  <si>
    <t>0900488805</t>
  </si>
  <si>
    <t>國力門市</t>
  </si>
  <si>
    <t>桃園市桃園區國際路二段426號428號1樓</t>
  </si>
  <si>
    <t>2021-04-14 23:26:21</t>
  </si>
  <si>
    <t>W387WN2104140668</t>
  </si>
  <si>
    <t>黃鈺惠</t>
  </si>
  <si>
    <t>0921643793</t>
  </si>
  <si>
    <t>文華門市</t>
  </si>
  <si>
    <t>台中市西屯區寧夏路232號</t>
  </si>
  <si>
    <t>2021-04-15 02:10:18</t>
  </si>
  <si>
    <t>W387JJ2104156165</t>
  </si>
  <si>
    <t>鄒煒莉</t>
  </si>
  <si>
    <t>0989921815</t>
  </si>
  <si>
    <t>DS60+DG50</t>
  </si>
  <si>
    <t>【1刷1噴】【T-PET】狗狗濃縮潔齒噴劑 + 狗狗潔牙凝膠 50mL(包裝隨機出貨)</t>
  </si>
  <si>
    <t xml:space="preserve"> 狗狗濃縮潔齒噴劑 + 狗狗潔牙凝膠 50mL</t>
  </si>
  <si>
    <t>2021-04-15 03:30:52</t>
  </si>
  <si>
    <t>W387OR2104152754</t>
  </si>
  <si>
    <t>蔡佾庭</t>
  </si>
  <si>
    <t>0972092182</t>
  </si>
  <si>
    <t>2021-04-15 03:44:25</t>
  </si>
  <si>
    <t>W131WC2104154293</t>
  </si>
  <si>
    <t>溫惟淨</t>
  </si>
  <si>
    <t>0906119735</t>
  </si>
  <si>
    <t>臺北市北投區復興一路51-1號3樓</t>
  </si>
  <si>
    <t>2021-04-15 06:55:26</t>
  </si>
  <si>
    <t>W311II2104153195</t>
  </si>
  <si>
    <t>陳韋伶</t>
  </si>
  <si>
    <t>0989212228</t>
  </si>
  <si>
    <t>桃園市蘆竹區大竹路445號</t>
  </si>
  <si>
    <t>2021-04-15 07:54:10</t>
  </si>
  <si>
    <t>W387AZ2104152305</t>
  </si>
  <si>
    <t>郭秋芬</t>
  </si>
  <si>
    <t>0927505325</t>
  </si>
  <si>
    <t>麟洛門市</t>
  </si>
  <si>
    <t>屏東縣麟洛鄉麟趾村中山路519-5號</t>
  </si>
  <si>
    <t>2021-04-15 07:59:37</t>
  </si>
  <si>
    <t>W385IO2104150966</t>
  </si>
  <si>
    <t>李靜婷</t>
  </si>
  <si>
    <t>0903565968</t>
  </si>
  <si>
    <t>高雄市路竹區後鄉里順安路72巷4號</t>
  </si>
  <si>
    <t>2021-04-15 08:10:51</t>
  </si>
  <si>
    <t>W387JL2104153315</t>
  </si>
  <si>
    <t>陳雅玲</t>
  </si>
  <si>
    <t>0958067620</t>
  </si>
  <si>
    <t>中貿門市</t>
  </si>
  <si>
    <t>台北市南港區經貿二路186號2樓</t>
  </si>
  <si>
    <t>2021-04-15 08:11:00</t>
  </si>
  <si>
    <t>W387YA2104151040</t>
  </si>
  <si>
    <t>許宸倢</t>
  </si>
  <si>
    <t>0937795511</t>
  </si>
  <si>
    <t>德行門市</t>
  </si>
  <si>
    <t>台北市士林區忠誠路二段7號1樓</t>
  </si>
  <si>
    <t>2021-04-15 08:21:07</t>
  </si>
  <si>
    <t>W387FZ2104153046</t>
  </si>
  <si>
    <t>張孟華</t>
  </si>
  <si>
    <t>0983847260</t>
  </si>
  <si>
    <t>白沙屯門市</t>
  </si>
  <si>
    <t>苗栗縣通霄鎮白東里白東100號</t>
  </si>
  <si>
    <t>2021-04-15 08:29:50</t>
  </si>
  <si>
    <t>W387FW2104150129</t>
  </si>
  <si>
    <t>吳明姿</t>
  </si>
  <si>
    <t>0911193828</t>
  </si>
  <si>
    <t>小金門市</t>
  </si>
  <si>
    <t>金門縣烈嶼鄉林湖村東林街156號</t>
  </si>
  <si>
    <t>2021-04-15 10:14:52</t>
  </si>
  <si>
    <t>W387DA2104159942</t>
  </si>
  <si>
    <t>賴彥婷</t>
  </si>
  <si>
    <t>0928827113</t>
  </si>
  <si>
    <t>美慈門市</t>
  </si>
  <si>
    <t>新北市三重區慈愛街52號</t>
  </si>
  <si>
    <t>2021-04-15 10:19:30</t>
  </si>
  <si>
    <t>W387AJ2104157745</t>
  </si>
  <si>
    <t>許瓊華</t>
  </si>
  <si>
    <t>0926688640</t>
  </si>
  <si>
    <t>航興門市</t>
  </si>
  <si>
    <t>桃園市蘆竹區中福里大興路233號1樓</t>
  </si>
  <si>
    <t>2021-04-15 10:46:47</t>
  </si>
  <si>
    <t>W387BY2104157955</t>
  </si>
  <si>
    <t>廖淑鏵</t>
  </si>
  <si>
    <t>0936736615</t>
  </si>
  <si>
    <t>基河門市</t>
  </si>
  <si>
    <t>台北市中山區樂群二路206號1樓</t>
  </si>
  <si>
    <t>2021-04-15 11:01:33</t>
  </si>
  <si>
    <t>W385AK2104152166</t>
  </si>
  <si>
    <t>温霏</t>
  </si>
  <si>
    <t>0928045191</t>
  </si>
  <si>
    <t>臺中市北區太原路三段71號13樓之5</t>
  </si>
  <si>
    <t>2021-04-15 11:12:49</t>
  </si>
  <si>
    <t>W131EN2104150129</t>
  </si>
  <si>
    <t>呂以雯</t>
  </si>
  <si>
    <t>0966891127</t>
  </si>
  <si>
    <t>花蓮縣花蓮市民權路193號</t>
  </si>
  <si>
    <t>2021-04-15 11:24:00</t>
  </si>
  <si>
    <t>W387CZ2104153383</t>
  </si>
  <si>
    <t>林桂鴻</t>
  </si>
  <si>
    <t>0912880127</t>
  </si>
  <si>
    <t>榮富門市</t>
  </si>
  <si>
    <t>新北市新莊區中榮街43號47號</t>
  </si>
  <si>
    <t>2021-04-15 11:28:19</t>
  </si>
  <si>
    <t>W387MV2104155157</t>
  </si>
  <si>
    <t>徐綉婷</t>
  </si>
  <si>
    <t>0921319379</t>
  </si>
  <si>
    <t>佑忠門市</t>
  </si>
  <si>
    <t>新竹市東區忠孝路430號432號</t>
  </si>
  <si>
    <t>2021-04-15 11:54:47</t>
  </si>
  <si>
    <t>W385UB2104152692</t>
  </si>
  <si>
    <t>廖靜慧</t>
  </si>
  <si>
    <t>0937203445</t>
  </si>
  <si>
    <t>臺中市北屯區同榮里更生巷37-號</t>
  </si>
  <si>
    <t>2021-04-15 11:56:25</t>
  </si>
  <si>
    <t>W385FK2104153458</t>
  </si>
  <si>
    <t>林歆尹</t>
  </si>
  <si>
    <t>0980185052</t>
  </si>
  <si>
    <t>臺中市中區中清路一段325號5樓13</t>
  </si>
  <si>
    <t>2021-04-15 12:09:39</t>
  </si>
  <si>
    <t>W387BM2104155077</t>
  </si>
  <si>
    <t>楊淙証</t>
  </si>
  <si>
    <t>0903800101</t>
  </si>
  <si>
    <t>韻翔門市</t>
  </si>
  <si>
    <t>桃園市平鎮區文化街71號1樓</t>
  </si>
  <si>
    <t>2021-04-15 12:13:17</t>
  </si>
  <si>
    <t>W387YJ2104151368</t>
  </si>
  <si>
    <t>曾利琪</t>
  </si>
  <si>
    <t>0982943957</t>
  </si>
  <si>
    <t>2021-04-15 12:31:39</t>
  </si>
  <si>
    <t>W387RA2104155414</t>
  </si>
  <si>
    <t>潘姿蓉</t>
  </si>
  <si>
    <t>0966783921</t>
  </si>
  <si>
    <t>彭城門市</t>
  </si>
  <si>
    <t>屏東縣潮州鎮潮州路512-3號1樓</t>
  </si>
  <si>
    <t>2021-04-15 13:08:51</t>
  </si>
  <si>
    <t>W387AF2104156053</t>
  </si>
  <si>
    <t>劉怡貞</t>
  </si>
  <si>
    <t>0909555601</t>
  </si>
  <si>
    <t>保誠門市</t>
  </si>
  <si>
    <t>台中市西區五權路2-104號及貴和街222號</t>
  </si>
  <si>
    <t>2021-04-15 13:10:52</t>
  </si>
  <si>
    <t>W387OA2104158320</t>
  </si>
  <si>
    <t>古佳于</t>
  </si>
  <si>
    <t>0936537519</t>
  </si>
  <si>
    <t>晟乾門市</t>
  </si>
  <si>
    <t>苗栗縣竹南鎮仁愛路902號</t>
  </si>
  <si>
    <t>2021-04-15 13:19:39</t>
  </si>
  <si>
    <t>W387UR2104158404</t>
  </si>
  <si>
    <t>陳瑋倫</t>
  </si>
  <si>
    <t>0910786556</t>
  </si>
  <si>
    <t>雲醫門市</t>
  </si>
  <si>
    <t>雲林縣斗六市雲林路二段627號</t>
  </si>
  <si>
    <t>2021-04-15 13:42:38</t>
  </si>
  <si>
    <t>W385EH2104158402</t>
  </si>
  <si>
    <t>劉芷姍</t>
  </si>
  <si>
    <t>0983468323</t>
  </si>
  <si>
    <t>桃園市桃園區民富九街86號7樓</t>
  </si>
  <si>
    <t>警衛室</t>
  </si>
  <si>
    <t>2021-04-15 13:51:24</t>
  </si>
  <si>
    <t>W385EY2104152830</t>
  </si>
  <si>
    <t>默克廖枚熒</t>
  </si>
  <si>
    <t>0920319900</t>
  </si>
  <si>
    <t>桃園市觀音區經建一路39號</t>
  </si>
  <si>
    <t>平日下午5點前到貨</t>
  </si>
  <si>
    <t>2021-04-15 14:31:57</t>
  </si>
  <si>
    <t>W387AR2104154310</t>
  </si>
  <si>
    <t>力維</t>
  </si>
  <si>
    <t>0936150690</t>
  </si>
  <si>
    <t>禧緻門市</t>
  </si>
  <si>
    <t>新北市中和區華新街156號</t>
  </si>
  <si>
    <t>2021-04-15 15:23:05</t>
  </si>
  <si>
    <t>W131FN2104152842</t>
  </si>
  <si>
    <t>陳如君</t>
  </si>
  <si>
    <t>0979125820</t>
  </si>
  <si>
    <t>嘉義市西區民族路828號</t>
  </si>
  <si>
    <t>2021-04-15 15:30:28</t>
  </si>
  <si>
    <t>W131FE2104151392</t>
  </si>
  <si>
    <t>陳崇如</t>
  </si>
  <si>
    <t>0909166183</t>
  </si>
  <si>
    <t>臺南市西港區港東里下面厝14-2號</t>
  </si>
  <si>
    <t>2021-04-15 15:35:11</t>
  </si>
  <si>
    <t>W385NB2104155652</t>
  </si>
  <si>
    <t>林佳蓁</t>
  </si>
  <si>
    <t>0909314551</t>
  </si>
  <si>
    <t>新北市新店區安和路一段23號6樓之2</t>
  </si>
  <si>
    <t>2021-04-15 15:36:48</t>
  </si>
  <si>
    <t>W387FZ2104156378</t>
  </si>
  <si>
    <t>陳加芳</t>
  </si>
  <si>
    <t>0958775786</t>
  </si>
  <si>
    <t>2021-04-15 16:38:02</t>
  </si>
  <si>
    <t>W131GU2104154220</t>
  </si>
  <si>
    <t>曾瓊茹</t>
  </si>
  <si>
    <t>0956036777</t>
  </si>
  <si>
    <t>臺中市霧峰區舊正里光明路48-1號</t>
  </si>
  <si>
    <t>2021-04-15 16:43:55</t>
  </si>
  <si>
    <t>W387IE2104153585</t>
  </si>
  <si>
    <t>張筱憶</t>
  </si>
  <si>
    <t>0909232332</t>
  </si>
  <si>
    <t>葉大門市</t>
  </si>
  <si>
    <t>彰化縣大村鄉學府路168號</t>
  </si>
  <si>
    <t>2021-04-15 16:49:11</t>
  </si>
  <si>
    <t>W131WI2104152371</t>
  </si>
  <si>
    <t>古佩璇</t>
  </si>
  <si>
    <t>0960206587</t>
  </si>
  <si>
    <t>高雄市燕巢區義大路1號2樓牙科</t>
  </si>
  <si>
    <t>2021-04-15 17:26:09</t>
  </si>
  <si>
    <t>W311MH2104151109</t>
  </si>
  <si>
    <t>朱筱瑄</t>
  </si>
  <si>
    <t>0987712357</t>
  </si>
  <si>
    <t>新北市汐止區長興街二段60-2號3樓</t>
  </si>
  <si>
    <t>2021-04-15 17:54:01</t>
  </si>
  <si>
    <t>W387LO2104150651</t>
  </si>
  <si>
    <t>黃律雅</t>
  </si>
  <si>
    <t>0905360107</t>
  </si>
  <si>
    <t>雅新門市</t>
  </si>
  <si>
    <t>新竹市北區湳雅街154號</t>
  </si>
  <si>
    <t>2021-04-15 19:06:49</t>
  </si>
  <si>
    <t>W387IE2104150132</t>
  </si>
  <si>
    <t>曾恩怡</t>
  </si>
  <si>
    <t>0972340110</t>
  </si>
  <si>
    <t>瑞蓁門市</t>
  </si>
  <si>
    <t>高雄市湖內區海埔里信義路4號</t>
  </si>
  <si>
    <t>2021-04-15 19:10:03</t>
  </si>
  <si>
    <t>W387SV2104150180</t>
  </si>
  <si>
    <t>珊珊</t>
  </si>
  <si>
    <t>0916827860</t>
  </si>
  <si>
    <t>新桃源門市</t>
  </si>
  <si>
    <t>彰化縣彰化市卦山里公園路一段335號</t>
  </si>
  <si>
    <t>2021-04-15 19:57:38</t>
  </si>
  <si>
    <t>W387MU2104153216</t>
  </si>
  <si>
    <t>0930021128</t>
  </si>
  <si>
    <t>福厚門市</t>
  </si>
  <si>
    <t>桃園市八德區興仁里建德路229號</t>
  </si>
  <si>
    <t>2021-04-15 20:10:32</t>
  </si>
  <si>
    <t>W385JC2104154158</t>
  </si>
  <si>
    <t>鄭伊均</t>
  </si>
  <si>
    <t>0910912913</t>
  </si>
  <si>
    <t>新北市新店區溪園路365-14號13樓</t>
  </si>
  <si>
    <t>2021-04-15 20:31:56</t>
  </si>
  <si>
    <t>W311VR2104150494</t>
  </si>
  <si>
    <t>鍾佩珊</t>
  </si>
  <si>
    <t>0930237923</t>
  </si>
  <si>
    <t>后庄門市</t>
  </si>
  <si>
    <t>台中市北屯區后庄里后庄路141號1樓</t>
  </si>
  <si>
    <t>2021-04-15 20:45:14</t>
  </si>
  <si>
    <t>W387EY2104153297</t>
  </si>
  <si>
    <t>陳靜茹</t>
  </si>
  <si>
    <t>0939818167</t>
  </si>
  <si>
    <t>新上緯門市</t>
  </si>
  <si>
    <t>高雄市岡山區嘉興里嘉興路340號</t>
  </si>
  <si>
    <t>2021-04-15 20:48:53</t>
  </si>
  <si>
    <t>W311FJ2104158226</t>
  </si>
  <si>
    <t>張方慈</t>
  </si>
  <si>
    <t>0981331432</t>
  </si>
  <si>
    <t>新北市三重區中興北街116號2樓</t>
  </si>
  <si>
    <t>2021-04-15 20:52:58</t>
  </si>
  <si>
    <t>W387OJ2104152029</t>
  </si>
  <si>
    <t>蕭姵誼</t>
  </si>
  <si>
    <t>0983087953</t>
  </si>
  <si>
    <t>合興門市</t>
  </si>
  <si>
    <t>彰化縣埤頭鄉斗苑西路406號</t>
  </si>
  <si>
    <t>2021-04-15 21:08:23</t>
  </si>
  <si>
    <t>W385TH2104153538</t>
  </si>
  <si>
    <t>林啟國</t>
  </si>
  <si>
    <t>0952330773</t>
  </si>
  <si>
    <t>高雄市仁武區京吉三路56號15樓</t>
  </si>
  <si>
    <t>管理員收貨喔，謝謝妳們</t>
  </si>
  <si>
    <t>2021-04-15 21:12:52</t>
  </si>
  <si>
    <t>W131EG2104159118</t>
  </si>
  <si>
    <t>賴宛余</t>
  </si>
  <si>
    <t>0988751917</t>
  </si>
  <si>
    <t>新北市淡水區北新路182巷41弄14號</t>
  </si>
  <si>
    <t>2021-04-15 21:14:45</t>
  </si>
  <si>
    <t>W131JL2104152273</t>
  </si>
  <si>
    <t>何玟靜</t>
  </si>
  <si>
    <t>0982093088</t>
  </si>
  <si>
    <t>雲林縣東勢鄉嘉隆村守分街1之17號</t>
  </si>
  <si>
    <t>到貨時請打手機 謝謝你：）</t>
  </si>
  <si>
    <t>2021-04-15 21:31:24</t>
  </si>
  <si>
    <t>W311FY2104152654</t>
  </si>
  <si>
    <t>王吟微</t>
  </si>
  <si>
    <t>0933121792</t>
  </si>
  <si>
    <t>桃園市八德區廣豐二街31號10樓</t>
  </si>
  <si>
    <t>管理員會代收</t>
  </si>
  <si>
    <t>2021-04-15 21:46:39</t>
  </si>
  <si>
    <t>W387XK2104158031</t>
  </si>
  <si>
    <t>陳宣慈</t>
  </si>
  <si>
    <t>0922118921</t>
  </si>
  <si>
    <t>高樹門市</t>
  </si>
  <si>
    <t>屏東縣高樹鄉興中路193號</t>
  </si>
  <si>
    <t>2021-04-15 21:55:22</t>
  </si>
  <si>
    <t>W387SR2104153882</t>
  </si>
  <si>
    <t>莊佩芸</t>
  </si>
  <si>
    <t>0976223230</t>
  </si>
  <si>
    <t>金峰門市</t>
  </si>
  <si>
    <t>新北市土城區明峰街9號11號</t>
  </si>
  <si>
    <t>2021-04-15 22:25:45</t>
  </si>
  <si>
    <t>W131EW2104150539</t>
  </si>
  <si>
    <t>林昭蓉</t>
  </si>
  <si>
    <t>0958942426</t>
  </si>
  <si>
    <t>新竹縣新豐鄉後湖村6鄰後湖子116號翊生科技</t>
  </si>
  <si>
    <t>2021-04-15 22:28:46</t>
  </si>
  <si>
    <t>W387ME2104154890</t>
  </si>
  <si>
    <t>王育婷</t>
  </si>
  <si>
    <t>0916128897</t>
  </si>
  <si>
    <t>安期門市</t>
  </si>
  <si>
    <t>台南市安平區慶平路60號62號</t>
  </si>
  <si>
    <t>2021-04-15 22:36:35</t>
  </si>
  <si>
    <t>W387MF2104150432</t>
  </si>
  <si>
    <t>吳柔妤</t>
  </si>
  <si>
    <t>0978032559</t>
  </si>
  <si>
    <t>立宣門市</t>
  </si>
  <si>
    <t>嘉義市東區立仁路120號</t>
  </si>
  <si>
    <t>2021-04-15 22:48:15</t>
  </si>
  <si>
    <t>W387FC2104152459</t>
  </si>
  <si>
    <t>王乙妃</t>
  </si>
  <si>
    <t>0972735269</t>
  </si>
  <si>
    <t>鹿正門市</t>
  </si>
  <si>
    <t>彰化縣鹿港鎮中正路556號</t>
  </si>
  <si>
    <t>2021-04-15 22:50:25</t>
  </si>
  <si>
    <t>W387GM2104159630</t>
  </si>
  <si>
    <t>張嘉倩</t>
  </si>
  <si>
    <t>0983194673</t>
  </si>
  <si>
    <t>新楠梓門市</t>
  </si>
  <si>
    <t>高雄市楠梓區中陽里楠梓新路188號188-1號1樓</t>
  </si>
  <si>
    <t>2021-04-15 22:57:49</t>
  </si>
  <si>
    <t>W382AB2104153427</t>
  </si>
  <si>
    <t>莊硯婷</t>
  </si>
  <si>
    <t>0970772796</t>
  </si>
  <si>
    <t>新竹市北區湳雅街313巷29弄18號</t>
  </si>
  <si>
    <t>2021-04-15 23:06:25</t>
  </si>
  <si>
    <t>W387AE2104158606</t>
  </si>
  <si>
    <t>林雅婷</t>
  </si>
  <si>
    <t>0911601389</t>
  </si>
  <si>
    <t>雙德門市</t>
  </si>
  <si>
    <t>高雄市楠梓區翠屏里德惠路66號1樓</t>
  </si>
  <si>
    <t>2021-04-15 23:18:53</t>
  </si>
  <si>
    <t>W311WJ2104156947</t>
  </si>
  <si>
    <t>陳啓豐</t>
  </si>
  <si>
    <t>0938259938</t>
  </si>
  <si>
    <t>高雄市大樹區誠長春路80號</t>
  </si>
  <si>
    <t>2021-04-15 23:28:15</t>
  </si>
  <si>
    <t>W387GH2104154481</t>
  </si>
  <si>
    <t>許小泙</t>
  </si>
  <si>
    <t>0978212786</t>
  </si>
  <si>
    <t>倍沅門市</t>
  </si>
  <si>
    <t>台中市神岡區中山路473號</t>
  </si>
  <si>
    <t>2021-04-15 23:49:55</t>
  </si>
  <si>
    <t>W387TA2104150191</t>
  </si>
  <si>
    <t>楊予瑄</t>
  </si>
  <si>
    <t>0978556400</t>
  </si>
  <si>
    <t>龍億門市</t>
  </si>
  <si>
    <t>台中市龍井區沙田路五段143號</t>
  </si>
  <si>
    <t>2021-04-15 23:50:55</t>
  </si>
  <si>
    <t>W387JP2104153654</t>
  </si>
  <si>
    <t>孔憲慧</t>
  </si>
  <si>
    <t>0975919026</t>
  </si>
  <si>
    <t>平興門市</t>
  </si>
  <si>
    <t>台中市北屯區遼寧路一段120號</t>
  </si>
  <si>
    <t>2021-04-15 23:54:31</t>
  </si>
  <si>
    <t>W387RQ2104159958</t>
  </si>
  <si>
    <t>陳姿雅</t>
  </si>
  <si>
    <t>0989636687</t>
  </si>
  <si>
    <t>東龍門市</t>
  </si>
  <si>
    <t>台南市東區東門路一段362號</t>
  </si>
  <si>
    <t>2021-04-16 00:19:10</t>
  </si>
  <si>
    <t>W385JB2104168653</t>
  </si>
  <si>
    <t>童婕綾</t>
  </si>
  <si>
    <t>0982605367</t>
  </si>
  <si>
    <t>軍暉門市</t>
  </si>
  <si>
    <t>嘉義市東區軍輝路60號</t>
  </si>
  <si>
    <t>2021-04-16 00:32:52</t>
  </si>
  <si>
    <t>W387AN2104162739</t>
  </si>
  <si>
    <t>李佳紜</t>
  </si>
  <si>
    <t>0915506526</t>
  </si>
  <si>
    <t>桃鐵門市</t>
  </si>
  <si>
    <t>桃園市桃園區中正路30號1樓2樓</t>
  </si>
  <si>
    <t>2021-04-16 00:38:21</t>
  </si>
  <si>
    <t>W387BC2104163211</t>
  </si>
  <si>
    <t>陳美茹</t>
  </si>
  <si>
    <t>0972729473</t>
  </si>
  <si>
    <t>家和門市</t>
  </si>
  <si>
    <t>彰化縣員林市大饒里員集路二段216號</t>
  </si>
  <si>
    <t>2021-04-16 00:40:27</t>
  </si>
  <si>
    <t>W387DC2104167902</t>
  </si>
  <si>
    <t>陳婉玲</t>
  </si>
  <si>
    <t>0921090637</t>
  </si>
  <si>
    <t>龍旺門市</t>
  </si>
  <si>
    <t>苗栗縣頭份市自強路117號</t>
  </si>
  <si>
    <t>2021-04-16 01:26:29</t>
  </si>
  <si>
    <t>W131HV2104168413</t>
  </si>
  <si>
    <t>王乃玄</t>
  </si>
  <si>
    <t>0917610750</t>
  </si>
  <si>
    <t>臺北市南港區園區街36號8樓之2</t>
  </si>
  <si>
    <t>2021-04-16 02:26:11</t>
  </si>
  <si>
    <t>W131GC2104165096</t>
  </si>
  <si>
    <t>蘇音婍</t>
  </si>
  <si>
    <t>0938389399</t>
  </si>
  <si>
    <t>臺南市安平區郡平路56號14樓之1</t>
  </si>
  <si>
    <t>2021-04-16 02:26:44</t>
  </si>
  <si>
    <t>W387TX2104163411</t>
  </si>
  <si>
    <t>王淑鈴</t>
  </si>
  <si>
    <t>0958672011</t>
  </si>
  <si>
    <t>2021-04-16 03:22:36</t>
  </si>
  <si>
    <t>W387DD2104162435</t>
  </si>
  <si>
    <t>林詩雲</t>
  </si>
  <si>
    <t>0956536936</t>
  </si>
  <si>
    <t>昌盛門市</t>
  </si>
  <si>
    <t>台中市北屯區昌平路二段45號之8及45號之9</t>
  </si>
  <si>
    <t>2021-04-16 05:55:25</t>
  </si>
  <si>
    <t>W387XQ2104163238</t>
  </si>
  <si>
    <t>黃曉婷</t>
  </si>
  <si>
    <t>0989960215</t>
  </si>
  <si>
    <t>豐亞門市</t>
  </si>
  <si>
    <t>桃園市中壢區民族路六段232號236號1樓</t>
  </si>
  <si>
    <t>2021-04-16 06:49:55</t>
  </si>
  <si>
    <t>W131CM2104162281</t>
  </si>
  <si>
    <t>郭芷纓</t>
  </si>
  <si>
    <t>0989164193</t>
  </si>
  <si>
    <t>桃園市新屋區永安里聚賢路355號</t>
  </si>
  <si>
    <t>2021-04-16 07:00:22</t>
  </si>
  <si>
    <t>W387TX2104164508</t>
  </si>
  <si>
    <t>穆亭君</t>
  </si>
  <si>
    <t>0987252171</t>
  </si>
  <si>
    <t>PP-FMW-SET-5</t>
  </si>
  <si>
    <t>【團購組】防蛀修護漱口水(含氟) (葡萄/莓果口味)任選5入</t>
  </si>
  <si>
    <t>含氟漱口水【莓果口味2入】+【葡萄口味3入】</t>
  </si>
  <si>
    <t>2021-04-16 07:28:40</t>
  </si>
  <si>
    <t>W387DK2104167776</t>
  </si>
  <si>
    <t>王怡婷</t>
  </si>
  <si>
    <t>0987011455</t>
  </si>
  <si>
    <t>富登門市</t>
  </si>
  <si>
    <t>雲林縣麥寮鄉施厝村239號</t>
  </si>
  <si>
    <t>2021-04-16 07:30:53</t>
  </si>
  <si>
    <t>W387IO2104164155</t>
  </si>
  <si>
    <t>徐郁淇</t>
  </si>
  <si>
    <t>0989670262</t>
  </si>
  <si>
    <t>進合門市</t>
  </si>
  <si>
    <t>台中市北區進化路328號</t>
  </si>
  <si>
    <t>2021-04-16 07:47:10</t>
  </si>
  <si>
    <t>W387UU2104168182</t>
  </si>
  <si>
    <t>蕭可芸</t>
  </si>
  <si>
    <t>0972778653</t>
  </si>
  <si>
    <t>漳和門市</t>
  </si>
  <si>
    <t>新北市中和區中山路二段131-6號</t>
  </si>
  <si>
    <t>2021-04-16 08:04:28</t>
  </si>
  <si>
    <t>W387RE2104165493</t>
  </si>
  <si>
    <t>闕淑芬</t>
  </si>
  <si>
    <t>0979092996</t>
  </si>
  <si>
    <t>觀園門市</t>
  </si>
  <si>
    <t>桃園市大園區大觀路604號606號</t>
  </si>
  <si>
    <t>2021-04-16 08:09:51</t>
  </si>
  <si>
    <t>W311YU2104167625</t>
  </si>
  <si>
    <t>徐苑華</t>
  </si>
  <si>
    <t>0910947380</t>
  </si>
  <si>
    <t>臺北市中山區雙城街13巷11號5樓</t>
  </si>
  <si>
    <t>2021-04-16 08:37:20</t>
  </si>
  <si>
    <t>W387KT2104165636</t>
  </si>
  <si>
    <t>盧怡鳳</t>
  </si>
  <si>
    <t>0909306048</t>
  </si>
  <si>
    <t>東美門市</t>
  </si>
  <si>
    <t>台南市東山區中興路1號</t>
  </si>
  <si>
    <t>2021-04-16 08:49:22</t>
  </si>
  <si>
    <t>W387IL2104166283</t>
  </si>
  <si>
    <t>廖淑玲</t>
  </si>
  <si>
    <t>0986069390</t>
  </si>
  <si>
    <t>育成門市</t>
  </si>
  <si>
    <t>台中市霧峰區樹仁路161-1及161-2號</t>
  </si>
  <si>
    <t>2021-04-16 09:00:35</t>
  </si>
  <si>
    <t>W387TR2104160438</t>
  </si>
  <si>
    <t>王依晴</t>
  </si>
  <si>
    <t>0939710100</t>
  </si>
  <si>
    <t>研究門市</t>
  </si>
  <si>
    <t>台北市南港區研究院路二段14號</t>
  </si>
  <si>
    <t>2021-04-16 09:24:20</t>
  </si>
  <si>
    <t>W311OE2104162962</t>
  </si>
  <si>
    <t>陳鈺穎</t>
  </si>
  <si>
    <t>0917789176</t>
  </si>
  <si>
    <t>屏東縣長治鄉香楊路33號8樓之7</t>
  </si>
  <si>
    <t>2021-04-16 09:52:25</t>
  </si>
  <si>
    <t>W311VG2104163717</t>
  </si>
  <si>
    <t>吳芃臻</t>
  </si>
  <si>
    <t>0933736293</t>
  </si>
  <si>
    <t>新竹市東區關新路19巷71號5樓</t>
  </si>
  <si>
    <t>2021-04-16 10:23:14</t>
  </si>
  <si>
    <t>W311NI2104163752</t>
  </si>
  <si>
    <t>李明秋</t>
  </si>
  <si>
    <t>0911767897</t>
  </si>
  <si>
    <t>乳酸多多QQ糖1包+草莓1入+葡萄1入</t>
  </si>
  <si>
    <t>臺南市東區裕農路571巷2弄7號之3</t>
  </si>
  <si>
    <t>2021-04-16 10:31:13</t>
  </si>
  <si>
    <t>W387EH2104168492</t>
  </si>
  <si>
    <t>余姷嬨</t>
  </si>
  <si>
    <t>0925960703</t>
  </si>
  <si>
    <t>壢福門市</t>
  </si>
  <si>
    <t>桃園市中壢區信義里廣州路202號</t>
  </si>
  <si>
    <t>2021-04-16 10:34:18</t>
  </si>
  <si>
    <t>W387WR2104167349</t>
  </si>
  <si>
    <t>林詩婷</t>
  </si>
  <si>
    <t>0955979712</t>
  </si>
  <si>
    <t>安德門市</t>
  </si>
  <si>
    <t>新北市新店區安德街8號10號12號1樓</t>
  </si>
  <si>
    <t>2021-04-16 10:57:14</t>
  </si>
  <si>
    <t>W387FU2104162706</t>
  </si>
  <si>
    <t>陳文琍</t>
  </si>
  <si>
    <t>0932647369</t>
  </si>
  <si>
    <t>碇內門市</t>
  </si>
  <si>
    <t>基隆市暖暖區源遠路158號160號</t>
  </si>
  <si>
    <t>2021-04-16 11:03:36</t>
  </si>
  <si>
    <t>W387LR2104168606</t>
  </si>
  <si>
    <t>林秀妃</t>
  </si>
  <si>
    <t>0958267197</t>
  </si>
  <si>
    <t>晏丞門市</t>
  </si>
  <si>
    <t>新竹市東區振興路50號1樓</t>
  </si>
  <si>
    <t>2021-04-16 11:18:27</t>
  </si>
  <si>
    <t>W387FM2104168217</t>
  </si>
  <si>
    <t>陳冠佑</t>
  </si>
  <si>
    <t>0970308189</t>
  </si>
  <si>
    <t>鑫文德門市</t>
  </si>
  <si>
    <t>台北市內湖區文德路99號1樓</t>
  </si>
  <si>
    <t>2021-04-16 11:25:30</t>
  </si>
  <si>
    <t>W387WB2104164712</t>
  </si>
  <si>
    <t>林盈甄</t>
  </si>
  <si>
    <t>0913078032</t>
  </si>
  <si>
    <t>科南門市</t>
  </si>
  <si>
    <t>苗栗縣竹南鎮大埔里1鄰科學路243號</t>
  </si>
  <si>
    <t>2021-04-16 11:58:01</t>
  </si>
  <si>
    <t>W131FZ2104167547</t>
  </si>
  <si>
    <t>呂珮榕</t>
  </si>
  <si>
    <t>0935191496</t>
  </si>
  <si>
    <t>新北市中和區景平路636號1樓</t>
  </si>
  <si>
    <t>2021-04-16 12:19:13</t>
  </si>
  <si>
    <t>W382IF2104164853</t>
  </si>
  <si>
    <t>郭琇文</t>
  </si>
  <si>
    <t>0989622061</t>
  </si>
  <si>
    <t>桃園市蘆竹區福祿一街80號7樓</t>
  </si>
  <si>
    <t>2021-04-16 12:38:17</t>
  </si>
  <si>
    <t>W387UP2104160097</t>
  </si>
  <si>
    <t>賴采汶</t>
  </si>
  <si>
    <t>0939061103</t>
  </si>
  <si>
    <t>吉鑫門市</t>
  </si>
  <si>
    <t>台北市中山區南京東路二段11號1樓</t>
  </si>
  <si>
    <t>2021-04-16 12:41:19</t>
  </si>
  <si>
    <t>W131TU2104168482</t>
  </si>
  <si>
    <t>賴孟旋</t>
  </si>
  <si>
    <t>0917008306</t>
  </si>
  <si>
    <t>臺北市信義區永吉路443巷7弄10號</t>
  </si>
  <si>
    <t>2021-04-16 13:04:28</t>
  </si>
  <si>
    <t>W311VD2104160695</t>
  </si>
  <si>
    <t>潘珮琳</t>
  </si>
  <si>
    <t>0988385910</t>
  </si>
  <si>
    <t>道成門市</t>
  </si>
  <si>
    <t>台南市北區北門路二段500號</t>
  </si>
  <si>
    <t>2021-04-16 13:17:06</t>
  </si>
  <si>
    <t>W387IJ2104165170</t>
  </si>
  <si>
    <t>呂昭溫</t>
  </si>
  <si>
    <t>0987908100</t>
  </si>
  <si>
    <t>湖前門市</t>
  </si>
  <si>
    <t>新北市汐止區明峰街120號1樓</t>
  </si>
  <si>
    <t>2021-04-16 14:46:31</t>
  </si>
  <si>
    <t>W385MP2104167106</t>
  </si>
  <si>
    <t>黃逸玲</t>
  </si>
  <si>
    <t>0910643532</t>
  </si>
  <si>
    <t>高雄市新興區渤海街25號12樓之1</t>
  </si>
  <si>
    <t>2021-04-16 15:34:42</t>
  </si>
  <si>
    <t>W387JZ2104161483</t>
  </si>
  <si>
    <t>吳惠婷</t>
  </si>
  <si>
    <t>0979573280</t>
  </si>
  <si>
    <t>屏生門市</t>
  </si>
  <si>
    <t>屏東縣屏東市瑞光里民生路33號</t>
  </si>
  <si>
    <t>2021-04-16 16:00:37</t>
  </si>
  <si>
    <t>W387VS2104161906</t>
  </si>
  <si>
    <t>郭尹蓁</t>
  </si>
  <si>
    <t>0989763186</t>
  </si>
  <si>
    <t>德新門市</t>
  </si>
  <si>
    <t>高雄市前鎮區仁愛里新衙路83號85號</t>
  </si>
  <si>
    <t>2021-04-16 16:01:23</t>
  </si>
  <si>
    <t>W387NH2104169720</t>
  </si>
  <si>
    <t>梁瀚心</t>
  </si>
  <si>
    <t>0967154351</t>
  </si>
  <si>
    <t>敦化門市</t>
  </si>
  <si>
    <t>台北市松山區民權東路三段160巷9號1樓</t>
  </si>
  <si>
    <t>2021-04-16 16:58:05</t>
  </si>
  <si>
    <t>W387LZ2104166219</t>
  </si>
  <si>
    <t>邱珮玟</t>
  </si>
  <si>
    <t>0989099319</t>
  </si>
  <si>
    <t>龍庄門市</t>
  </si>
  <si>
    <t>苗栗縣後龍鎮大庄里成功路207號</t>
  </si>
  <si>
    <t>2021-04-16 18:02:31</t>
  </si>
  <si>
    <t>W385ZR2104165285</t>
  </si>
  <si>
    <t>趙士豪</t>
  </si>
  <si>
    <t>0913272988</t>
  </si>
  <si>
    <t>新北市汐止區福德二路67-1號11樓</t>
  </si>
  <si>
    <t>2021-04-16 19:26:20</t>
  </si>
  <si>
    <t>W387JL2104161788</t>
  </si>
  <si>
    <t>陳荃秋</t>
  </si>
  <si>
    <t>0988722611</t>
  </si>
  <si>
    <t>聖保祿門市</t>
  </si>
  <si>
    <t>桃園市桃園區福安里建新街68號</t>
  </si>
  <si>
    <t>2021-04-16 19:30:03</t>
  </si>
  <si>
    <t>W311WF2104167897</t>
  </si>
  <si>
    <t>郭萱淳</t>
  </si>
  <si>
    <t>0972001626</t>
  </si>
  <si>
    <t>新竹縣湖口鄉明德街125號</t>
  </si>
  <si>
    <t>2021-04-16 19:33:30</t>
  </si>
  <si>
    <t>W387UK2104167787</t>
  </si>
  <si>
    <t>蘇怡慈</t>
  </si>
  <si>
    <t>0926657121</t>
  </si>
  <si>
    <t>汀州門市</t>
  </si>
  <si>
    <t>台北市中正區汀州路一段127號129號</t>
  </si>
  <si>
    <t>2021-04-16 20:36:00</t>
  </si>
  <si>
    <t>W385MP2104166818</t>
  </si>
  <si>
    <t>黃惠君</t>
  </si>
  <si>
    <t>0916860303</t>
  </si>
  <si>
    <t>鹿港門市</t>
  </si>
  <si>
    <t>彰化縣鹿港鎮中山路257號</t>
  </si>
  <si>
    <t>2021-04-16 20:39:00</t>
  </si>
  <si>
    <t>W387EJ2104161907</t>
  </si>
  <si>
    <t>陳麗如</t>
  </si>
  <si>
    <t>0952435216</t>
  </si>
  <si>
    <t>長陽門市</t>
  </si>
  <si>
    <t>桃園市桃園區長沙街90號1樓</t>
  </si>
  <si>
    <t>2021-04-16 20:42:12</t>
  </si>
  <si>
    <t>W387FP2104160469</t>
  </si>
  <si>
    <t>許峻祥</t>
  </si>
  <si>
    <t>0953670129</t>
  </si>
  <si>
    <t>員新門市</t>
  </si>
  <si>
    <t>新北市中和區員山路504號</t>
  </si>
  <si>
    <t>2021-04-16 20:46:26</t>
  </si>
  <si>
    <t>W311YP2104160812</t>
  </si>
  <si>
    <t>吳慧芬</t>
  </si>
  <si>
    <t>0922010066</t>
  </si>
  <si>
    <t>宜蘭縣宜蘭市中山路三段66號</t>
  </si>
  <si>
    <t>2021-04-16 21:03:03</t>
  </si>
  <si>
    <t>W387WQ2104160162</t>
  </si>
  <si>
    <t>任庭萱</t>
  </si>
  <si>
    <t>0907513908</t>
  </si>
  <si>
    <t>京利門市</t>
  </si>
  <si>
    <t>桃園市平鎮區南京路206號</t>
  </si>
  <si>
    <t>2021-04-16 21:05:05</t>
  </si>
  <si>
    <t>W311SL2104167616</t>
  </si>
  <si>
    <t>林婉琳</t>
  </si>
  <si>
    <t>0921108946</t>
  </si>
  <si>
    <t>新北市中和區景平路989巷1號15樓</t>
  </si>
  <si>
    <t>2021-04-16 21:35:34</t>
  </si>
  <si>
    <t>W387UZ2104165585</t>
  </si>
  <si>
    <t>戴君琪</t>
  </si>
  <si>
    <t>0981668342</t>
  </si>
  <si>
    <t>集寶門市</t>
  </si>
  <si>
    <t>南投縣集集鎮八張街75號</t>
  </si>
  <si>
    <t>2021-04-16 21:45:35</t>
  </si>
  <si>
    <t>W387SU2104162426</t>
  </si>
  <si>
    <t>郭怡君</t>
  </si>
  <si>
    <t>0987295771</t>
  </si>
  <si>
    <t>英巧門市</t>
  </si>
  <si>
    <t>嘉義縣民雄鄉西安村西安路37號</t>
  </si>
  <si>
    <t>2021-04-16 22:12:52</t>
  </si>
  <si>
    <t>W801VC2104169057</t>
  </si>
  <si>
    <t>蕭卓葳</t>
  </si>
  <si>
    <t>0920014070</t>
  </si>
  <si>
    <t>新北市汐止區保一街73號4樓</t>
  </si>
  <si>
    <t>2021-04-16 22:44:00</t>
  </si>
  <si>
    <t>W387DY2104163308</t>
  </si>
  <si>
    <t>李雅玟</t>
  </si>
  <si>
    <t>0931506300</t>
  </si>
  <si>
    <t>米妃門市</t>
  </si>
  <si>
    <t>高雄市仁武區文武里中華路327-1號</t>
  </si>
  <si>
    <t>2021-04-16 23:00:24</t>
  </si>
  <si>
    <t>W387QJ2104164729</t>
  </si>
  <si>
    <t>陳品琇</t>
  </si>
  <si>
    <t>0971012030</t>
  </si>
  <si>
    <t>2021-04-16 23:04:59</t>
  </si>
  <si>
    <t>W387UR2104169447</t>
  </si>
  <si>
    <t>劉瞳</t>
  </si>
  <si>
    <t>0958728262</t>
  </si>
  <si>
    <t>富邑門市</t>
  </si>
  <si>
    <t>桃園市桃園區龍祥里龍泉五街82號龍祥街98號</t>
  </si>
  <si>
    <t>2021-04-16 23:07:49</t>
  </si>
  <si>
    <t>W387CV2104168610</t>
  </si>
  <si>
    <t>王芝慧</t>
  </si>
  <si>
    <t>0906687652</t>
  </si>
  <si>
    <t>新興運門市</t>
  </si>
  <si>
    <t>台南市新化區護國里中山路211號</t>
  </si>
  <si>
    <t>2021-04-16 23:24:31</t>
  </si>
  <si>
    <t>W387VD2104164859</t>
  </si>
  <si>
    <t>陳淑君</t>
  </si>
  <si>
    <t>0989900350</t>
  </si>
  <si>
    <t>大道門市</t>
  </si>
  <si>
    <t>台中市大里區仁化里至善路188號</t>
  </si>
  <si>
    <t>2021-04-16 23:35:15</t>
  </si>
  <si>
    <t>W387AD2104164894</t>
  </si>
  <si>
    <t>周純伃</t>
  </si>
  <si>
    <t>0921276488</t>
  </si>
  <si>
    <t>安富門市</t>
  </si>
  <si>
    <t>台南市安南區安富街343號</t>
  </si>
  <si>
    <t>2021-04-16 23:56:22</t>
  </si>
  <si>
    <t>W387RM2104164293</t>
  </si>
  <si>
    <t>陳盈欣</t>
  </si>
  <si>
    <t>0988355381</t>
  </si>
  <si>
    <t>長青門市</t>
  </si>
  <si>
    <t>高雄市鳥松區鳥松里大智路5號</t>
  </si>
  <si>
    <t>2021-04-17 00:11:10</t>
  </si>
  <si>
    <t>W387VI2104174719</t>
  </si>
  <si>
    <t>孫芸英</t>
  </si>
  <si>
    <t>0975531817</t>
  </si>
  <si>
    <t>新豐喜門市</t>
  </si>
  <si>
    <t>台中市豐原區南陽路127號1樓</t>
  </si>
  <si>
    <t>2021-04-17 00:49:07</t>
  </si>
  <si>
    <t>W387ZH2104171446</t>
  </si>
  <si>
    <t>周佳慧</t>
  </si>
  <si>
    <t>0970885966</t>
  </si>
  <si>
    <t>軍建門市</t>
  </si>
  <si>
    <t>台中市北屯區軍福十三路198號</t>
  </si>
  <si>
    <t>2021-04-17 01:09:06</t>
  </si>
  <si>
    <t>W387PB2104175411</t>
  </si>
  <si>
    <t>蔡于涵</t>
  </si>
  <si>
    <t>0903592911</t>
  </si>
  <si>
    <t>興達港門市</t>
  </si>
  <si>
    <t>高雄市茄萣區崎漏里民治路188號</t>
  </si>
  <si>
    <t>2021-04-17 01:17:35</t>
  </si>
  <si>
    <t>W387LS2104178789</t>
  </si>
  <si>
    <t>彭渝婷</t>
  </si>
  <si>
    <t>0916397900</t>
  </si>
  <si>
    <t>龍德門市</t>
  </si>
  <si>
    <t>桃園市龍潭區中興路460號462號</t>
  </si>
  <si>
    <t>2021-04-17 02:04:53</t>
  </si>
  <si>
    <t>W387YI2104177589</t>
  </si>
  <si>
    <t>巫羿嫺</t>
  </si>
  <si>
    <t>0916554576</t>
  </si>
  <si>
    <t>月眉門市</t>
  </si>
  <si>
    <t>台中市后里區民生路226.228號1樓</t>
  </si>
  <si>
    <t>2021-04-17 02:05:07</t>
  </si>
  <si>
    <t>W387TL2104173977</t>
  </si>
  <si>
    <t>王嵐怡</t>
  </si>
  <si>
    <t>0933344198</t>
  </si>
  <si>
    <t>新凱門市</t>
  </si>
  <si>
    <t>台南市新市區社內里12之5號</t>
  </si>
  <si>
    <t>2021-04-17 03:24:39</t>
  </si>
  <si>
    <t>W387CJ2104174642</t>
  </si>
  <si>
    <t>江慧虹</t>
  </si>
  <si>
    <t>0987737289</t>
  </si>
  <si>
    <t>華星門市</t>
  </si>
  <si>
    <t>苗栗縣苗栗市福星里國華路276號.276-1號及278號</t>
  </si>
  <si>
    <t>2021-04-17 05:00:43</t>
  </si>
  <si>
    <t>W131BQ2104171384</t>
  </si>
  <si>
    <t>林晏愉</t>
  </si>
  <si>
    <t>0963081220</t>
  </si>
  <si>
    <t>臺中市南屯區豐順街87-1號</t>
  </si>
  <si>
    <t>2021-04-17 06:27:23</t>
  </si>
  <si>
    <t>W387MR2104172860</t>
  </si>
  <si>
    <t>陳淑芷</t>
  </si>
  <si>
    <t>0913323626</t>
  </si>
  <si>
    <t>新港坪門市</t>
  </si>
  <si>
    <t>嘉義市西區玉山路203號</t>
  </si>
  <si>
    <t>2021-04-17 06:41:14</t>
  </si>
  <si>
    <t>W131BE2104171614</t>
  </si>
  <si>
    <t>黃皓瑜</t>
  </si>
  <si>
    <t>0987720330</t>
  </si>
  <si>
    <t>臺中市大里區長興一街8號19樓-3</t>
  </si>
  <si>
    <t>2021-04-17 07:41:55</t>
  </si>
  <si>
    <t>W387ZA2104178685</t>
  </si>
  <si>
    <t>0925068058</t>
  </si>
  <si>
    <t>2021-04-17 08:31:30</t>
  </si>
  <si>
    <t>W385BC2104171826</t>
  </si>
  <si>
    <t>史芳羽</t>
  </si>
  <si>
    <t>0932688070</t>
  </si>
  <si>
    <t>新北市土城區中央路二段61巷21號17樓</t>
  </si>
  <si>
    <t>2021-04-17 08:37:02</t>
  </si>
  <si>
    <t>W387CN2104178741</t>
  </si>
  <si>
    <t>陳淑菁</t>
  </si>
  <si>
    <t>0932064267</t>
  </si>
  <si>
    <t>日昇門市</t>
  </si>
  <si>
    <t>新北市中和區中和路326號1樓</t>
  </si>
  <si>
    <t>2021-04-17 08:40:03</t>
  </si>
  <si>
    <t>W387XF2104179093</t>
  </si>
  <si>
    <t>凃炘羭</t>
  </si>
  <si>
    <t>0988031656</t>
  </si>
  <si>
    <t>科安門市</t>
  </si>
  <si>
    <t>台中市西屯區國安一路105號107號109號一樓</t>
  </si>
  <si>
    <t>2021-04-17 08:47:03</t>
  </si>
  <si>
    <t>W387PE2104176286</t>
  </si>
  <si>
    <t>石佳玲</t>
  </si>
  <si>
    <t>0911983256</t>
  </si>
  <si>
    <t>冠宇門市</t>
  </si>
  <si>
    <t>新竹縣新豐鄉忠孝路1號</t>
  </si>
  <si>
    <t>2021-04-17 08:59:22</t>
  </si>
  <si>
    <t>W801PF2104177582</t>
  </si>
  <si>
    <t>蔡沄蓁</t>
  </si>
  <si>
    <t>0931030314</t>
  </si>
  <si>
    <t>新北市三峽區大義路13號5樓</t>
  </si>
  <si>
    <t>2021-04-17 09:09:06</t>
  </si>
  <si>
    <t>W387DN2104171308</t>
  </si>
  <si>
    <t>廖雅勤</t>
  </si>
  <si>
    <t>0972613632</t>
  </si>
  <si>
    <t>欣苑門市</t>
  </si>
  <si>
    <t>雲林縣斗六市莊敬路345號1樓</t>
  </si>
  <si>
    <t>2021-04-17 09:38:00</t>
  </si>
  <si>
    <t>W387LB2104172800</t>
  </si>
  <si>
    <t>張雅菁</t>
  </si>
  <si>
    <t>0980728640</t>
  </si>
  <si>
    <t>瑞慶門市</t>
  </si>
  <si>
    <t>台中市豐原區豐原大道三段261號</t>
  </si>
  <si>
    <t>2021-04-17 10:02:17</t>
  </si>
  <si>
    <t>W385WI2104175512</t>
  </si>
  <si>
    <t>梁世玲</t>
  </si>
  <si>
    <t>0926512733</t>
  </si>
  <si>
    <t>高雄市岡山區岡山路343號</t>
  </si>
  <si>
    <t>荔枝口味2盒+多多口味1盒</t>
  </si>
  <si>
    <t>2021-04-17 10:52:02</t>
  </si>
  <si>
    <t>W387IK2104170967</t>
  </si>
  <si>
    <t>王昱晴</t>
  </si>
  <si>
    <t>0977270957</t>
  </si>
  <si>
    <t>牛潮埔門市</t>
  </si>
  <si>
    <t>高雄市鳳山區鎮北里鳳北路60之17號</t>
  </si>
  <si>
    <t>2021-04-17 10:58:48</t>
  </si>
  <si>
    <t>W385KA2104176914</t>
  </si>
  <si>
    <t>鄭安琪</t>
  </si>
  <si>
    <t>0958700772</t>
  </si>
  <si>
    <t>臺北市文山區和平東路四段66巷33號2樓</t>
  </si>
  <si>
    <t>2021-04-17 11:03:25</t>
  </si>
  <si>
    <t>W387NM2104173207</t>
  </si>
  <si>
    <t>李佳穎</t>
  </si>
  <si>
    <t>0937112532</t>
  </si>
  <si>
    <t>興鑽門市</t>
  </si>
  <si>
    <t>桃園市蘆竹區中興路188號</t>
  </si>
  <si>
    <t>2021-04-17 11:18:33</t>
  </si>
  <si>
    <t>W387ET2104174046</t>
  </si>
  <si>
    <t>莊涵媛</t>
  </si>
  <si>
    <t>0955201521</t>
  </si>
  <si>
    <t>華齡門市</t>
  </si>
  <si>
    <t>台北市士林區華齡街17巷2號4號1樓</t>
  </si>
  <si>
    <t>2021-04-17 11:57:12</t>
  </si>
  <si>
    <t>W387RO2104175600</t>
  </si>
  <si>
    <t>曾芷榆</t>
  </si>
  <si>
    <t>0960519509</t>
  </si>
  <si>
    <t>成洲門市</t>
  </si>
  <si>
    <t>新北市五股區成泰路三段577巷92號94號</t>
  </si>
  <si>
    <t>2021-04-17 12:10:08</t>
  </si>
  <si>
    <t>W387VJ2104175257</t>
  </si>
  <si>
    <t>周麗婷</t>
  </si>
  <si>
    <t>0985505943</t>
  </si>
  <si>
    <t>欣東勢門市</t>
  </si>
  <si>
    <t>台中市東勢區第一橫街153號155號</t>
  </si>
  <si>
    <t>2021-04-17 12:20:17</t>
  </si>
  <si>
    <t>W387SW2104179877</t>
  </si>
  <si>
    <t>段詩錨</t>
  </si>
  <si>
    <t>0988141424</t>
  </si>
  <si>
    <t>華平門市</t>
  </si>
  <si>
    <t>台南市安平區健康路三段242號</t>
  </si>
  <si>
    <t>2021-04-17 12:38:20</t>
  </si>
  <si>
    <t>W311CC2104170073</t>
  </si>
  <si>
    <t>蔡靜宜</t>
  </si>
  <si>
    <t>0931302109</t>
  </si>
  <si>
    <t>臺中市霧峰區民生路70巷16號</t>
  </si>
  <si>
    <t>2021-04-17 12:54:32</t>
  </si>
  <si>
    <t>W387UP2104173957</t>
  </si>
  <si>
    <t>0983303121</t>
  </si>
  <si>
    <t>立新門市</t>
  </si>
  <si>
    <t>台中市大里區立仁路142號</t>
  </si>
  <si>
    <t>2021-04-17 13:19:36</t>
  </si>
  <si>
    <t>W385XT2104173364</t>
  </si>
  <si>
    <t>黃苡姍</t>
  </si>
  <si>
    <t>0926269010</t>
  </si>
  <si>
    <t>高雄市三民區十全二路79號</t>
  </si>
  <si>
    <t>2021-04-17 13:21:27</t>
  </si>
  <si>
    <t>W311AU2104175269</t>
  </si>
  <si>
    <t>虎安妮</t>
  </si>
  <si>
    <t>0976783385</t>
  </si>
  <si>
    <t>臺北市大同區歸綏街86巷29號2樓</t>
  </si>
  <si>
    <t>2021-04-17 13:42:07</t>
  </si>
  <si>
    <t>W387AZ2104173553</t>
  </si>
  <si>
    <t>蔡佳霖</t>
  </si>
  <si>
    <t>0985799964</t>
  </si>
  <si>
    <t>2021-04-17 13:47:36</t>
  </si>
  <si>
    <t>W131XS2104177858</t>
  </si>
  <si>
    <t>賴炫維</t>
  </si>
  <si>
    <t>0911778478</t>
  </si>
  <si>
    <t>臺中市太平區富宜路78號</t>
  </si>
  <si>
    <t>平日早上送達</t>
  </si>
  <si>
    <t>2021-04-17 14:39:45</t>
  </si>
  <si>
    <t>W387XE2104174996</t>
  </si>
  <si>
    <t>姜靜萱</t>
  </si>
  <si>
    <t>0932452790</t>
  </si>
  <si>
    <t>緯中門市</t>
  </si>
  <si>
    <t>新北市板橋區中正路21號23號</t>
  </si>
  <si>
    <t>2021-04-17 14:44:04</t>
  </si>
  <si>
    <t>W387MN2104173648</t>
  </si>
  <si>
    <t>張雯淇</t>
  </si>
  <si>
    <t>0903533000</t>
  </si>
  <si>
    <t>2021-04-17 14:47:30</t>
  </si>
  <si>
    <t>W387OP2104175661</t>
  </si>
  <si>
    <t>吳靜宜</t>
  </si>
  <si>
    <t>0958050852</t>
  </si>
  <si>
    <t>金東門市</t>
  </si>
  <si>
    <t>金門縣金城鎮東門里民族路7號</t>
  </si>
  <si>
    <t>2021-04-17 15:06:47</t>
  </si>
  <si>
    <t>W387RQ2104171636</t>
  </si>
  <si>
    <t>謝宇帆</t>
  </si>
  <si>
    <t>0911697283</t>
  </si>
  <si>
    <t>福華門市</t>
  </si>
  <si>
    <t>苗栗縣苗栗市福星里中華路273號</t>
  </si>
  <si>
    <t>2021-04-17 15:07:32</t>
  </si>
  <si>
    <t>W385XH2104179549</t>
  </si>
  <si>
    <t>王婉如</t>
  </si>
  <si>
    <t>0932235779</t>
  </si>
  <si>
    <t>臺北市北投區知行路336號5樓之1</t>
  </si>
  <si>
    <t>2021-04-17 15:38:16</t>
  </si>
  <si>
    <t>W387TN2104175365</t>
  </si>
  <si>
    <t>巫羽溱</t>
  </si>
  <si>
    <t>0984058279</t>
  </si>
  <si>
    <t>得合門市</t>
  </si>
  <si>
    <t>高雄市仁武區八德西路1660號</t>
  </si>
  <si>
    <t>2021-04-17 16:18:12</t>
  </si>
  <si>
    <t>W131XG2104170594</t>
  </si>
  <si>
    <t>陳盈瑄</t>
  </si>
  <si>
    <t>0916520325</t>
  </si>
  <si>
    <t>臺北市中山區錦州街28號9樓</t>
  </si>
  <si>
    <t>2021-04-17 16:36:39</t>
  </si>
  <si>
    <t>W387RD2104179046</t>
  </si>
  <si>
    <t>廖敏汝</t>
  </si>
  <si>
    <t>0983365887</t>
  </si>
  <si>
    <t>順天門市</t>
  </si>
  <si>
    <t>台中市大甲區順天路154號</t>
  </si>
  <si>
    <t>2021-04-17 17:04:56</t>
  </si>
  <si>
    <t>W387AS2104177237</t>
  </si>
  <si>
    <t>紀燕菱</t>
  </si>
  <si>
    <t>0925028225</t>
  </si>
  <si>
    <t>健齒QQ糖 乳酸多多【3入】</t>
  </si>
  <si>
    <t>2021-04-17 17:17:30</t>
  </si>
  <si>
    <t>W387KP2104176109</t>
  </si>
  <si>
    <t>黃佳慧</t>
  </si>
  <si>
    <t>0915050830</t>
  </si>
  <si>
    <t>瓏慈門市</t>
  </si>
  <si>
    <t>桃園市中壢區龍慈路712號716號718號1樓</t>
  </si>
  <si>
    <t>2021-04-17 17:34:04</t>
  </si>
  <si>
    <t>W387RP2104173038</t>
  </si>
  <si>
    <t>楊憶芸</t>
  </si>
  <si>
    <t>0958092613</t>
  </si>
  <si>
    <t>2021-04-17 18:09:56</t>
  </si>
  <si>
    <t>W387IA2104178573</t>
  </si>
  <si>
    <t>張馨華</t>
  </si>
  <si>
    <t>0989012992</t>
  </si>
  <si>
    <t>國仲門市</t>
  </si>
  <si>
    <t>桃園市桃園區中德里國際路一段538號</t>
  </si>
  <si>
    <t>2021-04-17 19:11:39</t>
  </si>
  <si>
    <t>W387QA2104174819</t>
  </si>
  <si>
    <t>湯維真</t>
  </si>
  <si>
    <t>0919210049</t>
  </si>
  <si>
    <t>源冠門市</t>
  </si>
  <si>
    <t>新竹縣新豐鄉尚仁街92號1樓</t>
  </si>
  <si>
    <t>2021-04-17 19:17:49</t>
  </si>
  <si>
    <t>W385AU2104174683</t>
  </si>
  <si>
    <t>王薰婕</t>
  </si>
  <si>
    <t>0978106987</t>
  </si>
  <si>
    <t>桃園市龜山區文化二路38-10號9樓之8</t>
  </si>
  <si>
    <t>2021-04-17 19:22:35</t>
  </si>
  <si>
    <t>W387FK2104174316</t>
  </si>
  <si>
    <t>莊啟祥</t>
  </si>
  <si>
    <t>0939123389</t>
  </si>
  <si>
    <t>新福圓門市</t>
  </si>
  <si>
    <t>新北市新莊區五工三路93號1樓</t>
  </si>
  <si>
    <t>2021-04-17 19:26:53</t>
  </si>
  <si>
    <t>W387IM2104174952</t>
  </si>
  <si>
    <t>丹妮</t>
  </si>
  <si>
    <t>0935250172</t>
  </si>
  <si>
    <t>鹿家門市</t>
  </si>
  <si>
    <t>新竹縣竹北市自強南路136號</t>
  </si>
  <si>
    <t>T-PET 迪貝多 貓咪口腔護理噴劑</t>
  </si>
  <si>
    <t>2021-04-17 19:34:56</t>
  </si>
  <si>
    <t>W387UE2104171844</t>
  </si>
  <si>
    <t>0922667226</t>
  </si>
  <si>
    <t>長洲門市</t>
  </si>
  <si>
    <t>新北市蘆洲區長安街25.27號1樓</t>
  </si>
  <si>
    <t>2021-04-17 20:13:29</t>
  </si>
  <si>
    <t>W387FV2104170939</t>
  </si>
  <si>
    <t>林佳慧</t>
  </si>
  <si>
    <t>0975762317</t>
  </si>
  <si>
    <t>忠平門市</t>
  </si>
  <si>
    <t>新竹縣湖口鄉中平路一段271號1樓</t>
  </si>
  <si>
    <t>2021-04-17 20:56:07</t>
  </si>
  <si>
    <t>W387KH2104173238</t>
  </si>
  <si>
    <t>陳明妤</t>
  </si>
  <si>
    <t>0916127211</t>
  </si>
  <si>
    <t>滅菌棉棒10支+牛奶1入+草莓1入</t>
  </si>
  <si>
    <t>直興門市</t>
  </si>
  <si>
    <t>台中市豐原區水源路695號</t>
  </si>
  <si>
    <t>2021-04-17 20:56:08</t>
  </si>
  <si>
    <t>W131EY2104179054</t>
  </si>
  <si>
    <t>夏于絢</t>
  </si>
  <si>
    <t>0921261335</t>
  </si>
  <si>
    <t>臺南市安平區慶平路539號13樓17</t>
  </si>
  <si>
    <t>請於管理室請款，謝謝</t>
  </si>
  <si>
    <t>2021-04-17 21:16:52</t>
  </si>
  <si>
    <t>W387LP2104171873</t>
  </si>
  <si>
    <t>謝雯妃</t>
  </si>
  <si>
    <t>0908832052</t>
  </si>
  <si>
    <t>匯和門市</t>
  </si>
  <si>
    <t>新北市三重區三和路四段390巷2號</t>
  </si>
  <si>
    <t>2021-04-17 21:25:58</t>
  </si>
  <si>
    <t>W387CA2104177305</t>
  </si>
  <si>
    <t>王怡真</t>
  </si>
  <si>
    <t>0983998308</t>
  </si>
  <si>
    <t>新朝琴門市</t>
  </si>
  <si>
    <t>台南市鹽水區岸內里朝琴路143號1樓</t>
  </si>
  <si>
    <t>2021-04-17 21:38:49</t>
  </si>
  <si>
    <t>W387MF2104174013</t>
  </si>
  <si>
    <t>姚孟君</t>
  </si>
  <si>
    <t>0953177380</t>
  </si>
  <si>
    <t>慶林門市</t>
  </si>
  <si>
    <t>台北市信義區虎林街151號153號1樓</t>
  </si>
  <si>
    <t>2021-04-17 22:10:43</t>
  </si>
  <si>
    <t>W387YL2104175459</t>
  </si>
  <si>
    <t>郭照宜</t>
  </si>
  <si>
    <t>0952130292</t>
  </si>
  <si>
    <t>正林門市</t>
  </si>
  <si>
    <t>新北市林口區中正路201號1樓</t>
  </si>
  <si>
    <t>KQ12-SET6</t>
  </si>
  <si>
    <t>【大人の軟糖】無糖Q軟糖6入組 口味任選 12顆/入</t>
  </si>
  <si>
    <t>果香玫瑰口味3入+麝香葡萄口味3入</t>
  </si>
  <si>
    <t>2021-04-17 23:18:20</t>
  </si>
  <si>
    <t>W385VX2104179511</t>
  </si>
  <si>
    <t>何苑寧</t>
  </si>
  <si>
    <t>0975335656</t>
  </si>
  <si>
    <t>新北市板橋區文化路二段410巷26號2樓</t>
  </si>
  <si>
    <t>2021-04-17 23:32:13</t>
  </si>
  <si>
    <t>W387QT2104171102</t>
  </si>
  <si>
    <t>廖意玟</t>
  </si>
  <si>
    <t>0934029739</t>
  </si>
  <si>
    <t>2021-04-18 00:15:47</t>
  </si>
  <si>
    <t>W311DF2104188932</t>
  </si>
  <si>
    <t>蔡嘉玲</t>
  </si>
  <si>
    <t>0903522213</t>
  </si>
  <si>
    <t>新竹市東區力行六路一號</t>
  </si>
  <si>
    <t>2021-04-18 01:12:19</t>
  </si>
  <si>
    <t>W387MZ2104187200</t>
  </si>
  <si>
    <t>莊家鈴</t>
  </si>
  <si>
    <t>0927353302</t>
  </si>
  <si>
    <t>慶國門市</t>
  </si>
  <si>
    <t>台南市安平區慶平路531號</t>
  </si>
  <si>
    <t>2021-04-18 01:29:01</t>
  </si>
  <si>
    <t>W387NG2104184233</t>
  </si>
  <si>
    <t>賴繪帆</t>
  </si>
  <si>
    <t>0989879110</t>
  </si>
  <si>
    <t>富興門市</t>
  </si>
  <si>
    <t>新北市中和區中興里復興路277-1號279號</t>
  </si>
  <si>
    <t>2021-04-18 02:51:01</t>
  </si>
  <si>
    <t>W387EJ2104185468</t>
  </si>
  <si>
    <t>洪潔茹</t>
  </si>
  <si>
    <t>0976155040</t>
  </si>
  <si>
    <t>盧奉門市</t>
  </si>
  <si>
    <t>桃園市蘆竹區奉化路25號27號1樓</t>
  </si>
  <si>
    <t>2021-04-18 04:28:49</t>
  </si>
  <si>
    <t>W311HY2104188711</t>
  </si>
  <si>
    <t>陳妤欣</t>
  </si>
  <si>
    <t>0939895065</t>
  </si>
  <si>
    <t>新北市汐止區茄苳路208號4樓</t>
  </si>
  <si>
    <t>2021-04-18 07:02:20</t>
  </si>
  <si>
    <t>W387JC2104183786</t>
  </si>
  <si>
    <t>林秀嵐</t>
  </si>
  <si>
    <t>0987053392</t>
  </si>
  <si>
    <t>群創五門市</t>
  </si>
  <si>
    <t>台南市新市區環西路二段2號1樓(群創五廠)</t>
  </si>
  <si>
    <t>2021-04-18 07:21:45</t>
  </si>
  <si>
    <t>W311NV2104188901</t>
  </si>
  <si>
    <t>薛名淳</t>
  </si>
  <si>
    <t>0938889866</t>
  </si>
  <si>
    <t>明和門市</t>
  </si>
  <si>
    <t>台南市南區中華西路一段89號</t>
  </si>
  <si>
    <t>2021-04-18 09:33:07</t>
  </si>
  <si>
    <t>W387EN2104186112</t>
  </si>
  <si>
    <t>陳立軒</t>
  </si>
  <si>
    <t>0932911329</t>
  </si>
  <si>
    <t>同樂門市</t>
  </si>
  <si>
    <t>宜蘭縣員山鄉同新路286號</t>
  </si>
  <si>
    <t>2021-04-18 09:38:27</t>
  </si>
  <si>
    <t>W311JB2104186807</t>
  </si>
  <si>
    <t>胡僑芯</t>
  </si>
  <si>
    <t>0910647070</t>
  </si>
  <si>
    <t>新北市新莊區新樹路699巷37號14樓</t>
  </si>
  <si>
    <t>2021-04-18 10:09:59</t>
  </si>
  <si>
    <t>W387XC2104189371</t>
  </si>
  <si>
    <t>蘇雍綾</t>
  </si>
  <si>
    <t>0983066845</t>
  </si>
  <si>
    <t>濟新門市</t>
  </si>
  <si>
    <t>台北市中正區濟南路二段50號</t>
  </si>
  <si>
    <t>2021-04-18 10:19:15</t>
  </si>
  <si>
    <t>W131OY2104189359</t>
  </si>
  <si>
    <t>顧小卉</t>
  </si>
  <si>
    <t>0955646180</t>
  </si>
  <si>
    <t>新竹市東區關新路59號</t>
  </si>
  <si>
    <t>2021-04-18 10:33:40</t>
  </si>
  <si>
    <t>W385IK2104182314</t>
  </si>
  <si>
    <t>陳佩君</t>
  </si>
  <si>
    <t>0929889737</t>
  </si>
  <si>
    <t>臺中市太平區成功東路42巷28號</t>
  </si>
  <si>
    <t>2021-04-18 10:40:12</t>
  </si>
  <si>
    <t>W387KI2104181999</t>
  </si>
  <si>
    <t>羅桂蓉</t>
  </si>
  <si>
    <t>0985974907</t>
  </si>
  <si>
    <t>新庄子門市</t>
  </si>
  <si>
    <t>新竹縣新豐鄉建興路二段752號1樓</t>
  </si>
  <si>
    <t>2021-04-18 11:06:17</t>
  </si>
  <si>
    <t>W311EP2104181627</t>
  </si>
  <si>
    <t>林冠志</t>
  </si>
  <si>
    <t>0989197059</t>
  </si>
  <si>
    <t>屏東縣萬丹鄉廣安村萬丹路二段420巷86弄8號</t>
  </si>
  <si>
    <t>2021-04-18 11:42:13</t>
  </si>
  <si>
    <t>W385CZ2104186502</t>
  </si>
  <si>
    <t>俞姵伶</t>
  </si>
  <si>
    <t>0919215656</t>
  </si>
  <si>
    <t>宜蘭縣羅東鎮中華路260巷7號</t>
  </si>
  <si>
    <t>麝香葡萄2入+果香玫瑰1入</t>
  </si>
  <si>
    <t>2021-04-18 11:48:18</t>
  </si>
  <si>
    <t>W387WH2104186449</t>
  </si>
  <si>
    <t>洪偵玲</t>
  </si>
  <si>
    <t>0923393059</t>
  </si>
  <si>
    <t>平和門市</t>
  </si>
  <si>
    <t>台中市沙鹿區平等路100號</t>
  </si>
  <si>
    <t>2021-04-18 12:30:53</t>
  </si>
  <si>
    <t>W311CR2104187850</t>
  </si>
  <si>
    <t>鄭書閔</t>
  </si>
  <si>
    <t>0932745911</t>
  </si>
  <si>
    <t>高雄市三民區教仁路19號</t>
  </si>
  <si>
    <t>2021-04-18 13:04:06</t>
  </si>
  <si>
    <t>W387BF2104180515</t>
  </si>
  <si>
    <t>朱育慧</t>
  </si>
  <si>
    <t>0979062638</t>
  </si>
  <si>
    <t>駿躍門市</t>
  </si>
  <si>
    <t>桃園市楊梅區環南路132號1樓</t>
  </si>
  <si>
    <t>2021-04-18 14:04:46</t>
  </si>
  <si>
    <t>W385BN2104184045</t>
  </si>
  <si>
    <t>陳鈞婷</t>
  </si>
  <si>
    <t>0933508157</t>
  </si>
  <si>
    <t>彰化縣彰化市泰和路二段六十巷96弄18號</t>
  </si>
  <si>
    <t>2021-04-18 14:11:16</t>
  </si>
  <si>
    <t>W387KQ2104187288</t>
  </si>
  <si>
    <t>陳梓萓</t>
  </si>
  <si>
    <t>0915672282</t>
  </si>
  <si>
    <t>逢科門市</t>
  </si>
  <si>
    <t>台中市西屯區青海路二段556號</t>
  </si>
  <si>
    <t>到貨通知</t>
  </si>
  <si>
    <t>2021-04-18 14:18:34</t>
  </si>
  <si>
    <t>W131VI2104189315</t>
  </si>
  <si>
    <t>馮雅筠</t>
  </si>
  <si>
    <t>0928069957</t>
  </si>
  <si>
    <t>臺中市豐原區建成路8號</t>
  </si>
  <si>
    <t>2021-04-18 15:44:58</t>
  </si>
  <si>
    <t>W387SG2104187455</t>
  </si>
  <si>
    <t>陳子涵</t>
  </si>
  <si>
    <t>0923226080</t>
  </si>
  <si>
    <t>榮夏門市</t>
  </si>
  <si>
    <t>高雄市鼓山區華榮路387號1樓</t>
  </si>
  <si>
    <t>2021-04-18 16:01:35</t>
  </si>
  <si>
    <t>W131CB2104180912</t>
  </si>
  <si>
    <t>羅家汝</t>
  </si>
  <si>
    <t>0930246492</t>
  </si>
  <si>
    <t>萬毛牙刷【1組】+含氟牙膏【草莓口味2入】</t>
  </si>
  <si>
    <t>臺北市中山區樂群二路299號5樓之7</t>
  </si>
  <si>
    <t>2021-04-18 16:09:22</t>
  </si>
  <si>
    <t>W387RS2104183679</t>
  </si>
  <si>
    <t>鄭潔閩</t>
  </si>
  <si>
    <t>0911120440</t>
  </si>
  <si>
    <t>雅神門市</t>
  </si>
  <si>
    <t>台中市大雅區昌平路四段286號</t>
  </si>
  <si>
    <t>2021-04-18 16:12:04</t>
  </si>
  <si>
    <t>W131VX2104185341</t>
  </si>
  <si>
    <t>涂品喬</t>
  </si>
  <si>
    <t>0911006685</t>
  </si>
  <si>
    <t>嘉義縣朴子市大鄉里253-65號</t>
  </si>
  <si>
    <t>2021-04-18 16:25:46</t>
  </si>
  <si>
    <t>W387QO2104188560</t>
  </si>
  <si>
    <t>江貞儀</t>
  </si>
  <si>
    <t>0903237925</t>
  </si>
  <si>
    <t>彰溪門市</t>
  </si>
  <si>
    <t>彰化縣溪湖鎮彰水路二段臨555號</t>
  </si>
  <si>
    <t>2021-04-18 16:50:58</t>
  </si>
  <si>
    <t>W311CH2104183371</t>
  </si>
  <si>
    <t>0982877577</t>
  </si>
  <si>
    <t>松盛門市</t>
  </si>
  <si>
    <t>台北市中山區南京東路二段115巷1號</t>
  </si>
  <si>
    <t>2021-04-18 17:30:44</t>
  </si>
  <si>
    <t>W311AZ2104188527</t>
  </si>
  <si>
    <t>何昱達</t>
  </si>
  <si>
    <t>0921809334</t>
  </si>
  <si>
    <t>新竹市東區介壽路300號第二辦公室</t>
  </si>
  <si>
    <t>2021-04-18 17:42:06</t>
  </si>
  <si>
    <t>W385GY2104180353</t>
  </si>
  <si>
    <t>李宣瑢</t>
  </si>
  <si>
    <t>0988376122</t>
  </si>
  <si>
    <t>新北市淡水區新市五路三段210號25樓</t>
  </si>
  <si>
    <t>2021-04-18 18:15:35</t>
  </si>
  <si>
    <t>W387DO2104185814</t>
  </si>
  <si>
    <t>邱詠蓁</t>
  </si>
  <si>
    <t>0987443829</t>
  </si>
  <si>
    <t>龍巳門市</t>
  </si>
  <si>
    <t>南投縣南投市東山路408號</t>
  </si>
  <si>
    <t>2021-04-18 18:59:15</t>
  </si>
  <si>
    <t>W131TZ2104188524</t>
  </si>
  <si>
    <t>黃思瑜</t>
  </si>
  <si>
    <t>0978150689</t>
  </si>
  <si>
    <t>新北市新莊區中平路377巷17弄22號8樓</t>
  </si>
  <si>
    <t>2021-04-18 19:00:25</t>
  </si>
  <si>
    <t>W131WQ2104181548</t>
  </si>
  <si>
    <t>許云咨</t>
  </si>
  <si>
    <t>0915870373</t>
  </si>
  <si>
    <t>新北市樹林區佳園路三段9號</t>
  </si>
  <si>
    <t>2021-04-18 20:38:39</t>
  </si>
  <si>
    <t>W385NC2104180582</t>
  </si>
  <si>
    <t>潘惠珠</t>
  </si>
  <si>
    <t>0929362901</t>
  </si>
  <si>
    <t>屏東縣屏東市杭州街2-25號</t>
  </si>
  <si>
    <t>2021-04-18 20:43:17</t>
  </si>
  <si>
    <t>W387LO2104189071</t>
  </si>
  <si>
    <t>吳俐蓁</t>
  </si>
  <si>
    <t>0976359294</t>
  </si>
  <si>
    <t>五華門市</t>
  </si>
  <si>
    <t>新北市三重區五華街148號1.2樓，150號1樓</t>
  </si>
  <si>
    <t>2021-04-18 21:07:21</t>
  </si>
  <si>
    <t>W387NT2104186022</t>
  </si>
  <si>
    <t>彭麗玲</t>
  </si>
  <si>
    <t>0911014748</t>
  </si>
  <si>
    <t>加吉利門市</t>
  </si>
  <si>
    <t>彰化縣田中鎮中正路276號</t>
  </si>
  <si>
    <t>2021-04-18 21:40:30</t>
  </si>
  <si>
    <t>W387RU2104184408</t>
  </si>
  <si>
    <t>0981131136</t>
  </si>
  <si>
    <t>豐村門市</t>
  </si>
  <si>
    <t>台中市豐原區南村里豐東路412號416號1樓</t>
  </si>
  <si>
    <t>2021-04-18 21:45:20</t>
  </si>
  <si>
    <t>W385WP2104188767</t>
  </si>
  <si>
    <t>蕭君怡</t>
  </si>
  <si>
    <t>0953352657</t>
  </si>
  <si>
    <t>臺北市中正區羅斯福路三段126號9樓之一</t>
  </si>
  <si>
    <t>2021-04-18 21:56:25</t>
  </si>
  <si>
    <t>W387JA2104183190</t>
  </si>
  <si>
    <t>蔡伊涵</t>
  </si>
  <si>
    <t>0925362899</t>
  </si>
  <si>
    <t>新安順門市</t>
  </si>
  <si>
    <t>台南市安南區安和路三段55-1號57號1樓</t>
  </si>
  <si>
    <t>2021-04-18 22:06:27</t>
  </si>
  <si>
    <t>W387TP2104187279</t>
  </si>
  <si>
    <t>張家寧</t>
  </si>
  <si>
    <t>0988771116</t>
  </si>
  <si>
    <t>歐風門市</t>
  </si>
  <si>
    <t>台中市西屯區惠民路199號</t>
  </si>
  <si>
    <t>2021-04-18 22:11:48</t>
  </si>
  <si>
    <t>W387KK2104188044</t>
  </si>
  <si>
    <t>宋佳璇</t>
  </si>
  <si>
    <t>0903613739</t>
  </si>
  <si>
    <t>旗盟門市</t>
  </si>
  <si>
    <t>高雄市旗山區大德里延平一路710-1號</t>
  </si>
  <si>
    <t>2021-04-18 22:26:01</t>
  </si>
  <si>
    <t>W387PA2104181471</t>
  </si>
  <si>
    <t>莊君怡</t>
  </si>
  <si>
    <t>0930831551</t>
  </si>
  <si>
    <t>富崗門市</t>
  </si>
  <si>
    <t>桃園市楊梅區新明街450號</t>
  </si>
  <si>
    <t>2021-04-18 23:06:54</t>
  </si>
  <si>
    <t>W387UC2104188430</t>
  </si>
  <si>
    <t>莊惠晴</t>
  </si>
  <si>
    <t>0983725172</t>
  </si>
  <si>
    <t>香城門市</t>
  </si>
  <si>
    <t>台北市南港區南港路一段167號1樓</t>
  </si>
  <si>
    <t>2021-04-18 23:38:11</t>
  </si>
  <si>
    <t>W387PT2104180478</t>
  </si>
  <si>
    <t>邱安琪</t>
  </si>
  <si>
    <t>0910526110</t>
  </si>
  <si>
    <t>金功門市</t>
  </si>
  <si>
    <t>新竹市東區建功二路2號及6號1樓</t>
  </si>
  <si>
    <t>2021-04-18 23:39:31</t>
  </si>
  <si>
    <t>W387FL2104181894</t>
  </si>
  <si>
    <t>張文黎</t>
  </si>
  <si>
    <t>0931526456</t>
  </si>
  <si>
    <t>光隆門市</t>
  </si>
  <si>
    <t>台中市太平區光興路707號</t>
  </si>
  <si>
    <t>2021-04-19 00:19:42</t>
  </si>
  <si>
    <t>W131DJ2104193843</t>
  </si>
  <si>
    <t>張郁琪</t>
  </si>
  <si>
    <t>0925382638</t>
  </si>
  <si>
    <t>基隆市安樂區樂利三街205號12樓</t>
  </si>
  <si>
    <t>2021-04-19 01:10:14</t>
  </si>
  <si>
    <t>W387CK2104199973</t>
  </si>
  <si>
    <t>0915790304</t>
  </si>
  <si>
    <t>忠三門市</t>
  </si>
  <si>
    <t>基隆市仁愛區忠三路52之1號54號1樓</t>
  </si>
  <si>
    <t>2021-04-19 01:24:04</t>
  </si>
  <si>
    <t>W387QU2104198198</t>
  </si>
  <si>
    <t>張乃尹</t>
  </si>
  <si>
    <t>0934257573</t>
  </si>
  <si>
    <t>線西門市</t>
  </si>
  <si>
    <t>彰化縣線西鄉寓埔村沿海路一段892號</t>
  </si>
  <si>
    <t>2021-04-19 01:34:32</t>
  </si>
  <si>
    <t>W131GO2104198563</t>
  </si>
  <si>
    <t>林依君</t>
  </si>
  <si>
    <t>0930388303</t>
  </si>
  <si>
    <t>新北市土城區德峰街2巷5號5樓</t>
  </si>
  <si>
    <t>2021-04-19 02:08:27</t>
  </si>
  <si>
    <t>W311IB2104196440</t>
  </si>
  <si>
    <t>郭怡廷</t>
  </si>
  <si>
    <t>0930884399</t>
  </si>
  <si>
    <t>新北市板橋區雨農路21號8樓之3</t>
  </si>
  <si>
    <t>2021-04-19 02:20:33</t>
  </si>
  <si>
    <t>W387QP2104194228</t>
  </si>
  <si>
    <t>于晴羽</t>
  </si>
  <si>
    <t>0939351541</t>
  </si>
  <si>
    <t>聖運門市</t>
  </si>
  <si>
    <t>新北市土城區明德路二段157.159號</t>
  </si>
  <si>
    <t>2021-04-19 05:44:43</t>
  </si>
  <si>
    <t>W387KA2104197408</t>
  </si>
  <si>
    <t>2021-04-19 08:01:27</t>
  </si>
  <si>
    <t>W387VT2104199121</t>
  </si>
  <si>
    <t>陳育靜</t>
  </si>
  <si>
    <t>0918900834</t>
  </si>
  <si>
    <t>管興門市</t>
  </si>
  <si>
    <t>彰化縣福興鄉沿海路三段286號</t>
  </si>
  <si>
    <t>製表日期:2021/04/20</t>
  </si>
  <si>
    <t>20200930</t>
  </si>
  <si>
    <t>20201012</t>
  </si>
  <si>
    <t>20200907</t>
  </si>
  <si>
    <t>20200728</t>
  </si>
  <si>
    <t>20201005</t>
  </si>
  <si>
    <t>20200827</t>
  </si>
  <si>
    <t>20201015</t>
  </si>
  <si>
    <t>WACA直客-吳承穎</t>
  </si>
  <si>
    <t>WACA直客-李玟靚</t>
  </si>
  <si>
    <t>WACA直客-鄭沛瀅</t>
  </si>
  <si>
    <t>WACA直客-羅琳喬</t>
  </si>
  <si>
    <t>WACA直客-王晴慧</t>
  </si>
  <si>
    <t>WACA直客-謝宜欣</t>
  </si>
  <si>
    <t>WACA直客-黃嘉曼</t>
  </si>
  <si>
    <t>WACA直客-柯慧貞</t>
  </si>
  <si>
    <t>WACA直客-洪子雲</t>
  </si>
  <si>
    <t>WACA直客-温霈驊</t>
  </si>
  <si>
    <t>WACA直客-周芯彤</t>
  </si>
  <si>
    <t>WACA直客-吳宜靜</t>
  </si>
  <si>
    <t>WACA直客-柯春玉</t>
  </si>
  <si>
    <t>WACA直客-莊慧美</t>
  </si>
  <si>
    <t>WACA直客-張郁雯</t>
  </si>
  <si>
    <t>WACA直客-林如燕</t>
  </si>
  <si>
    <t>WACA直客-廖珮彣</t>
  </si>
  <si>
    <t>WACA直客-劉自明</t>
  </si>
  <si>
    <t>WACA直客-鐘雅婷</t>
  </si>
  <si>
    <t>WACA直客-鄧蕙馨</t>
  </si>
  <si>
    <t>WACA直客-吳鳳琴</t>
  </si>
  <si>
    <t>WACA直客-張菁玲</t>
  </si>
  <si>
    <t>WACA直客-詹靜雯</t>
  </si>
  <si>
    <t>WACA直客-林佳葦</t>
  </si>
  <si>
    <t>WACA直客-陳佩宜</t>
  </si>
  <si>
    <t>WACA直客-劉紹玲</t>
  </si>
  <si>
    <t>WACA直客-宋蕥妡</t>
  </si>
  <si>
    <t>WACA直客-王惠柔</t>
  </si>
  <si>
    <t>WACA直客-陳宥良</t>
  </si>
  <si>
    <t>WACA直客-許巧鈴</t>
  </si>
  <si>
    <t>WACA直客-邱小芸</t>
  </si>
  <si>
    <t>WACA直客-方柔雁</t>
  </si>
  <si>
    <t>WACA直客-柯麗真</t>
  </si>
  <si>
    <t>WACA直客-黃瀞嬅</t>
  </si>
  <si>
    <t>WACA直客-丁姸伶</t>
  </si>
  <si>
    <t>WACA直客-李宜紋</t>
  </si>
  <si>
    <t>WACA直客-曾瑜茜</t>
  </si>
  <si>
    <t>WACA直客-楊瑞琪</t>
  </si>
  <si>
    <t>WACA直客-楊斯淇</t>
  </si>
  <si>
    <t>WACA直客-邱惠卿</t>
  </si>
  <si>
    <t>WACA直客-曾雅玲</t>
  </si>
  <si>
    <t>WACA直客-鄭宇軒</t>
  </si>
  <si>
    <t>WACA直客-俞詠唯</t>
  </si>
  <si>
    <t>WACA直客-洪鈺庭</t>
  </si>
  <si>
    <t>WACA直客-盧采琳</t>
  </si>
  <si>
    <t>WACA直客-張舒雲</t>
  </si>
  <si>
    <t>WACA直客-高麗美</t>
  </si>
  <si>
    <t>WACA直客-黃筱淇</t>
  </si>
  <si>
    <t>WACA直客-汪昱媗</t>
  </si>
  <si>
    <t>WACA直客-許淑瑗</t>
  </si>
  <si>
    <t>WACA直客-游喻婷</t>
  </si>
  <si>
    <t>WACA直客-武冠宇</t>
  </si>
  <si>
    <t>WACA直客-蕭筱涵</t>
  </si>
  <si>
    <t>WACA直客-黃采縈</t>
  </si>
  <si>
    <t>WACA直客-李麗玲</t>
  </si>
  <si>
    <t>WACA直客-黃姿諭</t>
  </si>
  <si>
    <t>WACA直客-林家儀</t>
  </si>
  <si>
    <t>WACA直客-余思璇</t>
  </si>
  <si>
    <t>WACA直客-劉錦雲</t>
  </si>
  <si>
    <t>WACA直客-楊曉青</t>
  </si>
  <si>
    <t>WACA直客-黃瓊儀</t>
  </si>
  <si>
    <t>WACA直客-賴俋螢</t>
  </si>
  <si>
    <t>WACA直客-林玉倫</t>
  </si>
  <si>
    <t>WACA直客-林佩瑩</t>
  </si>
  <si>
    <t>WACA直客-楊絜馨</t>
  </si>
  <si>
    <t>WACA直客-蕭之晴</t>
  </si>
  <si>
    <t>WACA直客-詹佩儒</t>
  </si>
  <si>
    <t>WACA直客-孫愉晴</t>
  </si>
  <si>
    <t>WACA直客-王凱妮</t>
  </si>
  <si>
    <t>WACA直客-林靜美</t>
  </si>
  <si>
    <t>WACA直客-藍惠雯</t>
  </si>
  <si>
    <t>WACA直客-黃婉貞</t>
  </si>
  <si>
    <t>WACA直客-阮珮頴</t>
  </si>
  <si>
    <t>WACA直客-邱品綺</t>
  </si>
  <si>
    <t>WACA直客-佩珊</t>
  </si>
  <si>
    <t>WACA直客-嚴汶淨</t>
  </si>
  <si>
    <t>WACA直客-萬千慈</t>
  </si>
  <si>
    <t>WACA直客-朱靖晞</t>
  </si>
  <si>
    <t>WACA直客-郭瑀</t>
  </si>
  <si>
    <t>WACA直客-陳秋偉</t>
  </si>
  <si>
    <t>WACA直客-郭怡雯</t>
  </si>
  <si>
    <t>WACA直客-張雅姿</t>
  </si>
  <si>
    <t>WACA直客-王宜凱</t>
  </si>
  <si>
    <t>WACA直客-林欣怡</t>
  </si>
  <si>
    <t>WACA直客-蒂娃斯</t>
  </si>
  <si>
    <t>WACA直客-洪莉婷</t>
  </si>
  <si>
    <t>WACA直客-蔡云媗</t>
  </si>
  <si>
    <t>WACA直客-楊麗敏</t>
  </si>
  <si>
    <t>WACA直客-許博雅</t>
  </si>
  <si>
    <t>WACA直客-吳慧玟</t>
  </si>
  <si>
    <t>WACA直客-潘才馭</t>
  </si>
  <si>
    <t>WACA直客-陳柔蓁</t>
  </si>
  <si>
    <t>WACA直客-李雁婷</t>
  </si>
  <si>
    <t>WACA直客-李宥嫻</t>
  </si>
  <si>
    <t>WACA直客-陳淑卿</t>
  </si>
  <si>
    <t>WACA直客-許喬毓</t>
  </si>
  <si>
    <t>WACA直客-梁文</t>
  </si>
  <si>
    <t>WACA直客-歐依婷</t>
  </si>
  <si>
    <t>WACA直客-倪文君</t>
  </si>
  <si>
    <t>WACA直客-陳沛琪</t>
  </si>
  <si>
    <t>WACA直客-林寶鈺</t>
  </si>
  <si>
    <t>WACA直客-陳良慧</t>
  </si>
  <si>
    <t>WACA直客-林鈺蓓</t>
  </si>
  <si>
    <t>WACA直客-林鈺婷</t>
  </si>
  <si>
    <t>WACA直客-佘翊禎</t>
  </si>
  <si>
    <t>WACA直客-劉家妤</t>
  </si>
  <si>
    <t>WACA直客-平茹茵</t>
  </si>
  <si>
    <t>WACA直客-許憶涵</t>
  </si>
  <si>
    <t>WACA直客-于長艷</t>
  </si>
  <si>
    <t>WACA直客-洪慧懿</t>
  </si>
  <si>
    <t>WACA直客-馮曉薇</t>
  </si>
  <si>
    <t>WACA直客-趙力勇</t>
  </si>
  <si>
    <t>WACA直客-侯品萱</t>
  </si>
  <si>
    <t>WACA直客-翁巧鈴</t>
  </si>
  <si>
    <t>WACA直客-蔡宛汝</t>
  </si>
  <si>
    <t>WACA直客-蔡承宏</t>
  </si>
  <si>
    <t>WACA直客-莊俞萱</t>
  </si>
  <si>
    <t>WACA直客-羅美秀</t>
  </si>
  <si>
    <t>WACA直客-許曉雯</t>
  </si>
  <si>
    <t>WACA直客-何婉萍</t>
  </si>
  <si>
    <t>WACA直客-劉宜萱</t>
  </si>
  <si>
    <t>WACA直客-林靜雯</t>
  </si>
  <si>
    <t>WACA直客-黃詩茵</t>
  </si>
  <si>
    <t>WACA直客-戴孟伶</t>
  </si>
  <si>
    <t>WACA直客-李姿樺</t>
  </si>
  <si>
    <t>WACA直客-徐享貞</t>
  </si>
  <si>
    <t>WACA直客-余翌菁</t>
  </si>
  <si>
    <t>WACA直客-鄧予晴</t>
  </si>
  <si>
    <t>WACA直客-陳珮玲</t>
  </si>
  <si>
    <t>WACA直客-吳芳瑜</t>
  </si>
  <si>
    <t>WACA直客-呂宜玫</t>
  </si>
  <si>
    <t>WACA直客-何珦寧</t>
  </si>
  <si>
    <t>WACA直客-劉小毓</t>
  </si>
  <si>
    <t>WACA直客-蕭詠瑩</t>
  </si>
  <si>
    <t>WACA直客-謝靖儀</t>
  </si>
  <si>
    <t>WACA直客-鄭羽呈</t>
  </si>
  <si>
    <t>WACA直客-洪雅芸</t>
  </si>
  <si>
    <t>WACA直客-林苡蘋</t>
  </si>
  <si>
    <t>WACA直客-徐淑芬</t>
  </si>
  <si>
    <t>WACA直客-簡建昌</t>
  </si>
  <si>
    <t>WACA直客-常家昕</t>
  </si>
  <si>
    <t>WACA直客-李晉華</t>
  </si>
  <si>
    <t>WACA直客-韓碧</t>
  </si>
  <si>
    <t>WACA直客-吳郁雯</t>
  </si>
  <si>
    <t>WACA直客-周湘蓉</t>
  </si>
  <si>
    <t>WACA直客-方瀅瑄</t>
  </si>
  <si>
    <t>WACA直客-吳佩倫</t>
  </si>
  <si>
    <t>WACA直客-陳湘亭</t>
  </si>
  <si>
    <t>WACA直客-張雅涵</t>
  </si>
  <si>
    <t>WACA直客-王羽翔</t>
  </si>
  <si>
    <t>WACA直客-楊雅蔓</t>
  </si>
  <si>
    <t>WACA直客-張慧如</t>
  </si>
  <si>
    <t>WACA直客-黃純儀</t>
  </si>
  <si>
    <t>WACA直客-施雅淑</t>
  </si>
  <si>
    <t>WACA直客-黃欣儀</t>
  </si>
  <si>
    <t>WACA直客-吳雅芳</t>
  </si>
  <si>
    <t>WACA直客-江慈玉</t>
  </si>
  <si>
    <t>WACA直客-許庭華</t>
  </si>
  <si>
    <t>WACA直客-丁曼珍</t>
  </si>
  <si>
    <t>WACA直客-林沛瑩</t>
  </si>
  <si>
    <t>WACA直客-蔡育婷</t>
  </si>
  <si>
    <t>WACA直客-郭重邑</t>
  </si>
  <si>
    <t>WACA直客-鄭歆霓</t>
  </si>
  <si>
    <t>WACA直客-蘇琇琪</t>
  </si>
  <si>
    <t>WACA直客-陳緯倫</t>
  </si>
  <si>
    <t>WACA直客-潘萱</t>
  </si>
  <si>
    <t>WACA直客-邱姵萱</t>
  </si>
  <si>
    <t>WACA直客-洪湘羚</t>
  </si>
  <si>
    <t>WACA直客-馮美羚</t>
  </si>
  <si>
    <t>WACA直客-楊雅琳</t>
  </si>
  <si>
    <t>WACA直客-陳孟琦</t>
  </si>
  <si>
    <t>WACA直客-洪欣惠</t>
  </si>
  <si>
    <t>WACA直客-邱毓嵉</t>
  </si>
  <si>
    <t>WACA直客-黃靖芳</t>
  </si>
  <si>
    <t>WACA直客-吳淑惠</t>
  </si>
  <si>
    <t>WACA直客-王偉如</t>
  </si>
  <si>
    <t>WACA直客-林俐岑</t>
  </si>
  <si>
    <t>WACA直客-鄭鳳凌</t>
  </si>
  <si>
    <t>WACA直客-陳依荺</t>
  </si>
  <si>
    <t>WACA直客-王宣茵</t>
  </si>
  <si>
    <t>WACA直客-林安妮</t>
  </si>
  <si>
    <t>WACA直客-王麗雅</t>
  </si>
  <si>
    <t>WACA直客-何羽晴</t>
  </si>
  <si>
    <t>WACA直客-曾玲姿</t>
  </si>
  <si>
    <t>WACA直客-王嘉澤</t>
  </si>
  <si>
    <t>WACA直客-楊人豪</t>
  </si>
  <si>
    <t>WACA直客-洪靜雯</t>
  </si>
  <si>
    <t>WACA直客-康容瑜</t>
  </si>
  <si>
    <t>WACA直客-徐筱倩</t>
  </si>
  <si>
    <t>WACA直客-吳偲吟</t>
  </si>
  <si>
    <t>WACA直客-陳惠美</t>
  </si>
  <si>
    <t>WACA直客-韓莘妤</t>
  </si>
  <si>
    <t>WACA直客-張小姐</t>
  </si>
  <si>
    <t>WACA直客-潘少微</t>
  </si>
  <si>
    <t>WACA直客-林彤芸</t>
  </si>
  <si>
    <t>WACA直客-黃玉芬</t>
  </si>
  <si>
    <t>WACA直客-葉欣玫</t>
  </si>
  <si>
    <t>WACA直客-陳致綱</t>
  </si>
  <si>
    <t>WACA直客-謝筑帆</t>
  </si>
  <si>
    <t>WACA直客-梁君君</t>
  </si>
  <si>
    <t>WACA直客-曾安如</t>
  </si>
  <si>
    <t>WACA直客-楊雅慧</t>
  </si>
  <si>
    <t>WACA直客-蔡佩芬</t>
  </si>
  <si>
    <t>WACA直客-王晉雪</t>
  </si>
  <si>
    <t>WACA直客-盧玉嬋</t>
  </si>
  <si>
    <t>WACA直客-謝舒安</t>
  </si>
  <si>
    <t>WACA直客-蕭麗珊</t>
  </si>
  <si>
    <t>WACA直客-楊馨媛</t>
  </si>
  <si>
    <t>WACA直客-洪靜儀</t>
  </si>
  <si>
    <t>WACA直客-Vivan Huang</t>
  </si>
  <si>
    <t>WACA直客-黃湘珍</t>
  </si>
  <si>
    <t>WACA直客-林宥辰</t>
  </si>
  <si>
    <t>WACA直客-馬玉靈</t>
  </si>
  <si>
    <t>WACA直客-彭靖雯</t>
  </si>
  <si>
    <t>WACA直客-雷順敏</t>
  </si>
  <si>
    <t>WACA直客-黃偵羚</t>
  </si>
  <si>
    <t>WACA直客-陳羿涵</t>
  </si>
  <si>
    <t>WACA直客-郭莉婷</t>
  </si>
  <si>
    <t>WACA直客-張詩婷</t>
  </si>
  <si>
    <t>WACA直客-張珮瑜</t>
  </si>
  <si>
    <t>WACA直客-徐毓婷</t>
  </si>
  <si>
    <t>WACA直客-林效慶</t>
  </si>
  <si>
    <t>WACA直客-陳霈肜</t>
  </si>
  <si>
    <t>WACA直客-何玫芳</t>
  </si>
  <si>
    <t>WACA直客-莊明凰</t>
  </si>
  <si>
    <t>WACA直客-馬百謙</t>
  </si>
  <si>
    <t>WACA直客-呂明螢</t>
  </si>
  <si>
    <t>WACA直客-張嘉宜</t>
  </si>
  <si>
    <t>WACA直客-孫逸柔</t>
  </si>
  <si>
    <t>WACA直客-楊敏萱</t>
  </si>
  <si>
    <t>WACA直客-周靜怡</t>
  </si>
  <si>
    <t>WACA直客-林詩諭</t>
  </si>
  <si>
    <t>WACA直客-林怡廷</t>
  </si>
  <si>
    <t>WACA直客-黃鈺惠</t>
  </si>
  <si>
    <t>WACA直客-鄒煒莉</t>
  </si>
  <si>
    <t>WACA直客-蔡佾庭</t>
  </si>
  <si>
    <t>WACA直客-溫惟淨</t>
  </si>
  <si>
    <t>WACA直客-陳韋伶</t>
  </si>
  <si>
    <t>WACA直客-郭秋芬</t>
  </si>
  <si>
    <t>WACA直客-李靜婷</t>
  </si>
  <si>
    <t>WACA直客-陳雅玲</t>
  </si>
  <si>
    <t>WACA直客-許宸倢</t>
  </si>
  <si>
    <t>WACA直客-張孟華</t>
  </si>
  <si>
    <t>WACA直客-吳明姿</t>
  </si>
  <si>
    <t>WACA直客-賴彥婷</t>
  </si>
  <si>
    <t>WACA直客-許瓊華</t>
  </si>
  <si>
    <t>WACA直客-廖淑鏵</t>
  </si>
  <si>
    <t>WACA直客-温霏</t>
  </si>
  <si>
    <t>WACA直客-呂以雯</t>
  </si>
  <si>
    <t>WACA直客-林桂鴻</t>
  </si>
  <si>
    <t>WACA直客-徐綉婷</t>
  </si>
  <si>
    <t>WACA直客-廖靜慧</t>
  </si>
  <si>
    <t>WACA直客-林歆尹</t>
  </si>
  <si>
    <t>WACA直客-楊淙証</t>
  </si>
  <si>
    <t>WACA直客-曾利琪</t>
  </si>
  <si>
    <t>WACA直客-潘姿蓉</t>
  </si>
  <si>
    <t>WACA直客-劉怡貞</t>
  </si>
  <si>
    <t>WACA直客-古佳于</t>
  </si>
  <si>
    <t>WACA直客-陳瑋倫</t>
  </si>
  <si>
    <t>WACA直客-劉芷姍</t>
  </si>
  <si>
    <t>WACA直客-默克廖枚熒</t>
  </si>
  <si>
    <t>WACA直客-力維</t>
  </si>
  <si>
    <t>WACA直客-陳如君</t>
  </si>
  <si>
    <t>WACA直客-陳崇如</t>
  </si>
  <si>
    <t>WACA直客-林佳蓁</t>
  </si>
  <si>
    <t>WACA直客-陳加芳</t>
  </si>
  <si>
    <t>WACA直客-曾瓊茹</t>
  </si>
  <si>
    <t>WACA直客-張筱憶</t>
  </si>
  <si>
    <t>WACA直客-古佩璇</t>
  </si>
  <si>
    <t>WACA直客-朱筱瑄</t>
  </si>
  <si>
    <t>WACA直客-黃律雅</t>
  </si>
  <si>
    <t>WACA直客-曾恩怡</t>
  </si>
  <si>
    <t>WACA直客-珊珊</t>
  </si>
  <si>
    <t>WACA直客-鄭伊均</t>
  </si>
  <si>
    <t>WACA直客-鍾佩珊</t>
  </si>
  <si>
    <t>WACA直客-陳靜茹</t>
  </si>
  <si>
    <t>WACA直客-張方慈</t>
  </si>
  <si>
    <t>WACA直客-蕭姵誼</t>
  </si>
  <si>
    <t>WACA直客-林啟國</t>
  </si>
  <si>
    <t>WACA直客-賴宛余</t>
  </si>
  <si>
    <t>WACA直客-何玟靜</t>
  </si>
  <si>
    <t>WACA直客-王吟微</t>
  </si>
  <si>
    <t>WACA直客-陳宣慈</t>
  </si>
  <si>
    <t>WACA直客-莊佩芸</t>
  </si>
  <si>
    <t>WACA直客-林昭蓉</t>
  </si>
  <si>
    <t>WACA直客-王育婷</t>
  </si>
  <si>
    <t>WACA直客-吳柔妤</t>
  </si>
  <si>
    <t>WACA直客-王乙妃</t>
  </si>
  <si>
    <t>WACA直客-張嘉倩</t>
  </si>
  <si>
    <t>WACA直客-莊硯婷</t>
  </si>
  <si>
    <t>WACA直客-林雅婷</t>
  </si>
  <si>
    <t>WACA直客-陳啓豐</t>
  </si>
  <si>
    <t>WACA直客-許小泙</t>
  </si>
  <si>
    <t>WACA直客-楊予瑄</t>
  </si>
  <si>
    <t>WACA直客-孔憲慧</t>
  </si>
  <si>
    <t>WACA直客-陳姿雅</t>
  </si>
  <si>
    <t>WACA直客-童婕綾</t>
  </si>
  <si>
    <t>WACA直客-李佳紜</t>
  </si>
  <si>
    <t>WACA直客-陳美茹</t>
  </si>
  <si>
    <t>WACA直客-陳婉玲</t>
  </si>
  <si>
    <t>WACA直客-王乃玄</t>
  </si>
  <si>
    <t>WACA直客-蘇音婍</t>
  </si>
  <si>
    <t>WACA直客-王淑鈴</t>
  </si>
  <si>
    <t>WACA直客-林詩雲</t>
  </si>
  <si>
    <t>WACA直客-黃曉婷</t>
  </si>
  <si>
    <t>WACA直客-郭芷纓</t>
  </si>
  <si>
    <t>WACA直客-穆亭君</t>
  </si>
  <si>
    <t>WACA直客-王怡婷</t>
  </si>
  <si>
    <t>WACA直客-徐郁淇</t>
  </si>
  <si>
    <t>WACA直客-蕭可芸</t>
  </si>
  <si>
    <t>WACA直客-闕淑芬</t>
  </si>
  <si>
    <t>WACA直客-徐苑華</t>
  </si>
  <si>
    <t>WACA直客-盧怡鳳</t>
  </si>
  <si>
    <t>WACA直客-廖淑玲</t>
  </si>
  <si>
    <t>WACA直客-王依晴</t>
  </si>
  <si>
    <t>WACA直客-陳鈺穎</t>
  </si>
  <si>
    <t>WACA直客-吳芃臻</t>
  </si>
  <si>
    <t>WACA直客-李明秋</t>
  </si>
  <si>
    <t>WACA直客-余姷嬨</t>
  </si>
  <si>
    <t>WACA直客-林詩婷</t>
  </si>
  <si>
    <t>WACA直客-陳文琍</t>
  </si>
  <si>
    <t>WACA直客-林秀妃</t>
  </si>
  <si>
    <t>WACA直客-陳冠佑</t>
  </si>
  <si>
    <t>WACA直客-林盈甄</t>
  </si>
  <si>
    <t>WACA直客-呂珮榕</t>
  </si>
  <si>
    <t>WACA直客-郭琇文</t>
  </si>
  <si>
    <t>WACA直客-賴采汶</t>
  </si>
  <si>
    <t>WACA直客-賴孟旋</t>
  </si>
  <si>
    <t>WACA直客-潘珮琳</t>
  </si>
  <si>
    <t>WACA直客-呂昭溫</t>
  </si>
  <si>
    <t>WACA直客-黃逸玲</t>
  </si>
  <si>
    <t>WACA直客-吳惠婷</t>
  </si>
  <si>
    <t>WACA直客-郭尹蓁</t>
  </si>
  <si>
    <t>WACA直客-梁瀚心</t>
  </si>
  <si>
    <t>WACA直客-邱珮玟</t>
  </si>
  <si>
    <t>WACA直客-趙士豪</t>
  </si>
  <si>
    <t>WACA直客-陳荃秋</t>
  </si>
  <si>
    <t>WACA直客-郭萱淳</t>
  </si>
  <si>
    <t>WACA直客-蘇怡慈</t>
  </si>
  <si>
    <t>WACA直客-黃惠君</t>
  </si>
  <si>
    <t>WACA直客-陳麗如</t>
  </si>
  <si>
    <t>WACA直客-許峻祥</t>
  </si>
  <si>
    <t>WACA直客-吳慧芬</t>
  </si>
  <si>
    <t>WACA直客-任庭萱</t>
  </si>
  <si>
    <t>WACA直客-林婉琳</t>
  </si>
  <si>
    <t>WACA直客-戴君琪</t>
  </si>
  <si>
    <t>WACA直客-郭怡君</t>
  </si>
  <si>
    <t>WACA直客-蕭卓葳</t>
  </si>
  <si>
    <t>WACA直客-李雅玟</t>
  </si>
  <si>
    <t>WACA直客-陳品琇</t>
  </si>
  <si>
    <t>WACA直客-劉瞳</t>
  </si>
  <si>
    <t>WACA直客-王芝慧</t>
  </si>
  <si>
    <t>WACA直客-陳淑君</t>
  </si>
  <si>
    <t>WACA直客-周純伃</t>
  </si>
  <si>
    <t>WACA直客-陳盈欣</t>
  </si>
  <si>
    <t>WACA直客-孫芸英</t>
  </si>
  <si>
    <t>WACA直客-周佳慧</t>
  </si>
  <si>
    <t>WACA直客-蔡于涵</t>
  </si>
  <si>
    <t>WACA直客-彭渝婷</t>
  </si>
  <si>
    <t>WACA直客-巫羿嫺</t>
  </si>
  <si>
    <t>WACA直客-王嵐怡</t>
  </si>
  <si>
    <t>WACA直客-江慧虹</t>
  </si>
  <si>
    <t>WACA直客-林晏愉</t>
  </si>
  <si>
    <t>WACA直客-陳淑芷</t>
  </si>
  <si>
    <t>WACA直客-黃皓瑜</t>
  </si>
  <si>
    <t>WACA直客-史芳羽</t>
  </si>
  <si>
    <t>WACA直客-陳淑菁</t>
  </si>
  <si>
    <t>WACA直客-凃炘羭</t>
  </si>
  <si>
    <t>WACA直客-石佳玲</t>
  </si>
  <si>
    <t>WACA直客-蔡沄蓁</t>
  </si>
  <si>
    <t>WACA直客-廖雅勤</t>
  </si>
  <si>
    <t>WACA直客-張雅菁</t>
  </si>
  <si>
    <t>WACA直客-梁世玲</t>
  </si>
  <si>
    <t>WACA直客-王昱晴</t>
  </si>
  <si>
    <t>WACA直客-鄭安琪</t>
  </si>
  <si>
    <t>WACA直客-李佳穎</t>
  </si>
  <si>
    <t>WACA直客-莊涵媛</t>
  </si>
  <si>
    <t>WACA直客-曾芷榆</t>
  </si>
  <si>
    <t>WACA直客-周麗婷</t>
  </si>
  <si>
    <t>WACA直客-段詩錨</t>
  </si>
  <si>
    <t>WACA直客-蔡靜宜</t>
  </si>
  <si>
    <t>WACA直客-黃苡姍</t>
  </si>
  <si>
    <t>WACA直客-虎安妮</t>
  </si>
  <si>
    <t>WACA直客-蔡佳霖</t>
  </si>
  <si>
    <t>WACA直客-賴炫維</t>
  </si>
  <si>
    <t>WACA直客-姜靜萱</t>
  </si>
  <si>
    <t>WACA直客-張雯淇</t>
  </si>
  <si>
    <t>WACA直客-吳靜宜</t>
  </si>
  <si>
    <t>WACA直客-謝宇帆</t>
  </si>
  <si>
    <t>WACA直客-王婉如</t>
  </si>
  <si>
    <t>WACA直客-巫羽溱</t>
  </si>
  <si>
    <t>WACA直客-陳盈瑄</t>
  </si>
  <si>
    <t>WACA直客-廖敏汝</t>
  </si>
  <si>
    <t>WACA直客-紀燕菱</t>
  </si>
  <si>
    <t>WACA直客-黃佳慧</t>
  </si>
  <si>
    <t>WACA直客-楊憶芸</t>
  </si>
  <si>
    <t>WACA直客-張馨華</t>
  </si>
  <si>
    <t>WACA直客-湯維真</t>
  </si>
  <si>
    <t>WACA直客-王薰婕</t>
  </si>
  <si>
    <t>WACA直客-莊啟祥</t>
  </si>
  <si>
    <t>WACA直客-丹妮</t>
  </si>
  <si>
    <t>WACA直客-林佳慧</t>
  </si>
  <si>
    <t>WACA直客-陳明妤</t>
  </si>
  <si>
    <t>WACA直客-夏于絢</t>
  </si>
  <si>
    <t>WACA直客-謝雯妃</t>
  </si>
  <si>
    <t>WACA直客-王怡真</t>
  </si>
  <si>
    <t>WACA直客-姚孟君</t>
  </si>
  <si>
    <t>WACA直客-郭照宜</t>
  </si>
  <si>
    <t>WACA直客-何苑寧</t>
  </si>
  <si>
    <t>WACA直客-廖意玟</t>
  </si>
  <si>
    <t>WACA直客-蔡嘉玲</t>
  </si>
  <si>
    <t>WACA直客-莊家鈴</t>
  </si>
  <si>
    <t>WACA直客-賴繪帆</t>
  </si>
  <si>
    <t>WACA直客-洪潔茹</t>
  </si>
  <si>
    <t>WACA直客-陳妤欣</t>
  </si>
  <si>
    <t>WACA直客-林秀嵐</t>
  </si>
  <si>
    <t>WACA直客-薛名淳</t>
  </si>
  <si>
    <t>WACA直客-陳立軒</t>
  </si>
  <si>
    <t>WACA直客-胡僑芯</t>
  </si>
  <si>
    <t>WACA直客-蘇雍綾</t>
  </si>
  <si>
    <t>WACA直客-顧小卉</t>
  </si>
  <si>
    <t>WACA直客-陳佩君</t>
  </si>
  <si>
    <t>WACA直客-羅桂蓉</t>
  </si>
  <si>
    <t>WACA直客-林冠志</t>
  </si>
  <si>
    <t>WACA直客-俞姵伶</t>
  </si>
  <si>
    <t>WACA直客-洪偵玲</t>
  </si>
  <si>
    <t>WACA直客-鄭書閔</t>
  </si>
  <si>
    <t>WACA直客-朱育慧</t>
  </si>
  <si>
    <t>WACA直客-陳鈞婷</t>
  </si>
  <si>
    <t>WACA直客-陳梓萓</t>
  </si>
  <si>
    <t>WACA直客-馮雅筠</t>
  </si>
  <si>
    <t>WACA直客-陳子涵</t>
  </si>
  <si>
    <t>WACA直客-羅家汝</t>
  </si>
  <si>
    <t>WACA直客-鄭潔閩</t>
  </si>
  <si>
    <t>WACA直客-涂品喬</t>
  </si>
  <si>
    <t>WACA直客-江貞儀</t>
  </si>
  <si>
    <t>WACA直客-何昱達</t>
  </si>
  <si>
    <t>WACA直客-李宣瑢</t>
  </si>
  <si>
    <t>WACA直客-邱詠蓁</t>
  </si>
  <si>
    <t>WACA直客-黃思瑜</t>
  </si>
  <si>
    <t>WACA直客-許云咨</t>
  </si>
  <si>
    <t>WACA直客-潘惠珠</t>
  </si>
  <si>
    <t>WACA直客-吳俐蓁</t>
  </si>
  <si>
    <t>WACA直客-彭麗玲</t>
  </si>
  <si>
    <t>WACA直客-蕭君怡</t>
  </si>
  <si>
    <t>WACA直客-蔡伊涵</t>
  </si>
  <si>
    <t>WACA直客-張家寧</t>
  </si>
  <si>
    <t>WACA直客-宋佳璇</t>
  </si>
  <si>
    <t>WACA直客-莊君怡</t>
  </si>
  <si>
    <t>WACA直客-莊惠晴</t>
  </si>
  <si>
    <t>WACA直客-邱安琪</t>
  </si>
  <si>
    <t>WACA直客-張文黎</t>
  </si>
  <si>
    <t>WACA直客-張郁琪</t>
  </si>
  <si>
    <t>WACA直客-張乃尹</t>
  </si>
  <si>
    <t>WACA直客-林依君</t>
  </si>
  <si>
    <t>WACA直客-郭怡廷</t>
  </si>
  <si>
    <t>WACA直客-于晴羽</t>
  </si>
  <si>
    <t>WACA直客-陳育靜</t>
  </si>
  <si>
    <t>防蛀修護漱口水【葡萄口味3入】</t>
  </si>
  <si>
    <t>防蛀修護漱口水【莓果口味2入】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</si>
</sst>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.0000"/>
    <numFmt numFmtId="177" formatCode="0_);[Red]\(0\)"/>
  </numFmts>
  <fonts count="15">
    <font>
      <sz val="11"/>
      <color theme="1"/>
      <name val="新細明體"/>
      <family val="2"/>
      <charset val="134"/>
      <scheme val="minor"/>
    </font>
    <font>
      <sz val="9"/>
      <name val="新細明體"/>
      <family val="2"/>
      <charset val="134"/>
      <scheme val="minor"/>
    </font>
    <font>
      <sz val="11"/>
      <color rgb="FF000000"/>
      <name val="Calibri"/>
      <family val="2"/>
    </font>
    <font>
      <sz val="12"/>
      <color theme="1"/>
      <name val="新細明體"/>
      <family val="1"/>
      <charset val="136"/>
      <scheme val="minor"/>
    </font>
    <font>
      <sz val="12"/>
      <color theme="1"/>
      <name val="Calibri"/>
      <family val="2"/>
    </font>
    <font>
      <sz val="9"/>
      <name val="新細明體"/>
      <family val="1"/>
      <charset val="136"/>
    </font>
    <font>
      <sz val="9"/>
      <name val="新細明體"/>
      <family val="3"/>
      <charset val="136"/>
      <scheme val="minor"/>
    </font>
    <font>
      <sz val="12"/>
      <color rgb="FF000000"/>
      <name val="Calibri"/>
      <family val="2"/>
    </font>
    <font>
      <sz val="10"/>
      <color rgb="FF000000"/>
      <name val="Microsoft JhengHei"/>
      <family val="2"/>
      <charset val="136"/>
    </font>
    <font>
      <sz val="11"/>
      <color rgb="FF000000"/>
      <name val="細明體"/>
      <family val="3"/>
      <charset val="136"/>
    </font>
    <font>
      <sz val="9"/>
      <name val="細明體"/>
      <family val="3"/>
      <charset val="136"/>
    </font>
    <font>
      <sz val="12"/>
      <name val="Calibri"/>
      <family val="2"/>
    </font>
    <font>
      <sz val="12"/>
      <color rgb="FF000000"/>
      <name val="&quot;Microsoft JhengHei&quot;"/>
    </font>
    <font>
      <sz val="9.75"/>
      <color theme="1"/>
      <name val="細明體"/>
      <family val="3"/>
      <charset val="136"/>
    </font>
    <font>
      <sz val="6"/>
      <color theme="1"/>
      <name val="細明體"/>
      <family val="3"/>
      <charset val="136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6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2" fillId="0" borderId="0"/>
    <xf numFmtId="0" fontId="2" fillId="0" borderId="0"/>
  </cellStyleXfs>
  <cellXfs count="49">
    <xf numFmtId="0" fontId="0" fillId="0" borderId="0" xfId="0">
      <alignment vertical="center"/>
    </xf>
    <xf numFmtId="14" fontId="0" fillId="0" borderId="0" xfId="0" applyNumberFormat="1">
      <alignment vertical="center"/>
    </xf>
    <xf numFmtId="12" fontId="0" fillId="0" borderId="0" xfId="0" applyNumberFormat="1">
      <alignment vertical="center"/>
    </xf>
    <xf numFmtId="12" fontId="0" fillId="0" borderId="0" xfId="0" applyNumberFormat="1" applyAlignment="1">
      <alignment horizontal="left" vertical="center"/>
    </xf>
    <xf numFmtId="12" fontId="0" fillId="0" borderId="0" xfId="0" applyNumberFormat="1" applyFill="1" applyAlignment="1">
      <alignment horizontal="left" vertical="center"/>
    </xf>
    <xf numFmtId="0" fontId="0" fillId="0" borderId="0" xfId="0" applyFill="1">
      <alignment vertical="center"/>
    </xf>
    <xf numFmtId="0" fontId="0" fillId="0" borderId="0" xfId="0" applyAlignment="1"/>
    <xf numFmtId="1" fontId="0" fillId="0" borderId="0" xfId="0" applyNumberFormat="1" applyAlignment="1"/>
    <xf numFmtId="177" fontId="8" fillId="0" borderId="0" xfId="0" applyNumberFormat="1" applyFont="1">
      <alignment vertical="center"/>
    </xf>
    <xf numFmtId="22" fontId="0" fillId="0" borderId="0" xfId="0" applyNumberFormat="1">
      <alignment vertical="center"/>
    </xf>
    <xf numFmtId="9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9" fillId="0" borderId="0" xfId="0" applyFont="1" applyAlignment="1"/>
    <xf numFmtId="0" fontId="7" fillId="0" borderId="0" xfId="0" applyFont="1" applyAlignment="1">
      <alignment horizontal="left" vertical="center"/>
    </xf>
    <xf numFmtId="0" fontId="7" fillId="0" borderId="0" xfId="0" applyFont="1">
      <alignment vertical="center"/>
    </xf>
    <xf numFmtId="10" fontId="7" fillId="0" borderId="0" xfId="0" applyNumberFormat="1" applyFont="1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10" fontId="7" fillId="0" borderId="0" xfId="0" applyNumberFormat="1" applyFont="1" applyAlignment="1">
      <alignment horizontal="right" vertical="center"/>
    </xf>
    <xf numFmtId="0" fontId="11" fillId="0" borderId="0" xfId="0" applyFont="1">
      <alignment vertical="center"/>
    </xf>
    <xf numFmtId="0" fontId="4" fillId="0" borderId="0" xfId="0" applyFont="1" applyAlignment="1">
      <alignment horizontal="left" vertical="center"/>
    </xf>
    <xf numFmtId="10" fontId="4" fillId="0" borderId="0" xfId="0" applyNumberFormat="1" applyFont="1" applyAlignment="1">
      <alignment horizontal="right" vertical="center"/>
    </xf>
    <xf numFmtId="10" fontId="4" fillId="0" borderId="0" xfId="0" applyNumberFormat="1" applyFont="1">
      <alignment vertical="center"/>
    </xf>
    <xf numFmtId="177" fontId="4" fillId="0" borderId="0" xfId="0" applyNumberFormat="1" applyFont="1" applyAlignment="1"/>
    <xf numFmtId="177" fontId="4" fillId="0" borderId="0" xfId="0" applyNumberFormat="1" applyFont="1" applyAlignment="1">
      <alignment horizontal="left"/>
    </xf>
    <xf numFmtId="0" fontId="7" fillId="0" borderId="0" xfId="0" applyFont="1" applyAlignment="1"/>
    <xf numFmtId="0" fontId="4" fillId="0" borderId="0" xfId="0" applyFont="1" applyAlignment="1"/>
    <xf numFmtId="49" fontId="0" fillId="0" borderId="2" xfId="0" applyNumberFormat="1" applyBorder="1" applyAlignment="1">
      <alignment horizontal="left" vertical="center"/>
    </xf>
    <xf numFmtId="176" fontId="0" fillId="0" borderId="2" xfId="0" applyNumberFormat="1" applyBorder="1" applyAlignment="1">
      <alignment horizontal="right" vertical="center"/>
    </xf>
    <xf numFmtId="49" fontId="0" fillId="0" borderId="0" xfId="0" applyNumberFormat="1" applyAlignment="1">
      <alignment horizontal="left" vertical="center"/>
    </xf>
    <xf numFmtId="176" fontId="0" fillId="0" borderId="0" xfId="0" applyNumberFormat="1" applyAlignment="1">
      <alignment horizontal="right" vertical="center"/>
    </xf>
    <xf numFmtId="177" fontId="7" fillId="0" borderId="0" xfId="0" applyNumberFormat="1" applyFont="1" applyAlignment="1">
      <alignment horizontal="left" vertical="center"/>
    </xf>
    <xf numFmtId="177" fontId="7" fillId="0" borderId="0" xfId="0" applyNumberFormat="1" applyFont="1">
      <alignment vertical="center"/>
    </xf>
    <xf numFmtId="177" fontId="11" fillId="0" borderId="0" xfId="0" applyNumberFormat="1" applyFont="1">
      <alignment vertical="center"/>
    </xf>
    <xf numFmtId="177" fontId="4" fillId="0" borderId="0" xfId="0" applyNumberFormat="1" applyFont="1">
      <alignment vertical="center"/>
    </xf>
    <xf numFmtId="177" fontId="4" fillId="0" borderId="0" xfId="0" applyNumberFormat="1" applyFont="1" applyAlignment="1">
      <alignment horizontal="left" vertical="center"/>
    </xf>
    <xf numFmtId="0" fontId="12" fillId="0" borderId="0" xfId="0" applyFont="1" applyAlignment="1"/>
    <xf numFmtId="177" fontId="12" fillId="0" borderId="0" xfId="0" applyNumberFormat="1" applyFont="1" applyAlignment="1">
      <alignment horizontal="right" vertical="center"/>
    </xf>
    <xf numFmtId="177" fontId="0" fillId="0" borderId="0" xfId="0" applyNumberFormat="1">
      <alignment vertical="center"/>
    </xf>
    <xf numFmtId="49" fontId="14" fillId="0" borderId="1" xfId="0" applyNumberFormat="1" applyFont="1" applyBorder="1" applyAlignment="1">
      <alignment horizontal="left" vertical="center"/>
    </xf>
    <xf numFmtId="49" fontId="14" fillId="0" borderId="1" xfId="0" applyNumberFormat="1" applyFont="1" applyBorder="1" applyAlignment="1">
      <alignment horizontal="right" vertical="center"/>
    </xf>
    <xf numFmtId="176" fontId="14" fillId="0" borderId="0" xfId="0" applyNumberFormat="1" applyFont="1" applyAlignment="1">
      <alignment horizontal="right" vertical="center"/>
    </xf>
    <xf numFmtId="49" fontId="14" fillId="0" borderId="2" xfId="0" applyNumberFormat="1" applyFont="1" applyBorder="1" applyAlignment="1">
      <alignment horizontal="left" vertical="center"/>
    </xf>
    <xf numFmtId="176" fontId="14" fillId="0" borderId="2" xfId="0" applyNumberFormat="1" applyFont="1" applyBorder="1" applyAlignment="1">
      <alignment horizontal="right" vertical="center"/>
    </xf>
    <xf numFmtId="49" fontId="14" fillId="0" borderId="0" xfId="0" applyNumberFormat="1" applyFont="1" applyAlignment="1">
      <alignment horizontal="left" vertical="center"/>
    </xf>
    <xf numFmtId="49" fontId="14" fillId="0" borderId="0" xfId="0" applyNumberFormat="1" applyFont="1" applyAlignment="1">
      <alignment horizontal="left" vertical="center"/>
    </xf>
    <xf numFmtId="49" fontId="13" fillId="0" borderId="0" xfId="0" applyNumberFormat="1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</cellXfs>
  <cellStyles count="6">
    <cellStyle name="一般" xfId="0" builtinId="0"/>
    <cellStyle name="一般 2" xfId="4" xr:uid="{A5651BC9-56DE-498E-B196-5ABD82C37067}"/>
    <cellStyle name="一般 3" xfId="5" xr:uid="{4AF699C4-B65A-481C-9503-410FBD194EF3}"/>
    <cellStyle name="百分比 2" xfId="3" xr:uid="{00000000-0005-0000-0000-000001000000}"/>
    <cellStyle name="常规 2" xfId="1" xr:uid="{00000000-0005-0000-0000-000003000000}"/>
    <cellStyle name="常规 3" xfId="2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C:\LYPWIN5X\strPicName.jpg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file:///C:\LYPWIN5X\strPicName.jpg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LYPWIN5X\strPicName.jpg" TargetMode="Externa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file:///C:\LYPWIN5X\strPicName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0</xdr:row>
      <xdr:rowOff>190500</xdr:rowOff>
    </xdr:to>
    <xdr:pic>
      <xdr:nvPicPr>
        <xdr:cNvPr id="2" name="圖片 2">
          <a:extLst>
            <a:ext uri="{FF2B5EF4-FFF2-40B4-BE49-F238E27FC236}">
              <a16:creationId xmlns:a16="http://schemas.microsoft.com/office/drawing/2014/main" id="{CABC9260-327E-4B4E-817F-C7738CF2B3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2" name="圖片 2" descr="C:\LYPWIN5X\strPicName.jpg">
          <a:extLst>
            <a:ext uri="{FF2B5EF4-FFF2-40B4-BE49-F238E27FC236}">
              <a16:creationId xmlns:a16="http://schemas.microsoft.com/office/drawing/2014/main" id="{EA8BF1CB-8197-49BC-AFFC-C6D28BF42E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AFB839AC-588A-4367-BE1C-C50A59A433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9525</xdr:rowOff>
    </xdr:to>
    <xdr:pic>
      <xdr:nvPicPr>
        <xdr:cNvPr id="4" name="圖片 2">
          <a:extLst>
            <a:ext uri="{FF2B5EF4-FFF2-40B4-BE49-F238E27FC236}">
              <a16:creationId xmlns:a16="http://schemas.microsoft.com/office/drawing/2014/main" id="{2600A8E2-C418-4B2B-980C-42B1538FE0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16329</xdr:rowOff>
    </xdr:to>
    <xdr:pic>
      <xdr:nvPicPr>
        <xdr:cNvPr id="2" name="圖片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4191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16329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4191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16329</xdr:rowOff>
    </xdr:to>
    <xdr:pic>
      <xdr:nvPicPr>
        <xdr:cNvPr id="4" name="圖片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4191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16329</xdr:rowOff>
    </xdr:to>
    <xdr:pic>
      <xdr:nvPicPr>
        <xdr:cNvPr id="5" name="圖片 2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4191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16329</xdr:rowOff>
    </xdr:to>
    <xdr:pic>
      <xdr:nvPicPr>
        <xdr:cNvPr id="6" name="圖片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4191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1</xdr:row>
      <xdr:rowOff>152400</xdr:rowOff>
    </xdr:to>
    <xdr:pic>
      <xdr:nvPicPr>
        <xdr:cNvPr id="7" name="圖片 2" descr="C:\LYPWIN5X\strPicName.jpg">
          <a:extLst>
            <a:ext uri="{FF2B5EF4-FFF2-40B4-BE49-F238E27FC236}">
              <a16:creationId xmlns:a16="http://schemas.microsoft.com/office/drawing/2014/main" id="{8A58BD36-E112-4646-80E4-3CD7ECE6BB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8" name="圖片 2" descr="C:\LYPWIN5X\strPicName.jpg">
          <a:extLst>
            <a:ext uri="{FF2B5EF4-FFF2-40B4-BE49-F238E27FC236}">
              <a16:creationId xmlns:a16="http://schemas.microsoft.com/office/drawing/2014/main" id="{A303174F-CF63-4A8F-93F3-6282591D36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9" name="圖片 2" descr="C:\LYPWIN5X\strPicName.jpg">
          <a:extLst>
            <a:ext uri="{FF2B5EF4-FFF2-40B4-BE49-F238E27FC236}">
              <a16:creationId xmlns:a16="http://schemas.microsoft.com/office/drawing/2014/main" id="{E984CC17-5DF1-4532-9D1D-193377F111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0" name="圖片 2" descr="C:\LYPWIN5X\strPicName.jpg">
          <a:extLst>
            <a:ext uri="{FF2B5EF4-FFF2-40B4-BE49-F238E27FC236}">
              <a16:creationId xmlns:a16="http://schemas.microsoft.com/office/drawing/2014/main" id="{EE495CA4-1C43-49A5-99A8-FD735801D1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1" name="圖片 2" descr="C:\LYPWIN5X\strPicName.jpg">
          <a:extLst>
            <a:ext uri="{FF2B5EF4-FFF2-40B4-BE49-F238E27FC236}">
              <a16:creationId xmlns:a16="http://schemas.microsoft.com/office/drawing/2014/main" id="{A015E39F-B45E-423D-ABC8-89E6772ADA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2" name="圖片 2" descr="C:\LYPWIN5X\strPicName.jpg">
          <a:extLst>
            <a:ext uri="{FF2B5EF4-FFF2-40B4-BE49-F238E27FC236}">
              <a16:creationId xmlns:a16="http://schemas.microsoft.com/office/drawing/2014/main" id="{1277DB83-3354-49E1-AED3-7CF3529CFE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3" name="圖片 2" descr="C:\LYPWIN5X\strPicName.jpg">
          <a:extLst>
            <a:ext uri="{FF2B5EF4-FFF2-40B4-BE49-F238E27FC236}">
              <a16:creationId xmlns:a16="http://schemas.microsoft.com/office/drawing/2014/main" id="{5B5147B4-C7C6-4A9A-B1E0-4BD9DEBB31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4" name="圖片 2" descr="C:\LYPWIN5X\strPicName.jpg">
          <a:extLst>
            <a:ext uri="{FF2B5EF4-FFF2-40B4-BE49-F238E27FC236}">
              <a16:creationId xmlns:a16="http://schemas.microsoft.com/office/drawing/2014/main" id="{BCD3DFFC-53D2-4336-8295-484DBBB871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5" name="圖片 2" descr="C:\LYPWIN5X\strPicName.jpg">
          <a:extLst>
            <a:ext uri="{FF2B5EF4-FFF2-40B4-BE49-F238E27FC236}">
              <a16:creationId xmlns:a16="http://schemas.microsoft.com/office/drawing/2014/main" id="{06116BD1-51C5-46DA-B9D8-A73CE27CB0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6" name="圖片 15">
          <a:extLst>
            <a:ext uri="{FF2B5EF4-FFF2-40B4-BE49-F238E27FC236}">
              <a16:creationId xmlns:a16="http://schemas.microsoft.com/office/drawing/2014/main" id="{21B2C820-92C9-49B5-BC4A-E5B19F6891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4191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7" name="圖片 16">
          <a:extLst>
            <a:ext uri="{FF2B5EF4-FFF2-40B4-BE49-F238E27FC236}">
              <a16:creationId xmlns:a16="http://schemas.microsoft.com/office/drawing/2014/main" id="{677BA312-A30B-4944-8DE6-106A105DE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4191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8" name="圖片 17">
          <a:extLst>
            <a:ext uri="{FF2B5EF4-FFF2-40B4-BE49-F238E27FC236}">
              <a16:creationId xmlns:a16="http://schemas.microsoft.com/office/drawing/2014/main" id="{B362A00C-AE8C-4312-8E9F-9E6FE93AAF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4191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9" name="圖片 2" descr="C:\LYPWIN5X\strPicName.jpg">
          <a:extLst>
            <a:ext uri="{FF2B5EF4-FFF2-40B4-BE49-F238E27FC236}">
              <a16:creationId xmlns:a16="http://schemas.microsoft.com/office/drawing/2014/main" id="{812031ED-9A48-4761-8C79-36728F0803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20" name="圖片 2" descr="C:\LYPWIN5X\strPicName.jpg">
          <a:extLst>
            <a:ext uri="{FF2B5EF4-FFF2-40B4-BE49-F238E27FC236}">
              <a16:creationId xmlns:a16="http://schemas.microsoft.com/office/drawing/2014/main" id="{7F237F2D-08DE-454C-ACD6-C5DA3DF097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21" name="圖片 2" descr="C:\LYPWIN5X\strPicName.jpg">
          <a:extLst>
            <a:ext uri="{FF2B5EF4-FFF2-40B4-BE49-F238E27FC236}">
              <a16:creationId xmlns:a16="http://schemas.microsoft.com/office/drawing/2014/main" id="{958C630B-0CBB-4C2C-B83F-DA1DB2B3B8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22" name="圖片 2" descr="C:\LYPWIN5X\strPicName.jpg">
          <a:extLst>
            <a:ext uri="{FF2B5EF4-FFF2-40B4-BE49-F238E27FC236}">
              <a16:creationId xmlns:a16="http://schemas.microsoft.com/office/drawing/2014/main" id="{7F835A2C-59FF-443D-81ED-510866995A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23" name="圖片 2" descr="C:\LYPWIN5X\strPicName.jpg">
          <a:extLst>
            <a:ext uri="{FF2B5EF4-FFF2-40B4-BE49-F238E27FC236}">
              <a16:creationId xmlns:a16="http://schemas.microsoft.com/office/drawing/2014/main" id="{5CC5CCBB-F0E7-457D-AD98-3F1602D843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24" name="圖片 2" descr="C:\LYPWIN5X\strPicName.jpg">
          <a:extLst>
            <a:ext uri="{FF2B5EF4-FFF2-40B4-BE49-F238E27FC236}">
              <a16:creationId xmlns:a16="http://schemas.microsoft.com/office/drawing/2014/main" id="{BFAB11BF-031B-47A2-8140-C7759C3BA1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25" name="圖片 2" descr="C:\LYPWIN5X\strPicName.jpg">
          <a:extLst>
            <a:ext uri="{FF2B5EF4-FFF2-40B4-BE49-F238E27FC236}">
              <a16:creationId xmlns:a16="http://schemas.microsoft.com/office/drawing/2014/main" id="{23E42E03-5D14-4B85-B9E1-738B99D6B0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0</xdr:rowOff>
    </xdr:to>
    <xdr:pic>
      <xdr:nvPicPr>
        <xdr:cNvPr id="26" name="圖片 2" descr="C:\LYPWIN5X\strPicName.jpg">
          <a:extLst>
            <a:ext uri="{FF2B5EF4-FFF2-40B4-BE49-F238E27FC236}">
              <a16:creationId xmlns:a16="http://schemas.microsoft.com/office/drawing/2014/main" id="{3EE1A063-1499-4372-9AFB-ACCD583ADD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0</xdr:rowOff>
    </xdr:to>
    <xdr:pic>
      <xdr:nvPicPr>
        <xdr:cNvPr id="27" name="圖片 2" descr="C:\LYPWIN5X\strPicName.jpg">
          <a:extLst>
            <a:ext uri="{FF2B5EF4-FFF2-40B4-BE49-F238E27FC236}">
              <a16:creationId xmlns:a16="http://schemas.microsoft.com/office/drawing/2014/main" id="{5EAEAD7F-6906-4425-9CA4-E680DD1C23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28" name="圖片 2" descr="C:\LYPWIN5X\strPicName.jpg">
          <a:extLst>
            <a:ext uri="{FF2B5EF4-FFF2-40B4-BE49-F238E27FC236}">
              <a16:creationId xmlns:a16="http://schemas.microsoft.com/office/drawing/2014/main" id="{0E8FB661-892A-49EF-B169-687A6066EE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0</xdr:rowOff>
    </xdr:to>
    <xdr:pic>
      <xdr:nvPicPr>
        <xdr:cNvPr id="29" name="圖片 2" descr="C:\LYPWIN5X\strPicName.jpg">
          <a:extLst>
            <a:ext uri="{FF2B5EF4-FFF2-40B4-BE49-F238E27FC236}">
              <a16:creationId xmlns:a16="http://schemas.microsoft.com/office/drawing/2014/main" id="{5120F66E-FF22-436D-9469-C7679FDBBB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0</xdr:rowOff>
    </xdr:to>
    <xdr:pic>
      <xdr:nvPicPr>
        <xdr:cNvPr id="30" name="圖片 2" descr="C:\LYPWIN5X\strPicName.jpg">
          <a:extLst>
            <a:ext uri="{FF2B5EF4-FFF2-40B4-BE49-F238E27FC236}">
              <a16:creationId xmlns:a16="http://schemas.microsoft.com/office/drawing/2014/main" id="{3052DB66-28DB-4AA0-B614-767DC9570B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31" name="圖片 2">
          <a:extLst>
            <a:ext uri="{FF2B5EF4-FFF2-40B4-BE49-F238E27FC236}">
              <a16:creationId xmlns:a16="http://schemas.microsoft.com/office/drawing/2014/main" id="{CFC56835-878A-4654-AA25-24A5914236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32" name="圖片 2">
          <a:extLst>
            <a:ext uri="{FF2B5EF4-FFF2-40B4-BE49-F238E27FC236}">
              <a16:creationId xmlns:a16="http://schemas.microsoft.com/office/drawing/2014/main" id="{3C40D294-D8DB-4F43-80B2-566C401F0B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0</xdr:rowOff>
    </xdr:to>
    <xdr:pic>
      <xdr:nvPicPr>
        <xdr:cNvPr id="33" name="圖片 2">
          <a:extLst>
            <a:ext uri="{FF2B5EF4-FFF2-40B4-BE49-F238E27FC236}">
              <a16:creationId xmlns:a16="http://schemas.microsoft.com/office/drawing/2014/main" id="{31C25662-E085-4423-B79D-D5FD0D7320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34" name="圖片 2">
          <a:extLst>
            <a:ext uri="{FF2B5EF4-FFF2-40B4-BE49-F238E27FC236}">
              <a16:creationId xmlns:a16="http://schemas.microsoft.com/office/drawing/2014/main" id="{597591F8-75B2-4000-8472-0EA2448399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0</xdr:rowOff>
    </xdr:to>
    <xdr:pic>
      <xdr:nvPicPr>
        <xdr:cNvPr id="35" name="圖片 2">
          <a:extLst>
            <a:ext uri="{FF2B5EF4-FFF2-40B4-BE49-F238E27FC236}">
              <a16:creationId xmlns:a16="http://schemas.microsoft.com/office/drawing/2014/main" id="{20A5802B-8C5D-4346-8E67-94D43F5EF8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0</xdr:rowOff>
    </xdr:to>
    <xdr:pic>
      <xdr:nvPicPr>
        <xdr:cNvPr id="36" name="圖片 2">
          <a:extLst>
            <a:ext uri="{FF2B5EF4-FFF2-40B4-BE49-F238E27FC236}">
              <a16:creationId xmlns:a16="http://schemas.microsoft.com/office/drawing/2014/main" id="{80628B20-B989-4365-9FAA-2AA206D0A5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0</xdr:rowOff>
    </xdr:to>
    <xdr:pic>
      <xdr:nvPicPr>
        <xdr:cNvPr id="37" name="圖片 2">
          <a:extLst>
            <a:ext uri="{FF2B5EF4-FFF2-40B4-BE49-F238E27FC236}">
              <a16:creationId xmlns:a16="http://schemas.microsoft.com/office/drawing/2014/main" id="{B2B917ED-3487-47EF-8DEB-817DE1D2F3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0</xdr:rowOff>
    </xdr:to>
    <xdr:pic>
      <xdr:nvPicPr>
        <xdr:cNvPr id="38" name="圖片 2">
          <a:extLst>
            <a:ext uri="{FF2B5EF4-FFF2-40B4-BE49-F238E27FC236}">
              <a16:creationId xmlns:a16="http://schemas.microsoft.com/office/drawing/2014/main" id="{64BCA6BA-3885-4535-B1D3-5A2FD6B462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0</xdr:rowOff>
    </xdr:to>
    <xdr:pic>
      <xdr:nvPicPr>
        <xdr:cNvPr id="39" name="圖片 2">
          <a:extLst>
            <a:ext uri="{FF2B5EF4-FFF2-40B4-BE49-F238E27FC236}">
              <a16:creationId xmlns:a16="http://schemas.microsoft.com/office/drawing/2014/main" id="{63E21DD5-E730-49C0-9A57-9792565AA5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0</xdr:rowOff>
    </xdr:to>
    <xdr:pic>
      <xdr:nvPicPr>
        <xdr:cNvPr id="40" name="圖片 2">
          <a:extLst>
            <a:ext uri="{FF2B5EF4-FFF2-40B4-BE49-F238E27FC236}">
              <a16:creationId xmlns:a16="http://schemas.microsoft.com/office/drawing/2014/main" id="{85C9EDA3-4FBD-404D-8FD3-36B52C659A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0</xdr:rowOff>
    </xdr:to>
    <xdr:pic>
      <xdr:nvPicPr>
        <xdr:cNvPr id="41" name="圖片 2">
          <a:extLst>
            <a:ext uri="{FF2B5EF4-FFF2-40B4-BE49-F238E27FC236}">
              <a16:creationId xmlns:a16="http://schemas.microsoft.com/office/drawing/2014/main" id="{5BFBEF42-51BE-458E-A496-8F5A7E2E3A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42" name="圖片 2">
          <a:extLst>
            <a:ext uri="{FF2B5EF4-FFF2-40B4-BE49-F238E27FC236}">
              <a16:creationId xmlns:a16="http://schemas.microsoft.com/office/drawing/2014/main" id="{2CC474BB-4FA0-49A4-89E6-66F0AD96CD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43" name="圖片 2">
          <a:extLst>
            <a:ext uri="{FF2B5EF4-FFF2-40B4-BE49-F238E27FC236}">
              <a16:creationId xmlns:a16="http://schemas.microsoft.com/office/drawing/2014/main" id="{BC002A85-285C-43C8-A212-FDD3ACB25D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44" name="圖片 2">
          <a:extLst>
            <a:ext uri="{FF2B5EF4-FFF2-40B4-BE49-F238E27FC236}">
              <a16:creationId xmlns:a16="http://schemas.microsoft.com/office/drawing/2014/main" id="{7C7755F1-F1DE-4BCF-ABAB-9E41D17E79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45" name="圖片 2">
          <a:extLst>
            <a:ext uri="{FF2B5EF4-FFF2-40B4-BE49-F238E27FC236}">
              <a16:creationId xmlns:a16="http://schemas.microsoft.com/office/drawing/2014/main" id="{4B63868D-421D-4D2C-B433-E25E5212DE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46" name="圖片 2">
          <a:extLst>
            <a:ext uri="{FF2B5EF4-FFF2-40B4-BE49-F238E27FC236}">
              <a16:creationId xmlns:a16="http://schemas.microsoft.com/office/drawing/2014/main" id="{6787B384-CB05-4D13-BC86-0030056633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47" name="圖片 2">
          <a:extLst>
            <a:ext uri="{FF2B5EF4-FFF2-40B4-BE49-F238E27FC236}">
              <a16:creationId xmlns:a16="http://schemas.microsoft.com/office/drawing/2014/main" id="{E561A2B9-80CC-44D8-A9C6-415137CD57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48" name="圖片 2">
          <a:extLst>
            <a:ext uri="{FF2B5EF4-FFF2-40B4-BE49-F238E27FC236}">
              <a16:creationId xmlns:a16="http://schemas.microsoft.com/office/drawing/2014/main" id="{2759980C-30AD-4A5B-9CAB-F6CD2397CF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49" name="圖片 2">
          <a:extLst>
            <a:ext uri="{FF2B5EF4-FFF2-40B4-BE49-F238E27FC236}">
              <a16:creationId xmlns:a16="http://schemas.microsoft.com/office/drawing/2014/main" id="{95959148-BC1B-43DC-B119-D53F3C40F1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50" name="圖片 2">
          <a:extLst>
            <a:ext uri="{FF2B5EF4-FFF2-40B4-BE49-F238E27FC236}">
              <a16:creationId xmlns:a16="http://schemas.microsoft.com/office/drawing/2014/main" id="{933B973D-9A38-444D-9A81-0C618D08C2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51" name="圖片 2">
          <a:extLst>
            <a:ext uri="{FF2B5EF4-FFF2-40B4-BE49-F238E27FC236}">
              <a16:creationId xmlns:a16="http://schemas.microsoft.com/office/drawing/2014/main" id="{FF5B301F-DC4D-478E-AD52-A96472FBC0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52" name="圖片 2">
          <a:extLst>
            <a:ext uri="{FF2B5EF4-FFF2-40B4-BE49-F238E27FC236}">
              <a16:creationId xmlns:a16="http://schemas.microsoft.com/office/drawing/2014/main" id="{F0937DB4-BC82-4BDD-B866-2C5E9B2BC7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53" name="圖片 2">
          <a:extLst>
            <a:ext uri="{FF2B5EF4-FFF2-40B4-BE49-F238E27FC236}">
              <a16:creationId xmlns:a16="http://schemas.microsoft.com/office/drawing/2014/main" id="{73DCEA99-52ED-4239-80EC-DB5AB7B647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54" name="圖片 2">
          <a:extLst>
            <a:ext uri="{FF2B5EF4-FFF2-40B4-BE49-F238E27FC236}">
              <a16:creationId xmlns:a16="http://schemas.microsoft.com/office/drawing/2014/main" id="{1A964336-5B29-4AC1-8B01-142EF8AD96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55" name="圖片 2">
          <a:extLst>
            <a:ext uri="{FF2B5EF4-FFF2-40B4-BE49-F238E27FC236}">
              <a16:creationId xmlns:a16="http://schemas.microsoft.com/office/drawing/2014/main" id="{AB70E14E-6DC0-4138-8399-B5010E769D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56" name="圖片 2">
          <a:extLst>
            <a:ext uri="{FF2B5EF4-FFF2-40B4-BE49-F238E27FC236}">
              <a16:creationId xmlns:a16="http://schemas.microsoft.com/office/drawing/2014/main" id="{4794B244-503D-467C-883A-606B97B24B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57" name="圖片 2">
          <a:extLst>
            <a:ext uri="{FF2B5EF4-FFF2-40B4-BE49-F238E27FC236}">
              <a16:creationId xmlns:a16="http://schemas.microsoft.com/office/drawing/2014/main" id="{84549891-78CD-463A-B828-C6718811A4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58" name="圖片 2">
          <a:extLst>
            <a:ext uri="{FF2B5EF4-FFF2-40B4-BE49-F238E27FC236}">
              <a16:creationId xmlns:a16="http://schemas.microsoft.com/office/drawing/2014/main" id="{854CD287-5FEB-4E7C-AE54-A8B2B20063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59" name="圖片 2">
          <a:extLst>
            <a:ext uri="{FF2B5EF4-FFF2-40B4-BE49-F238E27FC236}">
              <a16:creationId xmlns:a16="http://schemas.microsoft.com/office/drawing/2014/main" id="{448AF47C-5F2C-40BE-8E2C-16586E078D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60" name="圖片 2">
          <a:extLst>
            <a:ext uri="{FF2B5EF4-FFF2-40B4-BE49-F238E27FC236}">
              <a16:creationId xmlns:a16="http://schemas.microsoft.com/office/drawing/2014/main" id="{F7812326-7D7C-4F15-BC6E-D8C76554E0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61" name="圖片 2">
          <a:extLst>
            <a:ext uri="{FF2B5EF4-FFF2-40B4-BE49-F238E27FC236}">
              <a16:creationId xmlns:a16="http://schemas.microsoft.com/office/drawing/2014/main" id="{D79C70F7-019B-4603-9313-80FD20ABB7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62" name="圖片 2">
          <a:extLst>
            <a:ext uri="{FF2B5EF4-FFF2-40B4-BE49-F238E27FC236}">
              <a16:creationId xmlns:a16="http://schemas.microsoft.com/office/drawing/2014/main" id="{CC372556-9815-4E53-8DE0-A0418745D5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63" name="圖片 2">
          <a:extLst>
            <a:ext uri="{FF2B5EF4-FFF2-40B4-BE49-F238E27FC236}">
              <a16:creationId xmlns:a16="http://schemas.microsoft.com/office/drawing/2014/main" id="{28BD7D48-E4D5-424E-A3B1-D8CAA25709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64" name="圖片 2">
          <a:extLst>
            <a:ext uri="{FF2B5EF4-FFF2-40B4-BE49-F238E27FC236}">
              <a16:creationId xmlns:a16="http://schemas.microsoft.com/office/drawing/2014/main" id="{CA4A1EEC-3D17-482C-A9D4-77899E54B4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65" name="圖片 2">
          <a:extLst>
            <a:ext uri="{FF2B5EF4-FFF2-40B4-BE49-F238E27FC236}">
              <a16:creationId xmlns:a16="http://schemas.microsoft.com/office/drawing/2014/main" id="{13D9B4EE-2245-4B65-A8EA-42EE9F610F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66" name="圖片 2">
          <a:extLst>
            <a:ext uri="{FF2B5EF4-FFF2-40B4-BE49-F238E27FC236}">
              <a16:creationId xmlns:a16="http://schemas.microsoft.com/office/drawing/2014/main" id="{D1287930-5DBC-4865-BA92-EE54EFD7C4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67" name="圖片 2">
          <a:extLst>
            <a:ext uri="{FF2B5EF4-FFF2-40B4-BE49-F238E27FC236}">
              <a16:creationId xmlns:a16="http://schemas.microsoft.com/office/drawing/2014/main" id="{02E928CB-0C40-4F6C-80D3-FB045BA2FA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68" name="圖片 2">
          <a:extLst>
            <a:ext uri="{FF2B5EF4-FFF2-40B4-BE49-F238E27FC236}">
              <a16:creationId xmlns:a16="http://schemas.microsoft.com/office/drawing/2014/main" id="{0C1EDCE8-AE64-49A5-9426-66CA6CBDB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69" name="圖片 2">
          <a:extLst>
            <a:ext uri="{FF2B5EF4-FFF2-40B4-BE49-F238E27FC236}">
              <a16:creationId xmlns:a16="http://schemas.microsoft.com/office/drawing/2014/main" id="{68B2F9DD-41DC-45D8-B0CA-1E833AD730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70" name="圖片 2">
          <a:extLst>
            <a:ext uri="{FF2B5EF4-FFF2-40B4-BE49-F238E27FC236}">
              <a16:creationId xmlns:a16="http://schemas.microsoft.com/office/drawing/2014/main" id="{CB49E587-C7C0-40F5-BCDD-41B2ACD2FB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71" name="圖片 2">
          <a:extLst>
            <a:ext uri="{FF2B5EF4-FFF2-40B4-BE49-F238E27FC236}">
              <a16:creationId xmlns:a16="http://schemas.microsoft.com/office/drawing/2014/main" id="{10E73F5A-D27D-44A5-BC1C-15C368E1F2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72" name="圖片 2">
          <a:extLst>
            <a:ext uri="{FF2B5EF4-FFF2-40B4-BE49-F238E27FC236}">
              <a16:creationId xmlns:a16="http://schemas.microsoft.com/office/drawing/2014/main" id="{4DDB7633-3C46-45AE-8F9C-64632896A9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73" name="圖片 2">
          <a:extLst>
            <a:ext uri="{FF2B5EF4-FFF2-40B4-BE49-F238E27FC236}">
              <a16:creationId xmlns:a16="http://schemas.microsoft.com/office/drawing/2014/main" id="{37067057-9695-4E54-9F3A-05D42A5BE0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74" name="圖片 2">
          <a:extLst>
            <a:ext uri="{FF2B5EF4-FFF2-40B4-BE49-F238E27FC236}">
              <a16:creationId xmlns:a16="http://schemas.microsoft.com/office/drawing/2014/main" id="{A53F7A15-5E82-4872-AD40-9AE9B326FF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75" name="圖片 2">
          <a:extLst>
            <a:ext uri="{FF2B5EF4-FFF2-40B4-BE49-F238E27FC236}">
              <a16:creationId xmlns:a16="http://schemas.microsoft.com/office/drawing/2014/main" id="{07B58DD7-C248-400F-A803-70BF0C2EA3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76" name="圖片 2">
          <a:extLst>
            <a:ext uri="{FF2B5EF4-FFF2-40B4-BE49-F238E27FC236}">
              <a16:creationId xmlns:a16="http://schemas.microsoft.com/office/drawing/2014/main" id="{AFD5318D-C816-4BD4-ADD5-1F4A4FC11F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77" name="圖片 2">
          <a:extLst>
            <a:ext uri="{FF2B5EF4-FFF2-40B4-BE49-F238E27FC236}">
              <a16:creationId xmlns:a16="http://schemas.microsoft.com/office/drawing/2014/main" id="{60DA9D06-343F-4EC2-AAE9-21D25555A8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78" name="圖片 2">
          <a:extLst>
            <a:ext uri="{FF2B5EF4-FFF2-40B4-BE49-F238E27FC236}">
              <a16:creationId xmlns:a16="http://schemas.microsoft.com/office/drawing/2014/main" id="{171D26E0-1ED6-4D13-877A-00B06151DB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79" name="圖片 2">
          <a:extLst>
            <a:ext uri="{FF2B5EF4-FFF2-40B4-BE49-F238E27FC236}">
              <a16:creationId xmlns:a16="http://schemas.microsoft.com/office/drawing/2014/main" id="{990790F8-143A-4244-A5FA-D76D266196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80" name="圖片 2">
          <a:extLst>
            <a:ext uri="{FF2B5EF4-FFF2-40B4-BE49-F238E27FC236}">
              <a16:creationId xmlns:a16="http://schemas.microsoft.com/office/drawing/2014/main" id="{A0D9426A-5D8D-4EFE-B391-3C40F17613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81" name="圖片 2">
          <a:extLst>
            <a:ext uri="{FF2B5EF4-FFF2-40B4-BE49-F238E27FC236}">
              <a16:creationId xmlns:a16="http://schemas.microsoft.com/office/drawing/2014/main" id="{A23072B6-0F65-4C4D-919D-F0A5D40F95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82" name="圖片 2">
          <a:extLst>
            <a:ext uri="{FF2B5EF4-FFF2-40B4-BE49-F238E27FC236}">
              <a16:creationId xmlns:a16="http://schemas.microsoft.com/office/drawing/2014/main" id="{72B5B834-12F4-4D29-BAA3-B074CD03B3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83" name="圖片 2">
          <a:extLst>
            <a:ext uri="{FF2B5EF4-FFF2-40B4-BE49-F238E27FC236}">
              <a16:creationId xmlns:a16="http://schemas.microsoft.com/office/drawing/2014/main" id="{6712C3DC-CBD3-42E7-9AC1-8F17065075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84" name="圖片 2">
          <a:extLst>
            <a:ext uri="{FF2B5EF4-FFF2-40B4-BE49-F238E27FC236}">
              <a16:creationId xmlns:a16="http://schemas.microsoft.com/office/drawing/2014/main" id="{6ECB8EC2-4A0B-4CF6-B6A3-55F8029C06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0</xdr:rowOff>
    </xdr:to>
    <xdr:pic>
      <xdr:nvPicPr>
        <xdr:cNvPr id="85" name="圖片 2">
          <a:extLst>
            <a:ext uri="{FF2B5EF4-FFF2-40B4-BE49-F238E27FC236}">
              <a16:creationId xmlns:a16="http://schemas.microsoft.com/office/drawing/2014/main" id="{64029E0A-E16C-494B-98C9-7145E91161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0</xdr:rowOff>
    </xdr:to>
    <xdr:pic>
      <xdr:nvPicPr>
        <xdr:cNvPr id="86" name="圖片 2">
          <a:extLst>
            <a:ext uri="{FF2B5EF4-FFF2-40B4-BE49-F238E27FC236}">
              <a16:creationId xmlns:a16="http://schemas.microsoft.com/office/drawing/2014/main" id="{9ECAF895-48F9-4108-8B66-FAD0CE4B2C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0</xdr:rowOff>
    </xdr:to>
    <xdr:pic>
      <xdr:nvPicPr>
        <xdr:cNvPr id="87" name="圖片 2">
          <a:extLst>
            <a:ext uri="{FF2B5EF4-FFF2-40B4-BE49-F238E27FC236}">
              <a16:creationId xmlns:a16="http://schemas.microsoft.com/office/drawing/2014/main" id="{13A11B88-3B48-45DF-A47A-D9AAB5ADBF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0</xdr:rowOff>
    </xdr:to>
    <xdr:pic>
      <xdr:nvPicPr>
        <xdr:cNvPr id="88" name="圖片 2">
          <a:extLst>
            <a:ext uri="{FF2B5EF4-FFF2-40B4-BE49-F238E27FC236}">
              <a16:creationId xmlns:a16="http://schemas.microsoft.com/office/drawing/2014/main" id="{059CD801-9DB6-4898-BCB7-E3E8CB9ACE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0</xdr:rowOff>
    </xdr:to>
    <xdr:pic>
      <xdr:nvPicPr>
        <xdr:cNvPr id="89" name="圖片 2">
          <a:extLst>
            <a:ext uri="{FF2B5EF4-FFF2-40B4-BE49-F238E27FC236}">
              <a16:creationId xmlns:a16="http://schemas.microsoft.com/office/drawing/2014/main" id="{846CEB44-D93E-409A-8F2D-534E671C8A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90" name="圖片 2">
          <a:extLst>
            <a:ext uri="{FF2B5EF4-FFF2-40B4-BE49-F238E27FC236}">
              <a16:creationId xmlns:a16="http://schemas.microsoft.com/office/drawing/2014/main" id="{6B7E10F5-AFC8-471E-8ECB-B926619F12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91" name="圖片 2">
          <a:extLst>
            <a:ext uri="{FF2B5EF4-FFF2-40B4-BE49-F238E27FC236}">
              <a16:creationId xmlns:a16="http://schemas.microsoft.com/office/drawing/2014/main" id="{76B2B0DE-3BC6-424E-800C-B029CA939C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92" name="圖片 2">
          <a:extLst>
            <a:ext uri="{FF2B5EF4-FFF2-40B4-BE49-F238E27FC236}">
              <a16:creationId xmlns:a16="http://schemas.microsoft.com/office/drawing/2014/main" id="{203265C1-0192-429D-8051-1DEB5217EA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93" name="圖片 2">
          <a:extLst>
            <a:ext uri="{FF2B5EF4-FFF2-40B4-BE49-F238E27FC236}">
              <a16:creationId xmlns:a16="http://schemas.microsoft.com/office/drawing/2014/main" id="{DE7247E6-0AD8-4236-8A91-6056621F36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94" name="圖片 2">
          <a:extLst>
            <a:ext uri="{FF2B5EF4-FFF2-40B4-BE49-F238E27FC236}">
              <a16:creationId xmlns:a16="http://schemas.microsoft.com/office/drawing/2014/main" id="{361A0355-4713-4907-AEBC-5BDFDF7CAD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95" name="圖片 2">
          <a:extLst>
            <a:ext uri="{FF2B5EF4-FFF2-40B4-BE49-F238E27FC236}">
              <a16:creationId xmlns:a16="http://schemas.microsoft.com/office/drawing/2014/main" id="{1F7BC340-4CB8-4C79-8286-4A5AA08C8C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96" name="圖片 2">
          <a:extLst>
            <a:ext uri="{FF2B5EF4-FFF2-40B4-BE49-F238E27FC236}">
              <a16:creationId xmlns:a16="http://schemas.microsoft.com/office/drawing/2014/main" id="{FE201128-83B9-42FD-9FCB-E6E396F949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97" name="圖片 2">
          <a:extLst>
            <a:ext uri="{FF2B5EF4-FFF2-40B4-BE49-F238E27FC236}">
              <a16:creationId xmlns:a16="http://schemas.microsoft.com/office/drawing/2014/main" id="{B8598B1A-27C5-479F-9673-451A3EED5C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98" name="圖片 2">
          <a:extLst>
            <a:ext uri="{FF2B5EF4-FFF2-40B4-BE49-F238E27FC236}">
              <a16:creationId xmlns:a16="http://schemas.microsoft.com/office/drawing/2014/main" id="{398D4A6A-7AC7-499C-93D0-83A7F312D7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9525</xdr:rowOff>
    </xdr:to>
    <xdr:pic>
      <xdr:nvPicPr>
        <xdr:cNvPr id="99" name="圖片 2">
          <a:extLst>
            <a:ext uri="{FF2B5EF4-FFF2-40B4-BE49-F238E27FC236}">
              <a16:creationId xmlns:a16="http://schemas.microsoft.com/office/drawing/2014/main" id="{09AA0041-A0B6-438A-A6D1-2BEDA51C87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0</xdr:rowOff>
    </xdr:to>
    <xdr:pic>
      <xdr:nvPicPr>
        <xdr:cNvPr id="100" name="圖片 2">
          <a:extLst>
            <a:ext uri="{FF2B5EF4-FFF2-40B4-BE49-F238E27FC236}">
              <a16:creationId xmlns:a16="http://schemas.microsoft.com/office/drawing/2014/main" id="{828ED52E-9E06-4C71-873F-386A888197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01" name="圖片 2">
          <a:extLst>
            <a:ext uri="{FF2B5EF4-FFF2-40B4-BE49-F238E27FC236}">
              <a16:creationId xmlns:a16="http://schemas.microsoft.com/office/drawing/2014/main" id="{BF2E5204-9D79-4F71-A0C3-48E2F873E1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02" name="圖片 2">
          <a:extLst>
            <a:ext uri="{FF2B5EF4-FFF2-40B4-BE49-F238E27FC236}">
              <a16:creationId xmlns:a16="http://schemas.microsoft.com/office/drawing/2014/main" id="{2C327827-D1B6-4605-A049-7F0E9F27BB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03" name="圖片 2">
          <a:extLst>
            <a:ext uri="{FF2B5EF4-FFF2-40B4-BE49-F238E27FC236}">
              <a16:creationId xmlns:a16="http://schemas.microsoft.com/office/drawing/2014/main" id="{60DB9C25-670C-4714-A91E-82C5729F86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04" name="圖片 2">
          <a:extLst>
            <a:ext uri="{FF2B5EF4-FFF2-40B4-BE49-F238E27FC236}">
              <a16:creationId xmlns:a16="http://schemas.microsoft.com/office/drawing/2014/main" id="{EDAAC7DB-ADB8-4DDC-9DE7-A30850E62E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05" name="圖片 2">
          <a:extLst>
            <a:ext uri="{FF2B5EF4-FFF2-40B4-BE49-F238E27FC236}">
              <a16:creationId xmlns:a16="http://schemas.microsoft.com/office/drawing/2014/main" id="{14F37423-F5C3-4224-83BC-696FDD7801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06" name="圖片 2">
          <a:extLst>
            <a:ext uri="{FF2B5EF4-FFF2-40B4-BE49-F238E27FC236}">
              <a16:creationId xmlns:a16="http://schemas.microsoft.com/office/drawing/2014/main" id="{4C8F36A7-7A3C-4993-9782-F4A2979882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1</xdr:row>
      <xdr:rowOff>168729</xdr:rowOff>
    </xdr:to>
    <xdr:pic>
      <xdr:nvPicPr>
        <xdr:cNvPr id="107" name="圖片 2">
          <a:extLst>
            <a:ext uri="{FF2B5EF4-FFF2-40B4-BE49-F238E27FC236}">
              <a16:creationId xmlns:a16="http://schemas.microsoft.com/office/drawing/2014/main" id="{DB22D76C-534F-44B6-8DC7-5D72B5BEF8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2722</xdr:rowOff>
    </xdr:to>
    <xdr:pic>
      <xdr:nvPicPr>
        <xdr:cNvPr id="108" name="圖片 2">
          <a:extLst>
            <a:ext uri="{FF2B5EF4-FFF2-40B4-BE49-F238E27FC236}">
              <a16:creationId xmlns:a16="http://schemas.microsoft.com/office/drawing/2014/main" id="{7334B120-6A09-4E0F-9E72-CF044271C1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57150</xdr:rowOff>
    </xdr:to>
    <xdr:pic>
      <xdr:nvPicPr>
        <xdr:cNvPr id="109" name="圖片 2">
          <a:extLst>
            <a:ext uri="{FF2B5EF4-FFF2-40B4-BE49-F238E27FC236}">
              <a16:creationId xmlns:a16="http://schemas.microsoft.com/office/drawing/2014/main" id="{2532E839-52A9-4FBA-8A0C-ABA2AB10C8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10" name="圖片 2">
          <a:extLst>
            <a:ext uri="{FF2B5EF4-FFF2-40B4-BE49-F238E27FC236}">
              <a16:creationId xmlns:a16="http://schemas.microsoft.com/office/drawing/2014/main" id="{3AEAE9B1-5CBF-4D11-AFAE-6D6B02A0E0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11" name="圖片 2">
          <a:extLst>
            <a:ext uri="{FF2B5EF4-FFF2-40B4-BE49-F238E27FC236}">
              <a16:creationId xmlns:a16="http://schemas.microsoft.com/office/drawing/2014/main" id="{D73BAB49-98A5-49EE-8698-2473F29A6D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12" name="圖片 2">
          <a:extLst>
            <a:ext uri="{FF2B5EF4-FFF2-40B4-BE49-F238E27FC236}">
              <a16:creationId xmlns:a16="http://schemas.microsoft.com/office/drawing/2014/main" id="{582951FB-7142-4D38-BD89-2058B919B2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13" name="圖片 2">
          <a:extLst>
            <a:ext uri="{FF2B5EF4-FFF2-40B4-BE49-F238E27FC236}">
              <a16:creationId xmlns:a16="http://schemas.microsoft.com/office/drawing/2014/main" id="{36096802-F443-4C84-8743-7FB0388B22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14" name="圖片 2">
          <a:extLst>
            <a:ext uri="{FF2B5EF4-FFF2-40B4-BE49-F238E27FC236}">
              <a16:creationId xmlns:a16="http://schemas.microsoft.com/office/drawing/2014/main" id="{3EDA8D63-0931-406C-8A0E-6931D8D012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15" name="圖片 2">
          <a:extLst>
            <a:ext uri="{FF2B5EF4-FFF2-40B4-BE49-F238E27FC236}">
              <a16:creationId xmlns:a16="http://schemas.microsoft.com/office/drawing/2014/main" id="{88AF55D7-F86A-4121-AE69-C7431FD28E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16" name="圖片 2">
          <a:extLst>
            <a:ext uri="{FF2B5EF4-FFF2-40B4-BE49-F238E27FC236}">
              <a16:creationId xmlns:a16="http://schemas.microsoft.com/office/drawing/2014/main" id="{521834C3-DC62-47E1-A2E9-CD092CA7B6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17" name="圖片 2">
          <a:extLst>
            <a:ext uri="{FF2B5EF4-FFF2-40B4-BE49-F238E27FC236}">
              <a16:creationId xmlns:a16="http://schemas.microsoft.com/office/drawing/2014/main" id="{09485654-B505-41FD-99FD-5B4C75CAC1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18" name="圖片 2">
          <a:extLst>
            <a:ext uri="{FF2B5EF4-FFF2-40B4-BE49-F238E27FC236}">
              <a16:creationId xmlns:a16="http://schemas.microsoft.com/office/drawing/2014/main" id="{2564DF20-188B-4F30-B937-341E5DF513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19" name="圖片 2">
          <a:extLst>
            <a:ext uri="{FF2B5EF4-FFF2-40B4-BE49-F238E27FC236}">
              <a16:creationId xmlns:a16="http://schemas.microsoft.com/office/drawing/2014/main" id="{79F85E36-D152-4689-9F85-84532947AE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20" name="圖片 2">
          <a:extLst>
            <a:ext uri="{FF2B5EF4-FFF2-40B4-BE49-F238E27FC236}">
              <a16:creationId xmlns:a16="http://schemas.microsoft.com/office/drawing/2014/main" id="{D02A2ABC-4FB3-4D3C-860F-B7CDDD60E0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1</xdr:row>
      <xdr:rowOff>168729</xdr:rowOff>
    </xdr:to>
    <xdr:pic>
      <xdr:nvPicPr>
        <xdr:cNvPr id="121" name="圖片 2">
          <a:extLst>
            <a:ext uri="{FF2B5EF4-FFF2-40B4-BE49-F238E27FC236}">
              <a16:creationId xmlns:a16="http://schemas.microsoft.com/office/drawing/2014/main" id="{54EEA36F-2644-497E-8226-05772C3A88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57150</xdr:rowOff>
    </xdr:to>
    <xdr:pic>
      <xdr:nvPicPr>
        <xdr:cNvPr id="122" name="圖片 2">
          <a:extLst>
            <a:ext uri="{FF2B5EF4-FFF2-40B4-BE49-F238E27FC236}">
              <a16:creationId xmlns:a16="http://schemas.microsoft.com/office/drawing/2014/main" id="{9E329313-5C24-469A-AB5C-A7D25CA13A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23" name="圖片 2">
          <a:extLst>
            <a:ext uri="{FF2B5EF4-FFF2-40B4-BE49-F238E27FC236}">
              <a16:creationId xmlns:a16="http://schemas.microsoft.com/office/drawing/2014/main" id="{F77EBCF3-F750-417A-BB5A-8A6721C0B0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24" name="圖片 2">
          <a:extLst>
            <a:ext uri="{FF2B5EF4-FFF2-40B4-BE49-F238E27FC236}">
              <a16:creationId xmlns:a16="http://schemas.microsoft.com/office/drawing/2014/main" id="{8577312E-EE39-4F1D-9FE3-04640F3A48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25" name="圖片 2">
          <a:extLst>
            <a:ext uri="{FF2B5EF4-FFF2-40B4-BE49-F238E27FC236}">
              <a16:creationId xmlns:a16="http://schemas.microsoft.com/office/drawing/2014/main" id="{13914D48-D59E-4842-A731-0CF0082F54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26" name="圖片 2">
          <a:extLst>
            <a:ext uri="{FF2B5EF4-FFF2-40B4-BE49-F238E27FC236}">
              <a16:creationId xmlns:a16="http://schemas.microsoft.com/office/drawing/2014/main" id="{29F22F67-FFE7-477D-B77C-AFAB52E970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27" name="圖片 2">
          <a:extLst>
            <a:ext uri="{FF2B5EF4-FFF2-40B4-BE49-F238E27FC236}">
              <a16:creationId xmlns:a16="http://schemas.microsoft.com/office/drawing/2014/main" id="{03E03262-22EF-4C21-B362-EF1FE88538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28" name="圖片 2">
          <a:extLst>
            <a:ext uri="{FF2B5EF4-FFF2-40B4-BE49-F238E27FC236}">
              <a16:creationId xmlns:a16="http://schemas.microsoft.com/office/drawing/2014/main" id="{55C9FB54-3C50-4A56-A73B-80E846BD66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29" name="圖片 2">
          <a:extLst>
            <a:ext uri="{FF2B5EF4-FFF2-40B4-BE49-F238E27FC236}">
              <a16:creationId xmlns:a16="http://schemas.microsoft.com/office/drawing/2014/main" id="{A8C8E653-6F69-404E-B23C-7425BFB364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30" name="圖片 2">
          <a:extLst>
            <a:ext uri="{FF2B5EF4-FFF2-40B4-BE49-F238E27FC236}">
              <a16:creationId xmlns:a16="http://schemas.microsoft.com/office/drawing/2014/main" id="{1C3D379A-0D39-4F75-BC47-04A077CE29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31" name="圖片 2">
          <a:extLst>
            <a:ext uri="{FF2B5EF4-FFF2-40B4-BE49-F238E27FC236}">
              <a16:creationId xmlns:a16="http://schemas.microsoft.com/office/drawing/2014/main" id="{D2E87836-7CEF-4FD8-9A25-D4CA312C86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32" name="圖片 2">
          <a:extLst>
            <a:ext uri="{FF2B5EF4-FFF2-40B4-BE49-F238E27FC236}">
              <a16:creationId xmlns:a16="http://schemas.microsoft.com/office/drawing/2014/main" id="{C4362E30-DBEB-449D-89C3-55A9703B28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33" name="圖片 2">
          <a:extLst>
            <a:ext uri="{FF2B5EF4-FFF2-40B4-BE49-F238E27FC236}">
              <a16:creationId xmlns:a16="http://schemas.microsoft.com/office/drawing/2014/main" id="{69E4B4F1-40E0-445B-B027-B4AE3827C0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34" name="圖片 2">
          <a:extLst>
            <a:ext uri="{FF2B5EF4-FFF2-40B4-BE49-F238E27FC236}">
              <a16:creationId xmlns:a16="http://schemas.microsoft.com/office/drawing/2014/main" id="{22B8202E-6C3B-49DA-AF2F-1980F417CB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35" name="圖片 2">
          <a:extLst>
            <a:ext uri="{FF2B5EF4-FFF2-40B4-BE49-F238E27FC236}">
              <a16:creationId xmlns:a16="http://schemas.microsoft.com/office/drawing/2014/main" id="{F1E7F33E-D196-4EBF-882F-751A79E08D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36" name="圖片 2">
          <a:extLst>
            <a:ext uri="{FF2B5EF4-FFF2-40B4-BE49-F238E27FC236}">
              <a16:creationId xmlns:a16="http://schemas.microsoft.com/office/drawing/2014/main" id="{B574289C-DEA1-4372-AC2D-193E21D882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37" name="圖片 2">
          <a:extLst>
            <a:ext uri="{FF2B5EF4-FFF2-40B4-BE49-F238E27FC236}">
              <a16:creationId xmlns:a16="http://schemas.microsoft.com/office/drawing/2014/main" id="{5A418FE2-5206-4F50-8DB8-0D85F1F3AE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38" name="圖片 2">
          <a:extLst>
            <a:ext uri="{FF2B5EF4-FFF2-40B4-BE49-F238E27FC236}">
              <a16:creationId xmlns:a16="http://schemas.microsoft.com/office/drawing/2014/main" id="{51EF97C2-8269-4A58-802E-371BA4458E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39" name="圖片 2">
          <a:extLst>
            <a:ext uri="{FF2B5EF4-FFF2-40B4-BE49-F238E27FC236}">
              <a16:creationId xmlns:a16="http://schemas.microsoft.com/office/drawing/2014/main" id="{30C2E8E1-4B21-4E58-9E0E-451A34703B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40" name="圖片 2">
          <a:extLst>
            <a:ext uri="{FF2B5EF4-FFF2-40B4-BE49-F238E27FC236}">
              <a16:creationId xmlns:a16="http://schemas.microsoft.com/office/drawing/2014/main" id="{B786C0BD-9A3B-40C6-92C3-BBF0F96897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41" name="圖片 2">
          <a:extLst>
            <a:ext uri="{FF2B5EF4-FFF2-40B4-BE49-F238E27FC236}">
              <a16:creationId xmlns:a16="http://schemas.microsoft.com/office/drawing/2014/main" id="{7CF15CAD-A29E-44B6-B9CE-2D1F24C4EC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42" name="圖片 2">
          <a:extLst>
            <a:ext uri="{FF2B5EF4-FFF2-40B4-BE49-F238E27FC236}">
              <a16:creationId xmlns:a16="http://schemas.microsoft.com/office/drawing/2014/main" id="{DD225F8C-D6F1-41E8-A81C-DFEB951A7E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43" name="圖片 2">
          <a:extLst>
            <a:ext uri="{FF2B5EF4-FFF2-40B4-BE49-F238E27FC236}">
              <a16:creationId xmlns:a16="http://schemas.microsoft.com/office/drawing/2014/main" id="{19F086F6-0055-4E71-888C-CD2E4823D0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44" name="圖片 2">
          <a:extLst>
            <a:ext uri="{FF2B5EF4-FFF2-40B4-BE49-F238E27FC236}">
              <a16:creationId xmlns:a16="http://schemas.microsoft.com/office/drawing/2014/main" id="{60832924-1941-47D0-A1A8-9A4190291C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45" name="圖片 2">
          <a:extLst>
            <a:ext uri="{FF2B5EF4-FFF2-40B4-BE49-F238E27FC236}">
              <a16:creationId xmlns:a16="http://schemas.microsoft.com/office/drawing/2014/main" id="{0104D6DB-F47F-48AF-824E-D53CDD4541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46" name="圖片 2">
          <a:extLst>
            <a:ext uri="{FF2B5EF4-FFF2-40B4-BE49-F238E27FC236}">
              <a16:creationId xmlns:a16="http://schemas.microsoft.com/office/drawing/2014/main" id="{206EF9F2-2CF2-4BDB-B984-E4281FF87C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47" name="圖片 2">
          <a:extLst>
            <a:ext uri="{FF2B5EF4-FFF2-40B4-BE49-F238E27FC236}">
              <a16:creationId xmlns:a16="http://schemas.microsoft.com/office/drawing/2014/main" id="{69B4B411-CA6C-40F8-91FC-E0ED294138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48" name="圖片 2">
          <a:extLst>
            <a:ext uri="{FF2B5EF4-FFF2-40B4-BE49-F238E27FC236}">
              <a16:creationId xmlns:a16="http://schemas.microsoft.com/office/drawing/2014/main" id="{719563DA-BF24-45E1-BE24-98F8D3E941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49" name="圖片 2">
          <a:extLst>
            <a:ext uri="{FF2B5EF4-FFF2-40B4-BE49-F238E27FC236}">
              <a16:creationId xmlns:a16="http://schemas.microsoft.com/office/drawing/2014/main" id="{AB4DE5BD-2CBC-4B48-9D83-0A183E032A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50" name="圖片 2">
          <a:extLst>
            <a:ext uri="{FF2B5EF4-FFF2-40B4-BE49-F238E27FC236}">
              <a16:creationId xmlns:a16="http://schemas.microsoft.com/office/drawing/2014/main" id="{C9F8A306-DD7A-4931-978F-4884E5DF63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51" name="圖片 2">
          <a:extLst>
            <a:ext uri="{FF2B5EF4-FFF2-40B4-BE49-F238E27FC236}">
              <a16:creationId xmlns:a16="http://schemas.microsoft.com/office/drawing/2014/main" id="{5CB81DDA-796B-4052-AA73-80BE435E35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52" name="圖片 2">
          <a:extLst>
            <a:ext uri="{FF2B5EF4-FFF2-40B4-BE49-F238E27FC236}">
              <a16:creationId xmlns:a16="http://schemas.microsoft.com/office/drawing/2014/main" id="{59095DC5-F75C-454F-B479-EA8E8A0D7B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53" name="圖片 2">
          <a:extLst>
            <a:ext uri="{FF2B5EF4-FFF2-40B4-BE49-F238E27FC236}">
              <a16:creationId xmlns:a16="http://schemas.microsoft.com/office/drawing/2014/main" id="{F7BB7620-AAF8-4775-8FB7-98EB87FA16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54" name="圖片 2">
          <a:extLst>
            <a:ext uri="{FF2B5EF4-FFF2-40B4-BE49-F238E27FC236}">
              <a16:creationId xmlns:a16="http://schemas.microsoft.com/office/drawing/2014/main" id="{22D7BCD3-9FF4-4A44-8CE3-1FDD62945A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55" name="圖片 2">
          <a:extLst>
            <a:ext uri="{FF2B5EF4-FFF2-40B4-BE49-F238E27FC236}">
              <a16:creationId xmlns:a16="http://schemas.microsoft.com/office/drawing/2014/main" id="{32CD98E1-8B98-4D7A-996C-B7882B063C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56" name="圖片 2">
          <a:extLst>
            <a:ext uri="{FF2B5EF4-FFF2-40B4-BE49-F238E27FC236}">
              <a16:creationId xmlns:a16="http://schemas.microsoft.com/office/drawing/2014/main" id="{0FFC7DE6-274E-4EBA-92EC-8DA640885B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57" name="圖片 2">
          <a:extLst>
            <a:ext uri="{FF2B5EF4-FFF2-40B4-BE49-F238E27FC236}">
              <a16:creationId xmlns:a16="http://schemas.microsoft.com/office/drawing/2014/main" id="{41A68ED4-3E61-4BA7-AC6B-CA352C0BE1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58" name="圖片 2">
          <a:extLst>
            <a:ext uri="{FF2B5EF4-FFF2-40B4-BE49-F238E27FC236}">
              <a16:creationId xmlns:a16="http://schemas.microsoft.com/office/drawing/2014/main" id="{BC30D4F6-FDCB-4841-AFCC-8B2EF61F5D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59" name="圖片 2">
          <a:extLst>
            <a:ext uri="{FF2B5EF4-FFF2-40B4-BE49-F238E27FC236}">
              <a16:creationId xmlns:a16="http://schemas.microsoft.com/office/drawing/2014/main" id="{52148DBE-30A9-4949-AA58-5B8B7B0F28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60" name="圖片 2">
          <a:extLst>
            <a:ext uri="{FF2B5EF4-FFF2-40B4-BE49-F238E27FC236}">
              <a16:creationId xmlns:a16="http://schemas.microsoft.com/office/drawing/2014/main" id="{88C2B791-C164-437F-B961-90C85021B4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61" name="圖片 2">
          <a:extLst>
            <a:ext uri="{FF2B5EF4-FFF2-40B4-BE49-F238E27FC236}">
              <a16:creationId xmlns:a16="http://schemas.microsoft.com/office/drawing/2014/main" id="{A535AEDB-8E27-4DB7-9192-DB096C5D28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62" name="圖片 2">
          <a:extLst>
            <a:ext uri="{FF2B5EF4-FFF2-40B4-BE49-F238E27FC236}">
              <a16:creationId xmlns:a16="http://schemas.microsoft.com/office/drawing/2014/main" id="{44986A1A-2D6A-4FCD-BF80-E634C137DA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63" name="圖片 2">
          <a:extLst>
            <a:ext uri="{FF2B5EF4-FFF2-40B4-BE49-F238E27FC236}">
              <a16:creationId xmlns:a16="http://schemas.microsoft.com/office/drawing/2014/main" id="{98682FAB-1A5D-4D19-9A5B-4B1DCB99CC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64" name="圖片 2">
          <a:extLst>
            <a:ext uri="{FF2B5EF4-FFF2-40B4-BE49-F238E27FC236}">
              <a16:creationId xmlns:a16="http://schemas.microsoft.com/office/drawing/2014/main" id="{B8B8EFA3-E8E4-4D04-8381-FA36540103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65" name="圖片 2">
          <a:extLst>
            <a:ext uri="{FF2B5EF4-FFF2-40B4-BE49-F238E27FC236}">
              <a16:creationId xmlns:a16="http://schemas.microsoft.com/office/drawing/2014/main" id="{2CC8B350-5E6B-4F18-B8A7-AF5145B1F3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66" name="圖片 2">
          <a:extLst>
            <a:ext uri="{FF2B5EF4-FFF2-40B4-BE49-F238E27FC236}">
              <a16:creationId xmlns:a16="http://schemas.microsoft.com/office/drawing/2014/main" id="{83F6622A-FD92-4A9E-9C56-3443078999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67" name="圖片 2">
          <a:extLst>
            <a:ext uri="{FF2B5EF4-FFF2-40B4-BE49-F238E27FC236}">
              <a16:creationId xmlns:a16="http://schemas.microsoft.com/office/drawing/2014/main" id="{25A675E1-FCD3-4A48-AF7A-6038A29384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68" name="圖片 2">
          <a:extLst>
            <a:ext uri="{FF2B5EF4-FFF2-40B4-BE49-F238E27FC236}">
              <a16:creationId xmlns:a16="http://schemas.microsoft.com/office/drawing/2014/main" id="{8AF97010-B6B5-4512-9C27-D0D83B4343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69" name="圖片 2">
          <a:extLst>
            <a:ext uri="{FF2B5EF4-FFF2-40B4-BE49-F238E27FC236}">
              <a16:creationId xmlns:a16="http://schemas.microsoft.com/office/drawing/2014/main" id="{6FE63030-B919-4FF3-AFAD-9D2A629A17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70" name="圖片 2">
          <a:extLst>
            <a:ext uri="{FF2B5EF4-FFF2-40B4-BE49-F238E27FC236}">
              <a16:creationId xmlns:a16="http://schemas.microsoft.com/office/drawing/2014/main" id="{6835600F-A0E6-4EB3-B172-D6771E6CA9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1</xdr:row>
      <xdr:rowOff>168729</xdr:rowOff>
    </xdr:to>
    <xdr:pic>
      <xdr:nvPicPr>
        <xdr:cNvPr id="171" name="圖片 2">
          <a:extLst>
            <a:ext uri="{FF2B5EF4-FFF2-40B4-BE49-F238E27FC236}">
              <a16:creationId xmlns:a16="http://schemas.microsoft.com/office/drawing/2014/main" id="{AA5D4560-3664-4221-8277-B19F4B50DB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57150</xdr:rowOff>
    </xdr:to>
    <xdr:pic>
      <xdr:nvPicPr>
        <xdr:cNvPr id="172" name="圖片 2">
          <a:extLst>
            <a:ext uri="{FF2B5EF4-FFF2-40B4-BE49-F238E27FC236}">
              <a16:creationId xmlns:a16="http://schemas.microsoft.com/office/drawing/2014/main" id="{E290439A-3B0B-4FD4-AE9C-A13480C7DC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73" name="圖片 2">
          <a:extLst>
            <a:ext uri="{FF2B5EF4-FFF2-40B4-BE49-F238E27FC236}">
              <a16:creationId xmlns:a16="http://schemas.microsoft.com/office/drawing/2014/main" id="{F442EAB6-D8DC-488D-ADBC-26AB2D848C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74" name="圖片 2">
          <a:extLst>
            <a:ext uri="{FF2B5EF4-FFF2-40B4-BE49-F238E27FC236}">
              <a16:creationId xmlns:a16="http://schemas.microsoft.com/office/drawing/2014/main" id="{8D032A22-BF6A-4E9F-9651-D689643204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75" name="圖片 2">
          <a:extLst>
            <a:ext uri="{FF2B5EF4-FFF2-40B4-BE49-F238E27FC236}">
              <a16:creationId xmlns:a16="http://schemas.microsoft.com/office/drawing/2014/main" id="{65521388-8AFD-477D-908D-A23A92C886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76" name="圖片 2">
          <a:extLst>
            <a:ext uri="{FF2B5EF4-FFF2-40B4-BE49-F238E27FC236}">
              <a16:creationId xmlns:a16="http://schemas.microsoft.com/office/drawing/2014/main" id="{C1CAF0B7-A7C6-433F-AE22-0F66668DCF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77" name="圖片 2">
          <a:extLst>
            <a:ext uri="{FF2B5EF4-FFF2-40B4-BE49-F238E27FC236}">
              <a16:creationId xmlns:a16="http://schemas.microsoft.com/office/drawing/2014/main" id="{F76B17CF-56F9-45B3-AB42-08A890C9E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78" name="圖片 2">
          <a:extLst>
            <a:ext uri="{FF2B5EF4-FFF2-40B4-BE49-F238E27FC236}">
              <a16:creationId xmlns:a16="http://schemas.microsoft.com/office/drawing/2014/main" id="{1FB266D6-503C-44ED-9A6C-B70F201F77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79" name="圖片 2">
          <a:extLst>
            <a:ext uri="{FF2B5EF4-FFF2-40B4-BE49-F238E27FC236}">
              <a16:creationId xmlns:a16="http://schemas.microsoft.com/office/drawing/2014/main" id="{88DC3FCC-9761-40CE-8C72-B78FEDE1F7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80" name="圖片 2">
          <a:extLst>
            <a:ext uri="{FF2B5EF4-FFF2-40B4-BE49-F238E27FC236}">
              <a16:creationId xmlns:a16="http://schemas.microsoft.com/office/drawing/2014/main" id="{DA26EB26-7677-4E3A-B977-D9F73DE04A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81" name="圖片 2">
          <a:extLst>
            <a:ext uri="{FF2B5EF4-FFF2-40B4-BE49-F238E27FC236}">
              <a16:creationId xmlns:a16="http://schemas.microsoft.com/office/drawing/2014/main" id="{25A45C7E-6667-49F4-8C7D-DCD07551FF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2</xdr:row>
      <xdr:rowOff>19050</xdr:rowOff>
    </xdr:to>
    <xdr:pic>
      <xdr:nvPicPr>
        <xdr:cNvPr id="182" name="圖片 2">
          <a:extLst>
            <a:ext uri="{FF2B5EF4-FFF2-40B4-BE49-F238E27FC236}">
              <a16:creationId xmlns:a16="http://schemas.microsoft.com/office/drawing/2014/main" id="{24FF0325-D94E-48BE-AF35-79D150C56C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419100</xdr:colOff>
      <xdr:row>3</xdr:row>
      <xdr:rowOff>152400</xdr:rowOff>
    </xdr:to>
    <xdr:pic>
      <xdr:nvPicPr>
        <xdr:cNvPr id="2" name="圖片 2">
          <a:extLst>
            <a:ext uri="{FF2B5EF4-FFF2-40B4-BE49-F238E27FC236}">
              <a16:creationId xmlns:a16="http://schemas.microsoft.com/office/drawing/2014/main" id="{4D31F8D7-F6CE-4C9D-93A0-770CD90B38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K1522"/>
  <sheetViews>
    <sheetView topLeftCell="A1072" workbookViewId="0">
      <selection activeCell="A1860" sqref="A1860:XFD1860"/>
    </sheetView>
  </sheetViews>
  <sheetFormatPr defaultRowHeight="15.75"/>
  <cols>
    <col min="1" max="1" width="23.42578125" style="6" bestFit="1" customWidth="1"/>
    <col min="2" max="2" width="20" style="6" bestFit="1" customWidth="1"/>
    <col min="3" max="3" width="11.7109375" style="6" bestFit="1" customWidth="1"/>
    <col min="4" max="4" width="12.85546875" style="6" bestFit="1" customWidth="1"/>
    <col min="5" max="5" width="18.7109375" style="6" bestFit="1" customWidth="1"/>
    <col min="6" max="6" width="47.140625" style="6" bestFit="1" customWidth="1"/>
    <col min="7" max="7" width="36.42578125" style="6" bestFit="1" customWidth="1"/>
    <col min="8" max="8" width="20" style="6" bestFit="1" customWidth="1"/>
    <col min="9" max="9" width="8.140625" style="6" bestFit="1" customWidth="1"/>
    <col min="10" max="10" width="5.85546875" style="6" bestFit="1" customWidth="1"/>
    <col min="11" max="11" width="3.42578125" style="6" bestFit="1" customWidth="1"/>
    <col min="12" max="12" width="7" style="6" bestFit="1" customWidth="1"/>
    <col min="13" max="13" width="5.85546875" style="6" bestFit="1" customWidth="1"/>
    <col min="14" max="14" width="15.28515625" style="6" bestFit="1" customWidth="1"/>
    <col min="15" max="15" width="34.140625" style="6" bestFit="1" customWidth="1"/>
    <col min="16" max="16" width="5.85546875" style="6" bestFit="1" customWidth="1"/>
    <col min="17" max="17" width="3.42578125" style="6" bestFit="1" customWidth="1"/>
    <col min="18" max="18" width="5.85546875" style="6" bestFit="1" customWidth="1"/>
    <col min="19" max="19" width="10.5703125" style="6" bestFit="1" customWidth="1"/>
    <col min="20" max="20" width="17" style="6" customWidth="1"/>
    <col min="21" max="21" width="21.42578125" style="6" customWidth="1"/>
    <col min="22" max="23" width="10.5703125" style="6" bestFit="1" customWidth="1"/>
    <col min="24" max="24" width="35.28515625" style="6" bestFit="1" customWidth="1"/>
    <col min="25" max="25" width="10.5703125" style="6" bestFit="1" customWidth="1"/>
    <col min="26" max="26" width="11.7109375" style="6" bestFit="1" customWidth="1"/>
    <col min="27" max="27" width="27" style="6" bestFit="1" customWidth="1"/>
    <col min="28" max="28" width="8.140625" style="6" bestFit="1" customWidth="1"/>
    <col min="29" max="33" width="9.140625" style="6"/>
    <col min="34" max="37" width="9.140625" style="7"/>
    <col min="38" max="16384" width="9.140625" style="6"/>
  </cols>
  <sheetData>
    <row r="1" spans="1:37">
      <c r="A1" s="6" t="s">
        <v>0</v>
      </c>
      <c r="B1" s="6" t="s">
        <v>1</v>
      </c>
      <c r="C1" s="6" t="s">
        <v>1896</v>
      </c>
      <c r="D1" s="6" t="s">
        <v>1897</v>
      </c>
      <c r="E1" s="6" t="s">
        <v>2</v>
      </c>
      <c r="F1" s="6" t="s">
        <v>3</v>
      </c>
      <c r="G1" s="12" t="s">
        <v>1607</v>
      </c>
      <c r="H1" s="6" t="s">
        <v>4</v>
      </c>
      <c r="I1" s="6" t="s">
        <v>5</v>
      </c>
      <c r="J1" s="6" t="s">
        <v>6</v>
      </c>
      <c r="K1" s="6" t="s">
        <v>7</v>
      </c>
      <c r="L1" s="6" t="s">
        <v>8</v>
      </c>
      <c r="M1" s="6" t="s">
        <v>9</v>
      </c>
      <c r="N1" s="6" t="s">
        <v>10</v>
      </c>
      <c r="O1" s="6" t="s">
        <v>11</v>
      </c>
      <c r="P1" s="6" t="s">
        <v>1170</v>
      </c>
      <c r="Q1" s="6" t="s">
        <v>12</v>
      </c>
      <c r="R1" s="6" t="s">
        <v>1935</v>
      </c>
      <c r="S1" s="6" t="s">
        <v>13</v>
      </c>
      <c r="T1" s="6" t="s">
        <v>80</v>
      </c>
      <c r="U1" s="6" t="s">
        <v>410</v>
      </c>
      <c r="V1" s="6" t="s">
        <v>1898</v>
      </c>
      <c r="W1" s="6" t="s">
        <v>1936</v>
      </c>
      <c r="X1" s="6" t="s">
        <v>1899</v>
      </c>
      <c r="Y1" s="6" t="s">
        <v>1900</v>
      </c>
      <c r="Z1" s="6" t="s">
        <v>1937</v>
      </c>
      <c r="AA1" s="6" t="s">
        <v>171</v>
      </c>
      <c r="AB1" s="6" t="s">
        <v>1938</v>
      </c>
      <c r="AG1" s="7"/>
      <c r="AK1" s="6"/>
    </row>
    <row r="2" spans="1:37">
      <c r="A2" s="6" t="s">
        <v>2493</v>
      </c>
      <c r="B2" s="6" t="s">
        <v>2494</v>
      </c>
      <c r="C2" s="6" t="s">
        <v>2495</v>
      </c>
      <c r="D2" s="6" t="s">
        <v>2496</v>
      </c>
      <c r="E2" s="6" t="s">
        <v>1608</v>
      </c>
      <c r="F2" s="6" t="s">
        <v>282</v>
      </c>
      <c r="G2" s="6" t="s">
        <v>1609</v>
      </c>
      <c r="H2" s="6">
        <v>4714781020152</v>
      </c>
      <c r="I2" s="6">
        <v>2</v>
      </c>
      <c r="J2" s="6">
        <v>118</v>
      </c>
      <c r="K2" s="6">
        <v>60</v>
      </c>
      <c r="L2" s="6">
        <v>0</v>
      </c>
      <c r="M2" s="6">
        <v>178</v>
      </c>
      <c r="N2" s="6" t="s">
        <v>1940</v>
      </c>
      <c r="O2" s="6" t="s">
        <v>1978</v>
      </c>
      <c r="Q2" s="6" t="s">
        <v>870</v>
      </c>
      <c r="T2" s="6" t="s">
        <v>1942</v>
      </c>
      <c r="Y2" s="6">
        <v>242</v>
      </c>
      <c r="Z2" s="6" t="s">
        <v>2497</v>
      </c>
    </row>
    <row r="3" spans="1:37">
      <c r="A3" s="6" t="s">
        <v>2498</v>
      </c>
      <c r="B3" s="6" t="s">
        <v>2499</v>
      </c>
      <c r="C3" s="6" t="s">
        <v>2500</v>
      </c>
      <c r="D3" s="6" t="s">
        <v>2501</v>
      </c>
      <c r="E3" s="6" t="s">
        <v>1486</v>
      </c>
      <c r="F3" s="6" t="s">
        <v>1487</v>
      </c>
      <c r="G3" s="6" t="s">
        <v>1488</v>
      </c>
      <c r="H3" s="6" t="s">
        <v>163</v>
      </c>
      <c r="I3" s="6">
        <v>1</v>
      </c>
      <c r="J3" s="6">
        <v>399</v>
      </c>
      <c r="K3" s="6">
        <v>0</v>
      </c>
      <c r="L3" s="6">
        <v>0</v>
      </c>
      <c r="M3" s="6">
        <v>975</v>
      </c>
      <c r="N3" s="6" t="s">
        <v>1960</v>
      </c>
      <c r="O3" s="6" t="s">
        <v>1961</v>
      </c>
      <c r="Q3" s="6" t="s">
        <v>870</v>
      </c>
      <c r="T3" s="6" t="s">
        <v>1942</v>
      </c>
      <c r="Y3" s="6">
        <v>920</v>
      </c>
      <c r="Z3" s="6" t="s">
        <v>2502</v>
      </c>
    </row>
    <row r="4" spans="1:37">
      <c r="A4" s="6" t="s">
        <v>2498</v>
      </c>
      <c r="B4" s="6" t="s">
        <v>2499</v>
      </c>
      <c r="C4" s="6" t="s">
        <v>2500</v>
      </c>
      <c r="D4" s="6" t="s">
        <v>2501</v>
      </c>
      <c r="E4" s="6" t="s">
        <v>1486</v>
      </c>
      <c r="F4" s="6" t="s">
        <v>1487</v>
      </c>
      <c r="G4" s="6" t="s">
        <v>1907</v>
      </c>
      <c r="H4" s="6" t="s">
        <v>1045</v>
      </c>
      <c r="I4" s="6">
        <v>1</v>
      </c>
      <c r="J4" s="6">
        <v>399</v>
      </c>
      <c r="K4" s="6">
        <v>0</v>
      </c>
      <c r="L4" s="6">
        <v>0</v>
      </c>
      <c r="M4" s="6">
        <v>975</v>
      </c>
      <c r="N4" s="6" t="s">
        <v>1960</v>
      </c>
      <c r="O4" s="6" t="s">
        <v>1961</v>
      </c>
      <c r="Q4" s="6" t="s">
        <v>870</v>
      </c>
      <c r="T4" s="6" t="s">
        <v>1942</v>
      </c>
      <c r="Y4" s="6">
        <v>920</v>
      </c>
      <c r="Z4" s="6" t="s">
        <v>2502</v>
      </c>
    </row>
    <row r="5" spans="1:37">
      <c r="A5" s="6" t="s">
        <v>2498</v>
      </c>
      <c r="B5" s="6" t="s">
        <v>2499</v>
      </c>
      <c r="C5" s="6" t="s">
        <v>2500</v>
      </c>
      <c r="D5" s="6" t="s">
        <v>2501</v>
      </c>
      <c r="E5" s="6" t="s">
        <v>2024</v>
      </c>
      <c r="F5" s="6" t="s">
        <v>2412</v>
      </c>
      <c r="G5" s="6" t="s">
        <v>2025</v>
      </c>
      <c r="H5" s="6">
        <v>4714781021234</v>
      </c>
      <c r="I5" s="6">
        <v>1</v>
      </c>
      <c r="J5" s="6">
        <v>59</v>
      </c>
      <c r="K5" s="6">
        <v>0</v>
      </c>
      <c r="L5" s="6">
        <v>0</v>
      </c>
      <c r="M5" s="6">
        <v>975</v>
      </c>
      <c r="N5" s="6" t="s">
        <v>1960</v>
      </c>
      <c r="O5" s="6" t="s">
        <v>1961</v>
      </c>
      <c r="Q5" s="6" t="s">
        <v>870</v>
      </c>
      <c r="T5" s="6" t="s">
        <v>1942</v>
      </c>
      <c r="Y5" s="6">
        <v>920</v>
      </c>
      <c r="Z5" s="6" t="s">
        <v>2502</v>
      </c>
    </row>
    <row r="6" spans="1:37">
      <c r="A6" s="6" t="s">
        <v>2498</v>
      </c>
      <c r="B6" s="6" t="s">
        <v>2499</v>
      </c>
      <c r="C6" s="6" t="s">
        <v>2500</v>
      </c>
      <c r="D6" s="6" t="s">
        <v>2501</v>
      </c>
      <c r="E6" s="6" t="s">
        <v>2021</v>
      </c>
      <c r="F6" s="6" t="s">
        <v>2417</v>
      </c>
      <c r="G6" s="6" t="s">
        <v>2022</v>
      </c>
      <c r="H6" s="6">
        <v>4714781021241</v>
      </c>
      <c r="I6" s="6">
        <v>1</v>
      </c>
      <c r="J6" s="6">
        <v>59</v>
      </c>
      <c r="K6" s="6">
        <v>0</v>
      </c>
      <c r="L6" s="6">
        <v>0</v>
      </c>
      <c r="M6" s="6">
        <v>975</v>
      </c>
      <c r="N6" s="6" t="s">
        <v>1960</v>
      </c>
      <c r="O6" s="6" t="s">
        <v>1961</v>
      </c>
      <c r="Q6" s="6" t="s">
        <v>870</v>
      </c>
      <c r="T6" s="6" t="s">
        <v>1942</v>
      </c>
      <c r="Y6" s="6">
        <v>920</v>
      </c>
      <c r="Z6" s="6" t="s">
        <v>2502</v>
      </c>
    </row>
    <row r="7" spans="1:37">
      <c r="A7" s="6" t="s">
        <v>2498</v>
      </c>
      <c r="B7" s="6" t="s">
        <v>2499</v>
      </c>
      <c r="C7" s="6" t="s">
        <v>2500</v>
      </c>
      <c r="D7" s="6" t="s">
        <v>2501</v>
      </c>
      <c r="E7" s="6" t="s">
        <v>1889</v>
      </c>
      <c r="F7" s="6" t="s">
        <v>2465</v>
      </c>
      <c r="G7" s="6" t="s">
        <v>1891</v>
      </c>
      <c r="H7" s="6">
        <v>4714781021227</v>
      </c>
      <c r="I7" s="6">
        <v>1</v>
      </c>
      <c r="J7" s="6">
        <v>59</v>
      </c>
      <c r="K7" s="6">
        <v>0</v>
      </c>
      <c r="L7" s="6">
        <v>0</v>
      </c>
      <c r="M7" s="6">
        <v>975</v>
      </c>
      <c r="N7" s="6" t="s">
        <v>1960</v>
      </c>
      <c r="O7" s="6" t="s">
        <v>1961</v>
      </c>
      <c r="Q7" s="6" t="s">
        <v>870</v>
      </c>
      <c r="T7" s="6" t="s">
        <v>1942</v>
      </c>
      <c r="Y7" s="6">
        <v>920</v>
      </c>
      <c r="Z7" s="6" t="s">
        <v>2502</v>
      </c>
    </row>
    <row r="8" spans="1:37">
      <c r="A8" s="6" t="s">
        <v>2503</v>
      </c>
      <c r="B8" s="6" t="s">
        <v>2504</v>
      </c>
      <c r="C8" s="6" t="s">
        <v>2505</v>
      </c>
      <c r="D8" s="6" t="s">
        <v>2506</v>
      </c>
      <c r="E8" s="6" t="s">
        <v>1486</v>
      </c>
      <c r="F8" s="6" t="s">
        <v>1487</v>
      </c>
      <c r="G8" s="6" t="s">
        <v>1488</v>
      </c>
      <c r="H8" s="6" t="s">
        <v>163</v>
      </c>
      <c r="I8" s="6">
        <v>1</v>
      </c>
      <c r="J8" s="6">
        <v>399</v>
      </c>
      <c r="K8" s="6">
        <v>0</v>
      </c>
      <c r="L8" s="6">
        <v>0</v>
      </c>
      <c r="M8" s="6">
        <v>798</v>
      </c>
      <c r="N8" s="6" t="s">
        <v>1476</v>
      </c>
      <c r="O8" s="6" t="s">
        <v>1477</v>
      </c>
      <c r="Q8" s="6" t="s">
        <v>870</v>
      </c>
      <c r="T8" s="6" t="s">
        <v>1886</v>
      </c>
      <c r="V8" s="6">
        <v>137638</v>
      </c>
      <c r="W8" s="6" t="s">
        <v>2507</v>
      </c>
      <c r="X8" s="6" t="s">
        <v>2508</v>
      </c>
    </row>
    <row r="9" spans="1:37">
      <c r="A9" s="6" t="s">
        <v>2503</v>
      </c>
      <c r="B9" s="6" t="s">
        <v>2504</v>
      </c>
      <c r="C9" s="6" t="s">
        <v>2505</v>
      </c>
      <c r="D9" s="6" t="s">
        <v>2506</v>
      </c>
      <c r="E9" s="6" t="s">
        <v>1486</v>
      </c>
      <c r="F9" s="6" t="s">
        <v>1487</v>
      </c>
      <c r="G9" s="6" t="s">
        <v>1918</v>
      </c>
      <c r="H9" s="6" t="s">
        <v>1044</v>
      </c>
      <c r="I9" s="6">
        <v>1</v>
      </c>
      <c r="J9" s="6">
        <v>399</v>
      </c>
      <c r="K9" s="6">
        <v>0</v>
      </c>
      <c r="L9" s="6">
        <v>0</v>
      </c>
      <c r="M9" s="6">
        <v>798</v>
      </c>
      <c r="N9" s="6" t="s">
        <v>1476</v>
      </c>
      <c r="O9" s="6" t="s">
        <v>1477</v>
      </c>
      <c r="Q9" s="6" t="s">
        <v>870</v>
      </c>
      <c r="T9" s="6" t="s">
        <v>1886</v>
      </c>
      <c r="V9" s="6">
        <v>137638</v>
      </c>
      <c r="W9" s="6" t="s">
        <v>2507</v>
      </c>
      <c r="X9" s="6" t="s">
        <v>2508</v>
      </c>
    </row>
    <row r="10" spans="1:37">
      <c r="A10" s="6" t="s">
        <v>2509</v>
      </c>
      <c r="B10" s="6" t="s">
        <v>2510</v>
      </c>
      <c r="C10" s="6" t="s">
        <v>2511</v>
      </c>
      <c r="D10" s="6" t="s">
        <v>2512</v>
      </c>
      <c r="E10" s="6" t="s">
        <v>1511</v>
      </c>
      <c r="F10" s="6" t="s">
        <v>1512</v>
      </c>
      <c r="G10" s="6" t="s">
        <v>1513</v>
      </c>
      <c r="H10" s="6" t="s">
        <v>275</v>
      </c>
      <c r="I10" s="6">
        <v>1</v>
      </c>
      <c r="J10" s="6">
        <v>528</v>
      </c>
      <c r="K10" s="6">
        <v>0</v>
      </c>
      <c r="L10" s="6">
        <v>0</v>
      </c>
      <c r="M10" s="6">
        <v>1819</v>
      </c>
      <c r="N10" s="6" t="s">
        <v>1476</v>
      </c>
      <c r="O10" s="6" t="s">
        <v>1477</v>
      </c>
      <c r="Q10" s="6" t="s">
        <v>870</v>
      </c>
      <c r="T10" s="6" t="s">
        <v>1886</v>
      </c>
      <c r="V10" s="6">
        <v>216913</v>
      </c>
      <c r="W10" s="6" t="s">
        <v>2513</v>
      </c>
      <c r="X10" s="6" t="s">
        <v>2514</v>
      </c>
    </row>
    <row r="11" spans="1:37">
      <c r="A11" s="6" t="s">
        <v>2509</v>
      </c>
      <c r="B11" s="6" t="s">
        <v>2510</v>
      </c>
      <c r="C11" s="6" t="s">
        <v>2511</v>
      </c>
      <c r="D11" s="6" t="s">
        <v>2512</v>
      </c>
      <c r="E11" s="6" t="s">
        <v>2018</v>
      </c>
      <c r="F11" s="6" t="s">
        <v>2515</v>
      </c>
      <c r="G11" s="6" t="s">
        <v>2019</v>
      </c>
      <c r="H11" s="6">
        <v>4714781020138</v>
      </c>
      <c r="I11" s="6">
        <v>1</v>
      </c>
      <c r="J11" s="6">
        <v>350</v>
      </c>
      <c r="K11" s="6">
        <v>0</v>
      </c>
      <c r="L11" s="6">
        <v>0</v>
      </c>
      <c r="M11" s="6">
        <v>1819</v>
      </c>
      <c r="N11" s="6" t="s">
        <v>1476</v>
      </c>
      <c r="O11" s="6" t="s">
        <v>1477</v>
      </c>
      <c r="Q11" s="6" t="s">
        <v>870</v>
      </c>
      <c r="T11" s="6" t="s">
        <v>1886</v>
      </c>
      <c r="V11" s="6">
        <v>216913</v>
      </c>
      <c r="W11" s="6" t="s">
        <v>2513</v>
      </c>
      <c r="X11" s="6" t="s">
        <v>2514</v>
      </c>
    </row>
    <row r="12" spans="1:37">
      <c r="A12" s="6" t="s">
        <v>2509</v>
      </c>
      <c r="B12" s="6" t="s">
        <v>2510</v>
      </c>
      <c r="C12" s="6" t="s">
        <v>2511</v>
      </c>
      <c r="D12" s="6" t="s">
        <v>2512</v>
      </c>
      <c r="E12" s="6" t="s">
        <v>2010</v>
      </c>
      <c r="F12" s="6" t="s">
        <v>2011</v>
      </c>
      <c r="G12" s="6" t="s">
        <v>2012</v>
      </c>
      <c r="H12" s="6">
        <v>4714781024815</v>
      </c>
      <c r="I12" s="6">
        <v>1</v>
      </c>
      <c r="J12" s="6">
        <v>750</v>
      </c>
      <c r="K12" s="6">
        <v>0</v>
      </c>
      <c r="L12" s="6">
        <v>0</v>
      </c>
      <c r="M12" s="6">
        <v>1819</v>
      </c>
      <c r="N12" s="6" t="s">
        <v>1476</v>
      </c>
      <c r="O12" s="6" t="s">
        <v>1477</v>
      </c>
      <c r="Q12" s="6" t="s">
        <v>870</v>
      </c>
      <c r="T12" s="6" t="s">
        <v>1886</v>
      </c>
      <c r="V12" s="6">
        <v>216913</v>
      </c>
      <c r="W12" s="6" t="s">
        <v>2513</v>
      </c>
      <c r="X12" s="6" t="s">
        <v>2514</v>
      </c>
    </row>
    <row r="13" spans="1:37">
      <c r="A13" s="6" t="s">
        <v>2509</v>
      </c>
      <c r="B13" s="6" t="s">
        <v>2510</v>
      </c>
      <c r="C13" s="6" t="s">
        <v>2511</v>
      </c>
      <c r="D13" s="6" t="s">
        <v>2512</v>
      </c>
      <c r="E13" s="6" t="s">
        <v>2003</v>
      </c>
      <c r="F13" s="6" t="s">
        <v>2456</v>
      </c>
      <c r="G13" s="6" t="s">
        <v>2005</v>
      </c>
      <c r="H13" s="6">
        <v>4714781024877</v>
      </c>
      <c r="I13" s="6">
        <v>2</v>
      </c>
      <c r="J13" s="6">
        <v>138</v>
      </c>
      <c r="K13" s="6">
        <v>0</v>
      </c>
      <c r="L13" s="6">
        <v>0</v>
      </c>
      <c r="M13" s="6">
        <v>1819</v>
      </c>
      <c r="N13" s="6" t="s">
        <v>1476</v>
      </c>
      <c r="O13" s="6" t="s">
        <v>1477</v>
      </c>
      <c r="Q13" s="6" t="s">
        <v>870</v>
      </c>
      <c r="T13" s="6" t="s">
        <v>1886</v>
      </c>
      <c r="V13" s="6">
        <v>216913</v>
      </c>
      <c r="W13" s="6" t="s">
        <v>2513</v>
      </c>
      <c r="X13" s="6" t="s">
        <v>2514</v>
      </c>
    </row>
    <row r="14" spans="1:37">
      <c r="A14" s="6" t="s">
        <v>2509</v>
      </c>
      <c r="B14" s="6" t="s">
        <v>2510</v>
      </c>
      <c r="C14" s="6" t="s">
        <v>2511</v>
      </c>
      <c r="D14" s="6" t="s">
        <v>2512</v>
      </c>
      <c r="E14" s="6" t="s">
        <v>2516</v>
      </c>
      <c r="F14" s="6" t="s">
        <v>2517</v>
      </c>
      <c r="G14" s="6" t="s">
        <v>2518</v>
      </c>
      <c r="H14" s="6">
        <v>4714781020275</v>
      </c>
      <c r="I14" s="6">
        <v>1</v>
      </c>
      <c r="J14" s="6">
        <v>149</v>
      </c>
      <c r="K14" s="6">
        <v>0</v>
      </c>
      <c r="L14" s="6">
        <v>0</v>
      </c>
      <c r="M14" s="6">
        <v>1819</v>
      </c>
      <c r="N14" s="6" t="s">
        <v>1476</v>
      </c>
      <c r="O14" s="6" t="s">
        <v>1477</v>
      </c>
      <c r="Q14" s="6" t="s">
        <v>870</v>
      </c>
      <c r="T14" s="6" t="s">
        <v>1886</v>
      </c>
      <c r="V14" s="6">
        <v>216913</v>
      </c>
      <c r="W14" s="6" t="s">
        <v>2513</v>
      </c>
      <c r="X14" s="6" t="s">
        <v>2514</v>
      </c>
    </row>
    <row r="15" spans="1:37">
      <c r="A15" s="6" t="s">
        <v>2509</v>
      </c>
      <c r="B15" s="6" t="s">
        <v>2510</v>
      </c>
      <c r="C15" s="6" t="s">
        <v>2511</v>
      </c>
      <c r="D15" s="6" t="s">
        <v>2512</v>
      </c>
      <c r="E15" s="6" t="s">
        <v>868</v>
      </c>
      <c r="F15" s="6" t="s">
        <v>871</v>
      </c>
      <c r="G15" s="6" t="s">
        <v>872</v>
      </c>
      <c r="I15" s="6">
        <v>1</v>
      </c>
      <c r="J15" s="6">
        <v>-96</v>
      </c>
      <c r="K15" s="6">
        <v>0</v>
      </c>
      <c r="L15" s="6">
        <v>0</v>
      </c>
      <c r="M15" s="6">
        <v>1819</v>
      </c>
      <c r="N15" s="6" t="s">
        <v>1476</v>
      </c>
      <c r="O15" s="6" t="s">
        <v>1477</v>
      </c>
      <c r="Q15" s="6" t="s">
        <v>870</v>
      </c>
      <c r="T15" s="6" t="s">
        <v>1886</v>
      </c>
      <c r="V15" s="6">
        <v>216913</v>
      </c>
      <c r="W15" s="6" t="s">
        <v>2513</v>
      </c>
      <c r="X15" s="6" t="s">
        <v>2514</v>
      </c>
    </row>
    <row r="16" spans="1:37">
      <c r="A16" s="6" t="s">
        <v>2509</v>
      </c>
      <c r="B16" s="6" t="s">
        <v>2510</v>
      </c>
      <c r="C16" s="6" t="s">
        <v>2511</v>
      </c>
      <c r="D16" s="6" t="s">
        <v>2512</v>
      </c>
      <c r="E16" s="6" t="s">
        <v>873</v>
      </c>
      <c r="F16" s="6" t="s">
        <v>1299</v>
      </c>
      <c r="G16" s="6" t="s">
        <v>874</v>
      </c>
      <c r="I16" s="6">
        <v>1</v>
      </c>
      <c r="J16" s="6">
        <v>96</v>
      </c>
      <c r="K16" s="6">
        <v>0</v>
      </c>
      <c r="L16" s="6">
        <v>0</v>
      </c>
      <c r="M16" s="6">
        <v>1819</v>
      </c>
      <c r="N16" s="6" t="s">
        <v>1476</v>
      </c>
      <c r="O16" s="6" t="s">
        <v>1477</v>
      </c>
      <c r="Q16" s="6" t="s">
        <v>870</v>
      </c>
      <c r="T16" s="6" t="s">
        <v>1886</v>
      </c>
      <c r="V16" s="6">
        <v>216913</v>
      </c>
      <c r="W16" s="6" t="s">
        <v>2513</v>
      </c>
      <c r="X16" s="6" t="s">
        <v>2514</v>
      </c>
    </row>
    <row r="17" spans="1:26">
      <c r="A17" s="6" t="s">
        <v>2519</v>
      </c>
      <c r="B17" s="6" t="s">
        <v>2520</v>
      </c>
      <c r="C17" s="6" t="s">
        <v>2521</v>
      </c>
      <c r="D17" s="6" t="s">
        <v>2522</v>
      </c>
      <c r="E17" s="6" t="s">
        <v>876</v>
      </c>
      <c r="F17" s="6" t="s">
        <v>877</v>
      </c>
      <c r="G17" s="6" t="s">
        <v>184</v>
      </c>
      <c r="H17" s="6">
        <v>4714781020107</v>
      </c>
      <c r="I17" s="6">
        <v>2</v>
      </c>
      <c r="J17" s="6">
        <v>798</v>
      </c>
      <c r="K17" s="6">
        <v>0</v>
      </c>
      <c r="L17" s="6">
        <v>0</v>
      </c>
      <c r="M17" s="6">
        <v>798</v>
      </c>
      <c r="N17" s="6" t="s">
        <v>1476</v>
      </c>
      <c r="O17" s="6" t="s">
        <v>1477</v>
      </c>
      <c r="Q17" s="6" t="s">
        <v>870</v>
      </c>
      <c r="T17" s="6" t="s">
        <v>1886</v>
      </c>
      <c r="V17" s="6">
        <v>932976</v>
      </c>
      <c r="W17" s="6" t="s">
        <v>2523</v>
      </c>
      <c r="X17" s="6" t="s">
        <v>2524</v>
      </c>
    </row>
    <row r="18" spans="1:26">
      <c r="A18" s="6" t="s">
        <v>2525</v>
      </c>
      <c r="B18" s="6" t="s">
        <v>2526</v>
      </c>
      <c r="C18" s="6" t="s">
        <v>2527</v>
      </c>
      <c r="D18" s="6" t="s">
        <v>2528</v>
      </c>
      <c r="E18" s="6" t="s">
        <v>1486</v>
      </c>
      <c r="F18" s="6" t="s">
        <v>1487</v>
      </c>
      <c r="G18" s="6" t="s">
        <v>1488</v>
      </c>
      <c r="H18" s="6" t="s">
        <v>163</v>
      </c>
      <c r="I18" s="6">
        <v>1</v>
      </c>
      <c r="J18" s="6">
        <v>399</v>
      </c>
      <c r="K18" s="6">
        <v>0</v>
      </c>
      <c r="L18" s="6">
        <v>0</v>
      </c>
      <c r="M18" s="6">
        <v>1557</v>
      </c>
      <c r="N18" s="6" t="s">
        <v>1476</v>
      </c>
      <c r="O18" s="6" t="s">
        <v>1477</v>
      </c>
      <c r="Q18" s="6" t="s">
        <v>870</v>
      </c>
      <c r="T18" s="6" t="s">
        <v>1886</v>
      </c>
      <c r="V18" s="6">
        <v>144016</v>
      </c>
      <c r="W18" s="6" t="s">
        <v>2529</v>
      </c>
      <c r="X18" s="6" t="s">
        <v>2530</v>
      </c>
    </row>
    <row r="19" spans="1:26">
      <c r="A19" s="6" t="s">
        <v>2525</v>
      </c>
      <c r="B19" s="6" t="s">
        <v>2526</v>
      </c>
      <c r="C19" s="6" t="s">
        <v>2527</v>
      </c>
      <c r="D19" s="6" t="s">
        <v>2528</v>
      </c>
      <c r="E19" s="6" t="s">
        <v>1957</v>
      </c>
      <c r="F19" s="6" t="s">
        <v>1979</v>
      </c>
      <c r="G19" s="6" t="s">
        <v>1959</v>
      </c>
      <c r="H19" s="6">
        <v>4714781020787</v>
      </c>
      <c r="I19" s="6">
        <v>1</v>
      </c>
      <c r="J19" s="6">
        <v>135</v>
      </c>
      <c r="K19" s="6">
        <v>0</v>
      </c>
      <c r="L19" s="6">
        <v>0</v>
      </c>
      <c r="M19" s="6">
        <v>1557</v>
      </c>
      <c r="N19" s="6" t="s">
        <v>1476</v>
      </c>
      <c r="O19" s="6" t="s">
        <v>1477</v>
      </c>
      <c r="Q19" s="6" t="s">
        <v>870</v>
      </c>
      <c r="T19" s="6" t="s">
        <v>1886</v>
      </c>
      <c r="V19" s="6">
        <v>144016</v>
      </c>
      <c r="W19" s="6" t="s">
        <v>2529</v>
      </c>
      <c r="X19" s="6" t="s">
        <v>2530</v>
      </c>
    </row>
    <row r="20" spans="1:26">
      <c r="A20" s="6" t="s">
        <v>2525</v>
      </c>
      <c r="B20" s="6" t="s">
        <v>2526</v>
      </c>
      <c r="C20" s="6" t="s">
        <v>2527</v>
      </c>
      <c r="D20" s="6" t="s">
        <v>2528</v>
      </c>
      <c r="E20" s="6" t="s">
        <v>1944</v>
      </c>
      <c r="F20" s="6" t="s">
        <v>1945</v>
      </c>
      <c r="G20" s="6" t="s">
        <v>1819</v>
      </c>
      <c r="H20" s="6" t="s">
        <v>298</v>
      </c>
      <c r="I20" s="6">
        <v>1</v>
      </c>
      <c r="J20" s="6">
        <v>680</v>
      </c>
      <c r="K20" s="6">
        <v>0</v>
      </c>
      <c r="L20" s="6">
        <v>0</v>
      </c>
      <c r="M20" s="6">
        <v>1557</v>
      </c>
      <c r="N20" s="6" t="s">
        <v>1476</v>
      </c>
      <c r="O20" s="6" t="s">
        <v>1477</v>
      </c>
      <c r="Q20" s="6" t="s">
        <v>870</v>
      </c>
      <c r="T20" s="6" t="s">
        <v>1886</v>
      </c>
      <c r="V20" s="6">
        <v>144016</v>
      </c>
      <c r="W20" s="6" t="s">
        <v>2529</v>
      </c>
      <c r="X20" s="6" t="s">
        <v>2530</v>
      </c>
    </row>
    <row r="21" spans="1:26">
      <c r="A21" s="6" t="s">
        <v>2525</v>
      </c>
      <c r="B21" s="6" t="s">
        <v>2526</v>
      </c>
      <c r="C21" s="6" t="s">
        <v>2527</v>
      </c>
      <c r="D21" s="6" t="s">
        <v>2528</v>
      </c>
      <c r="E21" s="6" t="s">
        <v>1478</v>
      </c>
      <c r="F21" s="6" t="s">
        <v>1479</v>
      </c>
      <c r="G21" s="6" t="s">
        <v>1946</v>
      </c>
      <c r="H21" s="6" t="s">
        <v>295</v>
      </c>
      <c r="I21" s="6">
        <v>1</v>
      </c>
      <c r="J21" s="6">
        <v>280</v>
      </c>
      <c r="K21" s="6">
        <v>0</v>
      </c>
      <c r="L21" s="6">
        <v>0</v>
      </c>
      <c r="M21" s="6">
        <v>1557</v>
      </c>
      <c r="N21" s="6" t="s">
        <v>1476</v>
      </c>
      <c r="O21" s="6" t="s">
        <v>1477</v>
      </c>
      <c r="Q21" s="6" t="s">
        <v>870</v>
      </c>
      <c r="T21" s="6" t="s">
        <v>1886</v>
      </c>
      <c r="V21" s="6">
        <v>144016</v>
      </c>
      <c r="W21" s="6" t="s">
        <v>2529</v>
      </c>
      <c r="X21" s="6" t="s">
        <v>2530</v>
      </c>
    </row>
    <row r="22" spans="1:26">
      <c r="A22" s="6" t="s">
        <v>2525</v>
      </c>
      <c r="B22" s="6" t="s">
        <v>2526</v>
      </c>
      <c r="C22" s="6" t="s">
        <v>2527</v>
      </c>
      <c r="D22" s="6" t="s">
        <v>2528</v>
      </c>
      <c r="E22" s="6" t="s">
        <v>1496</v>
      </c>
      <c r="F22" s="6" t="s">
        <v>1497</v>
      </c>
      <c r="G22" s="6" t="s">
        <v>183</v>
      </c>
      <c r="H22" s="6">
        <v>4714781020954</v>
      </c>
      <c r="I22" s="6">
        <v>1</v>
      </c>
      <c r="J22" s="6">
        <v>145</v>
      </c>
      <c r="K22" s="6">
        <v>0</v>
      </c>
      <c r="L22" s="6">
        <v>0</v>
      </c>
      <c r="M22" s="6">
        <v>1557</v>
      </c>
      <c r="N22" s="6" t="s">
        <v>1476</v>
      </c>
      <c r="O22" s="6" t="s">
        <v>1477</v>
      </c>
      <c r="Q22" s="6" t="s">
        <v>870</v>
      </c>
      <c r="T22" s="6" t="s">
        <v>1886</v>
      </c>
      <c r="V22" s="6">
        <v>144016</v>
      </c>
      <c r="W22" s="6" t="s">
        <v>2529</v>
      </c>
      <c r="X22" s="6" t="s">
        <v>2530</v>
      </c>
    </row>
    <row r="23" spans="1:26">
      <c r="A23" s="6" t="s">
        <v>2525</v>
      </c>
      <c r="B23" s="6" t="s">
        <v>2526</v>
      </c>
      <c r="C23" s="6" t="s">
        <v>2527</v>
      </c>
      <c r="D23" s="6" t="s">
        <v>2528</v>
      </c>
      <c r="E23" s="6" t="s">
        <v>868</v>
      </c>
      <c r="F23" s="6" t="s">
        <v>871</v>
      </c>
      <c r="G23" s="6" t="s">
        <v>872</v>
      </c>
      <c r="I23" s="6">
        <v>1</v>
      </c>
      <c r="J23" s="6">
        <v>-82</v>
      </c>
      <c r="K23" s="6">
        <v>0</v>
      </c>
      <c r="L23" s="6">
        <v>0</v>
      </c>
      <c r="M23" s="6">
        <v>1557</v>
      </c>
      <c r="N23" s="6" t="s">
        <v>1476</v>
      </c>
      <c r="O23" s="6" t="s">
        <v>1477</v>
      </c>
      <c r="Q23" s="6" t="s">
        <v>870</v>
      </c>
      <c r="T23" s="6" t="s">
        <v>1886</v>
      </c>
      <c r="V23" s="6">
        <v>144016</v>
      </c>
      <c r="W23" s="6" t="s">
        <v>2529</v>
      </c>
      <c r="X23" s="6" t="s">
        <v>2530</v>
      </c>
    </row>
    <row r="24" spans="1:26">
      <c r="A24" s="6" t="s">
        <v>2525</v>
      </c>
      <c r="B24" s="6" t="s">
        <v>2526</v>
      </c>
      <c r="C24" s="6" t="s">
        <v>2527</v>
      </c>
      <c r="D24" s="6" t="s">
        <v>2528</v>
      </c>
      <c r="E24" s="6" t="s">
        <v>873</v>
      </c>
      <c r="F24" s="6" t="s">
        <v>1299</v>
      </c>
      <c r="G24" s="6" t="s">
        <v>874</v>
      </c>
      <c r="I24" s="6">
        <v>1</v>
      </c>
      <c r="J24" s="6">
        <v>82</v>
      </c>
      <c r="K24" s="6">
        <v>0</v>
      </c>
      <c r="L24" s="6">
        <v>0</v>
      </c>
      <c r="M24" s="6">
        <v>1557</v>
      </c>
      <c r="N24" s="6" t="s">
        <v>1476</v>
      </c>
      <c r="O24" s="6" t="s">
        <v>1477</v>
      </c>
      <c r="Q24" s="6" t="s">
        <v>870</v>
      </c>
      <c r="T24" s="6" t="s">
        <v>1886</v>
      </c>
      <c r="V24" s="6">
        <v>144016</v>
      </c>
      <c r="W24" s="6" t="s">
        <v>2529</v>
      </c>
      <c r="X24" s="6" t="s">
        <v>2530</v>
      </c>
    </row>
    <row r="25" spans="1:26">
      <c r="A25" s="6" t="s">
        <v>2531</v>
      </c>
      <c r="B25" s="6" t="s">
        <v>2532</v>
      </c>
      <c r="C25" s="6" t="s">
        <v>2533</v>
      </c>
      <c r="D25" s="6" t="s">
        <v>2534</v>
      </c>
      <c r="E25" s="6" t="s">
        <v>878</v>
      </c>
      <c r="F25" s="6" t="s">
        <v>879</v>
      </c>
      <c r="G25" s="6" t="s">
        <v>880</v>
      </c>
      <c r="H25" s="6" t="s">
        <v>181</v>
      </c>
      <c r="I25" s="6">
        <v>1</v>
      </c>
      <c r="J25" s="6">
        <v>888</v>
      </c>
      <c r="K25" s="6">
        <v>0</v>
      </c>
      <c r="L25" s="6">
        <v>0</v>
      </c>
      <c r="M25" s="6">
        <v>888</v>
      </c>
      <c r="N25" s="6" t="s">
        <v>1476</v>
      </c>
      <c r="O25" s="6" t="s">
        <v>1495</v>
      </c>
      <c r="Q25" s="6" t="s">
        <v>870</v>
      </c>
      <c r="T25" s="6" t="s">
        <v>1886</v>
      </c>
      <c r="V25" s="6">
        <v>200697</v>
      </c>
      <c r="W25" s="6" t="s">
        <v>2535</v>
      </c>
      <c r="X25" s="6" t="s">
        <v>2536</v>
      </c>
    </row>
    <row r="26" spans="1:26">
      <c r="A26" s="6" t="s">
        <v>2537</v>
      </c>
      <c r="B26" s="6" t="s">
        <v>2538</v>
      </c>
      <c r="C26" s="6" t="s">
        <v>2539</v>
      </c>
      <c r="D26" s="6" t="s">
        <v>2540</v>
      </c>
      <c r="E26" s="6" t="s">
        <v>1478</v>
      </c>
      <c r="F26" s="6" t="s">
        <v>1479</v>
      </c>
      <c r="G26" s="6" t="s">
        <v>1946</v>
      </c>
      <c r="H26" s="6" t="s">
        <v>295</v>
      </c>
      <c r="I26" s="6">
        <v>1</v>
      </c>
      <c r="J26" s="6">
        <v>280</v>
      </c>
      <c r="K26" s="6">
        <v>0</v>
      </c>
      <c r="L26" s="6">
        <v>0</v>
      </c>
      <c r="M26" s="6">
        <v>1077</v>
      </c>
      <c r="N26" s="6" t="s">
        <v>1476</v>
      </c>
      <c r="O26" s="6" t="s">
        <v>1477</v>
      </c>
      <c r="Q26" s="6" t="s">
        <v>870</v>
      </c>
      <c r="T26" s="6" t="s">
        <v>1886</v>
      </c>
      <c r="V26" s="6">
        <v>114200</v>
      </c>
      <c r="W26" s="6" t="s">
        <v>2405</v>
      </c>
      <c r="X26" s="6" t="s">
        <v>2406</v>
      </c>
    </row>
    <row r="27" spans="1:26">
      <c r="A27" s="6" t="s">
        <v>2537</v>
      </c>
      <c r="B27" s="6" t="s">
        <v>2538</v>
      </c>
      <c r="C27" s="6" t="s">
        <v>2539</v>
      </c>
      <c r="D27" s="6" t="s">
        <v>2540</v>
      </c>
      <c r="E27" s="6" t="s">
        <v>1966</v>
      </c>
      <c r="F27" s="6" t="s">
        <v>1967</v>
      </c>
      <c r="G27" s="6" t="s">
        <v>1968</v>
      </c>
      <c r="H27" s="6">
        <v>4714781020817</v>
      </c>
      <c r="I27" s="6">
        <v>2</v>
      </c>
      <c r="J27" s="6">
        <v>256</v>
      </c>
      <c r="K27" s="6">
        <v>0</v>
      </c>
      <c r="L27" s="6">
        <v>0</v>
      </c>
      <c r="M27" s="6">
        <v>1077</v>
      </c>
      <c r="N27" s="6" t="s">
        <v>1476</v>
      </c>
      <c r="O27" s="6" t="s">
        <v>1477</v>
      </c>
      <c r="Q27" s="6" t="s">
        <v>870</v>
      </c>
      <c r="T27" s="6" t="s">
        <v>1886</v>
      </c>
      <c r="V27" s="6">
        <v>114200</v>
      </c>
      <c r="W27" s="6" t="s">
        <v>2405</v>
      </c>
      <c r="X27" s="6" t="s">
        <v>2406</v>
      </c>
    </row>
    <row r="28" spans="1:26">
      <c r="A28" s="6" t="s">
        <v>2537</v>
      </c>
      <c r="B28" s="6" t="s">
        <v>2538</v>
      </c>
      <c r="C28" s="6" t="s">
        <v>2539</v>
      </c>
      <c r="D28" s="6" t="s">
        <v>2540</v>
      </c>
      <c r="E28" s="6" t="s">
        <v>1524</v>
      </c>
      <c r="F28" s="6" t="s">
        <v>1525</v>
      </c>
      <c r="G28" s="6" t="s">
        <v>180</v>
      </c>
      <c r="H28" s="6">
        <v>4714781024723</v>
      </c>
      <c r="I28" s="6">
        <v>2</v>
      </c>
      <c r="J28" s="6">
        <v>598</v>
      </c>
      <c r="K28" s="6">
        <v>0</v>
      </c>
      <c r="L28" s="6">
        <v>0</v>
      </c>
      <c r="M28" s="6">
        <v>1077</v>
      </c>
      <c r="N28" s="6" t="s">
        <v>1476</v>
      </c>
      <c r="O28" s="6" t="s">
        <v>1477</v>
      </c>
      <c r="Q28" s="6" t="s">
        <v>870</v>
      </c>
      <c r="T28" s="6" t="s">
        <v>1886</v>
      </c>
      <c r="V28" s="6">
        <v>114200</v>
      </c>
      <c r="W28" s="6" t="s">
        <v>2405</v>
      </c>
      <c r="X28" s="6" t="s">
        <v>2406</v>
      </c>
    </row>
    <row r="29" spans="1:26">
      <c r="A29" s="6" t="s">
        <v>2537</v>
      </c>
      <c r="B29" s="6" t="s">
        <v>2538</v>
      </c>
      <c r="C29" s="6" t="s">
        <v>2539</v>
      </c>
      <c r="D29" s="6" t="s">
        <v>2540</v>
      </c>
      <c r="E29" s="6" t="s">
        <v>868</v>
      </c>
      <c r="F29" s="6" t="s">
        <v>871</v>
      </c>
      <c r="G29" s="6" t="s">
        <v>872</v>
      </c>
      <c r="I29" s="6">
        <v>1</v>
      </c>
      <c r="J29" s="6">
        <v>-57</v>
      </c>
      <c r="K29" s="6">
        <v>0</v>
      </c>
      <c r="L29" s="6">
        <v>0</v>
      </c>
      <c r="M29" s="6">
        <v>1077</v>
      </c>
      <c r="N29" s="6" t="s">
        <v>1476</v>
      </c>
      <c r="O29" s="6" t="s">
        <v>1477</v>
      </c>
      <c r="Q29" s="6" t="s">
        <v>870</v>
      </c>
      <c r="T29" s="6" t="s">
        <v>1886</v>
      </c>
      <c r="V29" s="6">
        <v>114200</v>
      </c>
      <c r="W29" s="6" t="s">
        <v>2405</v>
      </c>
      <c r="X29" s="6" t="s">
        <v>2406</v>
      </c>
    </row>
    <row r="30" spans="1:26">
      <c r="A30" s="6" t="s">
        <v>2537</v>
      </c>
      <c r="B30" s="6" t="s">
        <v>2538</v>
      </c>
      <c r="C30" s="6" t="s">
        <v>2539</v>
      </c>
      <c r="D30" s="6" t="s">
        <v>2540</v>
      </c>
      <c r="E30" s="6" t="s">
        <v>873</v>
      </c>
      <c r="F30" s="6" t="s">
        <v>1299</v>
      </c>
      <c r="G30" s="6" t="s">
        <v>874</v>
      </c>
      <c r="I30" s="6">
        <v>1</v>
      </c>
      <c r="J30" s="6">
        <v>57</v>
      </c>
      <c r="K30" s="6">
        <v>0</v>
      </c>
      <c r="L30" s="6">
        <v>0</v>
      </c>
      <c r="M30" s="6">
        <v>1077</v>
      </c>
      <c r="N30" s="6" t="s">
        <v>1476</v>
      </c>
      <c r="O30" s="6" t="s">
        <v>1477</v>
      </c>
      <c r="Q30" s="6" t="s">
        <v>870</v>
      </c>
      <c r="T30" s="6" t="s">
        <v>1886</v>
      </c>
      <c r="V30" s="6">
        <v>114200</v>
      </c>
      <c r="W30" s="6" t="s">
        <v>2405</v>
      </c>
      <c r="X30" s="6" t="s">
        <v>2406</v>
      </c>
    </row>
    <row r="31" spans="1:26">
      <c r="A31" s="6" t="s">
        <v>2541</v>
      </c>
      <c r="B31" s="6" t="s">
        <v>2542</v>
      </c>
      <c r="C31" s="6" t="s">
        <v>2543</v>
      </c>
      <c r="D31" s="6" t="s">
        <v>2544</v>
      </c>
      <c r="E31" s="6" t="s">
        <v>1514</v>
      </c>
      <c r="F31" s="6" t="s">
        <v>1515</v>
      </c>
      <c r="G31" s="6" t="s">
        <v>179</v>
      </c>
      <c r="H31" s="6">
        <v>4714781024716</v>
      </c>
      <c r="I31" s="6">
        <v>1</v>
      </c>
      <c r="J31" s="6">
        <v>299</v>
      </c>
      <c r="K31" s="6">
        <v>0</v>
      </c>
      <c r="L31" s="6">
        <v>0</v>
      </c>
      <c r="M31" s="6">
        <v>1005</v>
      </c>
      <c r="N31" s="6" t="s">
        <v>1940</v>
      </c>
      <c r="O31" s="6" t="s">
        <v>1495</v>
      </c>
      <c r="Q31" s="6" t="s">
        <v>870</v>
      </c>
      <c r="T31" s="6" t="s">
        <v>1942</v>
      </c>
      <c r="Y31" s="6">
        <v>115</v>
      </c>
      <c r="Z31" s="6" t="s">
        <v>2545</v>
      </c>
    </row>
    <row r="32" spans="1:26">
      <c r="A32" s="6" t="s">
        <v>2541</v>
      </c>
      <c r="B32" s="6" t="s">
        <v>2542</v>
      </c>
      <c r="C32" s="6" t="s">
        <v>2543</v>
      </c>
      <c r="D32" s="6" t="s">
        <v>2544</v>
      </c>
      <c r="E32" s="6" t="s">
        <v>1499</v>
      </c>
      <c r="F32" s="6" t="s">
        <v>1500</v>
      </c>
      <c r="G32" s="6" t="s">
        <v>173</v>
      </c>
      <c r="H32" s="6">
        <v>4714781024730</v>
      </c>
      <c r="I32" s="6">
        <v>1</v>
      </c>
      <c r="J32" s="6">
        <v>299</v>
      </c>
      <c r="K32" s="6">
        <v>0</v>
      </c>
      <c r="L32" s="6">
        <v>0</v>
      </c>
      <c r="M32" s="6">
        <v>1005</v>
      </c>
      <c r="N32" s="6" t="s">
        <v>1940</v>
      </c>
      <c r="O32" s="6" t="s">
        <v>1495</v>
      </c>
      <c r="Q32" s="6" t="s">
        <v>870</v>
      </c>
      <c r="T32" s="6" t="s">
        <v>1942</v>
      </c>
      <c r="Y32" s="6">
        <v>115</v>
      </c>
      <c r="Z32" s="6" t="s">
        <v>2545</v>
      </c>
    </row>
    <row r="33" spans="1:27">
      <c r="A33" s="6" t="s">
        <v>2541</v>
      </c>
      <c r="B33" s="6" t="s">
        <v>2542</v>
      </c>
      <c r="C33" s="6" t="s">
        <v>2543</v>
      </c>
      <c r="D33" s="6" t="s">
        <v>2544</v>
      </c>
      <c r="E33" s="6" t="s">
        <v>1996</v>
      </c>
      <c r="F33" s="6" t="s">
        <v>1997</v>
      </c>
      <c r="G33" s="6" t="s">
        <v>2013</v>
      </c>
      <c r="H33" s="6" t="s">
        <v>304</v>
      </c>
      <c r="I33" s="6">
        <v>1</v>
      </c>
      <c r="J33" s="6">
        <v>460</v>
      </c>
      <c r="K33" s="6">
        <v>0</v>
      </c>
      <c r="L33" s="6">
        <v>0</v>
      </c>
      <c r="M33" s="6">
        <v>1005</v>
      </c>
      <c r="N33" s="6" t="s">
        <v>1940</v>
      </c>
      <c r="O33" s="6" t="s">
        <v>1495</v>
      </c>
      <c r="Q33" s="6" t="s">
        <v>870</v>
      </c>
      <c r="T33" s="6" t="s">
        <v>1942</v>
      </c>
      <c r="Y33" s="6">
        <v>115</v>
      </c>
      <c r="Z33" s="6" t="s">
        <v>2545</v>
      </c>
    </row>
    <row r="34" spans="1:27">
      <c r="A34" s="6" t="s">
        <v>2541</v>
      </c>
      <c r="B34" s="6" t="s">
        <v>2542</v>
      </c>
      <c r="C34" s="6" t="s">
        <v>2543</v>
      </c>
      <c r="D34" s="6" t="s">
        <v>2544</v>
      </c>
      <c r="E34" s="6" t="s">
        <v>868</v>
      </c>
      <c r="F34" s="6" t="s">
        <v>871</v>
      </c>
      <c r="G34" s="6" t="s">
        <v>872</v>
      </c>
      <c r="I34" s="6">
        <v>1</v>
      </c>
      <c r="J34" s="6">
        <v>-53</v>
      </c>
      <c r="K34" s="6">
        <v>0</v>
      </c>
      <c r="L34" s="6">
        <v>0</v>
      </c>
      <c r="M34" s="6">
        <v>1005</v>
      </c>
      <c r="N34" s="6" t="s">
        <v>1940</v>
      </c>
      <c r="O34" s="6" t="s">
        <v>1495</v>
      </c>
      <c r="Q34" s="6" t="s">
        <v>870</v>
      </c>
      <c r="T34" s="6" t="s">
        <v>1942</v>
      </c>
      <c r="Y34" s="6">
        <v>115</v>
      </c>
      <c r="Z34" s="6" t="s">
        <v>2545</v>
      </c>
    </row>
    <row r="35" spans="1:27">
      <c r="A35" s="6" t="s">
        <v>2541</v>
      </c>
      <c r="B35" s="6" t="s">
        <v>2542</v>
      </c>
      <c r="C35" s="6" t="s">
        <v>2543</v>
      </c>
      <c r="D35" s="6" t="s">
        <v>2544</v>
      </c>
      <c r="E35" s="6" t="s">
        <v>873</v>
      </c>
      <c r="F35" s="6" t="s">
        <v>1299</v>
      </c>
      <c r="G35" s="6" t="s">
        <v>874</v>
      </c>
      <c r="I35" s="6">
        <v>1</v>
      </c>
      <c r="J35" s="6">
        <v>53</v>
      </c>
      <c r="K35" s="6">
        <v>0</v>
      </c>
      <c r="L35" s="6">
        <v>0</v>
      </c>
      <c r="M35" s="6">
        <v>1005</v>
      </c>
      <c r="N35" s="6" t="s">
        <v>1940</v>
      </c>
      <c r="O35" s="6" t="s">
        <v>1495</v>
      </c>
      <c r="Q35" s="6" t="s">
        <v>870</v>
      </c>
      <c r="T35" s="6" t="s">
        <v>1942</v>
      </c>
      <c r="Y35" s="6">
        <v>115</v>
      </c>
      <c r="Z35" s="6" t="s">
        <v>2545</v>
      </c>
    </row>
    <row r="36" spans="1:27">
      <c r="A36" s="6" t="s">
        <v>2546</v>
      </c>
      <c r="B36" s="6" t="s">
        <v>2547</v>
      </c>
      <c r="C36" s="6" t="s">
        <v>2548</v>
      </c>
      <c r="D36" s="6" t="s">
        <v>2549</v>
      </c>
      <c r="E36" s="6" t="s">
        <v>1520</v>
      </c>
      <c r="F36" s="6" t="s">
        <v>1521</v>
      </c>
      <c r="G36" s="6" t="s">
        <v>1522</v>
      </c>
      <c r="H36" s="6">
        <v>4714781020503</v>
      </c>
      <c r="I36" s="6">
        <v>1</v>
      </c>
      <c r="J36" s="6">
        <v>168</v>
      </c>
      <c r="K36" s="6">
        <v>0</v>
      </c>
      <c r="L36" s="6">
        <v>0</v>
      </c>
      <c r="M36" s="6">
        <v>1787</v>
      </c>
      <c r="N36" s="6" t="s">
        <v>1940</v>
      </c>
      <c r="O36" s="6" t="s">
        <v>1978</v>
      </c>
      <c r="Q36" s="6" t="s">
        <v>870</v>
      </c>
      <c r="T36" s="6" t="s">
        <v>1942</v>
      </c>
      <c r="Y36" s="6">
        <v>708</v>
      </c>
      <c r="Z36" s="6" t="s">
        <v>2550</v>
      </c>
      <c r="AA36" s="6" t="s">
        <v>2551</v>
      </c>
    </row>
    <row r="37" spans="1:27">
      <c r="A37" s="6" t="s">
        <v>2546</v>
      </c>
      <c r="B37" s="6" t="s">
        <v>2547</v>
      </c>
      <c r="C37" s="6" t="s">
        <v>2548</v>
      </c>
      <c r="D37" s="6" t="s">
        <v>2549</v>
      </c>
      <c r="E37" s="6" t="s">
        <v>1980</v>
      </c>
      <c r="F37" s="6" t="s">
        <v>1981</v>
      </c>
      <c r="G37" s="6" t="s">
        <v>1982</v>
      </c>
      <c r="H37" s="6">
        <v>4714781020466</v>
      </c>
      <c r="I37" s="6">
        <v>1</v>
      </c>
      <c r="J37" s="6">
        <v>168</v>
      </c>
      <c r="K37" s="6">
        <v>0</v>
      </c>
      <c r="L37" s="6">
        <v>0</v>
      </c>
      <c r="M37" s="6">
        <v>1787</v>
      </c>
      <c r="N37" s="6" t="s">
        <v>1940</v>
      </c>
      <c r="O37" s="6" t="s">
        <v>1978</v>
      </c>
      <c r="Q37" s="6" t="s">
        <v>870</v>
      </c>
      <c r="T37" s="6" t="s">
        <v>1942</v>
      </c>
      <c r="Y37" s="6">
        <v>708</v>
      </c>
      <c r="Z37" s="6" t="s">
        <v>2550</v>
      </c>
      <c r="AA37" s="6" t="s">
        <v>2551</v>
      </c>
    </row>
    <row r="38" spans="1:27">
      <c r="A38" s="6" t="s">
        <v>2546</v>
      </c>
      <c r="B38" s="6" t="s">
        <v>2547</v>
      </c>
      <c r="C38" s="6" t="s">
        <v>2548</v>
      </c>
      <c r="D38" s="6" t="s">
        <v>2549</v>
      </c>
      <c r="E38" s="6" t="s">
        <v>1499</v>
      </c>
      <c r="F38" s="6" t="s">
        <v>1500</v>
      </c>
      <c r="G38" s="6" t="s">
        <v>173</v>
      </c>
      <c r="H38" s="6">
        <v>4714781024730</v>
      </c>
      <c r="I38" s="6">
        <v>1</v>
      </c>
      <c r="J38" s="6">
        <v>299</v>
      </c>
      <c r="K38" s="6">
        <v>0</v>
      </c>
      <c r="L38" s="6">
        <v>0</v>
      </c>
      <c r="M38" s="6">
        <v>1787</v>
      </c>
      <c r="N38" s="6" t="s">
        <v>1940</v>
      </c>
      <c r="O38" s="6" t="s">
        <v>1978</v>
      </c>
      <c r="Q38" s="6" t="s">
        <v>870</v>
      </c>
      <c r="T38" s="6" t="s">
        <v>1942</v>
      </c>
      <c r="Y38" s="6">
        <v>708</v>
      </c>
      <c r="Z38" s="6" t="s">
        <v>2550</v>
      </c>
      <c r="AA38" s="6" t="s">
        <v>2551</v>
      </c>
    </row>
    <row r="39" spans="1:27">
      <c r="A39" s="6" t="s">
        <v>2546</v>
      </c>
      <c r="B39" s="6" t="s">
        <v>2547</v>
      </c>
      <c r="C39" s="6" t="s">
        <v>2548</v>
      </c>
      <c r="D39" s="6" t="s">
        <v>2549</v>
      </c>
      <c r="E39" s="6" t="s">
        <v>876</v>
      </c>
      <c r="F39" s="6" t="s">
        <v>877</v>
      </c>
      <c r="G39" s="6" t="s">
        <v>184</v>
      </c>
      <c r="H39" s="6">
        <v>4714781020107</v>
      </c>
      <c r="I39" s="6">
        <v>1</v>
      </c>
      <c r="J39" s="6">
        <v>399</v>
      </c>
      <c r="K39" s="6">
        <v>0</v>
      </c>
      <c r="L39" s="6">
        <v>0</v>
      </c>
      <c r="M39" s="6">
        <v>1787</v>
      </c>
      <c r="N39" s="6" t="s">
        <v>1940</v>
      </c>
      <c r="O39" s="6" t="s">
        <v>1978</v>
      </c>
      <c r="Q39" s="6" t="s">
        <v>870</v>
      </c>
      <c r="T39" s="6" t="s">
        <v>1942</v>
      </c>
      <c r="Y39" s="6">
        <v>708</v>
      </c>
      <c r="Z39" s="6" t="s">
        <v>2550</v>
      </c>
      <c r="AA39" s="6" t="s">
        <v>2551</v>
      </c>
    </row>
    <row r="40" spans="1:27">
      <c r="A40" s="6" t="s">
        <v>2546</v>
      </c>
      <c r="B40" s="6" t="s">
        <v>2547</v>
      </c>
      <c r="C40" s="6" t="s">
        <v>2548</v>
      </c>
      <c r="D40" s="6" t="s">
        <v>2549</v>
      </c>
      <c r="E40" s="6" t="s">
        <v>1554</v>
      </c>
      <c r="F40" s="6" t="s">
        <v>1555</v>
      </c>
      <c r="G40" s="6" t="s">
        <v>1556</v>
      </c>
      <c r="H40" s="6">
        <v>4714781020770</v>
      </c>
      <c r="I40" s="6">
        <v>1</v>
      </c>
      <c r="J40" s="6">
        <v>149</v>
      </c>
      <c r="K40" s="6">
        <v>0</v>
      </c>
      <c r="L40" s="6">
        <v>0</v>
      </c>
      <c r="M40" s="6">
        <v>1787</v>
      </c>
      <c r="N40" s="6" t="s">
        <v>1940</v>
      </c>
      <c r="O40" s="6" t="s">
        <v>1978</v>
      </c>
      <c r="Q40" s="6" t="s">
        <v>870</v>
      </c>
      <c r="T40" s="6" t="s">
        <v>1942</v>
      </c>
      <c r="Y40" s="6">
        <v>708</v>
      </c>
      <c r="Z40" s="6" t="s">
        <v>2550</v>
      </c>
      <c r="AA40" s="6" t="s">
        <v>2551</v>
      </c>
    </row>
    <row r="41" spans="1:27">
      <c r="A41" s="6" t="s">
        <v>2546</v>
      </c>
      <c r="B41" s="6" t="s">
        <v>2547</v>
      </c>
      <c r="C41" s="6" t="s">
        <v>2548</v>
      </c>
      <c r="D41" s="6" t="s">
        <v>2549</v>
      </c>
      <c r="E41" s="6" t="s">
        <v>1486</v>
      </c>
      <c r="F41" s="6" t="s">
        <v>1487</v>
      </c>
      <c r="G41" s="6" t="s">
        <v>1488</v>
      </c>
      <c r="H41" s="6" t="s">
        <v>163</v>
      </c>
      <c r="I41" s="6">
        <v>1</v>
      </c>
      <c r="J41" s="6">
        <v>399</v>
      </c>
      <c r="K41" s="6">
        <v>0</v>
      </c>
      <c r="L41" s="6">
        <v>0</v>
      </c>
      <c r="M41" s="6">
        <v>1787</v>
      </c>
      <c r="N41" s="6" t="s">
        <v>1940</v>
      </c>
      <c r="O41" s="6" t="s">
        <v>1978</v>
      </c>
      <c r="Q41" s="6" t="s">
        <v>870</v>
      </c>
      <c r="T41" s="6" t="s">
        <v>1942</v>
      </c>
      <c r="Y41" s="6">
        <v>708</v>
      </c>
      <c r="Z41" s="6" t="s">
        <v>2550</v>
      </c>
      <c r="AA41" s="6" t="s">
        <v>2551</v>
      </c>
    </row>
    <row r="42" spans="1:27">
      <c r="A42" s="6" t="s">
        <v>2546</v>
      </c>
      <c r="B42" s="6" t="s">
        <v>2547</v>
      </c>
      <c r="C42" s="6" t="s">
        <v>2548</v>
      </c>
      <c r="D42" s="6" t="s">
        <v>2549</v>
      </c>
      <c r="E42" s="6" t="s">
        <v>1524</v>
      </c>
      <c r="F42" s="6" t="s">
        <v>1525</v>
      </c>
      <c r="G42" s="6" t="s">
        <v>180</v>
      </c>
      <c r="H42" s="6">
        <v>4714781024723</v>
      </c>
      <c r="I42" s="6">
        <v>1</v>
      </c>
      <c r="J42" s="6">
        <v>299</v>
      </c>
      <c r="K42" s="6">
        <v>0</v>
      </c>
      <c r="L42" s="6">
        <v>0</v>
      </c>
      <c r="M42" s="6">
        <v>1787</v>
      </c>
      <c r="N42" s="6" t="s">
        <v>1940</v>
      </c>
      <c r="O42" s="6" t="s">
        <v>1978</v>
      </c>
      <c r="Q42" s="6" t="s">
        <v>870</v>
      </c>
      <c r="T42" s="6" t="s">
        <v>1942</v>
      </c>
      <c r="Y42" s="6">
        <v>708</v>
      </c>
      <c r="Z42" s="6" t="s">
        <v>2550</v>
      </c>
      <c r="AA42" s="6" t="s">
        <v>2551</v>
      </c>
    </row>
    <row r="43" spans="1:27">
      <c r="A43" s="6" t="s">
        <v>2546</v>
      </c>
      <c r="B43" s="6" t="s">
        <v>2547</v>
      </c>
      <c r="C43" s="6" t="s">
        <v>2548</v>
      </c>
      <c r="D43" s="6" t="s">
        <v>2549</v>
      </c>
      <c r="E43" s="6" t="s">
        <v>868</v>
      </c>
      <c r="F43" s="6" t="s">
        <v>871</v>
      </c>
      <c r="G43" s="6" t="s">
        <v>872</v>
      </c>
      <c r="I43" s="6">
        <v>1</v>
      </c>
      <c r="J43" s="6">
        <v>-94</v>
      </c>
      <c r="K43" s="6">
        <v>0</v>
      </c>
      <c r="L43" s="6">
        <v>0</v>
      </c>
      <c r="M43" s="6">
        <v>1787</v>
      </c>
      <c r="N43" s="6" t="s">
        <v>1940</v>
      </c>
      <c r="O43" s="6" t="s">
        <v>1978</v>
      </c>
      <c r="Q43" s="6" t="s">
        <v>870</v>
      </c>
      <c r="T43" s="6" t="s">
        <v>1942</v>
      </c>
      <c r="Y43" s="6">
        <v>708</v>
      </c>
      <c r="Z43" s="6" t="s">
        <v>2550</v>
      </c>
      <c r="AA43" s="6" t="s">
        <v>2551</v>
      </c>
    </row>
    <row r="44" spans="1:27">
      <c r="A44" s="6" t="s">
        <v>2546</v>
      </c>
      <c r="B44" s="6" t="s">
        <v>2547</v>
      </c>
      <c r="C44" s="6" t="s">
        <v>2548</v>
      </c>
      <c r="D44" s="6" t="s">
        <v>2549</v>
      </c>
      <c r="E44" s="6" t="s">
        <v>873</v>
      </c>
      <c r="F44" s="6" t="s">
        <v>1299</v>
      </c>
      <c r="G44" s="6" t="s">
        <v>874</v>
      </c>
      <c r="I44" s="6">
        <v>1</v>
      </c>
      <c r="J44" s="6">
        <v>94</v>
      </c>
      <c r="K44" s="6">
        <v>0</v>
      </c>
      <c r="L44" s="6">
        <v>0</v>
      </c>
      <c r="M44" s="6">
        <v>1787</v>
      </c>
      <c r="N44" s="6" t="s">
        <v>1940</v>
      </c>
      <c r="O44" s="6" t="s">
        <v>1978</v>
      </c>
      <c r="Q44" s="6" t="s">
        <v>870</v>
      </c>
      <c r="T44" s="6" t="s">
        <v>1942</v>
      </c>
      <c r="Y44" s="6">
        <v>708</v>
      </c>
      <c r="Z44" s="6" t="s">
        <v>2550</v>
      </c>
      <c r="AA44" s="6" t="s">
        <v>2551</v>
      </c>
    </row>
    <row r="45" spans="1:27">
      <c r="A45" s="6" t="s">
        <v>2552</v>
      </c>
      <c r="B45" s="6" t="s">
        <v>2553</v>
      </c>
      <c r="C45" s="6" t="s">
        <v>2554</v>
      </c>
      <c r="D45" s="6" t="s">
        <v>2555</v>
      </c>
      <c r="E45" s="6" t="s">
        <v>1486</v>
      </c>
      <c r="F45" s="6" t="s">
        <v>1487</v>
      </c>
      <c r="G45" s="6" t="s">
        <v>1488</v>
      </c>
      <c r="H45" s="6" t="s">
        <v>163</v>
      </c>
      <c r="I45" s="6">
        <v>2</v>
      </c>
      <c r="J45" s="6">
        <v>798</v>
      </c>
      <c r="K45" s="6">
        <v>0</v>
      </c>
      <c r="L45" s="6">
        <v>0</v>
      </c>
      <c r="M45" s="6">
        <v>798</v>
      </c>
      <c r="N45" s="6" t="s">
        <v>1960</v>
      </c>
      <c r="O45" s="6" t="s">
        <v>1961</v>
      </c>
      <c r="Q45" s="6" t="s">
        <v>870</v>
      </c>
      <c r="T45" s="6" t="s">
        <v>1942</v>
      </c>
      <c r="Y45" s="6">
        <v>335</v>
      </c>
      <c r="Z45" s="6" t="s">
        <v>2556</v>
      </c>
    </row>
    <row r="46" spans="1:27">
      <c r="A46" s="6" t="s">
        <v>2557</v>
      </c>
      <c r="B46" s="6" t="s">
        <v>2558</v>
      </c>
      <c r="C46" s="6" t="s">
        <v>2559</v>
      </c>
      <c r="D46" s="6" t="s">
        <v>2560</v>
      </c>
      <c r="E46" s="6" t="s">
        <v>1912</v>
      </c>
      <c r="F46" s="6" t="s">
        <v>1913</v>
      </c>
      <c r="G46" s="6" t="s">
        <v>194</v>
      </c>
      <c r="H46" s="6">
        <v>4714781020282</v>
      </c>
      <c r="I46" s="6">
        <v>1</v>
      </c>
      <c r="J46" s="6">
        <v>299</v>
      </c>
      <c r="K46" s="6">
        <v>0</v>
      </c>
      <c r="L46" s="6">
        <v>0</v>
      </c>
      <c r="M46" s="6">
        <v>1231</v>
      </c>
      <c r="N46" s="6" t="s">
        <v>1476</v>
      </c>
      <c r="O46" s="6" t="s">
        <v>1477</v>
      </c>
      <c r="Q46" s="6" t="s">
        <v>870</v>
      </c>
      <c r="T46" s="6" t="s">
        <v>1886</v>
      </c>
      <c r="V46" s="6">
        <v>151069</v>
      </c>
      <c r="W46" s="6" t="s">
        <v>2468</v>
      </c>
      <c r="X46" s="6" t="s">
        <v>2469</v>
      </c>
    </row>
    <row r="47" spans="1:27">
      <c r="A47" s="6" t="s">
        <v>2557</v>
      </c>
      <c r="B47" s="6" t="s">
        <v>2558</v>
      </c>
      <c r="C47" s="6" t="s">
        <v>2559</v>
      </c>
      <c r="D47" s="6" t="s">
        <v>2560</v>
      </c>
      <c r="E47" s="6" t="s">
        <v>1608</v>
      </c>
      <c r="F47" s="6" t="s">
        <v>282</v>
      </c>
      <c r="G47" s="6" t="s">
        <v>1609</v>
      </c>
      <c r="H47" s="6">
        <v>4714781020152</v>
      </c>
      <c r="I47" s="6">
        <v>1</v>
      </c>
      <c r="J47" s="6">
        <v>49</v>
      </c>
      <c r="K47" s="6">
        <v>0</v>
      </c>
      <c r="L47" s="6">
        <v>0</v>
      </c>
      <c r="M47" s="6">
        <v>1231</v>
      </c>
      <c r="N47" s="6" t="s">
        <v>1476</v>
      </c>
      <c r="O47" s="6" t="s">
        <v>1477</v>
      </c>
      <c r="Q47" s="6" t="s">
        <v>870</v>
      </c>
      <c r="T47" s="6" t="s">
        <v>1886</v>
      </c>
      <c r="V47" s="6">
        <v>151069</v>
      </c>
      <c r="W47" s="6" t="s">
        <v>2468</v>
      </c>
      <c r="X47" s="6" t="s">
        <v>2469</v>
      </c>
    </row>
    <row r="48" spans="1:27">
      <c r="A48" s="6" t="s">
        <v>2557</v>
      </c>
      <c r="B48" s="6" t="s">
        <v>2558</v>
      </c>
      <c r="C48" s="6" t="s">
        <v>2559</v>
      </c>
      <c r="D48" s="6" t="s">
        <v>2560</v>
      </c>
      <c r="E48" s="6" t="s">
        <v>1499</v>
      </c>
      <c r="F48" s="6" t="s">
        <v>1500</v>
      </c>
      <c r="G48" s="6" t="s">
        <v>173</v>
      </c>
      <c r="H48" s="6">
        <v>4714781024730</v>
      </c>
      <c r="I48" s="6">
        <v>2</v>
      </c>
      <c r="J48" s="6">
        <v>598</v>
      </c>
      <c r="K48" s="6">
        <v>0</v>
      </c>
      <c r="L48" s="6">
        <v>0</v>
      </c>
      <c r="M48" s="6">
        <v>1231</v>
      </c>
      <c r="N48" s="6" t="s">
        <v>1476</v>
      </c>
      <c r="O48" s="6" t="s">
        <v>1477</v>
      </c>
      <c r="Q48" s="6" t="s">
        <v>870</v>
      </c>
      <c r="T48" s="6" t="s">
        <v>1886</v>
      </c>
      <c r="V48" s="6">
        <v>151069</v>
      </c>
      <c r="W48" s="6" t="s">
        <v>2468</v>
      </c>
      <c r="X48" s="6" t="s">
        <v>2469</v>
      </c>
    </row>
    <row r="49" spans="1:26">
      <c r="A49" s="6" t="s">
        <v>2557</v>
      </c>
      <c r="B49" s="6" t="s">
        <v>2558</v>
      </c>
      <c r="C49" s="6" t="s">
        <v>2559</v>
      </c>
      <c r="D49" s="6" t="s">
        <v>2560</v>
      </c>
      <c r="E49" s="6" t="s">
        <v>1820</v>
      </c>
      <c r="F49" s="6" t="s">
        <v>1821</v>
      </c>
      <c r="G49" s="6" t="s">
        <v>1822</v>
      </c>
      <c r="H49" s="6">
        <v>4714781020848</v>
      </c>
      <c r="I49" s="6">
        <v>1</v>
      </c>
      <c r="J49" s="6">
        <v>350</v>
      </c>
      <c r="K49" s="6">
        <v>0</v>
      </c>
      <c r="L49" s="6">
        <v>0</v>
      </c>
      <c r="M49" s="6">
        <v>1231</v>
      </c>
      <c r="N49" s="6" t="s">
        <v>1476</v>
      </c>
      <c r="O49" s="6" t="s">
        <v>1477</v>
      </c>
      <c r="Q49" s="6" t="s">
        <v>870</v>
      </c>
      <c r="T49" s="6" t="s">
        <v>1886</v>
      </c>
      <c r="V49" s="6">
        <v>151069</v>
      </c>
      <c r="W49" s="6" t="s">
        <v>2468</v>
      </c>
      <c r="X49" s="6" t="s">
        <v>2469</v>
      </c>
    </row>
    <row r="50" spans="1:26">
      <c r="A50" s="6" t="s">
        <v>2557</v>
      </c>
      <c r="B50" s="6" t="s">
        <v>2558</v>
      </c>
      <c r="C50" s="6" t="s">
        <v>2559</v>
      </c>
      <c r="D50" s="6" t="s">
        <v>2560</v>
      </c>
      <c r="E50" s="6" t="s">
        <v>868</v>
      </c>
      <c r="F50" s="6" t="s">
        <v>871</v>
      </c>
      <c r="G50" s="6" t="s">
        <v>872</v>
      </c>
      <c r="I50" s="6">
        <v>1</v>
      </c>
      <c r="J50" s="6">
        <v>-65</v>
      </c>
      <c r="K50" s="6">
        <v>0</v>
      </c>
      <c r="L50" s="6">
        <v>0</v>
      </c>
      <c r="M50" s="6">
        <v>1231</v>
      </c>
      <c r="N50" s="6" t="s">
        <v>1476</v>
      </c>
      <c r="O50" s="6" t="s">
        <v>1477</v>
      </c>
      <c r="Q50" s="6" t="s">
        <v>870</v>
      </c>
      <c r="T50" s="6" t="s">
        <v>1886</v>
      </c>
      <c r="V50" s="6">
        <v>151069</v>
      </c>
      <c r="W50" s="6" t="s">
        <v>2468</v>
      </c>
      <c r="X50" s="6" t="s">
        <v>2469</v>
      </c>
    </row>
    <row r="51" spans="1:26">
      <c r="A51" s="6" t="s">
        <v>2557</v>
      </c>
      <c r="B51" s="6" t="s">
        <v>2558</v>
      </c>
      <c r="C51" s="6" t="s">
        <v>2559</v>
      </c>
      <c r="D51" s="6" t="s">
        <v>2560</v>
      </c>
      <c r="E51" s="6" t="s">
        <v>873</v>
      </c>
      <c r="F51" s="6" t="s">
        <v>1299</v>
      </c>
      <c r="G51" s="6" t="s">
        <v>874</v>
      </c>
      <c r="I51" s="6">
        <v>1</v>
      </c>
      <c r="J51" s="6">
        <v>65</v>
      </c>
      <c r="K51" s="6">
        <v>0</v>
      </c>
      <c r="L51" s="6">
        <v>0</v>
      </c>
      <c r="M51" s="6">
        <v>1231</v>
      </c>
      <c r="N51" s="6" t="s">
        <v>1476</v>
      </c>
      <c r="O51" s="6" t="s">
        <v>1477</v>
      </c>
      <c r="Q51" s="6" t="s">
        <v>870</v>
      </c>
      <c r="T51" s="6" t="s">
        <v>1886</v>
      </c>
      <c r="V51" s="6">
        <v>151069</v>
      </c>
      <c r="W51" s="6" t="s">
        <v>2468</v>
      </c>
      <c r="X51" s="6" t="s">
        <v>2469</v>
      </c>
    </row>
    <row r="52" spans="1:26">
      <c r="A52" s="6" t="s">
        <v>2561</v>
      </c>
      <c r="B52" s="6" t="s">
        <v>2562</v>
      </c>
      <c r="C52" s="6" t="s">
        <v>2563</v>
      </c>
      <c r="D52" s="6" t="s">
        <v>2564</v>
      </c>
      <c r="E52" s="6" t="s">
        <v>878</v>
      </c>
      <c r="F52" s="6" t="s">
        <v>879</v>
      </c>
      <c r="G52" s="6" t="s">
        <v>880</v>
      </c>
      <c r="H52" s="6" t="s">
        <v>181</v>
      </c>
      <c r="I52" s="6">
        <v>1</v>
      </c>
      <c r="J52" s="6">
        <v>888</v>
      </c>
      <c r="K52" s="6">
        <v>0</v>
      </c>
      <c r="L52" s="6">
        <v>0</v>
      </c>
      <c r="M52" s="6">
        <v>888</v>
      </c>
      <c r="N52" s="6" t="s">
        <v>1476</v>
      </c>
      <c r="O52" s="6" t="s">
        <v>1477</v>
      </c>
      <c r="Q52" s="6" t="s">
        <v>870</v>
      </c>
      <c r="T52" s="6" t="s">
        <v>1886</v>
      </c>
      <c r="V52" s="6">
        <v>990156</v>
      </c>
      <c r="W52" s="6" t="s">
        <v>2565</v>
      </c>
      <c r="X52" s="6" t="s">
        <v>2566</v>
      </c>
    </row>
    <row r="53" spans="1:26">
      <c r="A53" s="6" t="s">
        <v>2567</v>
      </c>
      <c r="B53" s="6" t="s">
        <v>2568</v>
      </c>
      <c r="C53" s="6" t="s">
        <v>2569</v>
      </c>
      <c r="D53" s="6" t="s">
        <v>2570</v>
      </c>
      <c r="E53" s="6" t="s">
        <v>1608</v>
      </c>
      <c r="F53" s="6" t="s">
        <v>282</v>
      </c>
      <c r="G53" s="6" t="s">
        <v>1609</v>
      </c>
      <c r="H53" s="6">
        <v>4714781020152</v>
      </c>
      <c r="I53" s="6">
        <v>1</v>
      </c>
      <c r="J53" s="6">
        <v>59</v>
      </c>
      <c r="K53" s="6">
        <v>0</v>
      </c>
      <c r="L53" s="6">
        <v>0</v>
      </c>
      <c r="M53" s="6">
        <v>1019</v>
      </c>
      <c r="N53" s="6" t="s">
        <v>1476</v>
      </c>
      <c r="O53" s="6" t="s">
        <v>1477</v>
      </c>
      <c r="Q53" s="6" t="s">
        <v>870</v>
      </c>
      <c r="T53" s="6" t="s">
        <v>1886</v>
      </c>
      <c r="V53" s="6">
        <v>940058</v>
      </c>
      <c r="W53" s="6" t="s">
        <v>2571</v>
      </c>
      <c r="X53" s="6" t="s">
        <v>2572</v>
      </c>
    </row>
    <row r="54" spans="1:26">
      <c r="A54" s="6" t="s">
        <v>2567</v>
      </c>
      <c r="B54" s="6" t="s">
        <v>2568</v>
      </c>
      <c r="C54" s="6" t="s">
        <v>2569</v>
      </c>
      <c r="D54" s="6" t="s">
        <v>2570</v>
      </c>
      <c r="E54" s="6" t="s">
        <v>1484</v>
      </c>
      <c r="F54" s="6" t="s">
        <v>1485</v>
      </c>
      <c r="G54" s="6" t="s">
        <v>1911</v>
      </c>
      <c r="H54" s="6" t="s">
        <v>253</v>
      </c>
      <c r="I54" s="6">
        <v>1</v>
      </c>
      <c r="J54" s="6">
        <v>960</v>
      </c>
      <c r="K54" s="6">
        <v>0</v>
      </c>
      <c r="L54" s="6">
        <v>0</v>
      </c>
      <c r="M54" s="6">
        <v>1019</v>
      </c>
      <c r="N54" s="6" t="s">
        <v>1476</v>
      </c>
      <c r="O54" s="6" t="s">
        <v>1477</v>
      </c>
      <c r="Q54" s="6" t="s">
        <v>870</v>
      </c>
      <c r="T54" s="6" t="s">
        <v>1886</v>
      </c>
      <c r="V54" s="6">
        <v>940058</v>
      </c>
      <c r="W54" s="6" t="s">
        <v>2571</v>
      </c>
      <c r="X54" s="6" t="s">
        <v>2572</v>
      </c>
    </row>
    <row r="55" spans="1:26">
      <c r="A55" s="6" t="s">
        <v>2567</v>
      </c>
      <c r="B55" s="6" t="s">
        <v>2568</v>
      </c>
      <c r="C55" s="6" t="s">
        <v>2569</v>
      </c>
      <c r="D55" s="6" t="s">
        <v>2570</v>
      </c>
      <c r="E55" s="6" t="s">
        <v>873</v>
      </c>
      <c r="F55" s="6" t="s">
        <v>1299</v>
      </c>
      <c r="G55" s="6" t="s">
        <v>874</v>
      </c>
      <c r="I55" s="6">
        <v>1</v>
      </c>
      <c r="J55" s="6">
        <v>51</v>
      </c>
      <c r="K55" s="6">
        <v>0</v>
      </c>
      <c r="L55" s="6">
        <v>0</v>
      </c>
      <c r="M55" s="6">
        <v>1019</v>
      </c>
      <c r="N55" s="6" t="s">
        <v>1476</v>
      </c>
      <c r="O55" s="6" t="s">
        <v>1477</v>
      </c>
      <c r="Q55" s="6" t="s">
        <v>870</v>
      </c>
      <c r="T55" s="6" t="s">
        <v>1886</v>
      </c>
      <c r="V55" s="6">
        <v>940058</v>
      </c>
      <c r="W55" s="6" t="s">
        <v>2571</v>
      </c>
      <c r="X55" s="6" t="s">
        <v>2572</v>
      </c>
    </row>
    <row r="56" spans="1:26">
      <c r="A56" s="6" t="s">
        <v>2573</v>
      </c>
      <c r="B56" s="6" t="s">
        <v>2574</v>
      </c>
      <c r="C56" s="6" t="s">
        <v>2575</v>
      </c>
      <c r="D56" s="6" t="s">
        <v>2576</v>
      </c>
      <c r="E56" s="6" t="s">
        <v>1511</v>
      </c>
      <c r="F56" s="6" t="s">
        <v>1512</v>
      </c>
      <c r="G56" s="6" t="s">
        <v>1513</v>
      </c>
      <c r="H56" s="6" t="s">
        <v>275</v>
      </c>
      <c r="I56" s="6">
        <v>1</v>
      </c>
      <c r="J56" s="6">
        <v>528</v>
      </c>
      <c r="K56" s="6">
        <v>65</v>
      </c>
      <c r="L56" s="6">
        <v>0</v>
      </c>
      <c r="M56" s="6">
        <v>593</v>
      </c>
      <c r="N56" s="6" t="s">
        <v>1476</v>
      </c>
      <c r="O56" s="6" t="s">
        <v>1477</v>
      </c>
      <c r="Q56" s="6" t="s">
        <v>870</v>
      </c>
      <c r="T56" s="6" t="s">
        <v>1886</v>
      </c>
      <c r="V56" s="6">
        <v>128047</v>
      </c>
      <c r="W56" s="6" t="s">
        <v>2577</v>
      </c>
      <c r="X56" s="6" t="s">
        <v>2578</v>
      </c>
    </row>
    <row r="57" spans="1:26">
      <c r="A57" s="6" t="s">
        <v>2579</v>
      </c>
      <c r="B57" s="6" t="s">
        <v>2580</v>
      </c>
      <c r="C57" s="6" t="s">
        <v>2581</v>
      </c>
      <c r="D57" s="6" t="s">
        <v>2582</v>
      </c>
      <c r="E57" s="6" t="s">
        <v>1486</v>
      </c>
      <c r="F57" s="6" t="s">
        <v>1487</v>
      </c>
      <c r="G57" s="6" t="s">
        <v>1918</v>
      </c>
      <c r="H57" s="6" t="s">
        <v>1044</v>
      </c>
      <c r="I57" s="6">
        <v>2</v>
      </c>
      <c r="J57" s="6">
        <v>798</v>
      </c>
      <c r="K57" s="6">
        <v>0</v>
      </c>
      <c r="L57" s="6">
        <v>0</v>
      </c>
      <c r="M57" s="6">
        <v>982</v>
      </c>
      <c r="N57" s="6" t="s">
        <v>1940</v>
      </c>
      <c r="O57" s="6" t="s">
        <v>1048</v>
      </c>
      <c r="Q57" s="6" t="s">
        <v>870</v>
      </c>
      <c r="T57" s="6" t="s">
        <v>1942</v>
      </c>
      <c r="Y57" s="6">
        <v>242</v>
      </c>
      <c r="Z57" s="6" t="s">
        <v>2583</v>
      </c>
    </row>
    <row r="58" spans="1:26">
      <c r="A58" s="6" t="s">
        <v>2579</v>
      </c>
      <c r="B58" s="6" t="s">
        <v>2580</v>
      </c>
      <c r="C58" s="6" t="s">
        <v>2581</v>
      </c>
      <c r="D58" s="6" t="s">
        <v>2582</v>
      </c>
      <c r="E58" s="6" t="s">
        <v>1892</v>
      </c>
      <c r="F58" s="6" t="s">
        <v>195</v>
      </c>
      <c r="G58" s="6" t="s">
        <v>1893</v>
      </c>
      <c r="H58" s="6">
        <v>4714781020169</v>
      </c>
      <c r="I58" s="6">
        <v>1</v>
      </c>
      <c r="J58" s="6">
        <v>59</v>
      </c>
      <c r="K58" s="6">
        <v>0</v>
      </c>
      <c r="L58" s="6">
        <v>0</v>
      </c>
      <c r="M58" s="6">
        <v>982</v>
      </c>
      <c r="N58" s="6" t="s">
        <v>1940</v>
      </c>
      <c r="O58" s="6" t="s">
        <v>1048</v>
      </c>
      <c r="Q58" s="6" t="s">
        <v>870</v>
      </c>
      <c r="T58" s="6" t="s">
        <v>1942</v>
      </c>
      <c r="Y58" s="6">
        <v>242</v>
      </c>
      <c r="Z58" s="6" t="s">
        <v>2583</v>
      </c>
    </row>
    <row r="59" spans="1:26">
      <c r="A59" s="6" t="s">
        <v>2579</v>
      </c>
      <c r="B59" s="6" t="s">
        <v>2580</v>
      </c>
      <c r="C59" s="6" t="s">
        <v>2581</v>
      </c>
      <c r="D59" s="6" t="s">
        <v>2582</v>
      </c>
      <c r="E59" s="6" t="s">
        <v>2024</v>
      </c>
      <c r="F59" s="6" t="s">
        <v>2584</v>
      </c>
      <c r="G59" s="6" t="s">
        <v>2025</v>
      </c>
      <c r="H59" s="6">
        <v>4714781021234</v>
      </c>
      <c r="I59" s="6">
        <v>1</v>
      </c>
      <c r="J59" s="6">
        <v>59</v>
      </c>
      <c r="K59" s="6">
        <v>0</v>
      </c>
      <c r="L59" s="6">
        <v>0</v>
      </c>
      <c r="M59" s="6">
        <v>982</v>
      </c>
      <c r="N59" s="6" t="s">
        <v>1940</v>
      </c>
      <c r="O59" s="6" t="s">
        <v>1048</v>
      </c>
      <c r="Q59" s="6" t="s">
        <v>870</v>
      </c>
      <c r="T59" s="6" t="s">
        <v>1942</v>
      </c>
      <c r="Y59" s="6">
        <v>242</v>
      </c>
      <c r="Z59" s="6" t="s">
        <v>2583</v>
      </c>
    </row>
    <row r="60" spans="1:26">
      <c r="A60" s="6" t="s">
        <v>2579</v>
      </c>
      <c r="B60" s="6" t="s">
        <v>2580</v>
      </c>
      <c r="C60" s="6" t="s">
        <v>2581</v>
      </c>
      <c r="D60" s="6" t="s">
        <v>2582</v>
      </c>
      <c r="E60" s="6" t="s">
        <v>2021</v>
      </c>
      <c r="F60" s="6" t="s">
        <v>2417</v>
      </c>
      <c r="G60" s="6" t="s">
        <v>2022</v>
      </c>
      <c r="H60" s="6">
        <v>4714781021241</v>
      </c>
      <c r="I60" s="6">
        <v>1</v>
      </c>
      <c r="J60" s="6">
        <v>69</v>
      </c>
      <c r="K60" s="6">
        <v>0</v>
      </c>
      <c r="L60" s="6">
        <v>0</v>
      </c>
      <c r="M60" s="6">
        <v>982</v>
      </c>
      <c r="N60" s="6" t="s">
        <v>1940</v>
      </c>
      <c r="O60" s="6" t="s">
        <v>1048</v>
      </c>
      <c r="Q60" s="6" t="s">
        <v>870</v>
      </c>
      <c r="T60" s="6" t="s">
        <v>1942</v>
      </c>
      <c r="Y60" s="6">
        <v>242</v>
      </c>
      <c r="Z60" s="6" t="s">
        <v>2583</v>
      </c>
    </row>
    <row r="61" spans="1:26">
      <c r="A61" s="6" t="s">
        <v>2579</v>
      </c>
      <c r="B61" s="6" t="s">
        <v>2580</v>
      </c>
      <c r="C61" s="6" t="s">
        <v>2581</v>
      </c>
      <c r="D61" s="6" t="s">
        <v>2582</v>
      </c>
      <c r="E61" s="6" t="s">
        <v>1892</v>
      </c>
      <c r="F61" s="6" t="s">
        <v>195</v>
      </c>
      <c r="G61" s="6" t="s">
        <v>1893</v>
      </c>
      <c r="H61" s="6">
        <v>4714781020169</v>
      </c>
      <c r="I61" s="6">
        <v>1</v>
      </c>
      <c r="J61" s="6">
        <v>49</v>
      </c>
      <c r="K61" s="6">
        <v>0</v>
      </c>
      <c r="L61" s="6">
        <v>0</v>
      </c>
      <c r="M61" s="6">
        <v>982</v>
      </c>
      <c r="N61" s="6" t="s">
        <v>1940</v>
      </c>
      <c r="O61" s="6" t="s">
        <v>1048</v>
      </c>
      <c r="Q61" s="6" t="s">
        <v>870</v>
      </c>
      <c r="T61" s="6" t="s">
        <v>1942</v>
      </c>
      <c r="Y61" s="6">
        <v>242</v>
      </c>
      <c r="Z61" s="6" t="s">
        <v>2583</v>
      </c>
    </row>
    <row r="62" spans="1:26">
      <c r="A62" s="6" t="s">
        <v>2579</v>
      </c>
      <c r="B62" s="6" t="s">
        <v>2580</v>
      </c>
      <c r="C62" s="6" t="s">
        <v>2581</v>
      </c>
      <c r="D62" s="6" t="s">
        <v>2582</v>
      </c>
      <c r="E62" s="6" t="s">
        <v>868</v>
      </c>
      <c r="F62" s="6" t="s">
        <v>871</v>
      </c>
      <c r="G62" s="6" t="s">
        <v>872</v>
      </c>
      <c r="I62" s="6">
        <v>1</v>
      </c>
      <c r="J62" s="6">
        <v>-52</v>
      </c>
      <c r="K62" s="6">
        <v>0</v>
      </c>
      <c r="L62" s="6">
        <v>0</v>
      </c>
      <c r="M62" s="6">
        <v>982</v>
      </c>
      <c r="N62" s="6" t="s">
        <v>1940</v>
      </c>
      <c r="O62" s="6" t="s">
        <v>1048</v>
      </c>
      <c r="Q62" s="6" t="s">
        <v>870</v>
      </c>
      <c r="T62" s="6" t="s">
        <v>1942</v>
      </c>
      <c r="Y62" s="6">
        <v>242</v>
      </c>
      <c r="Z62" s="6" t="s">
        <v>2583</v>
      </c>
    </row>
    <row r="63" spans="1:26">
      <c r="A63" s="6" t="s">
        <v>2579</v>
      </c>
      <c r="B63" s="6" t="s">
        <v>2580</v>
      </c>
      <c r="C63" s="6" t="s">
        <v>2581</v>
      </c>
      <c r="D63" s="6" t="s">
        <v>2582</v>
      </c>
      <c r="E63" s="6" t="s">
        <v>873</v>
      </c>
      <c r="F63" s="6" t="s">
        <v>1299</v>
      </c>
      <c r="G63" s="6" t="s">
        <v>874</v>
      </c>
      <c r="I63" s="6">
        <v>1</v>
      </c>
      <c r="J63" s="6">
        <v>52</v>
      </c>
      <c r="K63" s="6">
        <v>0</v>
      </c>
      <c r="L63" s="6">
        <v>0</v>
      </c>
      <c r="M63" s="6">
        <v>982</v>
      </c>
      <c r="N63" s="6" t="s">
        <v>1940</v>
      </c>
      <c r="O63" s="6" t="s">
        <v>1048</v>
      </c>
      <c r="Q63" s="6" t="s">
        <v>870</v>
      </c>
      <c r="T63" s="6" t="s">
        <v>1942</v>
      </c>
      <c r="Y63" s="6">
        <v>242</v>
      </c>
      <c r="Z63" s="6" t="s">
        <v>2583</v>
      </c>
    </row>
    <row r="64" spans="1:26">
      <c r="A64" s="6" t="s">
        <v>2585</v>
      </c>
      <c r="B64" s="6" t="s">
        <v>2586</v>
      </c>
      <c r="C64" s="6" t="s">
        <v>2587</v>
      </c>
      <c r="D64" s="6" t="s">
        <v>2588</v>
      </c>
      <c r="E64" s="6" t="s">
        <v>1481</v>
      </c>
      <c r="F64" s="6" t="s">
        <v>1482</v>
      </c>
      <c r="G64" s="6" t="s">
        <v>1483</v>
      </c>
      <c r="H64" s="6" t="s">
        <v>175</v>
      </c>
      <c r="I64" s="6">
        <v>2</v>
      </c>
      <c r="J64" s="6">
        <v>900</v>
      </c>
      <c r="K64" s="6">
        <v>0</v>
      </c>
      <c r="L64" s="6">
        <v>0</v>
      </c>
      <c r="M64" s="6">
        <v>900</v>
      </c>
      <c r="N64" s="6" t="s">
        <v>1476</v>
      </c>
      <c r="O64" s="6" t="s">
        <v>1477</v>
      </c>
      <c r="Q64" s="6" t="s">
        <v>870</v>
      </c>
      <c r="T64" s="6" t="s">
        <v>1886</v>
      </c>
      <c r="V64" s="6">
        <v>130350</v>
      </c>
      <c r="W64" s="6" t="s">
        <v>2589</v>
      </c>
      <c r="X64" s="6" t="s">
        <v>2590</v>
      </c>
    </row>
    <row r="65" spans="1:26">
      <c r="A65" s="6" t="s">
        <v>2591</v>
      </c>
      <c r="B65" s="6" t="s">
        <v>2592</v>
      </c>
      <c r="C65" s="6" t="s">
        <v>2593</v>
      </c>
      <c r="D65" s="6" t="s">
        <v>2594</v>
      </c>
      <c r="E65" s="6" t="s">
        <v>2408</v>
      </c>
      <c r="F65" s="6" t="s">
        <v>2415</v>
      </c>
      <c r="G65" s="6" t="s">
        <v>2409</v>
      </c>
      <c r="H65" s="6">
        <v>4714781021715</v>
      </c>
      <c r="I65" s="6">
        <v>1</v>
      </c>
      <c r="J65" s="6">
        <v>299</v>
      </c>
      <c r="K65" s="6">
        <v>65</v>
      </c>
      <c r="L65" s="6">
        <v>0</v>
      </c>
      <c r="M65" s="6">
        <v>364</v>
      </c>
      <c r="N65" s="6" t="s">
        <v>1476</v>
      </c>
      <c r="O65" s="6" t="s">
        <v>1477</v>
      </c>
      <c r="Q65" s="6" t="s">
        <v>870</v>
      </c>
      <c r="T65" s="6" t="s">
        <v>1886</v>
      </c>
      <c r="V65" s="6">
        <v>947369</v>
      </c>
      <c r="W65" s="6" t="s">
        <v>2595</v>
      </c>
      <c r="X65" s="6" t="s">
        <v>2596</v>
      </c>
    </row>
    <row r="66" spans="1:26">
      <c r="A66" s="6" t="s">
        <v>2597</v>
      </c>
      <c r="B66" s="6" t="s">
        <v>2598</v>
      </c>
      <c r="C66" s="6" t="s">
        <v>2599</v>
      </c>
      <c r="D66" s="6" t="s">
        <v>2600</v>
      </c>
      <c r="E66" s="6" t="s">
        <v>1904</v>
      </c>
      <c r="F66" s="6" t="s">
        <v>1905</v>
      </c>
      <c r="G66" s="6" t="s">
        <v>1906</v>
      </c>
      <c r="H66" s="6" t="s">
        <v>284</v>
      </c>
      <c r="I66" s="6">
        <v>1</v>
      </c>
      <c r="J66" s="6">
        <v>300</v>
      </c>
      <c r="K66" s="6">
        <v>0</v>
      </c>
      <c r="L66" s="6">
        <v>0</v>
      </c>
      <c r="M66" s="6">
        <v>797</v>
      </c>
      <c r="N66" s="6" t="s">
        <v>1476</v>
      </c>
      <c r="O66" s="6" t="s">
        <v>1477</v>
      </c>
      <c r="Q66" s="6" t="s">
        <v>870</v>
      </c>
      <c r="T66" s="6" t="s">
        <v>1886</v>
      </c>
      <c r="V66" s="6">
        <v>210661</v>
      </c>
      <c r="W66" s="6" t="s">
        <v>2601</v>
      </c>
      <c r="X66" s="6" t="s">
        <v>2602</v>
      </c>
    </row>
    <row r="67" spans="1:26">
      <c r="A67" s="6" t="s">
        <v>2597</v>
      </c>
      <c r="B67" s="6" t="s">
        <v>2598</v>
      </c>
      <c r="C67" s="6" t="s">
        <v>2599</v>
      </c>
      <c r="D67" s="6" t="s">
        <v>2600</v>
      </c>
      <c r="E67" s="6" t="s">
        <v>2408</v>
      </c>
      <c r="F67" s="6" t="s">
        <v>2415</v>
      </c>
      <c r="G67" s="6" t="s">
        <v>2409</v>
      </c>
      <c r="H67" s="6">
        <v>4714781021715</v>
      </c>
      <c r="I67" s="6">
        <v>1</v>
      </c>
      <c r="J67" s="6">
        <v>299</v>
      </c>
      <c r="K67" s="6">
        <v>0</v>
      </c>
      <c r="L67" s="6">
        <v>0</v>
      </c>
      <c r="M67" s="6">
        <v>797</v>
      </c>
      <c r="N67" s="6" t="s">
        <v>1476</v>
      </c>
      <c r="O67" s="6" t="s">
        <v>1477</v>
      </c>
      <c r="Q67" s="6" t="s">
        <v>870</v>
      </c>
      <c r="T67" s="6" t="s">
        <v>1886</v>
      </c>
      <c r="V67" s="6">
        <v>210661</v>
      </c>
      <c r="W67" s="6" t="s">
        <v>2601</v>
      </c>
      <c r="X67" s="6" t="s">
        <v>2602</v>
      </c>
    </row>
    <row r="68" spans="1:26">
      <c r="A68" s="6" t="s">
        <v>2597</v>
      </c>
      <c r="B68" s="6" t="s">
        <v>2598</v>
      </c>
      <c r="C68" s="6" t="s">
        <v>2599</v>
      </c>
      <c r="D68" s="6" t="s">
        <v>2600</v>
      </c>
      <c r="E68" s="6" t="s">
        <v>1915</v>
      </c>
      <c r="F68" s="6" t="s">
        <v>2411</v>
      </c>
      <c r="G68" s="6" t="s">
        <v>1916</v>
      </c>
      <c r="H68" s="6">
        <v>4714781021401</v>
      </c>
      <c r="I68" s="6">
        <v>2</v>
      </c>
      <c r="J68" s="6">
        <v>198</v>
      </c>
      <c r="K68" s="6">
        <v>0</v>
      </c>
      <c r="L68" s="6">
        <v>0</v>
      </c>
      <c r="M68" s="6">
        <v>797</v>
      </c>
      <c r="N68" s="6" t="s">
        <v>1476</v>
      </c>
      <c r="O68" s="6" t="s">
        <v>1477</v>
      </c>
      <c r="Q68" s="6" t="s">
        <v>870</v>
      </c>
      <c r="T68" s="6" t="s">
        <v>1886</v>
      </c>
      <c r="V68" s="6">
        <v>210661</v>
      </c>
      <c r="W68" s="6" t="s">
        <v>2601</v>
      </c>
      <c r="X68" s="6" t="s">
        <v>2602</v>
      </c>
    </row>
    <row r="69" spans="1:26">
      <c r="A69" s="6" t="s">
        <v>2603</v>
      </c>
      <c r="B69" s="6" t="s">
        <v>2604</v>
      </c>
      <c r="C69" s="6" t="s">
        <v>2605</v>
      </c>
      <c r="D69" s="6" t="s">
        <v>2606</v>
      </c>
      <c r="E69" s="6" t="s">
        <v>1966</v>
      </c>
      <c r="F69" s="6" t="s">
        <v>1967</v>
      </c>
      <c r="G69" s="6" t="s">
        <v>1968</v>
      </c>
      <c r="H69" s="6">
        <v>4714781020817</v>
      </c>
      <c r="I69" s="6">
        <v>2</v>
      </c>
      <c r="J69" s="6">
        <v>256</v>
      </c>
      <c r="K69" s="6">
        <v>65</v>
      </c>
      <c r="L69" s="6">
        <v>0</v>
      </c>
      <c r="M69" s="6">
        <v>321</v>
      </c>
      <c r="N69" s="6" t="s">
        <v>1476</v>
      </c>
      <c r="O69" s="6" t="s">
        <v>1477</v>
      </c>
      <c r="Q69" s="6" t="s">
        <v>870</v>
      </c>
      <c r="T69" s="6" t="s">
        <v>1886</v>
      </c>
      <c r="V69" s="6">
        <v>167994</v>
      </c>
      <c r="W69" s="6" t="s">
        <v>2607</v>
      </c>
      <c r="X69" s="6" t="s">
        <v>2608</v>
      </c>
    </row>
    <row r="70" spans="1:26">
      <c r="A70" s="6" t="s">
        <v>2609</v>
      </c>
      <c r="B70" s="6" t="s">
        <v>2610</v>
      </c>
      <c r="C70" s="6" t="s">
        <v>2611</v>
      </c>
      <c r="D70" s="6" t="s">
        <v>2612</v>
      </c>
      <c r="E70" s="6" t="s">
        <v>1478</v>
      </c>
      <c r="F70" s="6" t="s">
        <v>1479</v>
      </c>
      <c r="G70" s="6" t="s">
        <v>1946</v>
      </c>
      <c r="H70" s="6" t="s">
        <v>295</v>
      </c>
      <c r="I70" s="6">
        <v>2</v>
      </c>
      <c r="J70" s="6">
        <v>560</v>
      </c>
      <c r="K70" s="6">
        <v>0</v>
      </c>
      <c r="L70" s="6">
        <v>0</v>
      </c>
      <c r="M70" s="6">
        <v>818</v>
      </c>
      <c r="N70" s="6" t="s">
        <v>1476</v>
      </c>
      <c r="O70" s="6" t="s">
        <v>1477</v>
      </c>
      <c r="Q70" s="6" t="s">
        <v>870</v>
      </c>
      <c r="T70" s="6" t="s">
        <v>1886</v>
      </c>
      <c r="V70" s="6">
        <v>195656</v>
      </c>
      <c r="W70" s="6" t="s">
        <v>2470</v>
      </c>
      <c r="X70" s="6" t="s">
        <v>2471</v>
      </c>
    </row>
    <row r="71" spans="1:26">
      <c r="A71" s="6" t="s">
        <v>2609</v>
      </c>
      <c r="B71" s="6" t="s">
        <v>2610</v>
      </c>
      <c r="C71" s="6" t="s">
        <v>2611</v>
      </c>
      <c r="D71" s="6" t="s">
        <v>2612</v>
      </c>
      <c r="E71" s="6" t="s">
        <v>1554</v>
      </c>
      <c r="F71" s="6" t="s">
        <v>1555</v>
      </c>
      <c r="G71" s="6" t="s">
        <v>1556</v>
      </c>
      <c r="H71" s="6">
        <v>4714781020770</v>
      </c>
      <c r="I71" s="6">
        <v>1</v>
      </c>
      <c r="J71" s="6">
        <v>149</v>
      </c>
      <c r="K71" s="6">
        <v>0</v>
      </c>
      <c r="L71" s="6">
        <v>0</v>
      </c>
      <c r="M71" s="6">
        <v>818</v>
      </c>
      <c r="N71" s="6" t="s">
        <v>1476</v>
      </c>
      <c r="O71" s="6" t="s">
        <v>1477</v>
      </c>
      <c r="Q71" s="6" t="s">
        <v>870</v>
      </c>
      <c r="T71" s="6" t="s">
        <v>1886</v>
      </c>
      <c r="V71" s="6">
        <v>195656</v>
      </c>
      <c r="W71" s="6" t="s">
        <v>2470</v>
      </c>
      <c r="X71" s="6" t="s">
        <v>2471</v>
      </c>
    </row>
    <row r="72" spans="1:26">
      <c r="A72" s="6" t="s">
        <v>2609</v>
      </c>
      <c r="B72" s="6" t="s">
        <v>2610</v>
      </c>
      <c r="C72" s="6" t="s">
        <v>2611</v>
      </c>
      <c r="D72" s="6" t="s">
        <v>2612</v>
      </c>
      <c r="E72" s="6" t="s">
        <v>1489</v>
      </c>
      <c r="F72" s="6" t="s">
        <v>1954</v>
      </c>
      <c r="G72" s="6" t="s">
        <v>1491</v>
      </c>
      <c r="H72" s="6">
        <v>4714781020794</v>
      </c>
      <c r="I72" s="6">
        <v>1</v>
      </c>
      <c r="J72" s="6">
        <v>109</v>
      </c>
      <c r="K72" s="6">
        <v>0</v>
      </c>
      <c r="L72" s="6">
        <v>0</v>
      </c>
      <c r="M72" s="6">
        <v>818</v>
      </c>
      <c r="N72" s="6" t="s">
        <v>1476</v>
      </c>
      <c r="O72" s="6" t="s">
        <v>1477</v>
      </c>
      <c r="Q72" s="6" t="s">
        <v>870</v>
      </c>
      <c r="T72" s="6" t="s">
        <v>1886</v>
      </c>
      <c r="V72" s="6">
        <v>195656</v>
      </c>
      <c r="W72" s="6" t="s">
        <v>2470</v>
      </c>
      <c r="X72" s="6" t="s">
        <v>2471</v>
      </c>
    </row>
    <row r="73" spans="1:26">
      <c r="A73" s="6" t="s">
        <v>2613</v>
      </c>
      <c r="B73" s="6" t="s">
        <v>2614</v>
      </c>
      <c r="C73" s="6" t="s">
        <v>2615</v>
      </c>
      <c r="D73" s="6" t="s">
        <v>2616</v>
      </c>
      <c r="E73" s="6" t="s">
        <v>1966</v>
      </c>
      <c r="F73" s="6" t="s">
        <v>1967</v>
      </c>
      <c r="G73" s="6" t="s">
        <v>1968</v>
      </c>
      <c r="H73" s="6">
        <v>4714781020817</v>
      </c>
      <c r="I73" s="6">
        <v>1</v>
      </c>
      <c r="J73" s="6">
        <v>128</v>
      </c>
      <c r="K73" s="6">
        <v>0</v>
      </c>
      <c r="L73" s="6">
        <v>0</v>
      </c>
      <c r="M73" s="6">
        <v>1413</v>
      </c>
      <c r="N73" s="6" t="s">
        <v>1476</v>
      </c>
      <c r="O73" s="6" t="s">
        <v>1477</v>
      </c>
      <c r="Q73" s="6" t="s">
        <v>870</v>
      </c>
      <c r="T73" s="6" t="s">
        <v>1886</v>
      </c>
      <c r="V73" s="6">
        <v>164537</v>
      </c>
      <c r="W73" s="6" t="s">
        <v>2617</v>
      </c>
      <c r="X73" s="6" t="s">
        <v>2618</v>
      </c>
    </row>
    <row r="74" spans="1:26">
      <c r="A74" s="6" t="s">
        <v>2613</v>
      </c>
      <c r="B74" s="6" t="s">
        <v>2614</v>
      </c>
      <c r="C74" s="6" t="s">
        <v>2615</v>
      </c>
      <c r="D74" s="6" t="s">
        <v>2616</v>
      </c>
      <c r="E74" s="6" t="s">
        <v>1484</v>
      </c>
      <c r="F74" s="6" t="s">
        <v>1485</v>
      </c>
      <c r="G74" s="6" t="s">
        <v>1911</v>
      </c>
      <c r="H74" s="6" t="s">
        <v>253</v>
      </c>
      <c r="I74" s="6">
        <v>1</v>
      </c>
      <c r="J74" s="6">
        <v>960</v>
      </c>
      <c r="K74" s="6">
        <v>0</v>
      </c>
      <c r="L74" s="6">
        <v>0</v>
      </c>
      <c r="M74" s="6">
        <v>1413</v>
      </c>
      <c r="N74" s="6" t="s">
        <v>1476</v>
      </c>
      <c r="O74" s="6" t="s">
        <v>1477</v>
      </c>
      <c r="Q74" s="6" t="s">
        <v>870</v>
      </c>
      <c r="T74" s="6" t="s">
        <v>1886</v>
      </c>
      <c r="V74" s="6">
        <v>164537</v>
      </c>
      <c r="W74" s="6" t="s">
        <v>2617</v>
      </c>
      <c r="X74" s="6" t="s">
        <v>2618</v>
      </c>
    </row>
    <row r="75" spans="1:26">
      <c r="A75" s="6" t="s">
        <v>2613</v>
      </c>
      <c r="B75" s="6" t="s">
        <v>2614</v>
      </c>
      <c r="C75" s="6" t="s">
        <v>2615</v>
      </c>
      <c r="D75" s="6" t="s">
        <v>2616</v>
      </c>
      <c r="E75" s="6" t="s">
        <v>1486</v>
      </c>
      <c r="F75" s="6" t="s">
        <v>1487</v>
      </c>
      <c r="G75" s="6" t="s">
        <v>1998</v>
      </c>
      <c r="H75" s="6" t="s">
        <v>1043</v>
      </c>
      <c r="I75" s="6">
        <v>1</v>
      </c>
      <c r="J75" s="6">
        <v>399</v>
      </c>
      <c r="K75" s="6">
        <v>0</v>
      </c>
      <c r="L75" s="6">
        <v>0</v>
      </c>
      <c r="M75" s="6">
        <v>1413</v>
      </c>
      <c r="N75" s="6" t="s">
        <v>1476</v>
      </c>
      <c r="O75" s="6" t="s">
        <v>1477</v>
      </c>
      <c r="Q75" s="6" t="s">
        <v>870</v>
      </c>
      <c r="T75" s="6" t="s">
        <v>1886</v>
      </c>
      <c r="V75" s="6">
        <v>164537</v>
      </c>
      <c r="W75" s="6" t="s">
        <v>2617</v>
      </c>
      <c r="X75" s="6" t="s">
        <v>2618</v>
      </c>
    </row>
    <row r="76" spans="1:26">
      <c r="A76" s="6" t="s">
        <v>2613</v>
      </c>
      <c r="B76" s="6" t="s">
        <v>2614</v>
      </c>
      <c r="C76" s="6" t="s">
        <v>2615</v>
      </c>
      <c r="D76" s="6" t="s">
        <v>2616</v>
      </c>
      <c r="E76" s="6" t="s">
        <v>868</v>
      </c>
      <c r="F76" s="6" t="s">
        <v>871</v>
      </c>
      <c r="G76" s="6" t="s">
        <v>872</v>
      </c>
      <c r="I76" s="6">
        <v>1</v>
      </c>
      <c r="J76" s="6">
        <v>-74</v>
      </c>
      <c r="K76" s="6">
        <v>0</v>
      </c>
      <c r="L76" s="6">
        <v>0</v>
      </c>
      <c r="M76" s="6">
        <v>1413</v>
      </c>
      <c r="N76" s="6" t="s">
        <v>1476</v>
      </c>
      <c r="O76" s="6" t="s">
        <v>1477</v>
      </c>
      <c r="Q76" s="6" t="s">
        <v>870</v>
      </c>
      <c r="T76" s="6" t="s">
        <v>1886</v>
      </c>
      <c r="V76" s="6">
        <v>164537</v>
      </c>
      <c r="W76" s="6" t="s">
        <v>2617</v>
      </c>
      <c r="X76" s="6" t="s">
        <v>2618</v>
      </c>
    </row>
    <row r="77" spans="1:26">
      <c r="A77" s="6" t="s">
        <v>2613</v>
      </c>
      <c r="B77" s="6" t="s">
        <v>2614</v>
      </c>
      <c r="C77" s="6" t="s">
        <v>2615</v>
      </c>
      <c r="D77" s="6" t="s">
        <v>2616</v>
      </c>
      <c r="E77" s="6" t="s">
        <v>873</v>
      </c>
      <c r="F77" s="6" t="s">
        <v>1299</v>
      </c>
      <c r="G77" s="6" t="s">
        <v>874</v>
      </c>
      <c r="I77" s="6">
        <v>1</v>
      </c>
      <c r="J77" s="6">
        <v>74</v>
      </c>
      <c r="K77" s="6">
        <v>0</v>
      </c>
      <c r="L77" s="6">
        <v>0</v>
      </c>
      <c r="M77" s="6">
        <v>1413</v>
      </c>
      <c r="N77" s="6" t="s">
        <v>1476</v>
      </c>
      <c r="O77" s="6" t="s">
        <v>1477</v>
      </c>
      <c r="Q77" s="6" t="s">
        <v>870</v>
      </c>
      <c r="T77" s="6" t="s">
        <v>1886</v>
      </c>
      <c r="V77" s="6">
        <v>164537</v>
      </c>
      <c r="W77" s="6" t="s">
        <v>2617</v>
      </c>
      <c r="X77" s="6" t="s">
        <v>2618</v>
      </c>
    </row>
    <row r="78" spans="1:26">
      <c r="A78" s="6" t="s">
        <v>2619</v>
      </c>
      <c r="B78" s="6" t="s">
        <v>2620</v>
      </c>
      <c r="C78" s="6" t="s">
        <v>2621</v>
      </c>
      <c r="D78" s="6" t="s">
        <v>2622</v>
      </c>
      <c r="E78" s="6" t="s">
        <v>1486</v>
      </c>
      <c r="F78" s="6" t="s">
        <v>1487</v>
      </c>
      <c r="G78" s="6" t="s">
        <v>1488</v>
      </c>
      <c r="H78" s="6" t="s">
        <v>163</v>
      </c>
      <c r="I78" s="6">
        <v>1</v>
      </c>
      <c r="J78" s="6">
        <v>399</v>
      </c>
      <c r="K78" s="6">
        <v>0</v>
      </c>
      <c r="L78" s="6">
        <v>0</v>
      </c>
      <c r="M78" s="6">
        <v>994</v>
      </c>
      <c r="N78" s="6" t="s">
        <v>1960</v>
      </c>
      <c r="O78" s="6" t="s">
        <v>1961</v>
      </c>
      <c r="Q78" s="6" t="s">
        <v>870</v>
      </c>
      <c r="T78" s="6" t="s">
        <v>1942</v>
      </c>
      <c r="Y78" s="6">
        <v>231</v>
      </c>
      <c r="Z78" s="6" t="s">
        <v>2623</v>
      </c>
    </row>
    <row r="79" spans="1:26">
      <c r="A79" s="6" t="s">
        <v>2619</v>
      </c>
      <c r="B79" s="6" t="s">
        <v>2620</v>
      </c>
      <c r="C79" s="6" t="s">
        <v>2621</v>
      </c>
      <c r="D79" s="6" t="s">
        <v>2622</v>
      </c>
      <c r="E79" s="6" t="s">
        <v>1496</v>
      </c>
      <c r="F79" s="6" t="s">
        <v>1497</v>
      </c>
      <c r="G79" s="6" t="s">
        <v>183</v>
      </c>
      <c r="H79" s="6">
        <v>4714781020954</v>
      </c>
      <c r="I79" s="6">
        <v>1</v>
      </c>
      <c r="J79" s="6">
        <v>145</v>
      </c>
      <c r="K79" s="6">
        <v>0</v>
      </c>
      <c r="L79" s="6">
        <v>0</v>
      </c>
      <c r="M79" s="6">
        <v>994</v>
      </c>
      <c r="N79" s="6" t="s">
        <v>1960</v>
      </c>
      <c r="O79" s="6" t="s">
        <v>1961</v>
      </c>
      <c r="Q79" s="6" t="s">
        <v>870</v>
      </c>
      <c r="T79" s="6" t="s">
        <v>1942</v>
      </c>
      <c r="Y79" s="6">
        <v>231</v>
      </c>
      <c r="Z79" s="6" t="s">
        <v>2623</v>
      </c>
    </row>
    <row r="80" spans="1:26">
      <c r="A80" s="6" t="s">
        <v>2619</v>
      </c>
      <c r="B80" s="6" t="s">
        <v>2620</v>
      </c>
      <c r="C80" s="6" t="s">
        <v>2621</v>
      </c>
      <c r="D80" s="6" t="s">
        <v>2622</v>
      </c>
      <c r="E80" s="6" t="s">
        <v>1481</v>
      </c>
      <c r="F80" s="6" t="s">
        <v>1482</v>
      </c>
      <c r="G80" s="6" t="s">
        <v>1483</v>
      </c>
      <c r="H80" s="6" t="s">
        <v>175</v>
      </c>
      <c r="I80" s="6">
        <v>1</v>
      </c>
      <c r="J80" s="6">
        <v>450</v>
      </c>
      <c r="K80" s="6">
        <v>0</v>
      </c>
      <c r="L80" s="6">
        <v>0</v>
      </c>
      <c r="M80" s="6">
        <v>994</v>
      </c>
      <c r="N80" s="6" t="s">
        <v>1960</v>
      </c>
      <c r="O80" s="6" t="s">
        <v>1961</v>
      </c>
      <c r="Q80" s="6" t="s">
        <v>870</v>
      </c>
      <c r="T80" s="6" t="s">
        <v>1942</v>
      </c>
      <c r="Y80" s="6">
        <v>231</v>
      </c>
      <c r="Z80" s="6" t="s">
        <v>2623</v>
      </c>
    </row>
    <row r="81" spans="1:26">
      <c r="A81" s="6" t="s">
        <v>2624</v>
      </c>
      <c r="B81" s="6" t="s">
        <v>2625</v>
      </c>
      <c r="C81" s="6" t="s">
        <v>2626</v>
      </c>
      <c r="D81" s="6" t="s">
        <v>2627</v>
      </c>
      <c r="E81" s="6" t="s">
        <v>878</v>
      </c>
      <c r="F81" s="6" t="s">
        <v>879</v>
      </c>
      <c r="G81" s="6" t="s">
        <v>880</v>
      </c>
      <c r="H81" s="6" t="s">
        <v>181</v>
      </c>
      <c r="I81" s="6">
        <v>1</v>
      </c>
      <c r="J81" s="6">
        <v>888</v>
      </c>
      <c r="K81" s="6">
        <v>0</v>
      </c>
      <c r="L81" s="6">
        <v>0</v>
      </c>
      <c r="M81" s="6">
        <v>888</v>
      </c>
      <c r="N81" s="6" t="s">
        <v>1476</v>
      </c>
      <c r="O81" s="6" t="s">
        <v>1477</v>
      </c>
      <c r="Q81" s="6" t="s">
        <v>870</v>
      </c>
      <c r="T81" s="6" t="s">
        <v>1886</v>
      </c>
      <c r="V81" s="6">
        <v>200804</v>
      </c>
      <c r="W81" s="6" t="s">
        <v>2628</v>
      </c>
      <c r="X81" s="6" t="s">
        <v>2629</v>
      </c>
    </row>
    <row r="82" spans="1:26">
      <c r="A82" s="6" t="s">
        <v>2630</v>
      </c>
      <c r="B82" s="6" t="s">
        <v>2631</v>
      </c>
      <c r="C82" s="6" t="s">
        <v>2632</v>
      </c>
      <c r="D82" s="6" t="s">
        <v>2633</v>
      </c>
      <c r="E82" s="6" t="s">
        <v>1951</v>
      </c>
      <c r="F82" s="6" t="s">
        <v>1952</v>
      </c>
      <c r="G82" s="6" t="s">
        <v>2634</v>
      </c>
      <c r="H82" s="6" t="s">
        <v>285</v>
      </c>
      <c r="I82" s="6">
        <v>1</v>
      </c>
      <c r="J82" s="6">
        <v>480</v>
      </c>
      <c r="K82" s="6">
        <v>0</v>
      </c>
      <c r="L82" s="6">
        <v>0</v>
      </c>
      <c r="M82" s="6">
        <v>960</v>
      </c>
      <c r="N82" s="6" t="s">
        <v>1476</v>
      </c>
      <c r="O82" s="6" t="s">
        <v>1477</v>
      </c>
      <c r="Q82" s="6" t="s">
        <v>870</v>
      </c>
      <c r="T82" s="6" t="s">
        <v>1886</v>
      </c>
      <c r="V82" s="6">
        <v>196305</v>
      </c>
      <c r="W82" s="6" t="s">
        <v>2635</v>
      </c>
      <c r="X82" s="6" t="s">
        <v>2636</v>
      </c>
    </row>
    <row r="83" spans="1:26">
      <c r="A83" s="6" t="s">
        <v>2630</v>
      </c>
      <c r="B83" s="6" t="s">
        <v>2631</v>
      </c>
      <c r="C83" s="6" t="s">
        <v>2632</v>
      </c>
      <c r="D83" s="6" t="s">
        <v>2633</v>
      </c>
      <c r="E83" s="6" t="s">
        <v>1951</v>
      </c>
      <c r="F83" s="6" t="s">
        <v>1952</v>
      </c>
      <c r="G83" s="6" t="s">
        <v>1953</v>
      </c>
      <c r="H83" s="6" t="s">
        <v>290</v>
      </c>
      <c r="I83" s="6">
        <v>1</v>
      </c>
      <c r="J83" s="6">
        <v>480</v>
      </c>
      <c r="K83" s="6">
        <v>0</v>
      </c>
      <c r="L83" s="6">
        <v>0</v>
      </c>
      <c r="M83" s="6">
        <v>960</v>
      </c>
      <c r="N83" s="6" t="s">
        <v>1476</v>
      </c>
      <c r="O83" s="6" t="s">
        <v>1477</v>
      </c>
      <c r="Q83" s="6" t="s">
        <v>870</v>
      </c>
      <c r="T83" s="6" t="s">
        <v>1886</v>
      </c>
      <c r="V83" s="6">
        <v>196305</v>
      </c>
      <c r="W83" s="6" t="s">
        <v>2635</v>
      </c>
      <c r="X83" s="6" t="s">
        <v>2636</v>
      </c>
    </row>
    <row r="84" spans="1:26">
      <c r="A84" s="6" t="s">
        <v>2637</v>
      </c>
      <c r="B84" s="6" t="s">
        <v>2638</v>
      </c>
      <c r="C84" s="6" t="s">
        <v>2639</v>
      </c>
      <c r="D84" s="6" t="s">
        <v>2640</v>
      </c>
      <c r="E84" s="6" t="s">
        <v>1492</v>
      </c>
      <c r="F84" s="6" t="s">
        <v>1493</v>
      </c>
      <c r="G84" s="6" t="s">
        <v>1494</v>
      </c>
      <c r="H84" s="6">
        <v>4714781020541</v>
      </c>
      <c r="I84" s="6">
        <v>2</v>
      </c>
      <c r="J84" s="6">
        <v>600</v>
      </c>
      <c r="K84" s="6">
        <v>60</v>
      </c>
      <c r="L84" s="6">
        <v>0</v>
      </c>
      <c r="M84" s="6">
        <v>660</v>
      </c>
      <c r="N84" s="6" t="s">
        <v>1940</v>
      </c>
      <c r="O84" s="6" t="s">
        <v>1495</v>
      </c>
      <c r="Q84" s="6" t="s">
        <v>870</v>
      </c>
      <c r="T84" s="6" t="s">
        <v>1942</v>
      </c>
      <c r="Y84" s="6">
        <v>302</v>
      </c>
      <c r="Z84" s="6" t="s">
        <v>2641</v>
      </c>
    </row>
    <row r="85" spans="1:26">
      <c r="A85" s="6" t="s">
        <v>2642</v>
      </c>
      <c r="B85" s="6" t="s">
        <v>2643</v>
      </c>
      <c r="C85" s="6" t="s">
        <v>2644</v>
      </c>
      <c r="D85" s="6" t="s">
        <v>2645</v>
      </c>
      <c r="E85" s="6" t="s">
        <v>1928</v>
      </c>
      <c r="F85" s="6" t="s">
        <v>1929</v>
      </c>
      <c r="G85" s="6" t="s">
        <v>2039</v>
      </c>
      <c r="H85" s="6" t="s">
        <v>205</v>
      </c>
      <c r="I85" s="6">
        <v>1</v>
      </c>
      <c r="J85" s="6">
        <v>748</v>
      </c>
      <c r="K85" s="6">
        <v>0</v>
      </c>
      <c r="L85" s="6">
        <v>0</v>
      </c>
      <c r="M85" s="6">
        <v>748</v>
      </c>
      <c r="N85" s="6" t="s">
        <v>1940</v>
      </c>
      <c r="O85" s="6" t="s">
        <v>1048</v>
      </c>
      <c r="Q85" s="6" t="s">
        <v>870</v>
      </c>
      <c r="T85" s="6" t="s">
        <v>1942</v>
      </c>
      <c r="Y85" s="6">
        <v>812</v>
      </c>
      <c r="Z85" s="6" t="s">
        <v>2646</v>
      </c>
    </row>
    <row r="86" spans="1:26">
      <c r="A86" s="6" t="s">
        <v>2647</v>
      </c>
      <c r="B86" s="6" t="s">
        <v>2648</v>
      </c>
      <c r="C86" s="6" t="s">
        <v>2649</v>
      </c>
      <c r="D86" s="6" t="s">
        <v>2650</v>
      </c>
      <c r="E86" s="6" t="s">
        <v>1912</v>
      </c>
      <c r="F86" s="6" t="s">
        <v>1913</v>
      </c>
      <c r="G86" s="6" t="s">
        <v>194</v>
      </c>
      <c r="H86" s="6">
        <v>4714781020282</v>
      </c>
      <c r="I86" s="6">
        <v>1</v>
      </c>
      <c r="J86" s="6">
        <v>299</v>
      </c>
      <c r="K86" s="6">
        <v>0</v>
      </c>
      <c r="L86" s="6">
        <v>0</v>
      </c>
      <c r="M86" s="6">
        <v>1128</v>
      </c>
      <c r="N86" s="6" t="s">
        <v>1940</v>
      </c>
      <c r="O86" s="6" t="s">
        <v>1495</v>
      </c>
      <c r="Q86" s="6" t="s">
        <v>870</v>
      </c>
      <c r="T86" s="6" t="s">
        <v>1942</v>
      </c>
      <c r="Y86" s="6">
        <v>701</v>
      </c>
      <c r="Z86" s="6" t="s">
        <v>2651</v>
      </c>
    </row>
    <row r="87" spans="1:26">
      <c r="A87" s="6" t="s">
        <v>2647</v>
      </c>
      <c r="B87" s="6" t="s">
        <v>2648</v>
      </c>
      <c r="C87" s="6" t="s">
        <v>2649</v>
      </c>
      <c r="D87" s="6" t="s">
        <v>2650</v>
      </c>
      <c r="E87" s="6" t="s">
        <v>1526</v>
      </c>
      <c r="F87" s="6" t="s">
        <v>1527</v>
      </c>
      <c r="G87" s="6" t="s">
        <v>1994</v>
      </c>
      <c r="H87" s="6" t="s">
        <v>1030</v>
      </c>
      <c r="I87" s="6">
        <v>1</v>
      </c>
      <c r="J87" s="6">
        <v>199</v>
      </c>
      <c r="K87" s="6">
        <v>0</v>
      </c>
      <c r="L87" s="6">
        <v>0</v>
      </c>
      <c r="M87" s="6">
        <v>1128</v>
      </c>
      <c r="N87" s="6" t="s">
        <v>1940</v>
      </c>
      <c r="O87" s="6" t="s">
        <v>1495</v>
      </c>
      <c r="Q87" s="6" t="s">
        <v>870</v>
      </c>
      <c r="T87" s="6" t="s">
        <v>1942</v>
      </c>
      <c r="Y87" s="6">
        <v>701</v>
      </c>
      <c r="Z87" s="6" t="s">
        <v>2651</v>
      </c>
    </row>
    <row r="88" spans="1:26">
      <c r="A88" s="6" t="s">
        <v>2647</v>
      </c>
      <c r="B88" s="6" t="s">
        <v>2648</v>
      </c>
      <c r="C88" s="6" t="s">
        <v>2649</v>
      </c>
      <c r="D88" s="6" t="s">
        <v>2650</v>
      </c>
      <c r="E88" s="6" t="s">
        <v>1486</v>
      </c>
      <c r="F88" s="6" t="s">
        <v>1487</v>
      </c>
      <c r="G88" s="6" t="s">
        <v>1488</v>
      </c>
      <c r="H88" s="6" t="s">
        <v>163</v>
      </c>
      <c r="I88" s="6">
        <v>1</v>
      </c>
      <c r="J88" s="6">
        <v>399</v>
      </c>
      <c r="K88" s="6">
        <v>0</v>
      </c>
      <c r="L88" s="6">
        <v>0</v>
      </c>
      <c r="M88" s="6">
        <v>1128</v>
      </c>
      <c r="N88" s="6" t="s">
        <v>1940</v>
      </c>
      <c r="O88" s="6" t="s">
        <v>1495</v>
      </c>
      <c r="Q88" s="6" t="s">
        <v>870</v>
      </c>
      <c r="T88" s="6" t="s">
        <v>1942</v>
      </c>
      <c r="Y88" s="6">
        <v>701</v>
      </c>
      <c r="Z88" s="6" t="s">
        <v>2651</v>
      </c>
    </row>
    <row r="89" spans="1:26">
      <c r="A89" s="6" t="s">
        <v>2647</v>
      </c>
      <c r="B89" s="6" t="s">
        <v>2648</v>
      </c>
      <c r="C89" s="6" t="s">
        <v>2649</v>
      </c>
      <c r="D89" s="6" t="s">
        <v>2650</v>
      </c>
      <c r="E89" s="6" t="s">
        <v>1496</v>
      </c>
      <c r="F89" s="6" t="s">
        <v>1497</v>
      </c>
      <c r="G89" s="6" t="s">
        <v>183</v>
      </c>
      <c r="H89" s="6">
        <v>4714781020954</v>
      </c>
      <c r="I89" s="6">
        <v>2</v>
      </c>
      <c r="J89" s="6">
        <v>290</v>
      </c>
      <c r="K89" s="6">
        <v>0</v>
      </c>
      <c r="L89" s="6">
        <v>0</v>
      </c>
      <c r="M89" s="6">
        <v>1128</v>
      </c>
      <c r="N89" s="6" t="s">
        <v>1940</v>
      </c>
      <c r="O89" s="6" t="s">
        <v>1495</v>
      </c>
      <c r="Q89" s="6" t="s">
        <v>870</v>
      </c>
      <c r="T89" s="6" t="s">
        <v>1942</v>
      </c>
      <c r="Y89" s="6">
        <v>701</v>
      </c>
      <c r="Z89" s="6" t="s">
        <v>2651</v>
      </c>
    </row>
    <row r="90" spans="1:26">
      <c r="A90" s="6" t="s">
        <v>2647</v>
      </c>
      <c r="B90" s="6" t="s">
        <v>2648</v>
      </c>
      <c r="C90" s="6" t="s">
        <v>2649</v>
      </c>
      <c r="D90" s="6" t="s">
        <v>2650</v>
      </c>
      <c r="E90" s="6" t="s">
        <v>868</v>
      </c>
      <c r="F90" s="6" t="s">
        <v>871</v>
      </c>
      <c r="G90" s="6" t="s">
        <v>872</v>
      </c>
      <c r="I90" s="6">
        <v>1</v>
      </c>
      <c r="J90" s="6">
        <v>-59</v>
      </c>
      <c r="K90" s="6">
        <v>0</v>
      </c>
      <c r="L90" s="6">
        <v>0</v>
      </c>
      <c r="M90" s="6">
        <v>1128</v>
      </c>
      <c r="N90" s="6" t="s">
        <v>1940</v>
      </c>
      <c r="O90" s="6" t="s">
        <v>1495</v>
      </c>
      <c r="Q90" s="6" t="s">
        <v>870</v>
      </c>
      <c r="T90" s="6" t="s">
        <v>1942</v>
      </c>
      <c r="Y90" s="6">
        <v>701</v>
      </c>
      <c r="Z90" s="6" t="s">
        <v>2651</v>
      </c>
    </row>
    <row r="91" spans="1:26">
      <c r="A91" s="6" t="s">
        <v>2647</v>
      </c>
      <c r="B91" s="6" t="s">
        <v>2648</v>
      </c>
      <c r="C91" s="6" t="s">
        <v>2649</v>
      </c>
      <c r="D91" s="6" t="s">
        <v>2650</v>
      </c>
      <c r="E91" s="6" t="s">
        <v>873</v>
      </c>
      <c r="F91" s="6" t="s">
        <v>1299</v>
      </c>
      <c r="G91" s="6" t="s">
        <v>874</v>
      </c>
      <c r="I91" s="6">
        <v>1</v>
      </c>
      <c r="J91" s="6">
        <v>59</v>
      </c>
      <c r="K91" s="6">
        <v>0</v>
      </c>
      <c r="L91" s="6">
        <v>0</v>
      </c>
      <c r="M91" s="6">
        <v>1128</v>
      </c>
      <c r="N91" s="6" t="s">
        <v>1940</v>
      </c>
      <c r="O91" s="6" t="s">
        <v>1495</v>
      </c>
      <c r="Q91" s="6" t="s">
        <v>870</v>
      </c>
      <c r="T91" s="6" t="s">
        <v>1942</v>
      </c>
      <c r="Y91" s="6">
        <v>701</v>
      </c>
      <c r="Z91" s="6" t="s">
        <v>2651</v>
      </c>
    </row>
    <row r="92" spans="1:26">
      <c r="A92" s="6" t="s">
        <v>2652</v>
      </c>
      <c r="B92" s="6" t="s">
        <v>2653</v>
      </c>
      <c r="C92" s="6" t="s">
        <v>2654</v>
      </c>
      <c r="D92" s="6" t="s">
        <v>2655</v>
      </c>
      <c r="E92" s="6" t="s">
        <v>2408</v>
      </c>
      <c r="F92" s="6" t="s">
        <v>2415</v>
      </c>
      <c r="G92" s="6" t="s">
        <v>2409</v>
      </c>
      <c r="H92" s="6">
        <v>4714781021715</v>
      </c>
      <c r="I92" s="6">
        <v>1</v>
      </c>
      <c r="J92" s="6">
        <v>299</v>
      </c>
      <c r="K92" s="6">
        <v>65</v>
      </c>
      <c r="L92" s="6">
        <v>0</v>
      </c>
      <c r="M92" s="6">
        <v>423</v>
      </c>
      <c r="N92" s="6" t="s">
        <v>1476</v>
      </c>
      <c r="O92" s="6" t="s">
        <v>1477</v>
      </c>
      <c r="Q92" s="6" t="s">
        <v>870</v>
      </c>
      <c r="T92" s="6" t="s">
        <v>1886</v>
      </c>
      <c r="V92" s="6">
        <v>183206</v>
      </c>
      <c r="W92" s="6" t="s">
        <v>2656</v>
      </c>
      <c r="X92" s="6" t="s">
        <v>2657</v>
      </c>
    </row>
    <row r="93" spans="1:26">
      <c r="A93" s="6" t="s">
        <v>2652</v>
      </c>
      <c r="B93" s="6" t="s">
        <v>2653</v>
      </c>
      <c r="C93" s="6" t="s">
        <v>2654</v>
      </c>
      <c r="D93" s="6" t="s">
        <v>2655</v>
      </c>
      <c r="E93" s="6" t="s">
        <v>1892</v>
      </c>
      <c r="F93" s="6" t="s">
        <v>195</v>
      </c>
      <c r="G93" s="6" t="s">
        <v>1893</v>
      </c>
      <c r="H93" s="6">
        <v>4714781020169</v>
      </c>
      <c r="I93" s="6">
        <v>1</v>
      </c>
      <c r="J93" s="6">
        <v>59</v>
      </c>
      <c r="K93" s="6">
        <v>65</v>
      </c>
      <c r="L93" s="6">
        <v>0</v>
      </c>
      <c r="M93" s="6">
        <v>423</v>
      </c>
      <c r="N93" s="6" t="s">
        <v>1476</v>
      </c>
      <c r="O93" s="6" t="s">
        <v>1477</v>
      </c>
      <c r="Q93" s="6" t="s">
        <v>870</v>
      </c>
      <c r="T93" s="6" t="s">
        <v>1886</v>
      </c>
      <c r="V93" s="6">
        <v>183206</v>
      </c>
      <c r="W93" s="6" t="s">
        <v>2656</v>
      </c>
      <c r="X93" s="6" t="s">
        <v>2657</v>
      </c>
    </row>
    <row r="94" spans="1:26">
      <c r="A94" s="6" t="s">
        <v>2658</v>
      </c>
      <c r="B94" s="6" t="s">
        <v>2659</v>
      </c>
      <c r="C94" s="6" t="s">
        <v>2660</v>
      </c>
      <c r="D94" s="6" t="s">
        <v>2661</v>
      </c>
      <c r="E94" s="6" t="s">
        <v>1486</v>
      </c>
      <c r="F94" s="6" t="s">
        <v>1487</v>
      </c>
      <c r="G94" s="6" t="s">
        <v>1999</v>
      </c>
      <c r="H94" s="6" t="s">
        <v>165</v>
      </c>
      <c r="I94" s="6">
        <v>1</v>
      </c>
      <c r="J94" s="6">
        <v>399</v>
      </c>
      <c r="K94" s="6">
        <v>0</v>
      </c>
      <c r="L94" s="6">
        <v>0</v>
      </c>
      <c r="M94" s="6">
        <v>1137</v>
      </c>
      <c r="N94" s="6" t="s">
        <v>1476</v>
      </c>
      <c r="O94" s="6" t="s">
        <v>1477</v>
      </c>
      <c r="Q94" s="6" t="s">
        <v>870</v>
      </c>
      <c r="T94" s="6" t="s">
        <v>1886</v>
      </c>
      <c r="V94" s="6">
        <v>177201</v>
      </c>
      <c r="W94" s="6" t="s">
        <v>2662</v>
      </c>
      <c r="X94" s="6" t="s">
        <v>2663</v>
      </c>
    </row>
    <row r="95" spans="1:26">
      <c r="A95" s="6" t="s">
        <v>2658</v>
      </c>
      <c r="B95" s="6" t="s">
        <v>2659</v>
      </c>
      <c r="C95" s="6" t="s">
        <v>2660</v>
      </c>
      <c r="D95" s="6" t="s">
        <v>2661</v>
      </c>
      <c r="E95" s="6" t="s">
        <v>1486</v>
      </c>
      <c r="F95" s="6" t="s">
        <v>1487</v>
      </c>
      <c r="G95" s="6" t="s">
        <v>2664</v>
      </c>
      <c r="H95" s="6" t="s">
        <v>166</v>
      </c>
      <c r="I95" s="6">
        <v>1</v>
      </c>
      <c r="J95" s="6">
        <v>399</v>
      </c>
      <c r="K95" s="6">
        <v>0</v>
      </c>
      <c r="L95" s="6">
        <v>0</v>
      </c>
      <c r="M95" s="6">
        <v>1137</v>
      </c>
      <c r="N95" s="6" t="s">
        <v>1476</v>
      </c>
      <c r="O95" s="6" t="s">
        <v>1477</v>
      </c>
      <c r="Q95" s="6" t="s">
        <v>870</v>
      </c>
      <c r="T95" s="6" t="s">
        <v>1886</v>
      </c>
      <c r="V95" s="6">
        <v>177201</v>
      </c>
      <c r="W95" s="6" t="s">
        <v>2662</v>
      </c>
      <c r="X95" s="6" t="s">
        <v>2663</v>
      </c>
    </row>
    <row r="96" spans="1:26">
      <c r="A96" s="6" t="s">
        <v>2658</v>
      </c>
      <c r="B96" s="6" t="s">
        <v>2659</v>
      </c>
      <c r="C96" s="6" t="s">
        <v>2660</v>
      </c>
      <c r="D96" s="6" t="s">
        <v>2661</v>
      </c>
      <c r="E96" s="6" t="s">
        <v>1486</v>
      </c>
      <c r="F96" s="6" t="s">
        <v>1487</v>
      </c>
      <c r="G96" s="6" t="s">
        <v>2665</v>
      </c>
      <c r="H96" s="6" t="s">
        <v>1019</v>
      </c>
      <c r="I96" s="6">
        <v>1</v>
      </c>
      <c r="J96" s="6">
        <v>399</v>
      </c>
      <c r="K96" s="6">
        <v>0</v>
      </c>
      <c r="L96" s="6">
        <v>0</v>
      </c>
      <c r="M96" s="6">
        <v>1137</v>
      </c>
      <c r="N96" s="6" t="s">
        <v>1476</v>
      </c>
      <c r="O96" s="6" t="s">
        <v>1477</v>
      </c>
      <c r="Q96" s="6" t="s">
        <v>870</v>
      </c>
      <c r="T96" s="6" t="s">
        <v>1886</v>
      </c>
      <c r="V96" s="6">
        <v>177201</v>
      </c>
      <c r="W96" s="6" t="s">
        <v>2662</v>
      </c>
      <c r="X96" s="6" t="s">
        <v>2663</v>
      </c>
    </row>
    <row r="97" spans="1:27">
      <c r="A97" s="6" t="s">
        <v>2658</v>
      </c>
      <c r="B97" s="6" t="s">
        <v>2659</v>
      </c>
      <c r="C97" s="6" t="s">
        <v>2660</v>
      </c>
      <c r="D97" s="6" t="s">
        <v>2661</v>
      </c>
      <c r="E97" s="6" t="s">
        <v>868</v>
      </c>
      <c r="F97" s="6" t="s">
        <v>871</v>
      </c>
      <c r="G97" s="6" t="s">
        <v>872</v>
      </c>
      <c r="I97" s="6">
        <v>1</v>
      </c>
      <c r="J97" s="6">
        <v>-60</v>
      </c>
      <c r="K97" s="6">
        <v>0</v>
      </c>
      <c r="L97" s="6">
        <v>0</v>
      </c>
      <c r="M97" s="6">
        <v>1137</v>
      </c>
      <c r="N97" s="6" t="s">
        <v>1476</v>
      </c>
      <c r="O97" s="6" t="s">
        <v>1477</v>
      </c>
      <c r="Q97" s="6" t="s">
        <v>870</v>
      </c>
      <c r="T97" s="6" t="s">
        <v>1886</v>
      </c>
      <c r="V97" s="6">
        <v>177201</v>
      </c>
      <c r="W97" s="6" t="s">
        <v>2662</v>
      </c>
      <c r="X97" s="6" t="s">
        <v>2663</v>
      </c>
    </row>
    <row r="98" spans="1:27">
      <c r="A98" s="6" t="s">
        <v>2658</v>
      </c>
      <c r="B98" s="6" t="s">
        <v>2659</v>
      </c>
      <c r="C98" s="6" t="s">
        <v>2660</v>
      </c>
      <c r="D98" s="6" t="s">
        <v>2661</v>
      </c>
      <c r="E98" s="6" t="s">
        <v>873</v>
      </c>
      <c r="F98" s="6" t="s">
        <v>1299</v>
      </c>
      <c r="G98" s="6" t="s">
        <v>874</v>
      </c>
      <c r="I98" s="6">
        <v>1</v>
      </c>
      <c r="J98" s="6">
        <v>60</v>
      </c>
      <c r="K98" s="6">
        <v>0</v>
      </c>
      <c r="L98" s="6">
        <v>0</v>
      </c>
      <c r="M98" s="6">
        <v>1137</v>
      </c>
      <c r="N98" s="6" t="s">
        <v>1476</v>
      </c>
      <c r="O98" s="6" t="s">
        <v>1477</v>
      </c>
      <c r="Q98" s="6" t="s">
        <v>870</v>
      </c>
      <c r="T98" s="6" t="s">
        <v>1886</v>
      </c>
      <c r="V98" s="6">
        <v>177201</v>
      </c>
      <c r="W98" s="6" t="s">
        <v>2662</v>
      </c>
      <c r="X98" s="6" t="s">
        <v>2663</v>
      </c>
    </row>
    <row r="99" spans="1:27">
      <c r="A99" s="6" t="s">
        <v>2666</v>
      </c>
      <c r="B99" s="6" t="s">
        <v>2667</v>
      </c>
      <c r="C99" s="6" t="s">
        <v>2668</v>
      </c>
      <c r="D99" s="6" t="s">
        <v>2669</v>
      </c>
      <c r="E99" s="6" t="s">
        <v>1980</v>
      </c>
      <c r="F99" s="6" t="s">
        <v>1981</v>
      </c>
      <c r="G99" s="6" t="s">
        <v>1982</v>
      </c>
      <c r="H99" s="6">
        <v>4714781020466</v>
      </c>
      <c r="I99" s="6">
        <v>1</v>
      </c>
      <c r="J99" s="6">
        <v>168</v>
      </c>
      <c r="K99" s="6">
        <v>60</v>
      </c>
      <c r="L99" s="6">
        <v>0</v>
      </c>
      <c r="M99" s="6">
        <v>337</v>
      </c>
      <c r="N99" s="6" t="s">
        <v>1940</v>
      </c>
      <c r="O99" s="6" t="s">
        <v>1048</v>
      </c>
      <c r="Q99" s="6" t="s">
        <v>870</v>
      </c>
      <c r="T99" s="6" t="s">
        <v>1942</v>
      </c>
      <c r="Y99" s="6">
        <v>310</v>
      </c>
      <c r="Z99" s="6" t="s">
        <v>2670</v>
      </c>
      <c r="AA99" s="6" t="s">
        <v>1995</v>
      </c>
    </row>
    <row r="100" spans="1:27">
      <c r="A100" s="6" t="s">
        <v>2666</v>
      </c>
      <c r="B100" s="6" t="s">
        <v>2667</v>
      </c>
      <c r="C100" s="6" t="s">
        <v>2668</v>
      </c>
      <c r="D100" s="6" t="s">
        <v>2669</v>
      </c>
      <c r="E100" s="6" t="s">
        <v>1489</v>
      </c>
      <c r="F100" s="6" t="s">
        <v>1490</v>
      </c>
      <c r="G100" s="6" t="s">
        <v>1491</v>
      </c>
      <c r="H100" s="6">
        <v>4714781020794</v>
      </c>
      <c r="I100" s="6">
        <v>1</v>
      </c>
      <c r="J100" s="6">
        <v>109</v>
      </c>
      <c r="K100" s="6">
        <v>60</v>
      </c>
      <c r="L100" s="6">
        <v>0</v>
      </c>
      <c r="M100" s="6">
        <v>337</v>
      </c>
      <c r="N100" s="6" t="s">
        <v>1940</v>
      </c>
      <c r="O100" s="6" t="s">
        <v>1048</v>
      </c>
      <c r="Q100" s="6" t="s">
        <v>870</v>
      </c>
      <c r="T100" s="6" t="s">
        <v>1942</v>
      </c>
      <c r="Y100" s="6">
        <v>310</v>
      </c>
      <c r="Z100" s="6" t="s">
        <v>2670</v>
      </c>
      <c r="AA100" s="6" t="s">
        <v>1995</v>
      </c>
    </row>
    <row r="101" spans="1:27">
      <c r="A101" s="6" t="s">
        <v>2671</v>
      </c>
      <c r="B101" s="6" t="s">
        <v>2672</v>
      </c>
      <c r="C101" s="6" t="s">
        <v>2673</v>
      </c>
      <c r="D101" s="6" t="s">
        <v>2674</v>
      </c>
      <c r="E101" s="6" t="s">
        <v>1951</v>
      </c>
      <c r="F101" s="6" t="s">
        <v>1952</v>
      </c>
      <c r="G101" s="6" t="s">
        <v>2017</v>
      </c>
      <c r="H101" s="6" t="s">
        <v>288</v>
      </c>
      <c r="I101" s="6">
        <v>1</v>
      </c>
      <c r="J101" s="6">
        <v>480</v>
      </c>
      <c r="K101" s="6">
        <v>0</v>
      </c>
      <c r="L101" s="6">
        <v>0</v>
      </c>
      <c r="M101" s="6">
        <v>879</v>
      </c>
      <c r="N101" s="6" t="s">
        <v>1940</v>
      </c>
      <c r="O101" s="6" t="s">
        <v>1495</v>
      </c>
      <c r="Q101" s="6" t="s">
        <v>870</v>
      </c>
      <c r="T101" s="6" t="s">
        <v>1942</v>
      </c>
      <c r="Y101" s="6">
        <v>813</v>
      </c>
      <c r="Z101" s="6" t="s">
        <v>2675</v>
      </c>
    </row>
    <row r="102" spans="1:27">
      <c r="A102" s="6" t="s">
        <v>2671</v>
      </c>
      <c r="B102" s="6" t="s">
        <v>2672</v>
      </c>
      <c r="C102" s="6" t="s">
        <v>2673</v>
      </c>
      <c r="D102" s="6" t="s">
        <v>2674</v>
      </c>
      <c r="E102" s="6" t="s">
        <v>1486</v>
      </c>
      <c r="F102" s="6" t="s">
        <v>1487</v>
      </c>
      <c r="G102" s="6" t="s">
        <v>1488</v>
      </c>
      <c r="H102" s="6" t="s">
        <v>163</v>
      </c>
      <c r="I102" s="6">
        <v>1</v>
      </c>
      <c r="J102" s="6">
        <v>399</v>
      </c>
      <c r="K102" s="6">
        <v>0</v>
      </c>
      <c r="L102" s="6">
        <v>0</v>
      </c>
      <c r="M102" s="6">
        <v>879</v>
      </c>
      <c r="N102" s="6" t="s">
        <v>1940</v>
      </c>
      <c r="O102" s="6" t="s">
        <v>1495</v>
      </c>
      <c r="Q102" s="6" t="s">
        <v>870</v>
      </c>
      <c r="T102" s="6" t="s">
        <v>1942</v>
      </c>
      <c r="Y102" s="6">
        <v>813</v>
      </c>
      <c r="Z102" s="6" t="s">
        <v>2675</v>
      </c>
    </row>
    <row r="103" spans="1:27">
      <c r="A103" s="6" t="s">
        <v>2676</v>
      </c>
      <c r="B103" s="6" t="s">
        <v>2677</v>
      </c>
      <c r="C103" s="6" t="s">
        <v>2678</v>
      </c>
      <c r="D103" s="6" t="s">
        <v>2679</v>
      </c>
      <c r="E103" s="6" t="s">
        <v>2680</v>
      </c>
      <c r="F103" s="6" t="s">
        <v>2681</v>
      </c>
      <c r="G103" s="6" t="s">
        <v>2682</v>
      </c>
      <c r="H103" s="6">
        <v>4714781020046</v>
      </c>
      <c r="I103" s="6">
        <v>1</v>
      </c>
      <c r="J103" s="6">
        <v>550</v>
      </c>
      <c r="K103" s="6">
        <v>0</v>
      </c>
      <c r="L103" s="6">
        <v>0</v>
      </c>
      <c r="M103" s="6">
        <v>949</v>
      </c>
      <c r="N103" s="6" t="s">
        <v>1476</v>
      </c>
      <c r="O103" s="6" t="s">
        <v>1495</v>
      </c>
      <c r="Q103" s="6" t="s">
        <v>870</v>
      </c>
      <c r="T103" s="6" t="s">
        <v>1886</v>
      </c>
      <c r="V103" s="6">
        <v>194077</v>
      </c>
      <c r="W103" s="6" t="s">
        <v>2683</v>
      </c>
      <c r="X103" s="6" t="s">
        <v>2684</v>
      </c>
    </row>
    <row r="104" spans="1:27">
      <c r="A104" s="6" t="s">
        <v>2676</v>
      </c>
      <c r="B104" s="6" t="s">
        <v>2677</v>
      </c>
      <c r="C104" s="6" t="s">
        <v>2678</v>
      </c>
      <c r="D104" s="6" t="s">
        <v>2679</v>
      </c>
      <c r="E104" s="6" t="s">
        <v>1908</v>
      </c>
      <c r="F104" s="6" t="s">
        <v>1909</v>
      </c>
      <c r="G104" s="6" t="s">
        <v>1910</v>
      </c>
      <c r="H104" s="6">
        <v>4714781020268</v>
      </c>
      <c r="I104" s="6">
        <v>1</v>
      </c>
      <c r="J104" s="6">
        <v>350</v>
      </c>
      <c r="K104" s="6">
        <v>0</v>
      </c>
      <c r="L104" s="6">
        <v>0</v>
      </c>
      <c r="M104" s="6">
        <v>949</v>
      </c>
      <c r="N104" s="6" t="s">
        <v>1476</v>
      </c>
      <c r="O104" s="6" t="s">
        <v>1495</v>
      </c>
      <c r="Q104" s="6" t="s">
        <v>870</v>
      </c>
      <c r="T104" s="6" t="s">
        <v>1886</v>
      </c>
      <c r="V104" s="6">
        <v>194077</v>
      </c>
      <c r="W104" s="6" t="s">
        <v>2683</v>
      </c>
      <c r="X104" s="6" t="s">
        <v>2684</v>
      </c>
    </row>
    <row r="105" spans="1:27">
      <c r="A105" s="6" t="s">
        <v>2676</v>
      </c>
      <c r="B105" s="6" t="s">
        <v>2677</v>
      </c>
      <c r="C105" s="6" t="s">
        <v>2678</v>
      </c>
      <c r="D105" s="6" t="s">
        <v>2679</v>
      </c>
      <c r="E105" s="6" t="s">
        <v>1915</v>
      </c>
      <c r="F105" s="6" t="s">
        <v>2411</v>
      </c>
      <c r="G105" s="6" t="s">
        <v>1916</v>
      </c>
      <c r="H105" s="6">
        <v>4714781021401</v>
      </c>
      <c r="I105" s="6">
        <v>1</v>
      </c>
      <c r="J105" s="6">
        <v>99</v>
      </c>
      <c r="K105" s="6">
        <v>0</v>
      </c>
      <c r="L105" s="6">
        <v>0</v>
      </c>
      <c r="M105" s="6">
        <v>949</v>
      </c>
      <c r="N105" s="6" t="s">
        <v>1476</v>
      </c>
      <c r="O105" s="6" t="s">
        <v>1495</v>
      </c>
      <c r="Q105" s="6" t="s">
        <v>870</v>
      </c>
      <c r="T105" s="6" t="s">
        <v>1886</v>
      </c>
      <c r="V105" s="6">
        <v>194077</v>
      </c>
      <c r="W105" s="6" t="s">
        <v>2683</v>
      </c>
      <c r="X105" s="6" t="s">
        <v>2684</v>
      </c>
    </row>
    <row r="106" spans="1:27">
      <c r="A106" s="6" t="s">
        <v>2676</v>
      </c>
      <c r="B106" s="6" t="s">
        <v>2677</v>
      </c>
      <c r="C106" s="6" t="s">
        <v>2678</v>
      </c>
      <c r="D106" s="6" t="s">
        <v>2679</v>
      </c>
      <c r="E106" s="6" t="s">
        <v>1962</v>
      </c>
      <c r="F106" s="6" t="s">
        <v>1963</v>
      </c>
      <c r="G106" s="6" t="s">
        <v>1964</v>
      </c>
      <c r="I106" s="6">
        <v>1</v>
      </c>
      <c r="J106" s="6">
        <v>-50</v>
      </c>
      <c r="K106" s="6">
        <v>0</v>
      </c>
      <c r="L106" s="6">
        <v>0</v>
      </c>
      <c r="M106" s="6">
        <v>949</v>
      </c>
      <c r="N106" s="6" t="s">
        <v>1476</v>
      </c>
      <c r="O106" s="6" t="s">
        <v>1495</v>
      </c>
      <c r="Q106" s="6" t="s">
        <v>870</v>
      </c>
      <c r="T106" s="6" t="s">
        <v>1886</v>
      </c>
      <c r="V106" s="6">
        <v>194077</v>
      </c>
      <c r="W106" s="6" t="s">
        <v>2683</v>
      </c>
      <c r="X106" s="6" t="s">
        <v>2684</v>
      </c>
    </row>
    <row r="107" spans="1:27">
      <c r="A107" s="6" t="s">
        <v>2685</v>
      </c>
      <c r="B107" s="6" t="s">
        <v>2686</v>
      </c>
      <c r="C107" s="6" t="s">
        <v>2687</v>
      </c>
      <c r="D107" s="6" t="s">
        <v>2688</v>
      </c>
      <c r="E107" s="6" t="s">
        <v>1486</v>
      </c>
      <c r="F107" s="6" t="s">
        <v>1487</v>
      </c>
      <c r="G107" s="6" t="s">
        <v>1488</v>
      </c>
      <c r="H107" s="6" t="s">
        <v>163</v>
      </c>
      <c r="I107" s="6">
        <v>3</v>
      </c>
      <c r="J107" s="6">
        <v>1197</v>
      </c>
      <c r="K107" s="6">
        <v>0</v>
      </c>
      <c r="L107" s="6">
        <v>0</v>
      </c>
      <c r="M107" s="6">
        <v>1137</v>
      </c>
      <c r="N107" s="6" t="s">
        <v>1476</v>
      </c>
      <c r="O107" s="6" t="s">
        <v>1477</v>
      </c>
      <c r="Q107" s="6" t="s">
        <v>870</v>
      </c>
      <c r="T107" s="6" t="s">
        <v>1886</v>
      </c>
      <c r="V107" s="6">
        <v>189592</v>
      </c>
      <c r="W107" s="6" t="s">
        <v>2689</v>
      </c>
      <c r="X107" s="6" t="s">
        <v>2690</v>
      </c>
    </row>
    <row r="108" spans="1:27">
      <c r="A108" s="6" t="s">
        <v>2685</v>
      </c>
      <c r="B108" s="6" t="s">
        <v>2686</v>
      </c>
      <c r="C108" s="6" t="s">
        <v>2687</v>
      </c>
      <c r="D108" s="6" t="s">
        <v>2688</v>
      </c>
      <c r="E108" s="6" t="s">
        <v>868</v>
      </c>
      <c r="F108" s="6" t="s">
        <v>871</v>
      </c>
      <c r="G108" s="6" t="s">
        <v>872</v>
      </c>
      <c r="I108" s="6">
        <v>1</v>
      </c>
      <c r="J108" s="6">
        <v>-60</v>
      </c>
      <c r="K108" s="6">
        <v>0</v>
      </c>
      <c r="L108" s="6">
        <v>0</v>
      </c>
      <c r="M108" s="6">
        <v>1137</v>
      </c>
      <c r="N108" s="6" t="s">
        <v>1476</v>
      </c>
      <c r="O108" s="6" t="s">
        <v>1477</v>
      </c>
      <c r="Q108" s="6" t="s">
        <v>870</v>
      </c>
      <c r="T108" s="6" t="s">
        <v>1886</v>
      </c>
      <c r="V108" s="6">
        <v>189592</v>
      </c>
      <c r="W108" s="6" t="s">
        <v>2689</v>
      </c>
      <c r="X108" s="6" t="s">
        <v>2690</v>
      </c>
    </row>
    <row r="109" spans="1:27">
      <c r="A109" s="6" t="s">
        <v>2685</v>
      </c>
      <c r="B109" s="6" t="s">
        <v>2686</v>
      </c>
      <c r="C109" s="6" t="s">
        <v>2687</v>
      </c>
      <c r="D109" s="6" t="s">
        <v>2688</v>
      </c>
      <c r="E109" s="6" t="s">
        <v>873</v>
      </c>
      <c r="F109" s="6" t="s">
        <v>1299</v>
      </c>
      <c r="G109" s="6" t="s">
        <v>874</v>
      </c>
      <c r="I109" s="6">
        <v>1</v>
      </c>
      <c r="J109" s="6">
        <v>60</v>
      </c>
      <c r="K109" s="6">
        <v>0</v>
      </c>
      <c r="L109" s="6">
        <v>0</v>
      </c>
      <c r="M109" s="6">
        <v>1137</v>
      </c>
      <c r="N109" s="6" t="s">
        <v>1476</v>
      </c>
      <c r="O109" s="6" t="s">
        <v>1477</v>
      </c>
      <c r="Q109" s="6" t="s">
        <v>870</v>
      </c>
      <c r="T109" s="6" t="s">
        <v>1886</v>
      </c>
      <c r="V109" s="6">
        <v>189592</v>
      </c>
      <c r="W109" s="6" t="s">
        <v>2689</v>
      </c>
      <c r="X109" s="6" t="s">
        <v>2690</v>
      </c>
    </row>
    <row r="110" spans="1:27">
      <c r="A110" s="6" t="s">
        <v>2691</v>
      </c>
      <c r="B110" s="6" t="s">
        <v>2692</v>
      </c>
      <c r="C110" s="6" t="s">
        <v>2693</v>
      </c>
      <c r="D110" s="6" t="s">
        <v>2694</v>
      </c>
      <c r="E110" s="6" t="s">
        <v>1486</v>
      </c>
      <c r="F110" s="6" t="s">
        <v>1487</v>
      </c>
      <c r="G110" s="6" t="s">
        <v>1488</v>
      </c>
      <c r="H110" s="6" t="s">
        <v>163</v>
      </c>
      <c r="I110" s="6">
        <v>5</v>
      </c>
      <c r="J110" s="6">
        <v>1995</v>
      </c>
      <c r="K110" s="6">
        <v>0</v>
      </c>
      <c r="L110" s="6">
        <v>0</v>
      </c>
      <c r="M110" s="6">
        <v>1895</v>
      </c>
      <c r="N110" s="6" t="s">
        <v>1940</v>
      </c>
      <c r="O110" s="6" t="s">
        <v>1048</v>
      </c>
      <c r="Q110" s="6" t="s">
        <v>870</v>
      </c>
      <c r="T110" s="6" t="s">
        <v>1942</v>
      </c>
      <c r="Y110" s="6">
        <v>900</v>
      </c>
      <c r="Z110" s="6" t="s">
        <v>2695</v>
      </c>
    </row>
    <row r="111" spans="1:27">
      <c r="A111" s="6" t="s">
        <v>2691</v>
      </c>
      <c r="B111" s="6" t="s">
        <v>2692</v>
      </c>
      <c r="C111" s="6" t="s">
        <v>2693</v>
      </c>
      <c r="D111" s="6" t="s">
        <v>2694</v>
      </c>
      <c r="E111" s="6" t="s">
        <v>868</v>
      </c>
      <c r="F111" s="6" t="s">
        <v>871</v>
      </c>
      <c r="G111" s="6" t="s">
        <v>872</v>
      </c>
      <c r="I111" s="6">
        <v>1</v>
      </c>
      <c r="J111" s="6">
        <v>-100</v>
      </c>
      <c r="K111" s="6">
        <v>0</v>
      </c>
      <c r="L111" s="6">
        <v>0</v>
      </c>
      <c r="M111" s="6">
        <v>1895</v>
      </c>
      <c r="N111" s="6" t="s">
        <v>1940</v>
      </c>
      <c r="O111" s="6" t="s">
        <v>1048</v>
      </c>
      <c r="Q111" s="6" t="s">
        <v>870</v>
      </c>
      <c r="T111" s="6" t="s">
        <v>1942</v>
      </c>
      <c r="Y111" s="6">
        <v>900</v>
      </c>
      <c r="Z111" s="6" t="s">
        <v>2695</v>
      </c>
    </row>
    <row r="112" spans="1:27">
      <c r="A112" s="6" t="s">
        <v>2691</v>
      </c>
      <c r="B112" s="6" t="s">
        <v>2692</v>
      </c>
      <c r="C112" s="6" t="s">
        <v>2693</v>
      </c>
      <c r="D112" s="6" t="s">
        <v>2694</v>
      </c>
      <c r="E112" s="6" t="s">
        <v>873</v>
      </c>
      <c r="F112" s="6" t="s">
        <v>1299</v>
      </c>
      <c r="G112" s="6" t="s">
        <v>874</v>
      </c>
      <c r="I112" s="6">
        <v>1</v>
      </c>
      <c r="J112" s="6">
        <v>100</v>
      </c>
      <c r="K112" s="6">
        <v>0</v>
      </c>
      <c r="L112" s="6">
        <v>0</v>
      </c>
      <c r="M112" s="6">
        <v>1895</v>
      </c>
      <c r="N112" s="6" t="s">
        <v>1940</v>
      </c>
      <c r="O112" s="6" t="s">
        <v>1048</v>
      </c>
      <c r="Q112" s="6" t="s">
        <v>870</v>
      </c>
      <c r="T112" s="6" t="s">
        <v>1942</v>
      </c>
      <c r="Y112" s="6">
        <v>900</v>
      </c>
      <c r="Z112" s="6" t="s">
        <v>2695</v>
      </c>
    </row>
    <row r="113" spans="1:27">
      <c r="A113" s="6" t="s">
        <v>2696</v>
      </c>
      <c r="B113" s="6" t="s">
        <v>2697</v>
      </c>
      <c r="C113" s="6" t="s">
        <v>2698</v>
      </c>
      <c r="D113" s="6" t="s">
        <v>2699</v>
      </c>
      <c r="E113" s="6" t="s">
        <v>1478</v>
      </c>
      <c r="F113" s="6" t="s">
        <v>1479</v>
      </c>
      <c r="G113" s="6" t="s">
        <v>1946</v>
      </c>
      <c r="H113" s="6" t="s">
        <v>295</v>
      </c>
      <c r="I113" s="6">
        <v>1</v>
      </c>
      <c r="J113" s="6">
        <v>280</v>
      </c>
      <c r="K113" s="6">
        <v>0</v>
      </c>
      <c r="L113" s="6">
        <v>0</v>
      </c>
      <c r="M113" s="6">
        <v>938</v>
      </c>
      <c r="N113" s="6" t="s">
        <v>1476</v>
      </c>
      <c r="O113" s="6" t="s">
        <v>1477</v>
      </c>
      <c r="Q113" s="6" t="s">
        <v>870</v>
      </c>
      <c r="T113" s="6" t="s">
        <v>1886</v>
      </c>
      <c r="V113" s="6">
        <v>217503</v>
      </c>
      <c r="W113" s="6" t="s">
        <v>2700</v>
      </c>
      <c r="X113" s="6" t="s">
        <v>2701</v>
      </c>
    </row>
    <row r="114" spans="1:27">
      <c r="A114" s="6" t="s">
        <v>2696</v>
      </c>
      <c r="B114" s="6" t="s">
        <v>2697</v>
      </c>
      <c r="C114" s="6" t="s">
        <v>2698</v>
      </c>
      <c r="D114" s="6" t="s">
        <v>2699</v>
      </c>
      <c r="E114" s="6" t="s">
        <v>1481</v>
      </c>
      <c r="F114" s="6" t="s">
        <v>1482</v>
      </c>
      <c r="G114" s="6" t="s">
        <v>1483</v>
      </c>
      <c r="H114" s="6" t="s">
        <v>175</v>
      </c>
      <c r="I114" s="6">
        <v>1</v>
      </c>
      <c r="J114" s="6">
        <v>450</v>
      </c>
      <c r="K114" s="6">
        <v>0</v>
      </c>
      <c r="L114" s="6">
        <v>0</v>
      </c>
      <c r="M114" s="6">
        <v>938</v>
      </c>
      <c r="N114" s="6" t="s">
        <v>1476</v>
      </c>
      <c r="O114" s="6" t="s">
        <v>1477</v>
      </c>
      <c r="Q114" s="6" t="s">
        <v>870</v>
      </c>
      <c r="T114" s="6" t="s">
        <v>1886</v>
      </c>
      <c r="V114" s="6">
        <v>217503</v>
      </c>
      <c r="W114" s="6" t="s">
        <v>2700</v>
      </c>
      <c r="X114" s="6" t="s">
        <v>2701</v>
      </c>
    </row>
    <row r="115" spans="1:27">
      <c r="A115" s="6" t="s">
        <v>2696</v>
      </c>
      <c r="B115" s="6" t="s">
        <v>2697</v>
      </c>
      <c r="C115" s="6" t="s">
        <v>2698</v>
      </c>
      <c r="D115" s="6" t="s">
        <v>2699</v>
      </c>
      <c r="E115" s="6" t="s">
        <v>1504</v>
      </c>
      <c r="F115" s="6" t="s">
        <v>1505</v>
      </c>
      <c r="G115" s="6" t="s">
        <v>1506</v>
      </c>
      <c r="H115" s="6">
        <v>4714781021029</v>
      </c>
      <c r="I115" s="6">
        <v>1</v>
      </c>
      <c r="J115" s="6">
        <v>149</v>
      </c>
      <c r="K115" s="6">
        <v>0</v>
      </c>
      <c r="L115" s="6">
        <v>0</v>
      </c>
      <c r="M115" s="6">
        <v>938</v>
      </c>
      <c r="N115" s="6" t="s">
        <v>1476</v>
      </c>
      <c r="O115" s="6" t="s">
        <v>1477</v>
      </c>
      <c r="Q115" s="6" t="s">
        <v>870</v>
      </c>
      <c r="T115" s="6" t="s">
        <v>1886</v>
      </c>
      <c r="V115" s="6">
        <v>217503</v>
      </c>
      <c r="W115" s="6" t="s">
        <v>2700</v>
      </c>
      <c r="X115" s="6" t="s">
        <v>2701</v>
      </c>
    </row>
    <row r="116" spans="1:27">
      <c r="A116" s="6" t="s">
        <v>2696</v>
      </c>
      <c r="B116" s="6" t="s">
        <v>2697</v>
      </c>
      <c r="C116" s="6" t="s">
        <v>2698</v>
      </c>
      <c r="D116" s="6" t="s">
        <v>2699</v>
      </c>
      <c r="E116" s="6" t="s">
        <v>2021</v>
      </c>
      <c r="F116" s="6" t="s">
        <v>2417</v>
      </c>
      <c r="G116" s="6" t="s">
        <v>2022</v>
      </c>
      <c r="H116" s="6">
        <v>4714781021241</v>
      </c>
      <c r="I116" s="6">
        <v>1</v>
      </c>
      <c r="J116" s="6">
        <v>59</v>
      </c>
      <c r="K116" s="6">
        <v>0</v>
      </c>
      <c r="L116" s="6">
        <v>0</v>
      </c>
      <c r="M116" s="6">
        <v>938</v>
      </c>
      <c r="N116" s="6" t="s">
        <v>1476</v>
      </c>
      <c r="O116" s="6" t="s">
        <v>1477</v>
      </c>
      <c r="Q116" s="6" t="s">
        <v>870</v>
      </c>
      <c r="T116" s="6" t="s">
        <v>1886</v>
      </c>
      <c r="V116" s="6">
        <v>217503</v>
      </c>
      <c r="W116" s="6" t="s">
        <v>2700</v>
      </c>
      <c r="X116" s="6" t="s">
        <v>2701</v>
      </c>
    </row>
    <row r="117" spans="1:27">
      <c r="A117" s="6" t="s">
        <v>2702</v>
      </c>
      <c r="B117" s="6" t="s">
        <v>2703</v>
      </c>
      <c r="C117" s="6" t="s">
        <v>2704</v>
      </c>
      <c r="D117" s="6" t="s">
        <v>2705</v>
      </c>
      <c r="E117" s="6" t="s">
        <v>1904</v>
      </c>
      <c r="F117" s="6" t="s">
        <v>1905</v>
      </c>
      <c r="G117" s="6" t="s">
        <v>1906</v>
      </c>
      <c r="H117" s="6" t="s">
        <v>284</v>
      </c>
      <c r="I117" s="6">
        <v>1</v>
      </c>
      <c r="J117" s="6">
        <v>300</v>
      </c>
      <c r="K117" s="6">
        <v>0</v>
      </c>
      <c r="L117" s="6">
        <v>0</v>
      </c>
      <c r="M117" s="6">
        <v>834</v>
      </c>
      <c r="N117" s="6" t="s">
        <v>1476</v>
      </c>
      <c r="O117" s="6" t="s">
        <v>1477</v>
      </c>
      <c r="Q117" s="6" t="s">
        <v>870</v>
      </c>
      <c r="T117" s="6" t="s">
        <v>1886</v>
      </c>
      <c r="V117" s="6">
        <v>180735</v>
      </c>
      <c r="W117" s="6" t="s">
        <v>2706</v>
      </c>
      <c r="X117" s="6" t="s">
        <v>2707</v>
      </c>
    </row>
    <row r="118" spans="1:27">
      <c r="A118" s="6" t="s">
        <v>2702</v>
      </c>
      <c r="B118" s="6" t="s">
        <v>2703</v>
      </c>
      <c r="C118" s="6" t="s">
        <v>2704</v>
      </c>
      <c r="D118" s="6" t="s">
        <v>2705</v>
      </c>
      <c r="E118" s="6" t="s">
        <v>1526</v>
      </c>
      <c r="F118" s="6" t="s">
        <v>1527</v>
      </c>
      <c r="G118" s="6" t="s">
        <v>1528</v>
      </c>
      <c r="H118" s="6" t="s">
        <v>1021</v>
      </c>
      <c r="I118" s="6">
        <v>1</v>
      </c>
      <c r="J118" s="6">
        <v>199</v>
      </c>
      <c r="K118" s="6">
        <v>0</v>
      </c>
      <c r="L118" s="6">
        <v>0</v>
      </c>
      <c r="M118" s="6">
        <v>834</v>
      </c>
      <c r="N118" s="6" t="s">
        <v>1476</v>
      </c>
      <c r="O118" s="6" t="s">
        <v>1477</v>
      </c>
      <c r="Q118" s="6" t="s">
        <v>870</v>
      </c>
      <c r="T118" s="6" t="s">
        <v>1886</v>
      </c>
      <c r="V118" s="6">
        <v>180735</v>
      </c>
      <c r="W118" s="6" t="s">
        <v>2706</v>
      </c>
      <c r="X118" s="6" t="s">
        <v>2707</v>
      </c>
    </row>
    <row r="119" spans="1:27">
      <c r="A119" s="6" t="s">
        <v>2702</v>
      </c>
      <c r="B119" s="6" t="s">
        <v>2703</v>
      </c>
      <c r="C119" s="6" t="s">
        <v>2704</v>
      </c>
      <c r="D119" s="6" t="s">
        <v>2705</v>
      </c>
      <c r="E119" s="6" t="s">
        <v>2708</v>
      </c>
      <c r="F119" s="6" t="s">
        <v>2709</v>
      </c>
      <c r="G119" s="6" t="s">
        <v>2710</v>
      </c>
      <c r="H119" s="6" t="s">
        <v>267</v>
      </c>
      <c r="I119" s="6">
        <v>1</v>
      </c>
      <c r="J119" s="6">
        <v>335</v>
      </c>
      <c r="K119" s="6">
        <v>0</v>
      </c>
      <c r="L119" s="6">
        <v>0</v>
      </c>
      <c r="M119" s="6">
        <v>834</v>
      </c>
      <c r="N119" s="6" t="s">
        <v>1476</v>
      </c>
      <c r="O119" s="6" t="s">
        <v>1477</v>
      </c>
      <c r="Q119" s="6" t="s">
        <v>870</v>
      </c>
      <c r="T119" s="6" t="s">
        <v>1886</v>
      </c>
      <c r="V119" s="6">
        <v>180735</v>
      </c>
      <c r="W119" s="6" t="s">
        <v>2706</v>
      </c>
      <c r="X119" s="6" t="s">
        <v>2707</v>
      </c>
    </row>
    <row r="120" spans="1:27">
      <c r="A120" s="6" t="s">
        <v>2711</v>
      </c>
      <c r="B120" s="6" t="s">
        <v>2712</v>
      </c>
      <c r="C120" s="6" t="s">
        <v>2441</v>
      </c>
      <c r="D120" s="6" t="s">
        <v>2713</v>
      </c>
      <c r="E120" s="6" t="s">
        <v>1526</v>
      </c>
      <c r="F120" s="6" t="s">
        <v>1527</v>
      </c>
      <c r="G120" s="6" t="s">
        <v>1528</v>
      </c>
      <c r="H120" s="6" t="s">
        <v>1021</v>
      </c>
      <c r="I120" s="6">
        <v>1</v>
      </c>
      <c r="J120" s="6">
        <v>199</v>
      </c>
      <c r="K120" s="6">
        <v>0</v>
      </c>
      <c r="L120" s="6">
        <v>0</v>
      </c>
      <c r="M120" s="6">
        <v>2962</v>
      </c>
      <c r="N120" s="6" t="s">
        <v>1940</v>
      </c>
      <c r="O120" s="6" t="s">
        <v>1048</v>
      </c>
      <c r="Q120" s="6" t="s">
        <v>870</v>
      </c>
      <c r="T120" s="6" t="s">
        <v>1942</v>
      </c>
      <c r="Y120" s="6">
        <v>408</v>
      </c>
      <c r="Z120" s="6" t="s">
        <v>2714</v>
      </c>
      <c r="AA120" s="6" t="s">
        <v>2715</v>
      </c>
    </row>
    <row r="121" spans="1:27">
      <c r="A121" s="6" t="s">
        <v>2711</v>
      </c>
      <c r="B121" s="6" t="s">
        <v>2712</v>
      </c>
      <c r="C121" s="6" t="s">
        <v>2441</v>
      </c>
      <c r="D121" s="6" t="s">
        <v>2713</v>
      </c>
      <c r="E121" s="6" t="s">
        <v>1484</v>
      </c>
      <c r="F121" s="6" t="s">
        <v>1485</v>
      </c>
      <c r="G121" s="6" t="s">
        <v>1956</v>
      </c>
      <c r="H121" s="6" t="s">
        <v>248</v>
      </c>
      <c r="I121" s="6">
        <v>1</v>
      </c>
      <c r="J121" s="6">
        <v>960</v>
      </c>
      <c r="K121" s="6">
        <v>0</v>
      </c>
      <c r="L121" s="6">
        <v>0</v>
      </c>
      <c r="M121" s="6">
        <v>2962</v>
      </c>
      <c r="N121" s="6" t="s">
        <v>1940</v>
      </c>
      <c r="O121" s="6" t="s">
        <v>1048</v>
      </c>
      <c r="Q121" s="6" t="s">
        <v>870</v>
      </c>
      <c r="T121" s="6" t="s">
        <v>1942</v>
      </c>
      <c r="Y121" s="6">
        <v>408</v>
      </c>
      <c r="Z121" s="6" t="s">
        <v>2714</v>
      </c>
      <c r="AA121" s="6" t="s">
        <v>2715</v>
      </c>
    </row>
    <row r="122" spans="1:27">
      <c r="A122" s="6" t="s">
        <v>2711</v>
      </c>
      <c r="B122" s="6" t="s">
        <v>2712</v>
      </c>
      <c r="C122" s="6" t="s">
        <v>2441</v>
      </c>
      <c r="D122" s="6" t="s">
        <v>2713</v>
      </c>
      <c r="E122" s="6" t="s">
        <v>1484</v>
      </c>
      <c r="F122" s="6" t="s">
        <v>1485</v>
      </c>
      <c r="G122" s="6" t="s">
        <v>1985</v>
      </c>
      <c r="H122" s="6" t="s">
        <v>249</v>
      </c>
      <c r="I122" s="6">
        <v>1</v>
      </c>
      <c r="J122" s="6">
        <v>960</v>
      </c>
      <c r="K122" s="6">
        <v>0</v>
      </c>
      <c r="L122" s="6">
        <v>0</v>
      </c>
      <c r="M122" s="6">
        <v>2962</v>
      </c>
      <c r="N122" s="6" t="s">
        <v>1940</v>
      </c>
      <c r="O122" s="6" t="s">
        <v>1048</v>
      </c>
      <c r="Q122" s="6" t="s">
        <v>870</v>
      </c>
      <c r="T122" s="6" t="s">
        <v>1942</v>
      </c>
      <c r="Y122" s="6">
        <v>408</v>
      </c>
      <c r="Z122" s="6" t="s">
        <v>2714</v>
      </c>
      <c r="AA122" s="6" t="s">
        <v>2715</v>
      </c>
    </row>
    <row r="123" spans="1:27">
      <c r="A123" s="6" t="s">
        <v>2711</v>
      </c>
      <c r="B123" s="6" t="s">
        <v>2712</v>
      </c>
      <c r="C123" s="6" t="s">
        <v>2441</v>
      </c>
      <c r="D123" s="6" t="s">
        <v>2713</v>
      </c>
      <c r="E123" s="6" t="s">
        <v>1492</v>
      </c>
      <c r="F123" s="6" t="s">
        <v>1493</v>
      </c>
      <c r="G123" s="6" t="s">
        <v>1494</v>
      </c>
      <c r="H123" s="6">
        <v>4714781020541</v>
      </c>
      <c r="I123" s="6">
        <v>1</v>
      </c>
      <c r="J123" s="6">
        <v>300</v>
      </c>
      <c r="K123" s="6">
        <v>0</v>
      </c>
      <c r="L123" s="6">
        <v>0</v>
      </c>
      <c r="M123" s="6">
        <v>2962</v>
      </c>
      <c r="N123" s="6" t="s">
        <v>1940</v>
      </c>
      <c r="O123" s="6" t="s">
        <v>1048</v>
      </c>
      <c r="Q123" s="6" t="s">
        <v>870</v>
      </c>
      <c r="T123" s="6" t="s">
        <v>1942</v>
      </c>
      <c r="Y123" s="6">
        <v>408</v>
      </c>
      <c r="Z123" s="6" t="s">
        <v>2714</v>
      </c>
      <c r="AA123" s="6" t="s">
        <v>2715</v>
      </c>
    </row>
    <row r="124" spans="1:27">
      <c r="A124" s="6" t="s">
        <v>2711</v>
      </c>
      <c r="B124" s="6" t="s">
        <v>2712</v>
      </c>
      <c r="C124" s="6" t="s">
        <v>2441</v>
      </c>
      <c r="D124" s="6" t="s">
        <v>2713</v>
      </c>
      <c r="E124" s="6" t="s">
        <v>2680</v>
      </c>
      <c r="F124" s="6" t="s">
        <v>2681</v>
      </c>
      <c r="G124" s="6" t="s">
        <v>2682</v>
      </c>
      <c r="H124" s="6">
        <v>4714781020046</v>
      </c>
      <c r="I124" s="6">
        <v>1</v>
      </c>
      <c r="J124" s="6">
        <v>550</v>
      </c>
      <c r="K124" s="6">
        <v>0</v>
      </c>
      <c r="L124" s="6">
        <v>0</v>
      </c>
      <c r="M124" s="6">
        <v>2962</v>
      </c>
      <c r="N124" s="6" t="s">
        <v>1940</v>
      </c>
      <c r="O124" s="6" t="s">
        <v>1048</v>
      </c>
      <c r="Q124" s="6" t="s">
        <v>870</v>
      </c>
      <c r="T124" s="6" t="s">
        <v>1942</v>
      </c>
      <c r="Y124" s="6">
        <v>408</v>
      </c>
      <c r="Z124" s="6" t="s">
        <v>2714</v>
      </c>
      <c r="AA124" s="6" t="s">
        <v>2715</v>
      </c>
    </row>
    <row r="125" spans="1:27">
      <c r="A125" s="6" t="s">
        <v>2711</v>
      </c>
      <c r="B125" s="6" t="s">
        <v>2712</v>
      </c>
      <c r="C125" s="6" t="s">
        <v>2441</v>
      </c>
      <c r="D125" s="6" t="s">
        <v>2713</v>
      </c>
      <c r="E125" s="6" t="s">
        <v>1504</v>
      </c>
      <c r="F125" s="6" t="s">
        <v>1505</v>
      </c>
      <c r="G125" s="6" t="s">
        <v>1506</v>
      </c>
      <c r="H125" s="6">
        <v>4714781021029</v>
      </c>
      <c r="I125" s="6">
        <v>1</v>
      </c>
      <c r="J125" s="6">
        <v>149</v>
      </c>
      <c r="K125" s="6">
        <v>0</v>
      </c>
      <c r="L125" s="6">
        <v>0</v>
      </c>
      <c r="M125" s="6">
        <v>2962</v>
      </c>
      <c r="N125" s="6" t="s">
        <v>1940</v>
      </c>
      <c r="O125" s="6" t="s">
        <v>1048</v>
      </c>
      <c r="Q125" s="6" t="s">
        <v>870</v>
      </c>
      <c r="T125" s="6" t="s">
        <v>1942</v>
      </c>
      <c r="Y125" s="6">
        <v>408</v>
      </c>
      <c r="Z125" s="6" t="s">
        <v>2714</v>
      </c>
      <c r="AA125" s="6" t="s">
        <v>2715</v>
      </c>
    </row>
    <row r="126" spans="1:27">
      <c r="A126" s="6" t="s">
        <v>2711</v>
      </c>
      <c r="B126" s="6" t="s">
        <v>2712</v>
      </c>
      <c r="C126" s="6" t="s">
        <v>2441</v>
      </c>
      <c r="D126" s="6" t="s">
        <v>2713</v>
      </c>
      <c r="E126" s="6" t="s">
        <v>868</v>
      </c>
      <c r="F126" s="6" t="s">
        <v>871</v>
      </c>
      <c r="G126" s="6" t="s">
        <v>872</v>
      </c>
      <c r="I126" s="6">
        <v>1</v>
      </c>
      <c r="J126" s="6">
        <v>-156</v>
      </c>
      <c r="K126" s="6">
        <v>0</v>
      </c>
      <c r="L126" s="6">
        <v>0</v>
      </c>
      <c r="M126" s="6">
        <v>2962</v>
      </c>
      <c r="N126" s="6" t="s">
        <v>1940</v>
      </c>
      <c r="O126" s="6" t="s">
        <v>1048</v>
      </c>
      <c r="Q126" s="6" t="s">
        <v>870</v>
      </c>
      <c r="T126" s="6" t="s">
        <v>1942</v>
      </c>
      <c r="Y126" s="6">
        <v>408</v>
      </c>
      <c r="Z126" s="6" t="s">
        <v>2714</v>
      </c>
      <c r="AA126" s="6" t="s">
        <v>2715</v>
      </c>
    </row>
    <row r="127" spans="1:27">
      <c r="A127" s="6" t="s">
        <v>2711</v>
      </c>
      <c r="B127" s="6" t="s">
        <v>2712</v>
      </c>
      <c r="C127" s="6" t="s">
        <v>2441</v>
      </c>
      <c r="D127" s="6" t="s">
        <v>2713</v>
      </c>
      <c r="E127" s="6" t="s">
        <v>873</v>
      </c>
      <c r="F127" s="6" t="s">
        <v>1299</v>
      </c>
      <c r="G127" s="6" t="s">
        <v>874</v>
      </c>
      <c r="I127" s="6">
        <v>1</v>
      </c>
      <c r="J127" s="6">
        <v>156</v>
      </c>
      <c r="K127" s="6">
        <v>0</v>
      </c>
      <c r="L127" s="6">
        <v>0</v>
      </c>
      <c r="M127" s="6">
        <v>2962</v>
      </c>
      <c r="N127" s="6" t="s">
        <v>1940</v>
      </c>
      <c r="O127" s="6" t="s">
        <v>1048</v>
      </c>
      <c r="Q127" s="6" t="s">
        <v>870</v>
      </c>
      <c r="T127" s="6" t="s">
        <v>1942</v>
      </c>
      <c r="Y127" s="6">
        <v>408</v>
      </c>
      <c r="Z127" s="6" t="s">
        <v>2714</v>
      </c>
      <c r="AA127" s="6" t="s">
        <v>2715</v>
      </c>
    </row>
    <row r="128" spans="1:27">
      <c r="A128" s="6" t="s">
        <v>2716</v>
      </c>
      <c r="B128" s="6" t="s">
        <v>2717</v>
      </c>
      <c r="C128" s="6" t="s">
        <v>2718</v>
      </c>
      <c r="D128" s="6" t="s">
        <v>2719</v>
      </c>
      <c r="E128" s="6" t="s">
        <v>876</v>
      </c>
      <c r="F128" s="6" t="s">
        <v>877</v>
      </c>
      <c r="G128" s="6" t="s">
        <v>184</v>
      </c>
      <c r="H128" s="6">
        <v>4714781020107</v>
      </c>
      <c r="I128" s="6">
        <v>3</v>
      </c>
      <c r="J128" s="6">
        <v>1197</v>
      </c>
      <c r="K128" s="6">
        <v>0</v>
      </c>
      <c r="L128" s="6">
        <v>0</v>
      </c>
      <c r="M128" s="6">
        <v>1197</v>
      </c>
      <c r="N128" s="6" t="s">
        <v>1476</v>
      </c>
      <c r="O128" s="6" t="s">
        <v>1477</v>
      </c>
      <c r="Q128" s="6" t="s">
        <v>870</v>
      </c>
      <c r="T128" s="6" t="s">
        <v>1886</v>
      </c>
      <c r="V128" s="6">
        <v>171568</v>
      </c>
      <c r="W128" s="6" t="s">
        <v>2720</v>
      </c>
      <c r="X128" s="6" t="s">
        <v>2721</v>
      </c>
    </row>
    <row r="129" spans="1:27">
      <c r="A129" s="6" t="s">
        <v>2716</v>
      </c>
      <c r="B129" s="6" t="s">
        <v>2717</v>
      </c>
      <c r="C129" s="6" t="s">
        <v>2718</v>
      </c>
      <c r="D129" s="6" t="s">
        <v>2719</v>
      </c>
      <c r="E129" s="6" t="s">
        <v>873</v>
      </c>
      <c r="F129" s="6" t="s">
        <v>1299</v>
      </c>
      <c r="G129" s="6" t="s">
        <v>874</v>
      </c>
      <c r="I129" s="6">
        <v>1</v>
      </c>
      <c r="J129" s="6">
        <v>60</v>
      </c>
      <c r="K129" s="6">
        <v>0</v>
      </c>
      <c r="L129" s="6">
        <v>0</v>
      </c>
      <c r="M129" s="6">
        <v>1197</v>
      </c>
      <c r="N129" s="6" t="s">
        <v>1476</v>
      </c>
      <c r="O129" s="6" t="s">
        <v>1477</v>
      </c>
      <c r="Q129" s="6" t="s">
        <v>870</v>
      </c>
      <c r="T129" s="6" t="s">
        <v>1886</v>
      </c>
      <c r="V129" s="6">
        <v>171568</v>
      </c>
      <c r="W129" s="6" t="s">
        <v>2720</v>
      </c>
      <c r="X129" s="6" t="s">
        <v>2721</v>
      </c>
    </row>
    <row r="130" spans="1:27">
      <c r="A130" s="6" t="s">
        <v>2722</v>
      </c>
      <c r="B130" s="6" t="s">
        <v>2723</v>
      </c>
      <c r="C130" s="6" t="s">
        <v>2724</v>
      </c>
      <c r="D130" s="6" t="s">
        <v>2725</v>
      </c>
      <c r="E130" s="6" t="s">
        <v>1481</v>
      </c>
      <c r="F130" s="6" t="s">
        <v>1482</v>
      </c>
      <c r="G130" s="6" t="s">
        <v>1483</v>
      </c>
      <c r="H130" s="6" t="s">
        <v>175</v>
      </c>
      <c r="I130" s="6">
        <v>1</v>
      </c>
      <c r="J130" s="6">
        <v>450</v>
      </c>
      <c r="K130" s="6">
        <v>0</v>
      </c>
      <c r="L130" s="6">
        <v>0</v>
      </c>
      <c r="M130" s="6">
        <v>748</v>
      </c>
      <c r="N130" s="6" t="s">
        <v>1940</v>
      </c>
      <c r="O130" s="6" t="s">
        <v>1978</v>
      </c>
      <c r="Q130" s="6" t="s">
        <v>870</v>
      </c>
      <c r="T130" s="6" t="s">
        <v>1942</v>
      </c>
      <c r="Y130" s="6">
        <v>112</v>
      </c>
      <c r="Z130" s="6" t="s">
        <v>2726</v>
      </c>
      <c r="AA130" s="6" t="s">
        <v>2727</v>
      </c>
    </row>
    <row r="131" spans="1:27">
      <c r="A131" s="6" t="s">
        <v>2722</v>
      </c>
      <c r="B131" s="6" t="s">
        <v>2723</v>
      </c>
      <c r="C131" s="6" t="s">
        <v>2724</v>
      </c>
      <c r="D131" s="6" t="s">
        <v>2725</v>
      </c>
      <c r="E131" s="6" t="s">
        <v>1957</v>
      </c>
      <c r="F131" s="6" t="s">
        <v>1958</v>
      </c>
      <c r="G131" s="6" t="s">
        <v>1959</v>
      </c>
      <c r="H131" s="6">
        <v>4714781020787</v>
      </c>
      <c r="I131" s="6">
        <v>2</v>
      </c>
      <c r="J131" s="6">
        <v>298</v>
      </c>
      <c r="K131" s="6">
        <v>0</v>
      </c>
      <c r="L131" s="6">
        <v>0</v>
      </c>
      <c r="M131" s="6">
        <v>748</v>
      </c>
      <c r="N131" s="6" t="s">
        <v>1940</v>
      </c>
      <c r="O131" s="6" t="s">
        <v>1978</v>
      </c>
      <c r="Q131" s="6" t="s">
        <v>870</v>
      </c>
      <c r="T131" s="6" t="s">
        <v>1942</v>
      </c>
      <c r="Y131" s="6">
        <v>112</v>
      </c>
      <c r="Z131" s="6" t="s">
        <v>2726</v>
      </c>
      <c r="AA131" s="6" t="s">
        <v>2727</v>
      </c>
    </row>
    <row r="132" spans="1:27">
      <c r="A132" s="6" t="s">
        <v>2728</v>
      </c>
      <c r="B132" s="6" t="s">
        <v>2729</v>
      </c>
      <c r="C132" s="6" t="s">
        <v>2730</v>
      </c>
      <c r="D132" s="6" t="s">
        <v>2731</v>
      </c>
      <c r="E132" s="6" t="s">
        <v>1484</v>
      </c>
      <c r="F132" s="6" t="s">
        <v>1485</v>
      </c>
      <c r="G132" s="6" t="s">
        <v>1985</v>
      </c>
      <c r="H132" s="6" t="s">
        <v>249</v>
      </c>
      <c r="I132" s="6">
        <v>1</v>
      </c>
      <c r="J132" s="6">
        <v>960</v>
      </c>
      <c r="K132" s="6">
        <v>0</v>
      </c>
      <c r="L132" s="6">
        <v>0</v>
      </c>
      <c r="M132" s="6">
        <v>959</v>
      </c>
      <c r="N132" s="6" t="s">
        <v>1476</v>
      </c>
      <c r="O132" s="6" t="s">
        <v>1477</v>
      </c>
      <c r="Q132" s="6" t="s">
        <v>870</v>
      </c>
      <c r="T132" s="6" t="s">
        <v>1886</v>
      </c>
      <c r="V132" s="6">
        <v>860655</v>
      </c>
      <c r="W132" s="6" t="s">
        <v>2732</v>
      </c>
      <c r="X132" s="6" t="s">
        <v>2733</v>
      </c>
    </row>
    <row r="133" spans="1:27">
      <c r="A133" s="6" t="s">
        <v>2728</v>
      </c>
      <c r="B133" s="6" t="s">
        <v>2729</v>
      </c>
      <c r="C133" s="6" t="s">
        <v>2730</v>
      </c>
      <c r="D133" s="6" t="s">
        <v>2731</v>
      </c>
      <c r="E133" s="6" t="s">
        <v>1608</v>
      </c>
      <c r="F133" s="6" t="s">
        <v>282</v>
      </c>
      <c r="G133" s="6" t="s">
        <v>1609</v>
      </c>
      <c r="H133" s="6">
        <v>4714781020152</v>
      </c>
      <c r="I133" s="6">
        <v>1</v>
      </c>
      <c r="J133" s="6">
        <v>49</v>
      </c>
      <c r="K133" s="6">
        <v>0</v>
      </c>
      <c r="L133" s="6">
        <v>0</v>
      </c>
      <c r="M133" s="6">
        <v>959</v>
      </c>
      <c r="N133" s="6" t="s">
        <v>1476</v>
      </c>
      <c r="O133" s="6" t="s">
        <v>1477</v>
      </c>
      <c r="Q133" s="6" t="s">
        <v>870</v>
      </c>
      <c r="T133" s="6" t="s">
        <v>1886</v>
      </c>
      <c r="V133" s="6">
        <v>860655</v>
      </c>
      <c r="W133" s="6" t="s">
        <v>2732</v>
      </c>
      <c r="X133" s="6" t="s">
        <v>2733</v>
      </c>
    </row>
    <row r="134" spans="1:27">
      <c r="A134" s="6" t="s">
        <v>2728</v>
      </c>
      <c r="B134" s="6" t="s">
        <v>2729</v>
      </c>
      <c r="C134" s="6" t="s">
        <v>2730</v>
      </c>
      <c r="D134" s="6" t="s">
        <v>2731</v>
      </c>
      <c r="E134" s="6" t="s">
        <v>868</v>
      </c>
      <c r="F134" s="6" t="s">
        <v>871</v>
      </c>
      <c r="G134" s="6" t="s">
        <v>872</v>
      </c>
      <c r="I134" s="6">
        <v>1</v>
      </c>
      <c r="J134" s="6">
        <v>-50</v>
      </c>
      <c r="K134" s="6">
        <v>0</v>
      </c>
      <c r="L134" s="6">
        <v>0</v>
      </c>
      <c r="M134" s="6">
        <v>959</v>
      </c>
      <c r="N134" s="6" t="s">
        <v>1476</v>
      </c>
      <c r="O134" s="6" t="s">
        <v>1477</v>
      </c>
      <c r="Q134" s="6" t="s">
        <v>870</v>
      </c>
      <c r="T134" s="6" t="s">
        <v>1886</v>
      </c>
      <c r="V134" s="6">
        <v>860655</v>
      </c>
      <c r="W134" s="6" t="s">
        <v>2732</v>
      </c>
      <c r="X134" s="6" t="s">
        <v>2733</v>
      </c>
    </row>
    <row r="135" spans="1:27">
      <c r="A135" s="6" t="s">
        <v>2728</v>
      </c>
      <c r="B135" s="6" t="s">
        <v>2729</v>
      </c>
      <c r="C135" s="6" t="s">
        <v>2730</v>
      </c>
      <c r="D135" s="6" t="s">
        <v>2731</v>
      </c>
      <c r="E135" s="6" t="s">
        <v>873</v>
      </c>
      <c r="F135" s="6" t="s">
        <v>1299</v>
      </c>
      <c r="G135" s="6" t="s">
        <v>874</v>
      </c>
      <c r="I135" s="6">
        <v>1</v>
      </c>
      <c r="J135" s="6">
        <v>50</v>
      </c>
      <c r="K135" s="6">
        <v>0</v>
      </c>
      <c r="L135" s="6">
        <v>0</v>
      </c>
      <c r="M135" s="6">
        <v>959</v>
      </c>
      <c r="N135" s="6" t="s">
        <v>1476</v>
      </c>
      <c r="O135" s="6" t="s">
        <v>1477</v>
      </c>
      <c r="Q135" s="6" t="s">
        <v>870</v>
      </c>
      <c r="T135" s="6" t="s">
        <v>1886</v>
      </c>
      <c r="V135" s="6">
        <v>860655</v>
      </c>
      <c r="W135" s="6" t="s">
        <v>2732</v>
      </c>
      <c r="X135" s="6" t="s">
        <v>2733</v>
      </c>
    </row>
    <row r="136" spans="1:27">
      <c r="A136" s="6" t="s">
        <v>2734</v>
      </c>
      <c r="B136" s="6" t="s">
        <v>2735</v>
      </c>
      <c r="C136" s="6" t="s">
        <v>2736</v>
      </c>
      <c r="D136" s="6" t="s">
        <v>2737</v>
      </c>
      <c r="E136" s="6" t="s">
        <v>1481</v>
      </c>
      <c r="F136" s="6" t="s">
        <v>1482</v>
      </c>
      <c r="G136" s="6" t="s">
        <v>1483</v>
      </c>
      <c r="H136" s="6" t="s">
        <v>175</v>
      </c>
      <c r="I136" s="6">
        <v>1</v>
      </c>
      <c r="J136" s="6">
        <v>450</v>
      </c>
      <c r="K136" s="6">
        <v>0</v>
      </c>
      <c r="L136" s="6">
        <v>0</v>
      </c>
      <c r="M136" s="6">
        <v>849</v>
      </c>
      <c r="N136" s="6" t="s">
        <v>1940</v>
      </c>
      <c r="O136" s="6" t="s">
        <v>1048</v>
      </c>
      <c r="Q136" s="6" t="s">
        <v>870</v>
      </c>
      <c r="T136" s="6" t="s">
        <v>1942</v>
      </c>
      <c r="Y136" s="6">
        <v>701</v>
      </c>
      <c r="Z136" s="6" t="s">
        <v>2738</v>
      </c>
    </row>
    <row r="137" spans="1:27">
      <c r="A137" s="6" t="s">
        <v>2734</v>
      </c>
      <c r="B137" s="6" t="s">
        <v>2735</v>
      </c>
      <c r="C137" s="6" t="s">
        <v>2736</v>
      </c>
      <c r="D137" s="6" t="s">
        <v>2737</v>
      </c>
      <c r="E137" s="6" t="s">
        <v>1486</v>
      </c>
      <c r="F137" s="6" t="s">
        <v>1487</v>
      </c>
      <c r="G137" s="6" t="s">
        <v>1488</v>
      </c>
      <c r="H137" s="6" t="s">
        <v>163</v>
      </c>
      <c r="I137" s="6">
        <v>1</v>
      </c>
      <c r="J137" s="6">
        <v>399</v>
      </c>
      <c r="K137" s="6">
        <v>0</v>
      </c>
      <c r="L137" s="6">
        <v>0</v>
      </c>
      <c r="M137" s="6">
        <v>849</v>
      </c>
      <c r="N137" s="6" t="s">
        <v>1940</v>
      </c>
      <c r="O137" s="6" t="s">
        <v>1048</v>
      </c>
      <c r="Q137" s="6" t="s">
        <v>870</v>
      </c>
      <c r="T137" s="6" t="s">
        <v>1942</v>
      </c>
      <c r="Y137" s="6">
        <v>701</v>
      </c>
      <c r="Z137" s="6" t="s">
        <v>2738</v>
      </c>
    </row>
    <row r="138" spans="1:27">
      <c r="A138" s="6" t="s">
        <v>2739</v>
      </c>
      <c r="B138" s="6" t="s">
        <v>2740</v>
      </c>
      <c r="C138" s="6" t="s">
        <v>2741</v>
      </c>
      <c r="D138" s="6" t="s">
        <v>2742</v>
      </c>
      <c r="E138" s="6" t="s">
        <v>1486</v>
      </c>
      <c r="F138" s="6" t="s">
        <v>1487</v>
      </c>
      <c r="G138" s="6" t="s">
        <v>1907</v>
      </c>
      <c r="H138" s="6" t="s">
        <v>1045</v>
      </c>
      <c r="I138" s="6">
        <v>1</v>
      </c>
      <c r="J138" s="6">
        <v>399</v>
      </c>
      <c r="K138" s="6">
        <v>0</v>
      </c>
      <c r="L138" s="6">
        <v>0</v>
      </c>
      <c r="M138" s="6">
        <v>792</v>
      </c>
      <c r="N138" s="6" t="s">
        <v>1476</v>
      </c>
      <c r="O138" s="6" t="s">
        <v>1477</v>
      </c>
      <c r="Q138" s="6" t="s">
        <v>870</v>
      </c>
      <c r="T138" s="6" t="s">
        <v>1886</v>
      </c>
      <c r="V138" s="6">
        <v>963567</v>
      </c>
      <c r="W138" s="6" t="s">
        <v>2743</v>
      </c>
      <c r="X138" s="6" t="s">
        <v>2744</v>
      </c>
    </row>
    <row r="139" spans="1:27">
      <c r="A139" s="6" t="s">
        <v>2739</v>
      </c>
      <c r="B139" s="6" t="s">
        <v>2740</v>
      </c>
      <c r="C139" s="6" t="s">
        <v>2741</v>
      </c>
      <c r="D139" s="6" t="s">
        <v>2742</v>
      </c>
      <c r="E139" s="6" t="s">
        <v>1496</v>
      </c>
      <c r="F139" s="6" t="s">
        <v>1497</v>
      </c>
      <c r="G139" s="6" t="s">
        <v>183</v>
      </c>
      <c r="H139" s="6">
        <v>4714781020954</v>
      </c>
      <c r="I139" s="6">
        <v>1</v>
      </c>
      <c r="J139" s="6">
        <v>145</v>
      </c>
      <c r="K139" s="6">
        <v>0</v>
      </c>
      <c r="L139" s="6">
        <v>0</v>
      </c>
      <c r="M139" s="6">
        <v>792</v>
      </c>
      <c r="N139" s="6" t="s">
        <v>1476</v>
      </c>
      <c r="O139" s="6" t="s">
        <v>1477</v>
      </c>
      <c r="Q139" s="6" t="s">
        <v>870</v>
      </c>
      <c r="T139" s="6" t="s">
        <v>1886</v>
      </c>
      <c r="V139" s="6">
        <v>963567</v>
      </c>
      <c r="W139" s="6" t="s">
        <v>2743</v>
      </c>
      <c r="X139" s="6" t="s">
        <v>2744</v>
      </c>
    </row>
    <row r="140" spans="1:27">
      <c r="A140" s="6" t="s">
        <v>2739</v>
      </c>
      <c r="B140" s="6" t="s">
        <v>2740</v>
      </c>
      <c r="C140" s="6" t="s">
        <v>2741</v>
      </c>
      <c r="D140" s="6" t="s">
        <v>2742</v>
      </c>
      <c r="E140" s="6" t="s">
        <v>1526</v>
      </c>
      <c r="F140" s="6" t="s">
        <v>1527</v>
      </c>
      <c r="G140" s="6" t="s">
        <v>2014</v>
      </c>
      <c r="H140" s="6" t="s">
        <v>1028</v>
      </c>
      <c r="I140" s="6">
        <v>1</v>
      </c>
      <c r="J140" s="6">
        <v>199</v>
      </c>
      <c r="K140" s="6">
        <v>0</v>
      </c>
      <c r="L140" s="6">
        <v>0</v>
      </c>
      <c r="M140" s="6">
        <v>792</v>
      </c>
      <c r="N140" s="6" t="s">
        <v>1476</v>
      </c>
      <c r="O140" s="6" t="s">
        <v>1477</v>
      </c>
      <c r="Q140" s="6" t="s">
        <v>870</v>
      </c>
      <c r="T140" s="6" t="s">
        <v>1886</v>
      </c>
      <c r="V140" s="6">
        <v>963567</v>
      </c>
      <c r="W140" s="6" t="s">
        <v>2743</v>
      </c>
      <c r="X140" s="6" t="s">
        <v>2744</v>
      </c>
    </row>
    <row r="141" spans="1:27">
      <c r="A141" s="6" t="s">
        <v>2739</v>
      </c>
      <c r="B141" s="6" t="s">
        <v>2740</v>
      </c>
      <c r="C141" s="6" t="s">
        <v>2741</v>
      </c>
      <c r="D141" s="6" t="s">
        <v>2742</v>
      </c>
      <c r="E141" s="6" t="s">
        <v>1892</v>
      </c>
      <c r="F141" s="6" t="s">
        <v>195</v>
      </c>
      <c r="G141" s="6" t="s">
        <v>1893</v>
      </c>
      <c r="H141" s="6">
        <v>4714781020169</v>
      </c>
      <c r="I141" s="6">
        <v>1</v>
      </c>
      <c r="J141" s="6">
        <v>49</v>
      </c>
      <c r="K141" s="6">
        <v>0</v>
      </c>
      <c r="L141" s="6">
        <v>0</v>
      </c>
      <c r="M141" s="6">
        <v>792</v>
      </c>
      <c r="N141" s="6" t="s">
        <v>1476</v>
      </c>
      <c r="O141" s="6" t="s">
        <v>1477</v>
      </c>
      <c r="Q141" s="6" t="s">
        <v>870</v>
      </c>
      <c r="T141" s="6" t="s">
        <v>1886</v>
      </c>
      <c r="V141" s="6">
        <v>963567</v>
      </c>
      <c r="W141" s="6" t="s">
        <v>2743</v>
      </c>
      <c r="X141" s="6" t="s">
        <v>2744</v>
      </c>
    </row>
    <row r="142" spans="1:27">
      <c r="A142" s="6" t="s">
        <v>2745</v>
      </c>
      <c r="B142" s="6" t="s">
        <v>2746</v>
      </c>
      <c r="C142" s="6" t="s">
        <v>2747</v>
      </c>
      <c r="D142" s="6" t="s">
        <v>2748</v>
      </c>
      <c r="E142" s="6" t="s">
        <v>1486</v>
      </c>
      <c r="F142" s="6" t="s">
        <v>1487</v>
      </c>
      <c r="G142" s="6" t="s">
        <v>1488</v>
      </c>
      <c r="H142" s="6" t="s">
        <v>163</v>
      </c>
      <c r="I142" s="6">
        <v>1</v>
      </c>
      <c r="J142" s="6">
        <v>399</v>
      </c>
      <c r="K142" s="6">
        <v>65</v>
      </c>
      <c r="L142" s="6">
        <v>0</v>
      </c>
      <c r="M142" s="6">
        <v>464</v>
      </c>
      <c r="N142" s="6" t="s">
        <v>1476</v>
      </c>
      <c r="O142" s="6" t="s">
        <v>1477</v>
      </c>
      <c r="Q142" s="6" t="s">
        <v>870</v>
      </c>
      <c r="T142" s="6" t="s">
        <v>1886</v>
      </c>
      <c r="V142" s="6">
        <v>165482</v>
      </c>
      <c r="W142" s="6" t="s">
        <v>2749</v>
      </c>
      <c r="X142" s="6" t="s">
        <v>2750</v>
      </c>
    </row>
    <row r="143" spans="1:27">
      <c r="A143" s="6" t="s">
        <v>2751</v>
      </c>
      <c r="B143" s="6" t="s">
        <v>2752</v>
      </c>
      <c r="C143" s="6" t="s">
        <v>2753</v>
      </c>
      <c r="D143" s="6" t="s">
        <v>2754</v>
      </c>
      <c r="E143" s="6" t="s">
        <v>1526</v>
      </c>
      <c r="F143" s="6" t="s">
        <v>1527</v>
      </c>
      <c r="G143" s="6" t="s">
        <v>1528</v>
      </c>
      <c r="H143" s="6" t="s">
        <v>1021</v>
      </c>
      <c r="I143" s="6">
        <v>1</v>
      </c>
      <c r="J143" s="6">
        <v>199</v>
      </c>
      <c r="K143" s="6">
        <v>65</v>
      </c>
      <c r="L143" s="6">
        <v>0</v>
      </c>
      <c r="M143" s="6">
        <v>264</v>
      </c>
      <c r="N143" s="6" t="s">
        <v>1476</v>
      </c>
      <c r="O143" s="6" t="s">
        <v>1477</v>
      </c>
      <c r="Q143" s="6" t="s">
        <v>870</v>
      </c>
      <c r="T143" s="6" t="s">
        <v>1886</v>
      </c>
      <c r="V143" s="6">
        <v>163693</v>
      </c>
      <c r="W143" s="6" t="s">
        <v>2755</v>
      </c>
      <c r="X143" s="6" t="s">
        <v>2756</v>
      </c>
    </row>
    <row r="144" spans="1:27">
      <c r="A144" s="6" t="s">
        <v>2757</v>
      </c>
      <c r="B144" s="6" t="s">
        <v>2758</v>
      </c>
      <c r="C144" s="6" t="s">
        <v>2759</v>
      </c>
      <c r="D144" s="6" t="s">
        <v>2760</v>
      </c>
      <c r="E144" s="6" t="s">
        <v>2761</v>
      </c>
      <c r="F144" s="6" t="s">
        <v>2762</v>
      </c>
      <c r="G144" s="6" t="s">
        <v>2763</v>
      </c>
      <c r="H144" s="6" t="s">
        <v>187</v>
      </c>
      <c r="I144" s="6">
        <v>1</v>
      </c>
      <c r="J144" s="6">
        <v>570</v>
      </c>
      <c r="K144" s="6">
        <v>0</v>
      </c>
      <c r="L144" s="6">
        <v>0</v>
      </c>
      <c r="M144" s="6">
        <v>1159</v>
      </c>
      <c r="N144" s="6" t="s">
        <v>1476</v>
      </c>
      <c r="O144" s="6" t="s">
        <v>1495</v>
      </c>
      <c r="Q144" s="6" t="s">
        <v>870</v>
      </c>
      <c r="T144" s="6" t="s">
        <v>1886</v>
      </c>
      <c r="V144" s="6">
        <v>891903</v>
      </c>
      <c r="W144" s="6" t="s">
        <v>2764</v>
      </c>
      <c r="X144" s="6" t="s">
        <v>2765</v>
      </c>
    </row>
    <row r="145" spans="1:26">
      <c r="A145" s="6" t="s">
        <v>2757</v>
      </c>
      <c r="B145" s="6" t="s">
        <v>2758</v>
      </c>
      <c r="C145" s="6" t="s">
        <v>2759</v>
      </c>
      <c r="D145" s="6" t="s">
        <v>2760</v>
      </c>
      <c r="E145" s="6" t="s">
        <v>1957</v>
      </c>
      <c r="F145" s="6" t="s">
        <v>1979</v>
      </c>
      <c r="G145" s="6" t="s">
        <v>1959</v>
      </c>
      <c r="H145" s="6">
        <v>4714781020787</v>
      </c>
      <c r="I145" s="6">
        <v>1</v>
      </c>
      <c r="J145" s="6">
        <v>135</v>
      </c>
      <c r="K145" s="6">
        <v>0</v>
      </c>
      <c r="L145" s="6">
        <v>0</v>
      </c>
      <c r="M145" s="6">
        <v>1159</v>
      </c>
      <c r="N145" s="6" t="s">
        <v>1476</v>
      </c>
      <c r="O145" s="6" t="s">
        <v>1495</v>
      </c>
      <c r="Q145" s="6" t="s">
        <v>870</v>
      </c>
      <c r="T145" s="6" t="s">
        <v>1886</v>
      </c>
      <c r="V145" s="6">
        <v>891903</v>
      </c>
      <c r="W145" s="6" t="s">
        <v>2764</v>
      </c>
      <c r="X145" s="6" t="s">
        <v>2765</v>
      </c>
    </row>
    <row r="146" spans="1:26">
      <c r="A146" s="6" t="s">
        <v>2757</v>
      </c>
      <c r="B146" s="6" t="s">
        <v>2758</v>
      </c>
      <c r="C146" s="6" t="s">
        <v>2759</v>
      </c>
      <c r="D146" s="6" t="s">
        <v>2760</v>
      </c>
      <c r="E146" s="6" t="s">
        <v>1554</v>
      </c>
      <c r="F146" s="6" t="s">
        <v>2029</v>
      </c>
      <c r="G146" s="6" t="s">
        <v>1556</v>
      </c>
      <c r="H146" s="6">
        <v>4714781020770</v>
      </c>
      <c r="I146" s="6">
        <v>1</v>
      </c>
      <c r="J146" s="6">
        <v>135</v>
      </c>
      <c r="K146" s="6">
        <v>0</v>
      </c>
      <c r="L146" s="6">
        <v>0</v>
      </c>
      <c r="M146" s="6">
        <v>1159</v>
      </c>
      <c r="N146" s="6" t="s">
        <v>1476</v>
      </c>
      <c r="O146" s="6" t="s">
        <v>1495</v>
      </c>
      <c r="Q146" s="6" t="s">
        <v>870</v>
      </c>
      <c r="T146" s="6" t="s">
        <v>1886</v>
      </c>
      <c r="V146" s="6">
        <v>891903</v>
      </c>
      <c r="W146" s="6" t="s">
        <v>2764</v>
      </c>
      <c r="X146" s="6" t="s">
        <v>2765</v>
      </c>
    </row>
    <row r="147" spans="1:26">
      <c r="A147" s="6" t="s">
        <v>2757</v>
      </c>
      <c r="B147" s="6" t="s">
        <v>2758</v>
      </c>
      <c r="C147" s="6" t="s">
        <v>2759</v>
      </c>
      <c r="D147" s="6" t="s">
        <v>2760</v>
      </c>
      <c r="E147" s="6" t="s">
        <v>1901</v>
      </c>
      <c r="F147" s="6" t="s">
        <v>1917</v>
      </c>
      <c r="G147" s="6" t="s">
        <v>1903</v>
      </c>
      <c r="H147" s="6">
        <v>4714781020510</v>
      </c>
      <c r="I147" s="6">
        <v>1</v>
      </c>
      <c r="J147" s="6">
        <v>260</v>
      </c>
      <c r="K147" s="6">
        <v>0</v>
      </c>
      <c r="L147" s="6">
        <v>0</v>
      </c>
      <c r="M147" s="6">
        <v>1159</v>
      </c>
      <c r="N147" s="6" t="s">
        <v>1476</v>
      </c>
      <c r="O147" s="6" t="s">
        <v>1495</v>
      </c>
      <c r="Q147" s="6" t="s">
        <v>870</v>
      </c>
      <c r="T147" s="6" t="s">
        <v>1886</v>
      </c>
      <c r="V147" s="6">
        <v>891903</v>
      </c>
      <c r="W147" s="6" t="s">
        <v>2764</v>
      </c>
      <c r="X147" s="6" t="s">
        <v>2765</v>
      </c>
    </row>
    <row r="148" spans="1:26">
      <c r="A148" s="6" t="s">
        <v>2757</v>
      </c>
      <c r="B148" s="6" t="s">
        <v>2758</v>
      </c>
      <c r="C148" s="6" t="s">
        <v>2759</v>
      </c>
      <c r="D148" s="6" t="s">
        <v>2760</v>
      </c>
      <c r="E148" s="6" t="s">
        <v>1889</v>
      </c>
      <c r="F148" s="6" t="s">
        <v>2465</v>
      </c>
      <c r="G148" s="6" t="s">
        <v>1891</v>
      </c>
      <c r="H148" s="6">
        <v>4714781021227</v>
      </c>
      <c r="I148" s="6">
        <v>1</v>
      </c>
      <c r="J148" s="6">
        <v>59</v>
      </c>
      <c r="K148" s="6">
        <v>0</v>
      </c>
      <c r="L148" s="6">
        <v>0</v>
      </c>
      <c r="M148" s="6">
        <v>1159</v>
      </c>
      <c r="N148" s="6" t="s">
        <v>1476</v>
      </c>
      <c r="O148" s="6" t="s">
        <v>1495</v>
      </c>
      <c r="Q148" s="6" t="s">
        <v>870</v>
      </c>
      <c r="T148" s="6" t="s">
        <v>1886</v>
      </c>
      <c r="V148" s="6">
        <v>891903</v>
      </c>
      <c r="W148" s="6" t="s">
        <v>2764</v>
      </c>
      <c r="X148" s="6" t="s">
        <v>2765</v>
      </c>
    </row>
    <row r="149" spans="1:26">
      <c r="A149" s="6" t="s">
        <v>2757</v>
      </c>
      <c r="B149" s="6" t="s">
        <v>2758</v>
      </c>
      <c r="C149" s="6" t="s">
        <v>2759</v>
      </c>
      <c r="D149" s="6" t="s">
        <v>2760</v>
      </c>
      <c r="E149" s="6" t="s">
        <v>873</v>
      </c>
      <c r="F149" s="6" t="s">
        <v>1299</v>
      </c>
      <c r="G149" s="6" t="s">
        <v>874</v>
      </c>
      <c r="I149" s="6">
        <v>1</v>
      </c>
      <c r="J149" s="6">
        <v>55</v>
      </c>
      <c r="K149" s="6">
        <v>0</v>
      </c>
      <c r="L149" s="6">
        <v>0</v>
      </c>
      <c r="M149" s="6">
        <v>1159</v>
      </c>
      <c r="N149" s="6" t="s">
        <v>1476</v>
      </c>
      <c r="O149" s="6" t="s">
        <v>1495</v>
      </c>
      <c r="Q149" s="6" t="s">
        <v>870</v>
      </c>
      <c r="T149" s="6" t="s">
        <v>1886</v>
      </c>
      <c r="V149" s="6">
        <v>891903</v>
      </c>
      <c r="W149" s="6" t="s">
        <v>2764</v>
      </c>
      <c r="X149" s="6" t="s">
        <v>2765</v>
      </c>
    </row>
    <row r="150" spans="1:26">
      <c r="A150" s="6" t="s">
        <v>2766</v>
      </c>
      <c r="B150" s="6" t="s">
        <v>2767</v>
      </c>
      <c r="C150" s="6" t="s">
        <v>2768</v>
      </c>
      <c r="D150" s="6" t="s">
        <v>2769</v>
      </c>
      <c r="E150" s="6" t="s">
        <v>1486</v>
      </c>
      <c r="F150" s="6" t="s">
        <v>1487</v>
      </c>
      <c r="G150" s="6" t="s">
        <v>1488</v>
      </c>
      <c r="H150" s="6" t="s">
        <v>163</v>
      </c>
      <c r="I150" s="6">
        <v>2</v>
      </c>
      <c r="J150" s="6">
        <v>798</v>
      </c>
      <c r="K150" s="6">
        <v>0</v>
      </c>
      <c r="L150" s="6">
        <v>0</v>
      </c>
      <c r="M150" s="6">
        <v>798</v>
      </c>
      <c r="N150" s="6" t="s">
        <v>1476</v>
      </c>
      <c r="O150" s="6" t="s">
        <v>1477</v>
      </c>
      <c r="Q150" s="6" t="s">
        <v>870</v>
      </c>
      <c r="T150" s="6" t="s">
        <v>1886</v>
      </c>
      <c r="V150" s="6">
        <v>164397</v>
      </c>
      <c r="W150" s="6" t="s">
        <v>2770</v>
      </c>
      <c r="X150" s="6" t="s">
        <v>2771</v>
      </c>
    </row>
    <row r="151" spans="1:26">
      <c r="A151" s="6" t="s">
        <v>2772</v>
      </c>
      <c r="B151" s="6" t="s">
        <v>2773</v>
      </c>
      <c r="C151" s="6" t="s">
        <v>2774</v>
      </c>
      <c r="D151" s="6" t="s">
        <v>2775</v>
      </c>
      <c r="E151" s="6" t="s">
        <v>1486</v>
      </c>
      <c r="F151" s="6" t="s">
        <v>1487</v>
      </c>
      <c r="G151" s="6" t="s">
        <v>1488</v>
      </c>
      <c r="H151" s="6" t="s">
        <v>163</v>
      </c>
      <c r="I151" s="6">
        <v>5</v>
      </c>
      <c r="J151" s="6">
        <v>1995</v>
      </c>
      <c r="K151" s="6">
        <v>0</v>
      </c>
      <c r="L151" s="6">
        <v>0</v>
      </c>
      <c r="M151" s="6">
        <v>1895</v>
      </c>
      <c r="N151" s="6" t="s">
        <v>1940</v>
      </c>
      <c r="O151" s="6" t="s">
        <v>1978</v>
      </c>
      <c r="Q151" s="6" t="s">
        <v>870</v>
      </c>
      <c r="T151" s="6" t="s">
        <v>1942</v>
      </c>
      <c r="Y151" s="6">
        <v>806</v>
      </c>
      <c r="Z151" s="6" t="s">
        <v>2776</v>
      </c>
    </row>
    <row r="152" spans="1:26">
      <c r="A152" s="6" t="s">
        <v>2772</v>
      </c>
      <c r="B152" s="6" t="s">
        <v>2773</v>
      </c>
      <c r="C152" s="6" t="s">
        <v>2774</v>
      </c>
      <c r="D152" s="6" t="s">
        <v>2775</v>
      </c>
      <c r="E152" s="6" t="s">
        <v>868</v>
      </c>
      <c r="F152" s="6" t="s">
        <v>871</v>
      </c>
      <c r="G152" s="6" t="s">
        <v>872</v>
      </c>
      <c r="I152" s="6">
        <v>1</v>
      </c>
      <c r="J152" s="6">
        <v>-100</v>
      </c>
      <c r="K152" s="6">
        <v>0</v>
      </c>
      <c r="L152" s="6">
        <v>0</v>
      </c>
      <c r="M152" s="6">
        <v>1895</v>
      </c>
      <c r="N152" s="6" t="s">
        <v>1940</v>
      </c>
      <c r="O152" s="6" t="s">
        <v>1978</v>
      </c>
      <c r="Q152" s="6" t="s">
        <v>870</v>
      </c>
      <c r="T152" s="6" t="s">
        <v>1942</v>
      </c>
      <c r="Y152" s="6">
        <v>806</v>
      </c>
      <c r="Z152" s="6" t="s">
        <v>2776</v>
      </c>
    </row>
    <row r="153" spans="1:26">
      <c r="A153" s="6" t="s">
        <v>2772</v>
      </c>
      <c r="B153" s="6" t="s">
        <v>2773</v>
      </c>
      <c r="C153" s="6" t="s">
        <v>2774</v>
      </c>
      <c r="D153" s="6" t="s">
        <v>2775</v>
      </c>
      <c r="E153" s="6" t="s">
        <v>873</v>
      </c>
      <c r="F153" s="6" t="s">
        <v>1299</v>
      </c>
      <c r="G153" s="6" t="s">
        <v>874</v>
      </c>
      <c r="I153" s="6">
        <v>1</v>
      </c>
      <c r="J153" s="6">
        <v>100</v>
      </c>
      <c r="K153" s="6">
        <v>0</v>
      </c>
      <c r="L153" s="6">
        <v>0</v>
      </c>
      <c r="M153" s="6">
        <v>1895</v>
      </c>
      <c r="N153" s="6" t="s">
        <v>1940</v>
      </c>
      <c r="O153" s="6" t="s">
        <v>1978</v>
      </c>
      <c r="Q153" s="6" t="s">
        <v>870</v>
      </c>
      <c r="T153" s="6" t="s">
        <v>1942</v>
      </c>
      <c r="Y153" s="6">
        <v>806</v>
      </c>
      <c r="Z153" s="6" t="s">
        <v>2776</v>
      </c>
    </row>
    <row r="154" spans="1:26">
      <c r="A154" s="6" t="s">
        <v>2777</v>
      </c>
      <c r="B154" s="6" t="s">
        <v>2778</v>
      </c>
      <c r="C154" s="6" t="s">
        <v>2779</v>
      </c>
      <c r="D154" s="6" t="s">
        <v>2780</v>
      </c>
      <c r="E154" s="6" t="s">
        <v>878</v>
      </c>
      <c r="F154" s="6" t="s">
        <v>879</v>
      </c>
      <c r="G154" s="6" t="s">
        <v>880</v>
      </c>
      <c r="H154" s="6" t="s">
        <v>181</v>
      </c>
      <c r="I154" s="6">
        <v>1</v>
      </c>
      <c r="J154" s="6">
        <v>888</v>
      </c>
      <c r="K154" s="6">
        <v>0</v>
      </c>
      <c r="L154" s="6">
        <v>0</v>
      </c>
      <c r="M154" s="6">
        <v>888</v>
      </c>
      <c r="N154" s="6" t="s">
        <v>1476</v>
      </c>
      <c r="O154" s="6" t="s">
        <v>1477</v>
      </c>
      <c r="Q154" s="6" t="s">
        <v>870</v>
      </c>
      <c r="T154" s="6" t="s">
        <v>1886</v>
      </c>
      <c r="V154" s="6">
        <v>930800</v>
      </c>
      <c r="W154" s="6" t="s">
        <v>2781</v>
      </c>
      <c r="X154" s="6" t="s">
        <v>2782</v>
      </c>
    </row>
    <row r="155" spans="1:26">
      <c r="A155" s="6" t="s">
        <v>2783</v>
      </c>
      <c r="B155" s="6" t="s">
        <v>2784</v>
      </c>
      <c r="C155" s="6" t="s">
        <v>2785</v>
      </c>
      <c r="D155" s="6" t="s">
        <v>2786</v>
      </c>
      <c r="E155" s="6" t="s">
        <v>2408</v>
      </c>
      <c r="F155" s="6" t="s">
        <v>2415</v>
      </c>
      <c r="G155" s="6" t="s">
        <v>2409</v>
      </c>
      <c r="H155" s="6">
        <v>4714781021715</v>
      </c>
      <c r="I155" s="6">
        <v>1</v>
      </c>
      <c r="J155" s="6">
        <v>299</v>
      </c>
      <c r="K155" s="6">
        <v>80</v>
      </c>
      <c r="L155" s="6">
        <v>0</v>
      </c>
      <c r="M155" s="6">
        <v>379</v>
      </c>
      <c r="N155" s="6" t="s">
        <v>1960</v>
      </c>
      <c r="O155" s="6" t="s">
        <v>1961</v>
      </c>
      <c r="Q155" s="6" t="s">
        <v>870</v>
      </c>
      <c r="T155" s="6" t="s">
        <v>1942</v>
      </c>
      <c r="Y155" s="6">
        <v>423</v>
      </c>
      <c r="Z155" s="6" t="s">
        <v>2787</v>
      </c>
    </row>
    <row r="156" spans="1:26">
      <c r="A156" s="6" t="s">
        <v>2788</v>
      </c>
      <c r="B156" s="6" t="s">
        <v>2789</v>
      </c>
      <c r="C156" s="6" t="s">
        <v>2790</v>
      </c>
      <c r="D156" s="6" t="s">
        <v>2791</v>
      </c>
      <c r="E156" s="6" t="s">
        <v>1481</v>
      </c>
      <c r="F156" s="6" t="s">
        <v>1482</v>
      </c>
      <c r="G156" s="6" t="s">
        <v>1483</v>
      </c>
      <c r="H156" s="6" t="s">
        <v>175</v>
      </c>
      <c r="I156" s="6">
        <v>3</v>
      </c>
      <c r="J156" s="6">
        <v>1350</v>
      </c>
      <c r="K156" s="6">
        <v>0</v>
      </c>
      <c r="L156" s="6">
        <v>0</v>
      </c>
      <c r="M156" s="6">
        <v>1282</v>
      </c>
      <c r="N156" s="6" t="s">
        <v>1940</v>
      </c>
      <c r="O156" s="6" t="s">
        <v>1048</v>
      </c>
      <c r="Q156" s="6" t="s">
        <v>870</v>
      </c>
      <c r="T156" s="6" t="s">
        <v>1942</v>
      </c>
      <c r="Y156" s="6">
        <v>402</v>
      </c>
      <c r="Z156" s="6" t="s">
        <v>2792</v>
      </c>
    </row>
    <row r="157" spans="1:26">
      <c r="A157" s="6" t="s">
        <v>2788</v>
      </c>
      <c r="B157" s="6" t="s">
        <v>2789</v>
      </c>
      <c r="C157" s="6" t="s">
        <v>2790</v>
      </c>
      <c r="D157" s="6" t="s">
        <v>2791</v>
      </c>
      <c r="E157" s="6" t="s">
        <v>868</v>
      </c>
      <c r="F157" s="6" t="s">
        <v>871</v>
      </c>
      <c r="G157" s="6" t="s">
        <v>872</v>
      </c>
      <c r="I157" s="6">
        <v>1</v>
      </c>
      <c r="J157" s="6">
        <v>-68</v>
      </c>
      <c r="K157" s="6">
        <v>0</v>
      </c>
      <c r="L157" s="6">
        <v>0</v>
      </c>
      <c r="M157" s="6">
        <v>1282</v>
      </c>
      <c r="N157" s="6" t="s">
        <v>1940</v>
      </c>
      <c r="O157" s="6" t="s">
        <v>1048</v>
      </c>
      <c r="Q157" s="6" t="s">
        <v>870</v>
      </c>
      <c r="T157" s="6" t="s">
        <v>1942</v>
      </c>
      <c r="Y157" s="6">
        <v>402</v>
      </c>
      <c r="Z157" s="6" t="s">
        <v>2792</v>
      </c>
    </row>
    <row r="158" spans="1:26">
      <c r="A158" s="6" t="s">
        <v>2788</v>
      </c>
      <c r="B158" s="6" t="s">
        <v>2789</v>
      </c>
      <c r="C158" s="6" t="s">
        <v>2790</v>
      </c>
      <c r="D158" s="6" t="s">
        <v>2791</v>
      </c>
      <c r="E158" s="6" t="s">
        <v>873</v>
      </c>
      <c r="F158" s="6" t="s">
        <v>1299</v>
      </c>
      <c r="G158" s="6" t="s">
        <v>874</v>
      </c>
      <c r="I158" s="6">
        <v>1</v>
      </c>
      <c r="J158" s="6">
        <v>68</v>
      </c>
      <c r="K158" s="6">
        <v>0</v>
      </c>
      <c r="L158" s="6">
        <v>0</v>
      </c>
      <c r="M158" s="6">
        <v>1282</v>
      </c>
      <c r="N158" s="6" t="s">
        <v>1940</v>
      </c>
      <c r="O158" s="6" t="s">
        <v>1048</v>
      </c>
      <c r="Q158" s="6" t="s">
        <v>870</v>
      </c>
      <c r="T158" s="6" t="s">
        <v>1942</v>
      </c>
      <c r="Y158" s="6">
        <v>402</v>
      </c>
      <c r="Z158" s="6" t="s">
        <v>2792</v>
      </c>
    </row>
    <row r="159" spans="1:26">
      <c r="A159" s="6" t="s">
        <v>2793</v>
      </c>
      <c r="B159" s="6" t="s">
        <v>2794</v>
      </c>
      <c r="C159" s="6" t="s">
        <v>2795</v>
      </c>
      <c r="D159" s="6" t="s">
        <v>2796</v>
      </c>
      <c r="E159" s="6" t="s">
        <v>1486</v>
      </c>
      <c r="F159" s="6" t="s">
        <v>1487</v>
      </c>
      <c r="G159" s="6" t="s">
        <v>1488</v>
      </c>
      <c r="H159" s="6" t="s">
        <v>163</v>
      </c>
      <c r="I159" s="6">
        <v>1</v>
      </c>
      <c r="J159" s="6">
        <v>399</v>
      </c>
      <c r="K159" s="6">
        <v>0</v>
      </c>
      <c r="L159" s="6">
        <v>0</v>
      </c>
      <c r="M159" s="6">
        <v>1223</v>
      </c>
      <c r="N159" s="6" t="s">
        <v>1960</v>
      </c>
      <c r="O159" s="6" t="s">
        <v>1961</v>
      </c>
      <c r="Q159" s="6" t="s">
        <v>870</v>
      </c>
      <c r="T159" s="6" t="s">
        <v>1942</v>
      </c>
      <c r="Y159" s="6">
        <v>241</v>
      </c>
      <c r="Z159" s="6" t="s">
        <v>2797</v>
      </c>
    </row>
    <row r="160" spans="1:26">
      <c r="A160" s="6" t="s">
        <v>2793</v>
      </c>
      <c r="B160" s="6" t="s">
        <v>2794</v>
      </c>
      <c r="C160" s="6" t="s">
        <v>2795</v>
      </c>
      <c r="D160" s="6" t="s">
        <v>2796</v>
      </c>
      <c r="E160" s="6" t="s">
        <v>878</v>
      </c>
      <c r="F160" s="6" t="s">
        <v>879</v>
      </c>
      <c r="G160" s="6" t="s">
        <v>880</v>
      </c>
      <c r="H160" s="6" t="s">
        <v>181</v>
      </c>
      <c r="I160" s="6">
        <v>1</v>
      </c>
      <c r="J160" s="6">
        <v>888</v>
      </c>
      <c r="K160" s="6">
        <v>0</v>
      </c>
      <c r="L160" s="6">
        <v>0</v>
      </c>
      <c r="M160" s="6">
        <v>1223</v>
      </c>
      <c r="N160" s="6" t="s">
        <v>1960</v>
      </c>
      <c r="O160" s="6" t="s">
        <v>1961</v>
      </c>
      <c r="Q160" s="6" t="s">
        <v>870</v>
      </c>
      <c r="T160" s="6" t="s">
        <v>1942</v>
      </c>
      <c r="Y160" s="6">
        <v>241</v>
      </c>
      <c r="Z160" s="6" t="s">
        <v>2797</v>
      </c>
    </row>
    <row r="161" spans="1:26">
      <c r="A161" s="6" t="s">
        <v>2793</v>
      </c>
      <c r="B161" s="6" t="s">
        <v>2794</v>
      </c>
      <c r="C161" s="6" t="s">
        <v>2795</v>
      </c>
      <c r="D161" s="6" t="s">
        <v>2796</v>
      </c>
      <c r="E161" s="6" t="s">
        <v>868</v>
      </c>
      <c r="F161" s="6" t="s">
        <v>871</v>
      </c>
      <c r="G161" s="6" t="s">
        <v>872</v>
      </c>
      <c r="I161" s="6">
        <v>1</v>
      </c>
      <c r="J161" s="6">
        <v>-64</v>
      </c>
      <c r="K161" s="6">
        <v>0</v>
      </c>
      <c r="L161" s="6">
        <v>0</v>
      </c>
      <c r="M161" s="6">
        <v>1223</v>
      </c>
      <c r="N161" s="6" t="s">
        <v>1960</v>
      </c>
      <c r="O161" s="6" t="s">
        <v>1961</v>
      </c>
      <c r="Q161" s="6" t="s">
        <v>870</v>
      </c>
      <c r="T161" s="6" t="s">
        <v>1942</v>
      </c>
      <c r="Y161" s="6">
        <v>241</v>
      </c>
      <c r="Z161" s="6" t="s">
        <v>2797</v>
      </c>
    </row>
    <row r="162" spans="1:26">
      <c r="A162" s="6" t="s">
        <v>2793</v>
      </c>
      <c r="B162" s="6" t="s">
        <v>2794</v>
      </c>
      <c r="C162" s="6" t="s">
        <v>2795</v>
      </c>
      <c r="D162" s="6" t="s">
        <v>2796</v>
      </c>
      <c r="E162" s="6" t="s">
        <v>873</v>
      </c>
      <c r="F162" s="6" t="s">
        <v>1299</v>
      </c>
      <c r="G162" s="6" t="s">
        <v>874</v>
      </c>
      <c r="I162" s="6">
        <v>1</v>
      </c>
      <c r="J162" s="6">
        <v>64</v>
      </c>
      <c r="K162" s="6">
        <v>0</v>
      </c>
      <c r="L162" s="6">
        <v>0</v>
      </c>
      <c r="M162" s="6">
        <v>1223</v>
      </c>
      <c r="N162" s="6" t="s">
        <v>1960</v>
      </c>
      <c r="O162" s="6" t="s">
        <v>1961</v>
      </c>
      <c r="Q162" s="6" t="s">
        <v>870</v>
      </c>
      <c r="T162" s="6" t="s">
        <v>1942</v>
      </c>
      <c r="Y162" s="6">
        <v>241</v>
      </c>
      <c r="Z162" s="6" t="s">
        <v>2797</v>
      </c>
    </row>
    <row r="163" spans="1:26">
      <c r="A163" s="6" t="s">
        <v>2798</v>
      </c>
      <c r="B163" s="6" t="s">
        <v>2799</v>
      </c>
      <c r="C163" s="6" t="s">
        <v>2800</v>
      </c>
      <c r="D163" s="6" t="s">
        <v>2801</v>
      </c>
      <c r="E163" s="6" t="s">
        <v>876</v>
      </c>
      <c r="F163" s="6" t="s">
        <v>877</v>
      </c>
      <c r="G163" s="6" t="s">
        <v>184</v>
      </c>
      <c r="H163" s="6">
        <v>4714781020107</v>
      </c>
      <c r="I163" s="6">
        <v>1</v>
      </c>
      <c r="J163" s="6">
        <v>399</v>
      </c>
      <c r="K163" s="6">
        <v>0</v>
      </c>
      <c r="L163" s="6">
        <v>0</v>
      </c>
      <c r="M163" s="6">
        <v>1240</v>
      </c>
      <c r="N163" s="6" t="s">
        <v>1476</v>
      </c>
      <c r="O163" s="6" t="s">
        <v>1477</v>
      </c>
      <c r="Q163" s="6" t="s">
        <v>870</v>
      </c>
      <c r="T163" s="6" t="s">
        <v>1886</v>
      </c>
      <c r="V163" s="6">
        <v>151601</v>
      </c>
      <c r="W163" s="6" t="s">
        <v>2802</v>
      </c>
      <c r="X163" s="6" t="s">
        <v>2803</v>
      </c>
    </row>
    <row r="164" spans="1:26">
      <c r="A164" s="6" t="s">
        <v>2798</v>
      </c>
      <c r="B164" s="6" t="s">
        <v>2799</v>
      </c>
      <c r="C164" s="6" t="s">
        <v>2800</v>
      </c>
      <c r="D164" s="6" t="s">
        <v>2801</v>
      </c>
      <c r="E164" s="6" t="s">
        <v>1912</v>
      </c>
      <c r="F164" s="6" t="s">
        <v>1913</v>
      </c>
      <c r="G164" s="6" t="s">
        <v>194</v>
      </c>
      <c r="H164" s="6">
        <v>4714781020282</v>
      </c>
      <c r="I164" s="6">
        <v>1</v>
      </c>
      <c r="J164" s="6">
        <v>299</v>
      </c>
      <c r="K164" s="6">
        <v>0</v>
      </c>
      <c r="L164" s="6">
        <v>0</v>
      </c>
      <c r="M164" s="6">
        <v>1240</v>
      </c>
      <c r="N164" s="6" t="s">
        <v>1476</v>
      </c>
      <c r="O164" s="6" t="s">
        <v>1477</v>
      </c>
      <c r="Q164" s="6" t="s">
        <v>870</v>
      </c>
      <c r="T164" s="6" t="s">
        <v>1886</v>
      </c>
      <c r="V164" s="6">
        <v>151601</v>
      </c>
      <c r="W164" s="6" t="s">
        <v>2802</v>
      </c>
      <c r="X164" s="6" t="s">
        <v>2803</v>
      </c>
    </row>
    <row r="165" spans="1:26">
      <c r="A165" s="6" t="s">
        <v>2798</v>
      </c>
      <c r="B165" s="6" t="s">
        <v>2799</v>
      </c>
      <c r="C165" s="6" t="s">
        <v>2800</v>
      </c>
      <c r="D165" s="6" t="s">
        <v>2801</v>
      </c>
      <c r="E165" s="6" t="s">
        <v>1481</v>
      </c>
      <c r="F165" s="6" t="s">
        <v>1482</v>
      </c>
      <c r="G165" s="6" t="s">
        <v>1483</v>
      </c>
      <c r="H165" s="6" t="s">
        <v>175</v>
      </c>
      <c r="I165" s="6">
        <v>1</v>
      </c>
      <c r="J165" s="6">
        <v>450</v>
      </c>
      <c r="K165" s="6">
        <v>0</v>
      </c>
      <c r="L165" s="6">
        <v>0</v>
      </c>
      <c r="M165" s="6">
        <v>1240</v>
      </c>
      <c r="N165" s="6" t="s">
        <v>1476</v>
      </c>
      <c r="O165" s="6" t="s">
        <v>1477</v>
      </c>
      <c r="Q165" s="6" t="s">
        <v>870</v>
      </c>
      <c r="T165" s="6" t="s">
        <v>1886</v>
      </c>
      <c r="V165" s="6">
        <v>151601</v>
      </c>
      <c r="W165" s="6" t="s">
        <v>2802</v>
      </c>
      <c r="X165" s="6" t="s">
        <v>2803</v>
      </c>
    </row>
    <row r="166" spans="1:26">
      <c r="A166" s="6" t="s">
        <v>2798</v>
      </c>
      <c r="B166" s="6" t="s">
        <v>2799</v>
      </c>
      <c r="C166" s="6" t="s">
        <v>2800</v>
      </c>
      <c r="D166" s="6" t="s">
        <v>2801</v>
      </c>
      <c r="E166" s="6" t="s">
        <v>1504</v>
      </c>
      <c r="F166" s="6" t="s">
        <v>1505</v>
      </c>
      <c r="G166" s="6" t="s">
        <v>1506</v>
      </c>
      <c r="H166" s="6">
        <v>4714781021029</v>
      </c>
      <c r="I166" s="6">
        <v>1</v>
      </c>
      <c r="J166" s="6">
        <v>149</v>
      </c>
      <c r="K166" s="6">
        <v>0</v>
      </c>
      <c r="L166" s="6">
        <v>0</v>
      </c>
      <c r="M166" s="6">
        <v>1240</v>
      </c>
      <c r="N166" s="6" t="s">
        <v>1476</v>
      </c>
      <c r="O166" s="6" t="s">
        <v>1477</v>
      </c>
      <c r="Q166" s="6" t="s">
        <v>870</v>
      </c>
      <c r="T166" s="6" t="s">
        <v>1886</v>
      </c>
      <c r="V166" s="6">
        <v>151601</v>
      </c>
      <c r="W166" s="6" t="s">
        <v>2802</v>
      </c>
      <c r="X166" s="6" t="s">
        <v>2803</v>
      </c>
    </row>
    <row r="167" spans="1:26">
      <c r="A167" s="6" t="s">
        <v>2798</v>
      </c>
      <c r="B167" s="6" t="s">
        <v>2799</v>
      </c>
      <c r="C167" s="6" t="s">
        <v>2800</v>
      </c>
      <c r="D167" s="6" t="s">
        <v>2801</v>
      </c>
      <c r="E167" s="6" t="s">
        <v>868</v>
      </c>
      <c r="F167" s="6" t="s">
        <v>871</v>
      </c>
      <c r="G167" s="6" t="s">
        <v>872</v>
      </c>
      <c r="I167" s="6">
        <v>1</v>
      </c>
      <c r="J167" s="6">
        <v>-57</v>
      </c>
      <c r="K167" s="6">
        <v>0</v>
      </c>
      <c r="L167" s="6">
        <v>0</v>
      </c>
      <c r="M167" s="6">
        <v>1240</v>
      </c>
      <c r="N167" s="6" t="s">
        <v>1476</v>
      </c>
      <c r="O167" s="6" t="s">
        <v>1477</v>
      </c>
      <c r="Q167" s="6" t="s">
        <v>870</v>
      </c>
      <c r="T167" s="6" t="s">
        <v>1886</v>
      </c>
      <c r="V167" s="6">
        <v>151601</v>
      </c>
      <c r="W167" s="6" t="s">
        <v>2802</v>
      </c>
      <c r="X167" s="6" t="s">
        <v>2803</v>
      </c>
    </row>
    <row r="168" spans="1:26">
      <c r="A168" s="6" t="s">
        <v>2798</v>
      </c>
      <c r="B168" s="6" t="s">
        <v>2799</v>
      </c>
      <c r="C168" s="6" t="s">
        <v>2800</v>
      </c>
      <c r="D168" s="6" t="s">
        <v>2801</v>
      </c>
      <c r="E168" s="6" t="s">
        <v>873</v>
      </c>
      <c r="F168" s="6" t="s">
        <v>1299</v>
      </c>
      <c r="G168" s="6" t="s">
        <v>874</v>
      </c>
      <c r="I168" s="6">
        <v>1</v>
      </c>
      <c r="J168" s="6">
        <v>57</v>
      </c>
      <c r="K168" s="6">
        <v>0</v>
      </c>
      <c r="L168" s="6">
        <v>0</v>
      </c>
      <c r="M168" s="6">
        <v>1240</v>
      </c>
      <c r="N168" s="6" t="s">
        <v>1476</v>
      </c>
      <c r="O168" s="6" t="s">
        <v>1477</v>
      </c>
      <c r="Q168" s="6" t="s">
        <v>870</v>
      </c>
      <c r="T168" s="6" t="s">
        <v>1886</v>
      </c>
      <c r="V168" s="6">
        <v>151601</v>
      </c>
      <c r="W168" s="6" t="s">
        <v>2802</v>
      </c>
      <c r="X168" s="6" t="s">
        <v>2803</v>
      </c>
    </row>
    <row r="169" spans="1:26">
      <c r="A169" s="6" t="s">
        <v>2804</v>
      </c>
      <c r="B169" s="6" t="s">
        <v>2805</v>
      </c>
      <c r="C169" s="6" t="s">
        <v>2806</v>
      </c>
      <c r="D169" s="6" t="s">
        <v>2807</v>
      </c>
      <c r="E169" s="6" t="s">
        <v>1928</v>
      </c>
      <c r="F169" s="6" t="s">
        <v>1929</v>
      </c>
      <c r="G169" s="6" t="s">
        <v>2808</v>
      </c>
      <c r="H169" s="6" t="s">
        <v>220</v>
      </c>
      <c r="I169" s="6">
        <v>1</v>
      </c>
      <c r="J169" s="6">
        <v>748</v>
      </c>
      <c r="K169" s="6">
        <v>0</v>
      </c>
      <c r="L169" s="6">
        <v>0</v>
      </c>
      <c r="M169" s="6">
        <v>748</v>
      </c>
      <c r="N169" s="6" t="s">
        <v>1476</v>
      </c>
      <c r="O169" s="6" t="s">
        <v>1477</v>
      </c>
      <c r="Q169" s="6" t="s">
        <v>870</v>
      </c>
      <c r="T169" s="6" t="s">
        <v>1886</v>
      </c>
      <c r="V169" s="6">
        <v>943747</v>
      </c>
      <c r="W169" s="6" t="s">
        <v>2809</v>
      </c>
      <c r="X169" s="6" t="s">
        <v>2810</v>
      </c>
    </row>
    <row r="170" spans="1:26">
      <c r="A170" s="6" t="s">
        <v>2811</v>
      </c>
      <c r="B170" s="6" t="s">
        <v>2812</v>
      </c>
      <c r="C170" s="6" t="s">
        <v>2813</v>
      </c>
      <c r="D170" s="6" t="s">
        <v>2814</v>
      </c>
      <c r="E170" s="6" t="s">
        <v>1901</v>
      </c>
      <c r="F170" s="6" t="s">
        <v>1902</v>
      </c>
      <c r="G170" s="6" t="s">
        <v>1903</v>
      </c>
      <c r="H170" s="6">
        <v>4714781020510</v>
      </c>
      <c r="I170" s="6">
        <v>3</v>
      </c>
      <c r="J170" s="6">
        <v>897</v>
      </c>
      <c r="K170" s="6">
        <v>0</v>
      </c>
      <c r="L170" s="6">
        <v>0</v>
      </c>
      <c r="M170" s="6">
        <v>897</v>
      </c>
      <c r="N170" s="6" t="s">
        <v>1476</v>
      </c>
      <c r="O170" s="6" t="s">
        <v>1477</v>
      </c>
      <c r="Q170" s="6" t="s">
        <v>870</v>
      </c>
      <c r="T170" s="6" t="s">
        <v>1886</v>
      </c>
      <c r="V170" s="6">
        <v>992716</v>
      </c>
      <c r="W170" s="6" t="s">
        <v>2815</v>
      </c>
      <c r="X170" s="6" t="s">
        <v>2816</v>
      </c>
    </row>
    <row r="171" spans="1:26">
      <c r="A171" s="6" t="s">
        <v>2817</v>
      </c>
      <c r="B171" s="6" t="s">
        <v>2818</v>
      </c>
      <c r="C171" s="6" t="s">
        <v>2819</v>
      </c>
      <c r="D171" s="6" t="s">
        <v>2820</v>
      </c>
      <c r="E171" s="6" t="s">
        <v>1524</v>
      </c>
      <c r="F171" s="6" t="s">
        <v>1525</v>
      </c>
      <c r="G171" s="6" t="s">
        <v>180</v>
      </c>
      <c r="H171" s="6">
        <v>4714781024723</v>
      </c>
      <c r="I171" s="6">
        <v>1</v>
      </c>
      <c r="J171" s="6">
        <v>299</v>
      </c>
      <c r="K171" s="6">
        <v>0</v>
      </c>
      <c r="L171" s="6">
        <v>0</v>
      </c>
      <c r="M171" s="6">
        <v>826</v>
      </c>
      <c r="N171" s="6" t="s">
        <v>1476</v>
      </c>
      <c r="O171" s="6" t="s">
        <v>1477</v>
      </c>
      <c r="Q171" s="6" t="s">
        <v>870</v>
      </c>
      <c r="T171" s="6" t="s">
        <v>1886</v>
      </c>
      <c r="V171" s="6">
        <v>941338</v>
      </c>
      <c r="W171" s="6" t="s">
        <v>2821</v>
      </c>
      <c r="X171" s="6" t="s">
        <v>2822</v>
      </c>
    </row>
    <row r="172" spans="1:26">
      <c r="A172" s="6" t="s">
        <v>2817</v>
      </c>
      <c r="B172" s="6" t="s">
        <v>2818</v>
      </c>
      <c r="C172" s="6" t="s">
        <v>2819</v>
      </c>
      <c r="D172" s="6" t="s">
        <v>2820</v>
      </c>
      <c r="E172" s="6" t="s">
        <v>1489</v>
      </c>
      <c r="F172" s="6" t="s">
        <v>1954</v>
      </c>
      <c r="G172" s="6" t="s">
        <v>1491</v>
      </c>
      <c r="H172" s="6">
        <v>4714781020794</v>
      </c>
      <c r="I172" s="6">
        <v>1</v>
      </c>
      <c r="J172" s="6">
        <v>128</v>
      </c>
      <c r="K172" s="6">
        <v>0</v>
      </c>
      <c r="L172" s="6">
        <v>0</v>
      </c>
      <c r="M172" s="6">
        <v>826</v>
      </c>
      <c r="N172" s="6" t="s">
        <v>1476</v>
      </c>
      <c r="O172" s="6" t="s">
        <v>1477</v>
      </c>
      <c r="Q172" s="6" t="s">
        <v>870</v>
      </c>
      <c r="T172" s="6" t="s">
        <v>1886</v>
      </c>
      <c r="V172" s="6">
        <v>941338</v>
      </c>
      <c r="W172" s="6" t="s">
        <v>2821</v>
      </c>
      <c r="X172" s="6" t="s">
        <v>2822</v>
      </c>
    </row>
    <row r="173" spans="1:26">
      <c r="A173" s="6" t="s">
        <v>2817</v>
      </c>
      <c r="B173" s="6" t="s">
        <v>2818</v>
      </c>
      <c r="C173" s="6" t="s">
        <v>2819</v>
      </c>
      <c r="D173" s="6" t="s">
        <v>2820</v>
      </c>
      <c r="E173" s="6" t="s">
        <v>1486</v>
      </c>
      <c r="F173" s="6" t="s">
        <v>1487</v>
      </c>
      <c r="G173" s="6" t="s">
        <v>1488</v>
      </c>
      <c r="H173" s="6" t="s">
        <v>163</v>
      </c>
      <c r="I173" s="6">
        <v>1</v>
      </c>
      <c r="J173" s="6">
        <v>399</v>
      </c>
      <c r="K173" s="6">
        <v>0</v>
      </c>
      <c r="L173" s="6">
        <v>0</v>
      </c>
      <c r="M173" s="6">
        <v>826</v>
      </c>
      <c r="N173" s="6" t="s">
        <v>1476</v>
      </c>
      <c r="O173" s="6" t="s">
        <v>1477</v>
      </c>
      <c r="Q173" s="6" t="s">
        <v>870</v>
      </c>
      <c r="T173" s="6" t="s">
        <v>1886</v>
      </c>
      <c r="V173" s="6">
        <v>941338</v>
      </c>
      <c r="W173" s="6" t="s">
        <v>2821</v>
      </c>
      <c r="X173" s="6" t="s">
        <v>2822</v>
      </c>
    </row>
    <row r="174" spans="1:26">
      <c r="A174" s="6" t="s">
        <v>2823</v>
      </c>
      <c r="B174" s="6" t="s">
        <v>2824</v>
      </c>
      <c r="C174" s="6" t="s">
        <v>2825</v>
      </c>
      <c r="D174" s="6" t="s">
        <v>2826</v>
      </c>
      <c r="E174" s="6" t="s">
        <v>1481</v>
      </c>
      <c r="F174" s="6" t="s">
        <v>1482</v>
      </c>
      <c r="G174" s="6" t="s">
        <v>2445</v>
      </c>
      <c r="H174" s="6" t="s">
        <v>257</v>
      </c>
      <c r="I174" s="6">
        <v>1</v>
      </c>
      <c r="J174" s="6">
        <v>450</v>
      </c>
      <c r="K174" s="6">
        <v>80</v>
      </c>
      <c r="L174" s="6">
        <v>0</v>
      </c>
      <c r="M174" s="6">
        <v>530</v>
      </c>
      <c r="N174" s="6" t="s">
        <v>1960</v>
      </c>
      <c r="O174" s="6" t="s">
        <v>1961</v>
      </c>
      <c r="Q174" s="6" t="s">
        <v>870</v>
      </c>
      <c r="T174" s="6" t="s">
        <v>1942</v>
      </c>
      <c r="Y174" s="6">
        <v>320</v>
      </c>
      <c r="Z174" s="6" t="s">
        <v>2827</v>
      </c>
    </row>
    <row r="175" spans="1:26">
      <c r="A175" s="6" t="s">
        <v>2828</v>
      </c>
      <c r="B175" s="6" t="s">
        <v>2829</v>
      </c>
      <c r="C175" s="6" t="s">
        <v>2830</v>
      </c>
      <c r="D175" s="6" t="s">
        <v>2831</v>
      </c>
      <c r="E175" s="6" t="s">
        <v>1486</v>
      </c>
      <c r="F175" s="6" t="s">
        <v>1487</v>
      </c>
      <c r="G175" s="6" t="s">
        <v>1488</v>
      </c>
      <c r="H175" s="6" t="s">
        <v>163</v>
      </c>
      <c r="I175" s="6">
        <v>2</v>
      </c>
      <c r="J175" s="6">
        <v>798</v>
      </c>
      <c r="K175" s="6">
        <v>0</v>
      </c>
      <c r="L175" s="6">
        <v>0</v>
      </c>
      <c r="M175" s="6">
        <v>798</v>
      </c>
      <c r="N175" s="6" t="s">
        <v>1940</v>
      </c>
      <c r="O175" s="6" t="s">
        <v>1048</v>
      </c>
      <c r="Q175" s="6" t="s">
        <v>870</v>
      </c>
      <c r="T175" s="6" t="s">
        <v>1942</v>
      </c>
      <c r="Y175" s="6">
        <v>403</v>
      </c>
      <c r="Z175" s="6" t="s">
        <v>2832</v>
      </c>
    </row>
    <row r="176" spans="1:26">
      <c r="A176" s="6" t="s">
        <v>2833</v>
      </c>
      <c r="B176" s="6" t="s">
        <v>2834</v>
      </c>
      <c r="C176" s="6" t="s">
        <v>2835</v>
      </c>
      <c r="D176" s="6" t="s">
        <v>2836</v>
      </c>
      <c r="E176" s="6" t="s">
        <v>1478</v>
      </c>
      <c r="F176" s="6" t="s">
        <v>1479</v>
      </c>
      <c r="G176" s="6" t="s">
        <v>1946</v>
      </c>
      <c r="H176" s="6" t="s">
        <v>295</v>
      </c>
      <c r="I176" s="6">
        <v>1</v>
      </c>
      <c r="J176" s="6">
        <v>280</v>
      </c>
      <c r="K176" s="6">
        <v>60</v>
      </c>
      <c r="L176" s="6">
        <v>0</v>
      </c>
      <c r="M176" s="6">
        <v>745</v>
      </c>
      <c r="N176" s="6" t="s">
        <v>1940</v>
      </c>
      <c r="O176" s="6" t="s">
        <v>1495</v>
      </c>
      <c r="Q176" s="6" t="s">
        <v>870</v>
      </c>
      <c r="T176" s="6" t="s">
        <v>1942</v>
      </c>
      <c r="Y176" s="6">
        <v>351</v>
      </c>
      <c r="Z176" s="6" t="s">
        <v>2837</v>
      </c>
    </row>
    <row r="177" spans="1:26">
      <c r="A177" s="6" t="s">
        <v>2833</v>
      </c>
      <c r="B177" s="6" t="s">
        <v>2834</v>
      </c>
      <c r="C177" s="6" t="s">
        <v>2835</v>
      </c>
      <c r="D177" s="6" t="s">
        <v>2836</v>
      </c>
      <c r="E177" s="6" t="s">
        <v>1496</v>
      </c>
      <c r="F177" s="6" t="s">
        <v>1497</v>
      </c>
      <c r="G177" s="6" t="s">
        <v>183</v>
      </c>
      <c r="H177" s="6">
        <v>4714781020954</v>
      </c>
      <c r="I177" s="6">
        <v>1</v>
      </c>
      <c r="J177" s="6">
        <v>145</v>
      </c>
      <c r="K177" s="6">
        <v>60</v>
      </c>
      <c r="L177" s="6">
        <v>0</v>
      </c>
      <c r="M177" s="6">
        <v>745</v>
      </c>
      <c r="N177" s="6" t="s">
        <v>1940</v>
      </c>
      <c r="O177" s="6" t="s">
        <v>1495</v>
      </c>
      <c r="Q177" s="6" t="s">
        <v>870</v>
      </c>
      <c r="T177" s="6" t="s">
        <v>1942</v>
      </c>
      <c r="Y177" s="6">
        <v>351</v>
      </c>
      <c r="Z177" s="6" t="s">
        <v>2837</v>
      </c>
    </row>
    <row r="178" spans="1:26">
      <c r="A178" s="6" t="s">
        <v>2833</v>
      </c>
      <c r="B178" s="6" t="s">
        <v>2834</v>
      </c>
      <c r="C178" s="6" t="s">
        <v>2835</v>
      </c>
      <c r="D178" s="6" t="s">
        <v>2836</v>
      </c>
      <c r="E178" s="6" t="s">
        <v>1901</v>
      </c>
      <c r="F178" s="6" t="s">
        <v>1917</v>
      </c>
      <c r="G178" s="6" t="s">
        <v>1903</v>
      </c>
      <c r="H178" s="6">
        <v>4714781020510</v>
      </c>
      <c r="I178" s="6">
        <v>1</v>
      </c>
      <c r="J178" s="6">
        <v>260</v>
      </c>
      <c r="K178" s="6">
        <v>60</v>
      </c>
      <c r="L178" s="6">
        <v>0</v>
      </c>
      <c r="M178" s="6">
        <v>745</v>
      </c>
      <c r="N178" s="6" t="s">
        <v>1940</v>
      </c>
      <c r="O178" s="6" t="s">
        <v>1495</v>
      </c>
      <c r="Q178" s="6" t="s">
        <v>870</v>
      </c>
      <c r="T178" s="6" t="s">
        <v>1942</v>
      </c>
      <c r="Y178" s="6">
        <v>351</v>
      </c>
      <c r="Z178" s="6" t="s">
        <v>2837</v>
      </c>
    </row>
    <row r="179" spans="1:26">
      <c r="A179" s="6" t="s">
        <v>2838</v>
      </c>
      <c r="B179" s="6" t="s">
        <v>2839</v>
      </c>
      <c r="C179" s="6" t="s">
        <v>2840</v>
      </c>
      <c r="D179" s="6" t="s">
        <v>2841</v>
      </c>
      <c r="E179" s="6" t="s">
        <v>1486</v>
      </c>
      <c r="F179" s="6" t="s">
        <v>1487</v>
      </c>
      <c r="G179" s="6" t="s">
        <v>1498</v>
      </c>
      <c r="H179" s="6" t="s">
        <v>164</v>
      </c>
      <c r="I179" s="6">
        <v>1</v>
      </c>
      <c r="J179" s="6">
        <v>399</v>
      </c>
      <c r="K179" s="6">
        <v>65</v>
      </c>
      <c r="L179" s="6">
        <v>0</v>
      </c>
      <c r="M179" s="6">
        <v>464</v>
      </c>
      <c r="N179" s="6" t="s">
        <v>1476</v>
      </c>
      <c r="O179" s="6" t="s">
        <v>1477</v>
      </c>
      <c r="Q179" s="6" t="s">
        <v>870</v>
      </c>
      <c r="T179" s="6" t="s">
        <v>1886</v>
      </c>
      <c r="V179" s="6">
        <v>187770</v>
      </c>
      <c r="W179" s="6" t="s">
        <v>2842</v>
      </c>
      <c r="X179" s="6" t="s">
        <v>2843</v>
      </c>
    </row>
    <row r="180" spans="1:26">
      <c r="A180" s="6" t="s">
        <v>2844</v>
      </c>
      <c r="B180" s="6" t="s">
        <v>2845</v>
      </c>
      <c r="C180" s="6" t="s">
        <v>2846</v>
      </c>
      <c r="D180" s="6" t="s">
        <v>2847</v>
      </c>
      <c r="E180" s="6" t="s">
        <v>876</v>
      </c>
      <c r="F180" s="6" t="s">
        <v>877</v>
      </c>
      <c r="G180" s="6" t="s">
        <v>184</v>
      </c>
      <c r="H180" s="6">
        <v>4714781020107</v>
      </c>
      <c r="I180" s="6">
        <v>1</v>
      </c>
      <c r="J180" s="6">
        <v>399</v>
      </c>
      <c r="K180" s="6">
        <v>65</v>
      </c>
      <c r="L180" s="6">
        <v>0</v>
      </c>
      <c r="M180" s="6">
        <v>763</v>
      </c>
      <c r="N180" s="6" t="s">
        <v>1476</v>
      </c>
      <c r="O180" s="6" t="s">
        <v>1477</v>
      </c>
      <c r="Q180" s="6" t="s">
        <v>870</v>
      </c>
      <c r="T180" s="6" t="s">
        <v>1886</v>
      </c>
      <c r="V180" s="6">
        <v>940807</v>
      </c>
      <c r="W180" s="6" t="s">
        <v>2848</v>
      </c>
      <c r="X180" s="6" t="s">
        <v>2849</v>
      </c>
    </row>
    <row r="181" spans="1:26">
      <c r="A181" s="6" t="s">
        <v>2844</v>
      </c>
      <c r="B181" s="6" t="s">
        <v>2845</v>
      </c>
      <c r="C181" s="6" t="s">
        <v>2846</v>
      </c>
      <c r="D181" s="6" t="s">
        <v>2847</v>
      </c>
      <c r="E181" s="6" t="s">
        <v>1901</v>
      </c>
      <c r="F181" s="6" t="s">
        <v>1902</v>
      </c>
      <c r="G181" s="6" t="s">
        <v>1903</v>
      </c>
      <c r="H181" s="6">
        <v>4714781020510</v>
      </c>
      <c r="I181" s="6">
        <v>1</v>
      </c>
      <c r="J181" s="6">
        <v>299</v>
      </c>
      <c r="K181" s="6">
        <v>65</v>
      </c>
      <c r="L181" s="6">
        <v>0</v>
      </c>
      <c r="M181" s="6">
        <v>763</v>
      </c>
      <c r="N181" s="6" t="s">
        <v>1476</v>
      </c>
      <c r="O181" s="6" t="s">
        <v>1477</v>
      </c>
      <c r="Q181" s="6" t="s">
        <v>870</v>
      </c>
      <c r="T181" s="6" t="s">
        <v>1886</v>
      </c>
      <c r="V181" s="6">
        <v>940807</v>
      </c>
      <c r="W181" s="6" t="s">
        <v>2848</v>
      </c>
      <c r="X181" s="6" t="s">
        <v>2849</v>
      </c>
    </row>
    <row r="182" spans="1:26">
      <c r="A182" s="6" t="s">
        <v>2850</v>
      </c>
      <c r="B182" s="6" t="s">
        <v>2851</v>
      </c>
      <c r="C182" s="6" t="s">
        <v>2852</v>
      </c>
      <c r="D182" s="6" t="s">
        <v>2853</v>
      </c>
      <c r="E182" s="6" t="s">
        <v>1511</v>
      </c>
      <c r="F182" s="6" t="s">
        <v>1512</v>
      </c>
      <c r="G182" s="6" t="s">
        <v>1513</v>
      </c>
      <c r="H182" s="6" t="s">
        <v>275</v>
      </c>
      <c r="I182" s="6">
        <v>1</v>
      </c>
      <c r="J182" s="6">
        <v>528</v>
      </c>
      <c r="K182" s="6">
        <v>0</v>
      </c>
      <c r="L182" s="6">
        <v>0</v>
      </c>
      <c r="M182" s="6">
        <v>878</v>
      </c>
      <c r="N182" s="6" t="s">
        <v>1476</v>
      </c>
      <c r="O182" s="6" t="s">
        <v>1477</v>
      </c>
      <c r="Q182" s="6" t="s">
        <v>870</v>
      </c>
      <c r="T182" s="6" t="s">
        <v>1886</v>
      </c>
      <c r="V182" s="6">
        <v>215943</v>
      </c>
      <c r="W182" s="6" t="s">
        <v>2854</v>
      </c>
      <c r="X182" s="6" t="s">
        <v>2855</v>
      </c>
    </row>
    <row r="183" spans="1:26">
      <c r="A183" s="6" t="s">
        <v>2850</v>
      </c>
      <c r="B183" s="6" t="s">
        <v>2851</v>
      </c>
      <c r="C183" s="6" t="s">
        <v>2852</v>
      </c>
      <c r="D183" s="6" t="s">
        <v>2853</v>
      </c>
      <c r="E183" s="6" t="s">
        <v>2018</v>
      </c>
      <c r="F183" s="6" t="s">
        <v>2515</v>
      </c>
      <c r="G183" s="6" t="s">
        <v>2019</v>
      </c>
      <c r="H183" s="6">
        <v>4714781020138</v>
      </c>
      <c r="I183" s="6">
        <v>1</v>
      </c>
      <c r="J183" s="6">
        <v>350</v>
      </c>
      <c r="K183" s="6">
        <v>0</v>
      </c>
      <c r="L183" s="6">
        <v>0</v>
      </c>
      <c r="M183" s="6">
        <v>878</v>
      </c>
      <c r="N183" s="6" t="s">
        <v>1476</v>
      </c>
      <c r="O183" s="6" t="s">
        <v>1477</v>
      </c>
      <c r="Q183" s="6" t="s">
        <v>870</v>
      </c>
      <c r="T183" s="6" t="s">
        <v>1886</v>
      </c>
      <c r="V183" s="6">
        <v>215943</v>
      </c>
      <c r="W183" s="6" t="s">
        <v>2854</v>
      </c>
      <c r="X183" s="6" t="s">
        <v>2855</v>
      </c>
    </row>
    <row r="184" spans="1:26">
      <c r="A184" s="6" t="s">
        <v>2856</v>
      </c>
      <c r="B184" s="6" t="s">
        <v>2857</v>
      </c>
      <c r="C184" s="6" t="s">
        <v>2858</v>
      </c>
      <c r="D184" s="6" t="s">
        <v>2859</v>
      </c>
      <c r="E184" s="6" t="s">
        <v>876</v>
      </c>
      <c r="F184" s="6" t="s">
        <v>877</v>
      </c>
      <c r="G184" s="6" t="s">
        <v>184</v>
      </c>
      <c r="H184" s="6">
        <v>4714781020107</v>
      </c>
      <c r="I184" s="6">
        <v>3</v>
      </c>
      <c r="J184" s="6">
        <v>1197</v>
      </c>
      <c r="K184" s="6">
        <v>0</v>
      </c>
      <c r="L184" s="6">
        <v>0</v>
      </c>
      <c r="M184" s="6">
        <v>1137</v>
      </c>
      <c r="N184" s="6" t="s">
        <v>1960</v>
      </c>
      <c r="O184" s="6" t="s">
        <v>1961</v>
      </c>
      <c r="Q184" s="6" t="s">
        <v>870</v>
      </c>
      <c r="T184" s="6" t="s">
        <v>1942</v>
      </c>
      <c r="Y184" s="6">
        <v>407</v>
      </c>
      <c r="Z184" s="6" t="s">
        <v>2860</v>
      </c>
    </row>
    <row r="185" spans="1:26">
      <c r="A185" s="6" t="s">
        <v>2856</v>
      </c>
      <c r="B185" s="6" t="s">
        <v>2857</v>
      </c>
      <c r="C185" s="6" t="s">
        <v>2858</v>
      </c>
      <c r="D185" s="6" t="s">
        <v>2859</v>
      </c>
      <c r="E185" s="6" t="s">
        <v>868</v>
      </c>
      <c r="F185" s="6" t="s">
        <v>871</v>
      </c>
      <c r="G185" s="6" t="s">
        <v>872</v>
      </c>
      <c r="I185" s="6">
        <v>1</v>
      </c>
      <c r="J185" s="6">
        <v>-60</v>
      </c>
      <c r="K185" s="6">
        <v>0</v>
      </c>
      <c r="L185" s="6">
        <v>0</v>
      </c>
      <c r="M185" s="6">
        <v>1137</v>
      </c>
      <c r="N185" s="6" t="s">
        <v>1960</v>
      </c>
      <c r="O185" s="6" t="s">
        <v>1961</v>
      </c>
      <c r="Q185" s="6" t="s">
        <v>870</v>
      </c>
      <c r="T185" s="6" t="s">
        <v>1942</v>
      </c>
      <c r="Y185" s="6">
        <v>407</v>
      </c>
      <c r="Z185" s="6" t="s">
        <v>2860</v>
      </c>
    </row>
    <row r="186" spans="1:26">
      <c r="A186" s="6" t="s">
        <v>2856</v>
      </c>
      <c r="B186" s="6" t="s">
        <v>2857</v>
      </c>
      <c r="C186" s="6" t="s">
        <v>2858</v>
      </c>
      <c r="D186" s="6" t="s">
        <v>2859</v>
      </c>
      <c r="E186" s="6" t="s">
        <v>873</v>
      </c>
      <c r="F186" s="6" t="s">
        <v>1299</v>
      </c>
      <c r="G186" s="6" t="s">
        <v>874</v>
      </c>
      <c r="I186" s="6">
        <v>1</v>
      </c>
      <c r="J186" s="6">
        <v>60</v>
      </c>
      <c r="K186" s="6">
        <v>0</v>
      </c>
      <c r="L186" s="6">
        <v>0</v>
      </c>
      <c r="M186" s="6">
        <v>1137</v>
      </c>
      <c r="N186" s="6" t="s">
        <v>1960</v>
      </c>
      <c r="O186" s="6" t="s">
        <v>1961</v>
      </c>
      <c r="Q186" s="6" t="s">
        <v>870</v>
      </c>
      <c r="T186" s="6" t="s">
        <v>1942</v>
      </c>
      <c r="Y186" s="6">
        <v>407</v>
      </c>
      <c r="Z186" s="6" t="s">
        <v>2860</v>
      </c>
    </row>
    <row r="187" spans="1:26">
      <c r="A187" s="6" t="s">
        <v>2861</v>
      </c>
      <c r="B187" s="6" t="s">
        <v>2862</v>
      </c>
      <c r="C187" s="6" t="s">
        <v>2863</v>
      </c>
      <c r="D187" s="6" t="s">
        <v>2864</v>
      </c>
      <c r="E187" s="6" t="s">
        <v>1484</v>
      </c>
      <c r="F187" s="6" t="s">
        <v>1485</v>
      </c>
      <c r="G187" s="6" t="s">
        <v>1911</v>
      </c>
      <c r="H187" s="6" t="s">
        <v>253</v>
      </c>
      <c r="I187" s="6">
        <v>1</v>
      </c>
      <c r="J187" s="6">
        <v>960</v>
      </c>
      <c r="K187" s="6">
        <v>0</v>
      </c>
      <c r="L187" s="6">
        <v>0</v>
      </c>
      <c r="M187" s="6">
        <v>960</v>
      </c>
      <c r="N187" s="6" t="s">
        <v>1476</v>
      </c>
      <c r="O187" s="6" t="s">
        <v>1477</v>
      </c>
      <c r="Q187" s="6" t="s">
        <v>870</v>
      </c>
      <c r="T187" s="6" t="s">
        <v>1886</v>
      </c>
      <c r="V187" s="6">
        <v>123422</v>
      </c>
      <c r="W187" s="6" t="s">
        <v>2865</v>
      </c>
      <c r="X187" s="6" t="s">
        <v>2866</v>
      </c>
    </row>
    <row r="188" spans="1:26">
      <c r="A188" s="6" t="s">
        <v>2867</v>
      </c>
      <c r="B188" s="6" t="s">
        <v>2868</v>
      </c>
      <c r="C188" s="6" t="s">
        <v>2869</v>
      </c>
      <c r="D188" s="6" t="s">
        <v>2870</v>
      </c>
      <c r="E188" s="6" t="s">
        <v>878</v>
      </c>
      <c r="F188" s="6" t="s">
        <v>879</v>
      </c>
      <c r="G188" s="6" t="s">
        <v>880</v>
      </c>
      <c r="H188" s="6" t="s">
        <v>181</v>
      </c>
      <c r="I188" s="6">
        <v>1</v>
      </c>
      <c r="J188" s="6">
        <v>888</v>
      </c>
      <c r="K188" s="6">
        <v>0</v>
      </c>
      <c r="L188" s="6">
        <v>0</v>
      </c>
      <c r="M188" s="6">
        <v>888</v>
      </c>
      <c r="N188" s="6" t="s">
        <v>1940</v>
      </c>
      <c r="O188" s="6" t="s">
        <v>1048</v>
      </c>
      <c r="Q188" s="6" t="s">
        <v>870</v>
      </c>
      <c r="T188" s="6" t="s">
        <v>1942</v>
      </c>
      <c r="Y188" s="6">
        <v>320</v>
      </c>
      <c r="Z188" s="6" t="s">
        <v>2871</v>
      </c>
    </row>
    <row r="189" spans="1:26">
      <c r="A189" s="6" t="s">
        <v>2872</v>
      </c>
      <c r="B189" s="6" t="s">
        <v>2873</v>
      </c>
      <c r="C189" s="6" t="s">
        <v>2874</v>
      </c>
      <c r="D189" s="6" t="s">
        <v>2875</v>
      </c>
      <c r="E189" s="6" t="s">
        <v>1486</v>
      </c>
      <c r="F189" s="6" t="s">
        <v>1487</v>
      </c>
      <c r="G189" s="6" t="s">
        <v>1918</v>
      </c>
      <c r="H189" s="6" t="s">
        <v>1044</v>
      </c>
      <c r="I189" s="6">
        <v>1</v>
      </c>
      <c r="J189" s="6">
        <v>399</v>
      </c>
      <c r="K189" s="6">
        <v>0</v>
      </c>
      <c r="L189" s="6">
        <v>0</v>
      </c>
      <c r="M189" s="6">
        <v>849</v>
      </c>
      <c r="N189" s="6" t="s">
        <v>1476</v>
      </c>
      <c r="O189" s="6" t="s">
        <v>1477</v>
      </c>
      <c r="Q189" s="6" t="s">
        <v>870</v>
      </c>
      <c r="T189" s="6" t="s">
        <v>1886</v>
      </c>
      <c r="V189" s="6">
        <v>159166</v>
      </c>
      <c r="W189" s="6" t="s">
        <v>2876</v>
      </c>
      <c r="X189" s="6" t="s">
        <v>2877</v>
      </c>
    </row>
    <row r="190" spans="1:26">
      <c r="A190" s="6" t="s">
        <v>2872</v>
      </c>
      <c r="B190" s="6" t="s">
        <v>2873</v>
      </c>
      <c r="C190" s="6" t="s">
        <v>2874</v>
      </c>
      <c r="D190" s="6" t="s">
        <v>2875</v>
      </c>
      <c r="E190" s="6" t="s">
        <v>1481</v>
      </c>
      <c r="F190" s="6" t="s">
        <v>1482</v>
      </c>
      <c r="G190" s="6" t="s">
        <v>1984</v>
      </c>
      <c r="H190" s="6" t="s">
        <v>258</v>
      </c>
      <c r="I190" s="6">
        <v>1</v>
      </c>
      <c r="J190" s="6">
        <v>450</v>
      </c>
      <c r="K190" s="6">
        <v>0</v>
      </c>
      <c r="L190" s="6">
        <v>0</v>
      </c>
      <c r="M190" s="6">
        <v>849</v>
      </c>
      <c r="N190" s="6" t="s">
        <v>1476</v>
      </c>
      <c r="O190" s="6" t="s">
        <v>1477</v>
      </c>
      <c r="Q190" s="6" t="s">
        <v>870</v>
      </c>
      <c r="T190" s="6" t="s">
        <v>1886</v>
      </c>
      <c r="V190" s="6">
        <v>159166</v>
      </c>
      <c r="W190" s="6" t="s">
        <v>2876</v>
      </c>
      <c r="X190" s="6" t="s">
        <v>2877</v>
      </c>
    </row>
    <row r="191" spans="1:26">
      <c r="A191" s="6" t="s">
        <v>2878</v>
      </c>
      <c r="B191" s="6" t="s">
        <v>2879</v>
      </c>
      <c r="C191" s="6" t="s">
        <v>2880</v>
      </c>
      <c r="D191" s="6" t="s">
        <v>2881</v>
      </c>
      <c r="E191" s="6" t="s">
        <v>1947</v>
      </c>
      <c r="F191" s="6" t="s">
        <v>1948</v>
      </c>
      <c r="G191" s="6" t="s">
        <v>1949</v>
      </c>
      <c r="H191" s="6">
        <v>4714781021012</v>
      </c>
      <c r="I191" s="6">
        <v>1</v>
      </c>
      <c r="J191" s="6">
        <v>149</v>
      </c>
      <c r="K191" s="6">
        <v>60</v>
      </c>
      <c r="L191" s="6">
        <v>0</v>
      </c>
      <c r="M191" s="6">
        <v>515</v>
      </c>
      <c r="N191" s="6" t="s">
        <v>1940</v>
      </c>
      <c r="O191" s="6" t="s">
        <v>1048</v>
      </c>
      <c r="Q191" s="6" t="s">
        <v>870</v>
      </c>
      <c r="T191" s="6" t="s">
        <v>1942</v>
      </c>
      <c r="Y191" s="6">
        <v>220</v>
      </c>
      <c r="Z191" s="6" t="s">
        <v>2882</v>
      </c>
    </row>
    <row r="192" spans="1:26">
      <c r="A192" s="6" t="s">
        <v>2878</v>
      </c>
      <c r="B192" s="6" t="s">
        <v>2879</v>
      </c>
      <c r="C192" s="6" t="s">
        <v>2880</v>
      </c>
      <c r="D192" s="6" t="s">
        <v>2881</v>
      </c>
      <c r="E192" s="6" t="s">
        <v>1518</v>
      </c>
      <c r="F192" s="6" t="s">
        <v>1950</v>
      </c>
      <c r="G192" s="6" t="s">
        <v>1519</v>
      </c>
      <c r="H192" s="6">
        <v>4714781020558</v>
      </c>
      <c r="I192" s="6">
        <v>1</v>
      </c>
      <c r="J192" s="6">
        <v>168</v>
      </c>
      <c r="K192" s="6">
        <v>60</v>
      </c>
      <c r="L192" s="6">
        <v>0</v>
      </c>
      <c r="M192" s="6">
        <v>515</v>
      </c>
      <c r="N192" s="6" t="s">
        <v>1940</v>
      </c>
      <c r="O192" s="6" t="s">
        <v>1048</v>
      </c>
      <c r="Q192" s="6" t="s">
        <v>870</v>
      </c>
      <c r="T192" s="6" t="s">
        <v>1942</v>
      </c>
      <c r="Y192" s="6">
        <v>220</v>
      </c>
      <c r="Z192" s="6" t="s">
        <v>2882</v>
      </c>
    </row>
    <row r="193" spans="1:27">
      <c r="A193" s="6" t="s">
        <v>2878</v>
      </c>
      <c r="B193" s="6" t="s">
        <v>2879</v>
      </c>
      <c r="C193" s="6" t="s">
        <v>2880</v>
      </c>
      <c r="D193" s="6" t="s">
        <v>2881</v>
      </c>
      <c r="E193" s="6" t="s">
        <v>2021</v>
      </c>
      <c r="F193" s="6" t="s">
        <v>2417</v>
      </c>
      <c r="G193" s="6" t="s">
        <v>2022</v>
      </c>
      <c r="H193" s="6">
        <v>4714781021241</v>
      </c>
      <c r="I193" s="6">
        <v>1</v>
      </c>
      <c r="J193" s="6">
        <v>69</v>
      </c>
      <c r="K193" s="6">
        <v>60</v>
      </c>
      <c r="L193" s="6">
        <v>0</v>
      </c>
      <c r="M193" s="6">
        <v>515</v>
      </c>
      <c r="N193" s="6" t="s">
        <v>1940</v>
      </c>
      <c r="O193" s="6" t="s">
        <v>1048</v>
      </c>
      <c r="Q193" s="6" t="s">
        <v>870</v>
      </c>
      <c r="T193" s="6" t="s">
        <v>1942</v>
      </c>
      <c r="Y193" s="6">
        <v>220</v>
      </c>
      <c r="Z193" s="6" t="s">
        <v>2882</v>
      </c>
    </row>
    <row r="194" spans="1:27">
      <c r="A194" s="6" t="s">
        <v>2878</v>
      </c>
      <c r="B194" s="6" t="s">
        <v>2879</v>
      </c>
      <c r="C194" s="6" t="s">
        <v>2880</v>
      </c>
      <c r="D194" s="6" t="s">
        <v>2881</v>
      </c>
      <c r="E194" s="6" t="s">
        <v>2024</v>
      </c>
      <c r="F194" s="6" t="s">
        <v>2412</v>
      </c>
      <c r="G194" s="6" t="s">
        <v>2025</v>
      </c>
      <c r="H194" s="6">
        <v>4714781021234</v>
      </c>
      <c r="I194" s="6">
        <v>1</v>
      </c>
      <c r="J194" s="6">
        <v>69</v>
      </c>
      <c r="K194" s="6">
        <v>60</v>
      </c>
      <c r="L194" s="6">
        <v>0</v>
      </c>
      <c r="M194" s="6">
        <v>515</v>
      </c>
      <c r="N194" s="6" t="s">
        <v>1940</v>
      </c>
      <c r="O194" s="6" t="s">
        <v>1048</v>
      </c>
      <c r="Q194" s="6" t="s">
        <v>870</v>
      </c>
      <c r="T194" s="6" t="s">
        <v>1942</v>
      </c>
      <c r="Y194" s="6">
        <v>220</v>
      </c>
      <c r="Z194" s="6" t="s">
        <v>2882</v>
      </c>
    </row>
    <row r="195" spans="1:27">
      <c r="A195" s="6" t="s">
        <v>2883</v>
      </c>
      <c r="B195" s="6" t="s">
        <v>2884</v>
      </c>
      <c r="C195" s="6" t="s">
        <v>2885</v>
      </c>
      <c r="D195" s="6" t="s">
        <v>2886</v>
      </c>
      <c r="E195" s="6" t="s">
        <v>1511</v>
      </c>
      <c r="F195" s="6" t="s">
        <v>1512</v>
      </c>
      <c r="G195" s="6" t="s">
        <v>1513</v>
      </c>
      <c r="H195" s="6" t="s">
        <v>275</v>
      </c>
      <c r="I195" s="6">
        <v>1</v>
      </c>
      <c r="J195" s="6">
        <v>528</v>
      </c>
      <c r="K195" s="6">
        <v>0</v>
      </c>
      <c r="L195" s="6">
        <v>0</v>
      </c>
      <c r="M195" s="6">
        <v>878</v>
      </c>
      <c r="N195" s="6" t="s">
        <v>1476</v>
      </c>
      <c r="O195" s="6" t="s">
        <v>1477</v>
      </c>
      <c r="Q195" s="6" t="s">
        <v>870</v>
      </c>
      <c r="T195" s="6" t="s">
        <v>1886</v>
      </c>
      <c r="V195" s="6">
        <v>198068</v>
      </c>
      <c r="W195" s="6" t="s">
        <v>2887</v>
      </c>
      <c r="X195" s="6" t="s">
        <v>2888</v>
      </c>
    </row>
    <row r="196" spans="1:27">
      <c r="A196" s="6" t="s">
        <v>2883</v>
      </c>
      <c r="B196" s="6" t="s">
        <v>2884</v>
      </c>
      <c r="C196" s="6" t="s">
        <v>2885</v>
      </c>
      <c r="D196" s="6" t="s">
        <v>2886</v>
      </c>
      <c r="E196" s="6" t="s">
        <v>2018</v>
      </c>
      <c r="F196" s="6" t="s">
        <v>2515</v>
      </c>
      <c r="G196" s="6" t="s">
        <v>2019</v>
      </c>
      <c r="H196" s="6">
        <v>4714781020138</v>
      </c>
      <c r="I196" s="6">
        <v>1</v>
      </c>
      <c r="J196" s="6">
        <v>350</v>
      </c>
      <c r="K196" s="6">
        <v>0</v>
      </c>
      <c r="L196" s="6">
        <v>0</v>
      </c>
      <c r="M196" s="6">
        <v>878</v>
      </c>
      <c r="N196" s="6" t="s">
        <v>1476</v>
      </c>
      <c r="O196" s="6" t="s">
        <v>1477</v>
      </c>
      <c r="Q196" s="6" t="s">
        <v>870</v>
      </c>
      <c r="T196" s="6" t="s">
        <v>1886</v>
      </c>
      <c r="V196" s="6">
        <v>198068</v>
      </c>
      <c r="W196" s="6" t="s">
        <v>2887</v>
      </c>
      <c r="X196" s="6" t="s">
        <v>2888</v>
      </c>
    </row>
    <row r="197" spans="1:27">
      <c r="A197" s="6" t="s">
        <v>2889</v>
      </c>
      <c r="B197" s="6" t="s">
        <v>2890</v>
      </c>
      <c r="C197" s="6" t="s">
        <v>2891</v>
      </c>
      <c r="D197" s="6" t="s">
        <v>2892</v>
      </c>
      <c r="E197" s="6" t="s">
        <v>876</v>
      </c>
      <c r="F197" s="6" t="s">
        <v>877</v>
      </c>
      <c r="G197" s="6" t="s">
        <v>184</v>
      </c>
      <c r="H197" s="6">
        <v>4714781020107</v>
      </c>
      <c r="I197" s="6">
        <v>3</v>
      </c>
      <c r="J197" s="6">
        <v>1197</v>
      </c>
      <c r="K197" s="6">
        <v>0</v>
      </c>
      <c r="L197" s="6">
        <v>0</v>
      </c>
      <c r="M197" s="6">
        <v>1496</v>
      </c>
      <c r="N197" s="6" t="s">
        <v>1476</v>
      </c>
      <c r="O197" s="6" t="s">
        <v>1477</v>
      </c>
      <c r="Q197" s="6" t="s">
        <v>870</v>
      </c>
      <c r="T197" s="6" t="s">
        <v>1886</v>
      </c>
      <c r="V197" s="6">
        <v>941660</v>
      </c>
      <c r="W197" s="6" t="s">
        <v>2893</v>
      </c>
      <c r="X197" s="6" t="s">
        <v>2894</v>
      </c>
    </row>
    <row r="198" spans="1:27">
      <c r="A198" s="6" t="s">
        <v>2889</v>
      </c>
      <c r="B198" s="6" t="s">
        <v>2890</v>
      </c>
      <c r="C198" s="6" t="s">
        <v>2891</v>
      </c>
      <c r="D198" s="6" t="s">
        <v>2892</v>
      </c>
      <c r="E198" s="6" t="s">
        <v>1524</v>
      </c>
      <c r="F198" s="6" t="s">
        <v>1525</v>
      </c>
      <c r="G198" s="6" t="s">
        <v>180</v>
      </c>
      <c r="H198" s="6">
        <v>4714781024723</v>
      </c>
      <c r="I198" s="6">
        <v>1</v>
      </c>
      <c r="J198" s="6">
        <v>299</v>
      </c>
      <c r="K198" s="6">
        <v>0</v>
      </c>
      <c r="L198" s="6">
        <v>0</v>
      </c>
      <c r="M198" s="6">
        <v>1496</v>
      </c>
      <c r="N198" s="6" t="s">
        <v>1476</v>
      </c>
      <c r="O198" s="6" t="s">
        <v>1477</v>
      </c>
      <c r="Q198" s="6" t="s">
        <v>870</v>
      </c>
      <c r="T198" s="6" t="s">
        <v>1886</v>
      </c>
      <c r="V198" s="6">
        <v>941660</v>
      </c>
      <c r="W198" s="6" t="s">
        <v>2893</v>
      </c>
      <c r="X198" s="6" t="s">
        <v>2894</v>
      </c>
    </row>
    <row r="199" spans="1:27">
      <c r="A199" s="6" t="s">
        <v>2895</v>
      </c>
      <c r="B199" s="6" t="s">
        <v>2896</v>
      </c>
      <c r="C199" s="6" t="s">
        <v>2897</v>
      </c>
      <c r="D199" s="6" t="s">
        <v>2898</v>
      </c>
      <c r="E199" s="6" t="s">
        <v>2761</v>
      </c>
      <c r="F199" s="6" t="s">
        <v>2762</v>
      </c>
      <c r="G199" s="6" t="s">
        <v>2763</v>
      </c>
      <c r="H199" s="6" t="s">
        <v>187</v>
      </c>
      <c r="I199" s="6">
        <v>1</v>
      </c>
      <c r="J199" s="6">
        <v>570</v>
      </c>
      <c r="K199" s="6">
        <v>0</v>
      </c>
      <c r="L199" s="6">
        <v>0</v>
      </c>
      <c r="M199" s="6">
        <v>708</v>
      </c>
      <c r="N199" s="6" t="s">
        <v>1476</v>
      </c>
      <c r="O199" s="6" t="s">
        <v>1477</v>
      </c>
      <c r="Q199" s="6" t="s">
        <v>870</v>
      </c>
      <c r="T199" s="6" t="s">
        <v>1886</v>
      </c>
      <c r="V199" s="6">
        <v>950321</v>
      </c>
      <c r="W199" s="6" t="s">
        <v>2899</v>
      </c>
      <c r="X199" s="6" t="s">
        <v>2900</v>
      </c>
    </row>
    <row r="200" spans="1:27">
      <c r="A200" s="6" t="s">
        <v>2895</v>
      </c>
      <c r="B200" s="6" t="s">
        <v>2896</v>
      </c>
      <c r="C200" s="6" t="s">
        <v>2897</v>
      </c>
      <c r="D200" s="6" t="s">
        <v>2898</v>
      </c>
      <c r="E200" s="6" t="s">
        <v>1889</v>
      </c>
      <c r="F200" s="6" t="s">
        <v>2465</v>
      </c>
      <c r="G200" s="6" t="s">
        <v>1891</v>
      </c>
      <c r="H200" s="6">
        <v>4714781021227</v>
      </c>
      <c r="I200" s="6">
        <v>1</v>
      </c>
      <c r="J200" s="6">
        <v>69</v>
      </c>
      <c r="K200" s="6">
        <v>0</v>
      </c>
      <c r="L200" s="6">
        <v>0</v>
      </c>
      <c r="M200" s="6">
        <v>708</v>
      </c>
      <c r="N200" s="6" t="s">
        <v>1476</v>
      </c>
      <c r="O200" s="6" t="s">
        <v>1477</v>
      </c>
      <c r="Q200" s="6" t="s">
        <v>870</v>
      </c>
      <c r="T200" s="6" t="s">
        <v>1886</v>
      </c>
      <c r="V200" s="6">
        <v>950321</v>
      </c>
      <c r="W200" s="6" t="s">
        <v>2899</v>
      </c>
      <c r="X200" s="6" t="s">
        <v>2900</v>
      </c>
    </row>
    <row r="201" spans="1:27">
      <c r="A201" s="6" t="s">
        <v>2895</v>
      </c>
      <c r="B201" s="6" t="s">
        <v>2896</v>
      </c>
      <c r="C201" s="6" t="s">
        <v>2897</v>
      </c>
      <c r="D201" s="6" t="s">
        <v>2898</v>
      </c>
      <c r="E201" s="6" t="s">
        <v>2021</v>
      </c>
      <c r="F201" s="6" t="s">
        <v>2417</v>
      </c>
      <c r="G201" s="6" t="s">
        <v>2022</v>
      </c>
      <c r="H201" s="6">
        <v>4714781021241</v>
      </c>
      <c r="I201" s="6">
        <v>1</v>
      </c>
      <c r="J201" s="6">
        <v>69</v>
      </c>
      <c r="K201" s="6">
        <v>0</v>
      </c>
      <c r="L201" s="6">
        <v>0</v>
      </c>
      <c r="M201" s="6">
        <v>708</v>
      </c>
      <c r="N201" s="6" t="s">
        <v>1476</v>
      </c>
      <c r="O201" s="6" t="s">
        <v>1477</v>
      </c>
      <c r="Q201" s="6" t="s">
        <v>870</v>
      </c>
      <c r="T201" s="6" t="s">
        <v>1886</v>
      </c>
      <c r="V201" s="6">
        <v>950321</v>
      </c>
      <c r="W201" s="6" t="s">
        <v>2899</v>
      </c>
      <c r="X201" s="6" t="s">
        <v>2900</v>
      </c>
    </row>
    <row r="202" spans="1:27">
      <c r="A202" s="6" t="s">
        <v>2901</v>
      </c>
      <c r="B202" s="6" t="s">
        <v>2902</v>
      </c>
      <c r="C202" s="6" t="s">
        <v>2903</v>
      </c>
      <c r="D202" s="6" t="s">
        <v>2904</v>
      </c>
      <c r="E202" s="6" t="s">
        <v>1486</v>
      </c>
      <c r="F202" s="6" t="s">
        <v>1487</v>
      </c>
      <c r="G202" s="6" t="s">
        <v>1488</v>
      </c>
      <c r="H202" s="6" t="s">
        <v>163</v>
      </c>
      <c r="I202" s="6">
        <v>1</v>
      </c>
      <c r="J202" s="6">
        <v>399</v>
      </c>
      <c r="K202" s="6">
        <v>0</v>
      </c>
      <c r="L202" s="6">
        <v>0</v>
      </c>
      <c r="M202" s="6">
        <v>847</v>
      </c>
      <c r="N202" s="6" t="s">
        <v>1476</v>
      </c>
      <c r="O202" s="6" t="s">
        <v>1477</v>
      </c>
      <c r="Q202" s="6" t="s">
        <v>870</v>
      </c>
      <c r="T202" s="6" t="s">
        <v>1886</v>
      </c>
      <c r="V202" s="6">
        <v>910770</v>
      </c>
      <c r="W202" s="6" t="s">
        <v>2905</v>
      </c>
      <c r="X202" s="6" t="s">
        <v>2906</v>
      </c>
    </row>
    <row r="203" spans="1:27">
      <c r="A203" s="6" t="s">
        <v>2901</v>
      </c>
      <c r="B203" s="6" t="s">
        <v>2902</v>
      </c>
      <c r="C203" s="6" t="s">
        <v>2903</v>
      </c>
      <c r="D203" s="6" t="s">
        <v>2904</v>
      </c>
      <c r="E203" s="6" t="s">
        <v>1496</v>
      </c>
      <c r="F203" s="6" t="s">
        <v>1523</v>
      </c>
      <c r="G203" s="6" t="s">
        <v>183</v>
      </c>
      <c r="H203" s="6">
        <v>4714781020954</v>
      </c>
      <c r="I203" s="6">
        <v>1</v>
      </c>
      <c r="J203" s="6">
        <v>149</v>
      </c>
      <c r="K203" s="6">
        <v>0</v>
      </c>
      <c r="L203" s="6">
        <v>0</v>
      </c>
      <c r="M203" s="6">
        <v>847</v>
      </c>
      <c r="N203" s="6" t="s">
        <v>1476</v>
      </c>
      <c r="O203" s="6" t="s">
        <v>1477</v>
      </c>
      <c r="Q203" s="6" t="s">
        <v>870</v>
      </c>
      <c r="T203" s="6" t="s">
        <v>1886</v>
      </c>
      <c r="V203" s="6">
        <v>910770</v>
      </c>
      <c r="W203" s="6" t="s">
        <v>2905</v>
      </c>
      <c r="X203" s="6" t="s">
        <v>2906</v>
      </c>
    </row>
    <row r="204" spans="1:27">
      <c r="A204" s="6" t="s">
        <v>2901</v>
      </c>
      <c r="B204" s="6" t="s">
        <v>2902</v>
      </c>
      <c r="C204" s="6" t="s">
        <v>2903</v>
      </c>
      <c r="D204" s="6" t="s">
        <v>2904</v>
      </c>
      <c r="E204" s="6" t="s">
        <v>1514</v>
      </c>
      <c r="F204" s="6" t="s">
        <v>1515</v>
      </c>
      <c r="G204" s="6" t="s">
        <v>179</v>
      </c>
      <c r="H204" s="6">
        <v>4714781024716</v>
      </c>
      <c r="I204" s="6">
        <v>1</v>
      </c>
      <c r="J204" s="6">
        <v>299</v>
      </c>
      <c r="K204" s="6">
        <v>0</v>
      </c>
      <c r="L204" s="6">
        <v>0</v>
      </c>
      <c r="M204" s="6">
        <v>847</v>
      </c>
      <c r="N204" s="6" t="s">
        <v>1476</v>
      </c>
      <c r="O204" s="6" t="s">
        <v>1477</v>
      </c>
      <c r="Q204" s="6" t="s">
        <v>870</v>
      </c>
      <c r="T204" s="6" t="s">
        <v>1886</v>
      </c>
      <c r="V204" s="6">
        <v>910770</v>
      </c>
      <c r="W204" s="6" t="s">
        <v>2905</v>
      </c>
      <c r="X204" s="6" t="s">
        <v>2906</v>
      </c>
    </row>
    <row r="205" spans="1:27">
      <c r="A205" s="6" t="s">
        <v>2907</v>
      </c>
      <c r="B205" s="6" t="s">
        <v>2908</v>
      </c>
      <c r="C205" s="6" t="s">
        <v>2909</v>
      </c>
      <c r="D205" s="6" t="s">
        <v>2910</v>
      </c>
      <c r="E205" s="6" t="s">
        <v>1484</v>
      </c>
      <c r="F205" s="6" t="s">
        <v>1485</v>
      </c>
      <c r="G205" s="6" t="s">
        <v>1560</v>
      </c>
      <c r="H205" s="6" t="s">
        <v>244</v>
      </c>
      <c r="I205" s="6">
        <v>1</v>
      </c>
      <c r="J205" s="6">
        <v>960</v>
      </c>
      <c r="K205" s="6">
        <v>0</v>
      </c>
      <c r="L205" s="6">
        <v>0</v>
      </c>
      <c r="M205" s="6">
        <v>960</v>
      </c>
      <c r="N205" s="6" t="s">
        <v>1476</v>
      </c>
      <c r="O205" s="6" t="s">
        <v>1477</v>
      </c>
      <c r="Q205" s="6" t="s">
        <v>870</v>
      </c>
      <c r="T205" s="6" t="s">
        <v>1886</v>
      </c>
      <c r="V205" s="6">
        <v>160351</v>
      </c>
      <c r="W205" s="6" t="s">
        <v>2911</v>
      </c>
      <c r="X205" s="6" t="s">
        <v>2912</v>
      </c>
    </row>
    <row r="206" spans="1:27">
      <c r="A206" s="6" t="s">
        <v>2913</v>
      </c>
      <c r="B206" s="6" t="s">
        <v>2914</v>
      </c>
      <c r="C206" s="6" t="s">
        <v>2915</v>
      </c>
      <c r="D206" s="6" t="s">
        <v>2916</v>
      </c>
      <c r="E206" s="6" t="s">
        <v>1484</v>
      </c>
      <c r="F206" s="6" t="s">
        <v>1485</v>
      </c>
      <c r="G206" s="6" t="s">
        <v>1965</v>
      </c>
      <c r="H206" s="6" t="s">
        <v>247</v>
      </c>
      <c r="I206" s="6">
        <v>1</v>
      </c>
      <c r="J206" s="6">
        <v>960</v>
      </c>
      <c r="K206" s="6">
        <v>0</v>
      </c>
      <c r="L206" s="6">
        <v>0</v>
      </c>
      <c r="M206" s="6">
        <v>960</v>
      </c>
      <c r="N206" s="6" t="s">
        <v>1476</v>
      </c>
      <c r="O206" s="6" t="s">
        <v>1477</v>
      </c>
      <c r="Q206" s="6" t="s">
        <v>870</v>
      </c>
      <c r="T206" s="6" t="s">
        <v>1886</v>
      </c>
      <c r="V206" s="6">
        <v>154390</v>
      </c>
      <c r="W206" s="6" t="s">
        <v>2917</v>
      </c>
      <c r="X206" s="6" t="s">
        <v>2918</v>
      </c>
      <c r="AA206" s="6" t="s">
        <v>2919</v>
      </c>
    </row>
    <row r="207" spans="1:27">
      <c r="A207" s="6" t="s">
        <v>2920</v>
      </c>
      <c r="B207" s="6" t="s">
        <v>2921</v>
      </c>
      <c r="C207" s="6" t="s">
        <v>2922</v>
      </c>
      <c r="D207" s="6" t="s">
        <v>2923</v>
      </c>
      <c r="E207" s="6" t="s">
        <v>878</v>
      </c>
      <c r="F207" s="6" t="s">
        <v>879</v>
      </c>
      <c r="G207" s="6" t="s">
        <v>880</v>
      </c>
      <c r="H207" s="6" t="s">
        <v>181</v>
      </c>
      <c r="I207" s="6">
        <v>1</v>
      </c>
      <c r="J207" s="6">
        <v>888</v>
      </c>
      <c r="K207" s="6">
        <v>0</v>
      </c>
      <c r="L207" s="6">
        <v>0</v>
      </c>
      <c r="M207" s="6">
        <v>965</v>
      </c>
      <c r="N207" s="6" t="s">
        <v>1476</v>
      </c>
      <c r="O207" s="6" t="s">
        <v>1048</v>
      </c>
      <c r="Q207" s="6" t="s">
        <v>870</v>
      </c>
      <c r="T207" s="6" t="s">
        <v>1886</v>
      </c>
      <c r="V207" s="6">
        <v>844310</v>
      </c>
      <c r="W207" s="6" t="s">
        <v>2924</v>
      </c>
      <c r="X207" s="6" t="s">
        <v>2925</v>
      </c>
    </row>
    <row r="208" spans="1:27">
      <c r="A208" s="6" t="s">
        <v>2920</v>
      </c>
      <c r="B208" s="6" t="s">
        <v>2921</v>
      </c>
      <c r="C208" s="6" t="s">
        <v>2922</v>
      </c>
      <c r="D208" s="6" t="s">
        <v>2923</v>
      </c>
      <c r="E208" s="6" t="s">
        <v>1508</v>
      </c>
      <c r="F208" s="6" t="s">
        <v>1509</v>
      </c>
      <c r="G208" s="6" t="s">
        <v>1510</v>
      </c>
      <c r="H208" s="6">
        <v>4714781020800</v>
      </c>
      <c r="I208" s="6">
        <v>1</v>
      </c>
      <c r="J208" s="6">
        <v>128</v>
      </c>
      <c r="K208" s="6">
        <v>0</v>
      </c>
      <c r="L208" s="6">
        <v>0</v>
      </c>
      <c r="M208" s="6">
        <v>965</v>
      </c>
      <c r="N208" s="6" t="s">
        <v>1476</v>
      </c>
      <c r="O208" s="6" t="s">
        <v>1048</v>
      </c>
      <c r="Q208" s="6" t="s">
        <v>870</v>
      </c>
      <c r="T208" s="6" t="s">
        <v>1886</v>
      </c>
      <c r="V208" s="6">
        <v>844310</v>
      </c>
      <c r="W208" s="6" t="s">
        <v>2924</v>
      </c>
      <c r="X208" s="6" t="s">
        <v>2925</v>
      </c>
    </row>
    <row r="209" spans="1:26">
      <c r="A209" s="6" t="s">
        <v>2920</v>
      </c>
      <c r="B209" s="6" t="s">
        <v>2921</v>
      </c>
      <c r="C209" s="6" t="s">
        <v>2922</v>
      </c>
      <c r="D209" s="6" t="s">
        <v>2923</v>
      </c>
      <c r="E209" s="6" t="s">
        <v>868</v>
      </c>
      <c r="F209" s="6" t="s">
        <v>871</v>
      </c>
      <c r="G209" s="6" t="s">
        <v>872</v>
      </c>
      <c r="I209" s="6">
        <v>1</v>
      </c>
      <c r="J209" s="6">
        <v>-51</v>
      </c>
      <c r="K209" s="6">
        <v>0</v>
      </c>
      <c r="L209" s="6">
        <v>0</v>
      </c>
      <c r="M209" s="6">
        <v>965</v>
      </c>
      <c r="N209" s="6" t="s">
        <v>1476</v>
      </c>
      <c r="O209" s="6" t="s">
        <v>1048</v>
      </c>
      <c r="Q209" s="6" t="s">
        <v>870</v>
      </c>
      <c r="T209" s="6" t="s">
        <v>1886</v>
      </c>
      <c r="V209" s="6">
        <v>844310</v>
      </c>
      <c r="W209" s="6" t="s">
        <v>2924</v>
      </c>
      <c r="X209" s="6" t="s">
        <v>2925</v>
      </c>
    </row>
    <row r="210" spans="1:26">
      <c r="A210" s="6" t="s">
        <v>2920</v>
      </c>
      <c r="B210" s="6" t="s">
        <v>2921</v>
      </c>
      <c r="C210" s="6" t="s">
        <v>2922</v>
      </c>
      <c r="D210" s="6" t="s">
        <v>2923</v>
      </c>
      <c r="E210" s="6" t="s">
        <v>873</v>
      </c>
      <c r="F210" s="6" t="s">
        <v>1299</v>
      </c>
      <c r="G210" s="6" t="s">
        <v>874</v>
      </c>
      <c r="I210" s="6">
        <v>1</v>
      </c>
      <c r="J210" s="6">
        <v>51</v>
      </c>
      <c r="K210" s="6">
        <v>0</v>
      </c>
      <c r="L210" s="6">
        <v>0</v>
      </c>
      <c r="M210" s="6">
        <v>965</v>
      </c>
      <c r="N210" s="6" t="s">
        <v>1476</v>
      </c>
      <c r="O210" s="6" t="s">
        <v>1048</v>
      </c>
      <c r="Q210" s="6" t="s">
        <v>870</v>
      </c>
      <c r="T210" s="6" t="s">
        <v>1886</v>
      </c>
      <c r="V210" s="6">
        <v>844310</v>
      </c>
      <c r="W210" s="6" t="s">
        <v>2924</v>
      </c>
      <c r="X210" s="6" t="s">
        <v>2925</v>
      </c>
    </row>
    <row r="211" spans="1:26">
      <c r="A211" s="6" t="s">
        <v>2926</v>
      </c>
      <c r="B211" s="6" t="s">
        <v>2927</v>
      </c>
      <c r="C211" s="6" t="s">
        <v>2928</v>
      </c>
      <c r="D211" s="6" t="s">
        <v>2929</v>
      </c>
      <c r="E211" s="6" t="s">
        <v>1966</v>
      </c>
      <c r="F211" s="6" t="s">
        <v>1967</v>
      </c>
      <c r="G211" s="6" t="s">
        <v>1968</v>
      </c>
      <c r="H211" s="6">
        <v>4714781020817</v>
      </c>
      <c r="I211" s="6">
        <v>1</v>
      </c>
      <c r="J211" s="6">
        <v>128</v>
      </c>
      <c r="K211" s="6">
        <v>0</v>
      </c>
      <c r="L211" s="6">
        <v>0</v>
      </c>
      <c r="M211" s="6">
        <v>1601</v>
      </c>
      <c r="N211" s="6" t="s">
        <v>1940</v>
      </c>
      <c r="O211" s="6" t="s">
        <v>1048</v>
      </c>
      <c r="Q211" s="6" t="s">
        <v>870</v>
      </c>
      <c r="T211" s="6" t="s">
        <v>1942</v>
      </c>
      <c r="Y211" s="6">
        <v>427</v>
      </c>
      <c r="Z211" s="6" t="s">
        <v>2930</v>
      </c>
    </row>
    <row r="212" spans="1:26">
      <c r="A212" s="6" t="s">
        <v>2926</v>
      </c>
      <c r="B212" s="6" t="s">
        <v>2927</v>
      </c>
      <c r="C212" s="6" t="s">
        <v>2928</v>
      </c>
      <c r="D212" s="6" t="s">
        <v>2929</v>
      </c>
      <c r="E212" s="6" t="s">
        <v>1489</v>
      </c>
      <c r="F212" s="6" t="s">
        <v>1490</v>
      </c>
      <c r="G212" s="6" t="s">
        <v>1491</v>
      </c>
      <c r="H212" s="6">
        <v>4714781020794</v>
      </c>
      <c r="I212" s="6">
        <v>1</v>
      </c>
      <c r="J212" s="6">
        <v>109</v>
      </c>
      <c r="K212" s="6">
        <v>0</v>
      </c>
      <c r="L212" s="6">
        <v>0</v>
      </c>
      <c r="M212" s="6">
        <v>1601</v>
      </c>
      <c r="N212" s="6" t="s">
        <v>1940</v>
      </c>
      <c r="O212" s="6" t="s">
        <v>1048</v>
      </c>
      <c r="Q212" s="6" t="s">
        <v>870</v>
      </c>
      <c r="T212" s="6" t="s">
        <v>1942</v>
      </c>
      <c r="Y212" s="6">
        <v>427</v>
      </c>
      <c r="Z212" s="6" t="s">
        <v>2930</v>
      </c>
    </row>
    <row r="213" spans="1:26">
      <c r="A213" s="6" t="s">
        <v>2926</v>
      </c>
      <c r="B213" s="6" t="s">
        <v>2927</v>
      </c>
      <c r="C213" s="6" t="s">
        <v>2928</v>
      </c>
      <c r="D213" s="6" t="s">
        <v>2929</v>
      </c>
      <c r="E213" s="6" t="s">
        <v>1514</v>
      </c>
      <c r="F213" s="6" t="s">
        <v>1515</v>
      </c>
      <c r="G213" s="6" t="s">
        <v>179</v>
      </c>
      <c r="H213" s="6">
        <v>4714781024716</v>
      </c>
      <c r="I213" s="6">
        <v>1</v>
      </c>
      <c r="J213" s="6">
        <v>299</v>
      </c>
      <c r="K213" s="6">
        <v>0</v>
      </c>
      <c r="L213" s="6">
        <v>0</v>
      </c>
      <c r="M213" s="6">
        <v>1601</v>
      </c>
      <c r="N213" s="6" t="s">
        <v>1940</v>
      </c>
      <c r="O213" s="6" t="s">
        <v>1048</v>
      </c>
      <c r="Q213" s="6" t="s">
        <v>870</v>
      </c>
      <c r="T213" s="6" t="s">
        <v>1942</v>
      </c>
      <c r="Y213" s="6">
        <v>427</v>
      </c>
      <c r="Z213" s="6" t="s">
        <v>2930</v>
      </c>
    </row>
    <row r="214" spans="1:26">
      <c r="A214" s="6" t="s">
        <v>2926</v>
      </c>
      <c r="B214" s="6" t="s">
        <v>2927</v>
      </c>
      <c r="C214" s="6" t="s">
        <v>2928</v>
      </c>
      <c r="D214" s="6" t="s">
        <v>2929</v>
      </c>
      <c r="E214" s="6" t="s">
        <v>1499</v>
      </c>
      <c r="F214" s="6" t="s">
        <v>1500</v>
      </c>
      <c r="G214" s="6" t="s">
        <v>173</v>
      </c>
      <c r="H214" s="6">
        <v>4714781024730</v>
      </c>
      <c r="I214" s="6">
        <v>2</v>
      </c>
      <c r="J214" s="6">
        <v>598</v>
      </c>
      <c r="K214" s="6">
        <v>0</v>
      </c>
      <c r="L214" s="6">
        <v>0</v>
      </c>
      <c r="M214" s="6">
        <v>1601</v>
      </c>
      <c r="N214" s="6" t="s">
        <v>1940</v>
      </c>
      <c r="O214" s="6" t="s">
        <v>1048</v>
      </c>
      <c r="Q214" s="6" t="s">
        <v>870</v>
      </c>
      <c r="T214" s="6" t="s">
        <v>1942</v>
      </c>
      <c r="Y214" s="6">
        <v>427</v>
      </c>
      <c r="Z214" s="6" t="s">
        <v>2930</v>
      </c>
    </row>
    <row r="215" spans="1:26">
      <c r="A215" s="6" t="s">
        <v>2926</v>
      </c>
      <c r="B215" s="6" t="s">
        <v>2927</v>
      </c>
      <c r="C215" s="6" t="s">
        <v>2928</v>
      </c>
      <c r="D215" s="6" t="s">
        <v>2929</v>
      </c>
      <c r="E215" s="6" t="s">
        <v>1912</v>
      </c>
      <c r="F215" s="6" t="s">
        <v>1913</v>
      </c>
      <c r="G215" s="6" t="s">
        <v>194</v>
      </c>
      <c r="H215" s="6">
        <v>4714781020282</v>
      </c>
      <c r="I215" s="6">
        <v>1</v>
      </c>
      <c r="J215" s="6">
        <v>299</v>
      </c>
      <c r="K215" s="6">
        <v>0</v>
      </c>
      <c r="L215" s="6">
        <v>0</v>
      </c>
      <c r="M215" s="6">
        <v>1601</v>
      </c>
      <c r="N215" s="6" t="s">
        <v>1940</v>
      </c>
      <c r="O215" s="6" t="s">
        <v>1048</v>
      </c>
      <c r="Q215" s="6" t="s">
        <v>870</v>
      </c>
      <c r="T215" s="6" t="s">
        <v>1942</v>
      </c>
      <c r="Y215" s="6">
        <v>427</v>
      </c>
      <c r="Z215" s="6" t="s">
        <v>2930</v>
      </c>
    </row>
    <row r="216" spans="1:26">
      <c r="A216" s="6" t="s">
        <v>2926</v>
      </c>
      <c r="B216" s="6" t="s">
        <v>2927</v>
      </c>
      <c r="C216" s="6" t="s">
        <v>2928</v>
      </c>
      <c r="D216" s="6" t="s">
        <v>2929</v>
      </c>
      <c r="E216" s="6" t="s">
        <v>1980</v>
      </c>
      <c r="F216" s="6" t="s">
        <v>1981</v>
      </c>
      <c r="G216" s="6" t="s">
        <v>1982</v>
      </c>
      <c r="H216" s="6">
        <v>4714781020466</v>
      </c>
      <c r="I216" s="6">
        <v>1</v>
      </c>
      <c r="J216" s="6">
        <v>168</v>
      </c>
      <c r="K216" s="6">
        <v>0</v>
      </c>
      <c r="L216" s="6">
        <v>0</v>
      </c>
      <c r="M216" s="6">
        <v>1601</v>
      </c>
      <c r="N216" s="6" t="s">
        <v>1940</v>
      </c>
      <c r="O216" s="6" t="s">
        <v>1048</v>
      </c>
      <c r="Q216" s="6" t="s">
        <v>870</v>
      </c>
      <c r="T216" s="6" t="s">
        <v>1942</v>
      </c>
      <c r="Y216" s="6">
        <v>427</v>
      </c>
      <c r="Z216" s="6" t="s">
        <v>2930</v>
      </c>
    </row>
    <row r="217" spans="1:26">
      <c r="A217" s="6" t="s">
        <v>2926</v>
      </c>
      <c r="B217" s="6" t="s">
        <v>2927</v>
      </c>
      <c r="C217" s="6" t="s">
        <v>2928</v>
      </c>
      <c r="D217" s="6" t="s">
        <v>2929</v>
      </c>
      <c r="E217" s="6" t="s">
        <v>873</v>
      </c>
      <c r="F217" s="6" t="s">
        <v>1299</v>
      </c>
      <c r="G217" s="6" t="s">
        <v>874</v>
      </c>
      <c r="I217" s="6">
        <v>1</v>
      </c>
      <c r="J217" s="6">
        <v>80</v>
      </c>
      <c r="K217" s="6">
        <v>0</v>
      </c>
      <c r="L217" s="6">
        <v>0</v>
      </c>
      <c r="M217" s="6">
        <v>1601</v>
      </c>
      <c r="N217" s="6" t="s">
        <v>1940</v>
      </c>
      <c r="O217" s="6" t="s">
        <v>1048</v>
      </c>
      <c r="Q217" s="6" t="s">
        <v>870</v>
      </c>
      <c r="T217" s="6" t="s">
        <v>1942</v>
      </c>
      <c r="Y217" s="6">
        <v>427</v>
      </c>
      <c r="Z217" s="6" t="s">
        <v>2930</v>
      </c>
    </row>
    <row r="218" spans="1:26">
      <c r="A218" s="6" t="s">
        <v>2931</v>
      </c>
      <c r="B218" s="6" t="s">
        <v>2932</v>
      </c>
      <c r="C218" s="6" t="s">
        <v>2933</v>
      </c>
      <c r="D218" s="6" t="s">
        <v>2934</v>
      </c>
      <c r="E218" s="6" t="s">
        <v>1486</v>
      </c>
      <c r="F218" s="6" t="s">
        <v>1487</v>
      </c>
      <c r="G218" s="6" t="s">
        <v>1488</v>
      </c>
      <c r="H218" s="6" t="s">
        <v>163</v>
      </c>
      <c r="I218" s="6">
        <v>1</v>
      </c>
      <c r="J218" s="6">
        <v>399</v>
      </c>
      <c r="K218" s="6">
        <v>0</v>
      </c>
      <c r="L218" s="6">
        <v>0</v>
      </c>
      <c r="M218" s="6">
        <v>735</v>
      </c>
      <c r="N218" s="6" t="s">
        <v>1476</v>
      </c>
      <c r="O218" s="6" t="s">
        <v>1495</v>
      </c>
      <c r="Q218" s="6" t="s">
        <v>870</v>
      </c>
      <c r="T218" s="6" t="s">
        <v>1886</v>
      </c>
      <c r="V218" s="6">
        <v>192680</v>
      </c>
      <c r="W218" s="6" t="s">
        <v>2935</v>
      </c>
      <c r="X218" s="6" t="s">
        <v>2936</v>
      </c>
    </row>
    <row r="219" spans="1:26">
      <c r="A219" s="6" t="s">
        <v>2931</v>
      </c>
      <c r="B219" s="6" t="s">
        <v>2932</v>
      </c>
      <c r="C219" s="6" t="s">
        <v>2933</v>
      </c>
      <c r="D219" s="6" t="s">
        <v>2934</v>
      </c>
      <c r="E219" s="6" t="s">
        <v>1518</v>
      </c>
      <c r="F219" s="6" t="s">
        <v>1950</v>
      </c>
      <c r="G219" s="6" t="s">
        <v>1519</v>
      </c>
      <c r="H219" s="6">
        <v>4714781020558</v>
      </c>
      <c r="I219" s="6">
        <v>1</v>
      </c>
      <c r="J219" s="6">
        <v>168</v>
      </c>
      <c r="K219" s="6">
        <v>0</v>
      </c>
      <c r="L219" s="6">
        <v>0</v>
      </c>
      <c r="M219" s="6">
        <v>735</v>
      </c>
      <c r="N219" s="6" t="s">
        <v>1476</v>
      </c>
      <c r="O219" s="6" t="s">
        <v>1495</v>
      </c>
      <c r="Q219" s="6" t="s">
        <v>870</v>
      </c>
      <c r="T219" s="6" t="s">
        <v>1886</v>
      </c>
      <c r="V219" s="6">
        <v>192680</v>
      </c>
      <c r="W219" s="6" t="s">
        <v>2935</v>
      </c>
      <c r="X219" s="6" t="s">
        <v>2936</v>
      </c>
    </row>
    <row r="220" spans="1:26">
      <c r="A220" s="6" t="s">
        <v>2931</v>
      </c>
      <c r="B220" s="6" t="s">
        <v>2932</v>
      </c>
      <c r="C220" s="6" t="s">
        <v>2933</v>
      </c>
      <c r="D220" s="6" t="s">
        <v>2934</v>
      </c>
      <c r="E220" s="6" t="s">
        <v>1520</v>
      </c>
      <c r="F220" s="6" t="s">
        <v>1521</v>
      </c>
      <c r="G220" s="6" t="s">
        <v>1522</v>
      </c>
      <c r="H220" s="6">
        <v>4714781020503</v>
      </c>
      <c r="I220" s="6">
        <v>1</v>
      </c>
      <c r="J220" s="6">
        <v>168</v>
      </c>
      <c r="K220" s="6">
        <v>0</v>
      </c>
      <c r="L220" s="6">
        <v>0</v>
      </c>
      <c r="M220" s="6">
        <v>735</v>
      </c>
      <c r="N220" s="6" t="s">
        <v>1476</v>
      </c>
      <c r="O220" s="6" t="s">
        <v>1495</v>
      </c>
      <c r="Q220" s="6" t="s">
        <v>870</v>
      </c>
      <c r="T220" s="6" t="s">
        <v>1886</v>
      </c>
      <c r="V220" s="6">
        <v>192680</v>
      </c>
      <c r="W220" s="6" t="s">
        <v>2935</v>
      </c>
      <c r="X220" s="6" t="s">
        <v>2936</v>
      </c>
    </row>
    <row r="221" spans="1:26">
      <c r="A221" s="6" t="s">
        <v>2937</v>
      </c>
      <c r="B221" s="6" t="s">
        <v>2938</v>
      </c>
      <c r="C221" s="6" t="s">
        <v>2939</v>
      </c>
      <c r="D221" s="6" t="s">
        <v>2940</v>
      </c>
      <c r="E221" s="6" t="s">
        <v>1923</v>
      </c>
      <c r="F221" s="6" t="s">
        <v>1924</v>
      </c>
      <c r="G221" s="6" t="s">
        <v>1925</v>
      </c>
      <c r="H221" s="6" t="s">
        <v>345</v>
      </c>
      <c r="I221" s="6">
        <v>1</v>
      </c>
      <c r="J221" s="6">
        <v>390</v>
      </c>
      <c r="K221" s="6">
        <v>0</v>
      </c>
      <c r="L221" s="6">
        <v>0</v>
      </c>
      <c r="M221" s="6">
        <v>820</v>
      </c>
      <c r="N221" s="6" t="s">
        <v>1940</v>
      </c>
      <c r="O221" s="6" t="s">
        <v>1495</v>
      </c>
      <c r="Q221" s="6" t="s">
        <v>870</v>
      </c>
      <c r="T221" s="6" t="s">
        <v>1942</v>
      </c>
      <c r="Y221" s="6">
        <v>110</v>
      </c>
      <c r="Z221" s="6" t="s">
        <v>2941</v>
      </c>
    </row>
    <row r="222" spans="1:26">
      <c r="A222" s="6" t="s">
        <v>2937</v>
      </c>
      <c r="B222" s="6" t="s">
        <v>2938</v>
      </c>
      <c r="C222" s="6" t="s">
        <v>2939</v>
      </c>
      <c r="D222" s="6" t="s">
        <v>2940</v>
      </c>
      <c r="E222" s="6" t="s">
        <v>1991</v>
      </c>
      <c r="F222" s="6" t="s">
        <v>1992</v>
      </c>
      <c r="G222" s="6" t="s">
        <v>1993</v>
      </c>
      <c r="H222" s="6" t="s">
        <v>308</v>
      </c>
      <c r="I222" s="6">
        <v>1</v>
      </c>
      <c r="J222" s="6">
        <v>430</v>
      </c>
      <c r="K222" s="6">
        <v>0</v>
      </c>
      <c r="L222" s="6">
        <v>0</v>
      </c>
      <c r="M222" s="6">
        <v>820</v>
      </c>
      <c r="N222" s="6" t="s">
        <v>1940</v>
      </c>
      <c r="O222" s="6" t="s">
        <v>1495</v>
      </c>
      <c r="Q222" s="6" t="s">
        <v>870</v>
      </c>
      <c r="T222" s="6" t="s">
        <v>1942</v>
      </c>
      <c r="Y222" s="6">
        <v>110</v>
      </c>
      <c r="Z222" s="6" t="s">
        <v>2941</v>
      </c>
    </row>
    <row r="223" spans="1:26">
      <c r="A223" s="6" t="s">
        <v>2942</v>
      </c>
      <c r="B223" s="6" t="s">
        <v>2943</v>
      </c>
      <c r="C223" s="6" t="s">
        <v>2944</v>
      </c>
      <c r="D223" s="6" t="s">
        <v>2945</v>
      </c>
      <c r="E223" s="6" t="s">
        <v>1511</v>
      </c>
      <c r="F223" s="6" t="s">
        <v>1512</v>
      </c>
      <c r="G223" s="6" t="s">
        <v>1513</v>
      </c>
      <c r="H223" s="6" t="s">
        <v>275</v>
      </c>
      <c r="I223" s="6">
        <v>1</v>
      </c>
      <c r="J223" s="6">
        <v>528</v>
      </c>
      <c r="K223" s="6">
        <v>65</v>
      </c>
      <c r="L223" s="6">
        <v>0</v>
      </c>
      <c r="M223" s="6">
        <v>593</v>
      </c>
      <c r="N223" s="6" t="s">
        <v>1476</v>
      </c>
      <c r="O223" s="6" t="s">
        <v>1477</v>
      </c>
      <c r="Q223" s="6" t="s">
        <v>870</v>
      </c>
      <c r="T223" s="6" t="s">
        <v>1886</v>
      </c>
      <c r="V223" s="6">
        <v>200996</v>
      </c>
      <c r="W223" s="6" t="s">
        <v>2946</v>
      </c>
      <c r="X223" s="6" t="s">
        <v>2947</v>
      </c>
    </row>
    <row r="224" spans="1:26">
      <c r="A224" s="6" t="s">
        <v>2948</v>
      </c>
      <c r="B224" s="6" t="s">
        <v>2949</v>
      </c>
      <c r="C224" s="6" t="s">
        <v>2950</v>
      </c>
      <c r="D224" s="6" t="s">
        <v>2951</v>
      </c>
      <c r="E224" s="6" t="s">
        <v>1516</v>
      </c>
      <c r="F224" s="6" t="s">
        <v>1517</v>
      </c>
      <c r="G224" s="6" t="s">
        <v>1559</v>
      </c>
      <c r="H224" s="6" t="s">
        <v>177</v>
      </c>
      <c r="I224" s="6">
        <v>1</v>
      </c>
      <c r="J224" s="6">
        <v>699</v>
      </c>
      <c r="K224" s="6">
        <v>0</v>
      </c>
      <c r="L224" s="6">
        <v>0</v>
      </c>
      <c r="M224" s="6">
        <v>699</v>
      </c>
      <c r="N224" s="6" t="s">
        <v>1476</v>
      </c>
      <c r="O224" s="6" t="s">
        <v>1477</v>
      </c>
      <c r="Q224" s="6" t="s">
        <v>870</v>
      </c>
      <c r="S224" s="6">
        <v>24592882</v>
      </c>
      <c r="T224" s="6" t="s">
        <v>1886</v>
      </c>
      <c r="V224" s="6">
        <v>184221</v>
      </c>
      <c r="W224" s="6" t="s">
        <v>2952</v>
      </c>
      <c r="X224" s="6" t="s">
        <v>2953</v>
      </c>
    </row>
    <row r="225" spans="1:24">
      <c r="A225" s="6" t="s">
        <v>2954</v>
      </c>
      <c r="B225" s="6" t="s">
        <v>2955</v>
      </c>
      <c r="C225" s="6" t="s">
        <v>2956</v>
      </c>
      <c r="D225" s="6" t="s">
        <v>2957</v>
      </c>
      <c r="E225" s="6" t="s">
        <v>1511</v>
      </c>
      <c r="F225" s="6" t="s">
        <v>1512</v>
      </c>
      <c r="G225" s="6" t="s">
        <v>1513</v>
      </c>
      <c r="H225" s="6" t="s">
        <v>275</v>
      </c>
      <c r="I225" s="6">
        <v>1</v>
      </c>
      <c r="J225" s="6">
        <v>528</v>
      </c>
      <c r="K225" s="6">
        <v>65</v>
      </c>
      <c r="L225" s="6">
        <v>0</v>
      </c>
      <c r="M225" s="6">
        <v>593</v>
      </c>
      <c r="N225" s="6" t="s">
        <v>1476</v>
      </c>
      <c r="O225" s="6" t="s">
        <v>1477</v>
      </c>
      <c r="Q225" s="6" t="s">
        <v>870</v>
      </c>
      <c r="T225" s="6" t="s">
        <v>1886</v>
      </c>
      <c r="V225" s="6">
        <v>142124</v>
      </c>
      <c r="W225" s="6" t="s">
        <v>2958</v>
      </c>
      <c r="X225" s="6" t="s">
        <v>2959</v>
      </c>
    </row>
    <row r="226" spans="1:24">
      <c r="A226" s="6" t="s">
        <v>2960</v>
      </c>
      <c r="B226" s="6" t="s">
        <v>2961</v>
      </c>
      <c r="C226" s="6" t="s">
        <v>2962</v>
      </c>
      <c r="D226" s="6" t="s">
        <v>2963</v>
      </c>
      <c r="E226" s="6" t="s">
        <v>2408</v>
      </c>
      <c r="F226" s="6" t="s">
        <v>2415</v>
      </c>
      <c r="G226" s="6" t="s">
        <v>2409</v>
      </c>
      <c r="H226" s="6">
        <v>4714781021715</v>
      </c>
      <c r="I226" s="6">
        <v>4</v>
      </c>
      <c r="J226" s="6">
        <v>1196</v>
      </c>
      <c r="K226" s="6">
        <v>0</v>
      </c>
      <c r="L226" s="6">
        <v>0</v>
      </c>
      <c r="M226" s="6">
        <v>1136</v>
      </c>
      <c r="N226" s="6" t="s">
        <v>1476</v>
      </c>
      <c r="O226" s="6" t="s">
        <v>1477</v>
      </c>
      <c r="Q226" s="6" t="s">
        <v>870</v>
      </c>
      <c r="T226" s="6" t="s">
        <v>1886</v>
      </c>
      <c r="V226" s="6">
        <v>194480</v>
      </c>
      <c r="W226" s="6" t="s">
        <v>2964</v>
      </c>
      <c r="X226" s="6" t="s">
        <v>2965</v>
      </c>
    </row>
    <row r="227" spans="1:24">
      <c r="A227" s="6" t="s">
        <v>2960</v>
      </c>
      <c r="B227" s="6" t="s">
        <v>2961</v>
      </c>
      <c r="C227" s="6" t="s">
        <v>2962</v>
      </c>
      <c r="D227" s="6" t="s">
        <v>2963</v>
      </c>
      <c r="E227" s="6" t="s">
        <v>868</v>
      </c>
      <c r="F227" s="6" t="s">
        <v>871</v>
      </c>
      <c r="G227" s="6" t="s">
        <v>872</v>
      </c>
      <c r="I227" s="6">
        <v>1</v>
      </c>
      <c r="J227" s="6">
        <v>-60</v>
      </c>
      <c r="K227" s="6">
        <v>0</v>
      </c>
      <c r="L227" s="6">
        <v>0</v>
      </c>
      <c r="M227" s="6">
        <v>1136</v>
      </c>
      <c r="N227" s="6" t="s">
        <v>1476</v>
      </c>
      <c r="O227" s="6" t="s">
        <v>1477</v>
      </c>
      <c r="Q227" s="6" t="s">
        <v>870</v>
      </c>
      <c r="T227" s="6" t="s">
        <v>1886</v>
      </c>
      <c r="V227" s="6">
        <v>194480</v>
      </c>
      <c r="W227" s="6" t="s">
        <v>2964</v>
      </c>
      <c r="X227" s="6" t="s">
        <v>2965</v>
      </c>
    </row>
    <row r="228" spans="1:24">
      <c r="A228" s="6" t="s">
        <v>2960</v>
      </c>
      <c r="B228" s="6" t="s">
        <v>2961</v>
      </c>
      <c r="C228" s="6" t="s">
        <v>2962</v>
      </c>
      <c r="D228" s="6" t="s">
        <v>2963</v>
      </c>
      <c r="E228" s="6" t="s">
        <v>873</v>
      </c>
      <c r="F228" s="6" t="s">
        <v>1299</v>
      </c>
      <c r="G228" s="6" t="s">
        <v>874</v>
      </c>
      <c r="I228" s="6">
        <v>1</v>
      </c>
      <c r="J228" s="6">
        <v>60</v>
      </c>
      <c r="K228" s="6">
        <v>0</v>
      </c>
      <c r="L228" s="6">
        <v>0</v>
      </c>
      <c r="M228" s="6">
        <v>1136</v>
      </c>
      <c r="N228" s="6" t="s">
        <v>1476</v>
      </c>
      <c r="O228" s="6" t="s">
        <v>1477</v>
      </c>
      <c r="Q228" s="6" t="s">
        <v>870</v>
      </c>
      <c r="T228" s="6" t="s">
        <v>1886</v>
      </c>
      <c r="V228" s="6">
        <v>194480</v>
      </c>
      <c r="W228" s="6" t="s">
        <v>2964</v>
      </c>
      <c r="X228" s="6" t="s">
        <v>2965</v>
      </c>
    </row>
    <row r="229" spans="1:24">
      <c r="A229" s="6" t="s">
        <v>2966</v>
      </c>
      <c r="B229" s="6" t="s">
        <v>2967</v>
      </c>
      <c r="C229" s="6" t="s">
        <v>2968</v>
      </c>
      <c r="D229" s="6" t="s">
        <v>2969</v>
      </c>
      <c r="E229" s="6" t="s">
        <v>878</v>
      </c>
      <c r="F229" s="6" t="s">
        <v>879</v>
      </c>
      <c r="G229" s="6" t="s">
        <v>880</v>
      </c>
      <c r="H229" s="6" t="s">
        <v>181</v>
      </c>
      <c r="I229" s="6">
        <v>1</v>
      </c>
      <c r="J229" s="6">
        <v>888</v>
      </c>
      <c r="K229" s="6">
        <v>0</v>
      </c>
      <c r="L229" s="6">
        <v>0</v>
      </c>
      <c r="M229" s="6">
        <v>888</v>
      </c>
      <c r="N229" s="6" t="s">
        <v>1476</v>
      </c>
      <c r="O229" s="6" t="s">
        <v>1477</v>
      </c>
      <c r="Q229" s="6" t="s">
        <v>870</v>
      </c>
      <c r="T229" s="6" t="s">
        <v>1886</v>
      </c>
      <c r="V229" s="6">
        <v>112857</v>
      </c>
      <c r="W229" s="6" t="s">
        <v>2970</v>
      </c>
      <c r="X229" s="6" t="s">
        <v>2971</v>
      </c>
    </row>
    <row r="230" spans="1:24">
      <c r="A230" s="6" t="s">
        <v>2972</v>
      </c>
      <c r="B230" s="6" t="s">
        <v>2973</v>
      </c>
      <c r="C230" s="6" t="s">
        <v>2974</v>
      </c>
      <c r="D230" s="6" t="s">
        <v>2975</v>
      </c>
      <c r="E230" s="6" t="s">
        <v>1481</v>
      </c>
      <c r="F230" s="6" t="s">
        <v>1482</v>
      </c>
      <c r="G230" s="6" t="s">
        <v>2038</v>
      </c>
      <c r="H230" s="6" t="s">
        <v>259</v>
      </c>
      <c r="I230" s="6">
        <v>1</v>
      </c>
      <c r="J230" s="6">
        <v>450</v>
      </c>
      <c r="K230" s="6">
        <v>0</v>
      </c>
      <c r="L230" s="6">
        <v>0</v>
      </c>
      <c r="M230" s="6">
        <v>910</v>
      </c>
      <c r="N230" s="6" t="s">
        <v>1476</v>
      </c>
      <c r="O230" s="6" t="s">
        <v>1477</v>
      </c>
      <c r="Q230" s="6" t="s">
        <v>870</v>
      </c>
      <c r="T230" s="6" t="s">
        <v>1886</v>
      </c>
      <c r="V230" s="6">
        <v>121219</v>
      </c>
      <c r="W230" s="6" t="s">
        <v>2976</v>
      </c>
      <c r="X230" s="6" t="s">
        <v>2977</v>
      </c>
    </row>
    <row r="231" spans="1:24">
      <c r="A231" s="6" t="s">
        <v>2972</v>
      </c>
      <c r="B231" s="6" t="s">
        <v>2973</v>
      </c>
      <c r="C231" s="6" t="s">
        <v>2974</v>
      </c>
      <c r="D231" s="6" t="s">
        <v>2975</v>
      </c>
      <c r="E231" s="6" t="s">
        <v>1996</v>
      </c>
      <c r="F231" s="6" t="s">
        <v>1997</v>
      </c>
      <c r="G231" s="6" t="s">
        <v>2978</v>
      </c>
      <c r="H231" s="6" t="s">
        <v>270</v>
      </c>
      <c r="I231" s="6">
        <v>1</v>
      </c>
      <c r="J231" s="6">
        <v>460</v>
      </c>
      <c r="K231" s="6">
        <v>0</v>
      </c>
      <c r="L231" s="6">
        <v>0</v>
      </c>
      <c r="M231" s="6">
        <v>910</v>
      </c>
      <c r="N231" s="6" t="s">
        <v>1476</v>
      </c>
      <c r="O231" s="6" t="s">
        <v>1477</v>
      </c>
      <c r="Q231" s="6" t="s">
        <v>870</v>
      </c>
      <c r="T231" s="6" t="s">
        <v>1886</v>
      </c>
      <c r="V231" s="6">
        <v>121219</v>
      </c>
      <c r="W231" s="6" t="s">
        <v>2976</v>
      </c>
      <c r="X231" s="6" t="s">
        <v>2977</v>
      </c>
    </row>
    <row r="232" spans="1:24">
      <c r="A232" s="6" t="s">
        <v>2979</v>
      </c>
      <c r="B232" s="6" t="s">
        <v>2980</v>
      </c>
      <c r="C232" s="6" t="s">
        <v>2981</v>
      </c>
      <c r="D232" s="6" t="s">
        <v>2982</v>
      </c>
      <c r="E232" s="6" t="s">
        <v>878</v>
      </c>
      <c r="F232" s="6" t="s">
        <v>879</v>
      </c>
      <c r="G232" s="6" t="s">
        <v>880</v>
      </c>
      <c r="H232" s="6" t="s">
        <v>181</v>
      </c>
      <c r="I232" s="6">
        <v>1</v>
      </c>
      <c r="J232" s="6">
        <v>888</v>
      </c>
      <c r="K232" s="6">
        <v>0</v>
      </c>
      <c r="L232" s="6">
        <v>0</v>
      </c>
      <c r="M232" s="6">
        <v>888</v>
      </c>
      <c r="N232" s="6" t="s">
        <v>1476</v>
      </c>
      <c r="O232" s="6" t="s">
        <v>1477</v>
      </c>
      <c r="Q232" s="6" t="s">
        <v>870</v>
      </c>
      <c r="T232" s="6" t="s">
        <v>1886</v>
      </c>
      <c r="V232" s="6">
        <v>992761</v>
      </c>
      <c r="W232" s="6" t="s">
        <v>2983</v>
      </c>
      <c r="X232" s="6" t="s">
        <v>2984</v>
      </c>
    </row>
    <row r="233" spans="1:24">
      <c r="A233" s="6" t="s">
        <v>2985</v>
      </c>
      <c r="B233" s="6" t="s">
        <v>2986</v>
      </c>
      <c r="C233" s="6" t="s">
        <v>2987</v>
      </c>
      <c r="D233" s="6" t="s">
        <v>2988</v>
      </c>
      <c r="E233" s="6" t="s">
        <v>1508</v>
      </c>
      <c r="F233" s="6" t="s">
        <v>1509</v>
      </c>
      <c r="G233" s="6" t="s">
        <v>1510</v>
      </c>
      <c r="H233" s="6">
        <v>4714781020800</v>
      </c>
      <c r="I233" s="6">
        <v>1</v>
      </c>
      <c r="J233" s="6">
        <v>128</v>
      </c>
      <c r="K233" s="6">
        <v>0</v>
      </c>
      <c r="L233" s="6">
        <v>0</v>
      </c>
      <c r="M233" s="6">
        <v>826</v>
      </c>
      <c r="N233" s="6" t="s">
        <v>1476</v>
      </c>
      <c r="O233" s="6" t="s">
        <v>1477</v>
      </c>
      <c r="Q233" s="6" t="s">
        <v>870</v>
      </c>
      <c r="T233" s="6" t="s">
        <v>1886</v>
      </c>
      <c r="V233" s="6">
        <v>118497</v>
      </c>
      <c r="W233" s="6" t="s">
        <v>2989</v>
      </c>
      <c r="X233" s="6" t="s">
        <v>2990</v>
      </c>
    </row>
    <row r="234" spans="1:24">
      <c r="A234" s="6" t="s">
        <v>2985</v>
      </c>
      <c r="B234" s="6" t="s">
        <v>2986</v>
      </c>
      <c r="C234" s="6" t="s">
        <v>2987</v>
      </c>
      <c r="D234" s="6" t="s">
        <v>2988</v>
      </c>
      <c r="E234" s="6" t="s">
        <v>876</v>
      </c>
      <c r="F234" s="6" t="s">
        <v>877</v>
      </c>
      <c r="G234" s="6" t="s">
        <v>184</v>
      </c>
      <c r="H234" s="6">
        <v>4714781020107</v>
      </c>
      <c r="I234" s="6">
        <v>1</v>
      </c>
      <c r="J234" s="6">
        <v>399</v>
      </c>
      <c r="K234" s="6">
        <v>0</v>
      </c>
      <c r="L234" s="6">
        <v>0</v>
      </c>
      <c r="M234" s="6">
        <v>826</v>
      </c>
      <c r="N234" s="6" t="s">
        <v>1476</v>
      </c>
      <c r="O234" s="6" t="s">
        <v>1477</v>
      </c>
      <c r="Q234" s="6" t="s">
        <v>870</v>
      </c>
      <c r="T234" s="6" t="s">
        <v>1886</v>
      </c>
      <c r="V234" s="6">
        <v>118497</v>
      </c>
      <c r="W234" s="6" t="s">
        <v>2989</v>
      </c>
      <c r="X234" s="6" t="s">
        <v>2990</v>
      </c>
    </row>
    <row r="235" spans="1:24">
      <c r="A235" s="6" t="s">
        <v>2985</v>
      </c>
      <c r="B235" s="6" t="s">
        <v>2986</v>
      </c>
      <c r="C235" s="6" t="s">
        <v>2987</v>
      </c>
      <c r="D235" s="6" t="s">
        <v>2988</v>
      </c>
      <c r="E235" s="6" t="s">
        <v>1912</v>
      </c>
      <c r="F235" s="6" t="s">
        <v>1913</v>
      </c>
      <c r="G235" s="6" t="s">
        <v>194</v>
      </c>
      <c r="H235" s="6">
        <v>4714781020282</v>
      </c>
      <c r="I235" s="6">
        <v>1</v>
      </c>
      <c r="J235" s="6">
        <v>299</v>
      </c>
      <c r="K235" s="6">
        <v>0</v>
      </c>
      <c r="L235" s="6">
        <v>0</v>
      </c>
      <c r="M235" s="6">
        <v>826</v>
      </c>
      <c r="N235" s="6" t="s">
        <v>1476</v>
      </c>
      <c r="O235" s="6" t="s">
        <v>1477</v>
      </c>
      <c r="Q235" s="6" t="s">
        <v>870</v>
      </c>
      <c r="T235" s="6" t="s">
        <v>1886</v>
      </c>
      <c r="V235" s="6">
        <v>118497</v>
      </c>
      <c r="W235" s="6" t="s">
        <v>2989</v>
      </c>
      <c r="X235" s="6" t="s">
        <v>2990</v>
      </c>
    </row>
    <row r="236" spans="1:24">
      <c r="A236" s="6" t="s">
        <v>2991</v>
      </c>
      <c r="B236" s="6" t="s">
        <v>2992</v>
      </c>
      <c r="C236" s="6" t="s">
        <v>2993</v>
      </c>
      <c r="D236" s="6" t="s">
        <v>2994</v>
      </c>
      <c r="E236" s="6" t="s">
        <v>1486</v>
      </c>
      <c r="F236" s="6" t="s">
        <v>1487</v>
      </c>
      <c r="G236" s="6" t="s">
        <v>1488</v>
      </c>
      <c r="H236" s="6" t="s">
        <v>163</v>
      </c>
      <c r="I236" s="6">
        <v>1</v>
      </c>
      <c r="J236" s="6">
        <v>399</v>
      </c>
      <c r="K236" s="6">
        <v>65</v>
      </c>
      <c r="L236" s="6">
        <v>0</v>
      </c>
      <c r="M236" s="6">
        <v>599</v>
      </c>
      <c r="N236" s="6" t="s">
        <v>1476</v>
      </c>
      <c r="O236" s="6" t="s">
        <v>1477</v>
      </c>
      <c r="Q236" s="6" t="s">
        <v>870</v>
      </c>
      <c r="T236" s="6" t="s">
        <v>1886</v>
      </c>
      <c r="V236" s="6">
        <v>192808</v>
      </c>
      <c r="W236" s="6" t="s">
        <v>2995</v>
      </c>
      <c r="X236" s="6" t="s">
        <v>2996</v>
      </c>
    </row>
    <row r="237" spans="1:24">
      <c r="A237" s="6" t="s">
        <v>2991</v>
      </c>
      <c r="B237" s="6" t="s">
        <v>2992</v>
      </c>
      <c r="C237" s="6" t="s">
        <v>2993</v>
      </c>
      <c r="D237" s="6" t="s">
        <v>2994</v>
      </c>
      <c r="E237" s="6" t="s">
        <v>1957</v>
      </c>
      <c r="F237" s="6" t="s">
        <v>1979</v>
      </c>
      <c r="G237" s="6" t="s">
        <v>1959</v>
      </c>
      <c r="H237" s="6">
        <v>4714781020787</v>
      </c>
      <c r="I237" s="6">
        <v>1</v>
      </c>
      <c r="J237" s="6">
        <v>135</v>
      </c>
      <c r="K237" s="6">
        <v>65</v>
      </c>
      <c r="L237" s="6">
        <v>0</v>
      </c>
      <c r="M237" s="6">
        <v>599</v>
      </c>
      <c r="N237" s="6" t="s">
        <v>1476</v>
      </c>
      <c r="O237" s="6" t="s">
        <v>1477</v>
      </c>
      <c r="Q237" s="6" t="s">
        <v>870</v>
      </c>
      <c r="T237" s="6" t="s">
        <v>1886</v>
      </c>
      <c r="V237" s="6">
        <v>192808</v>
      </c>
      <c r="W237" s="6" t="s">
        <v>2995</v>
      </c>
      <c r="X237" s="6" t="s">
        <v>2996</v>
      </c>
    </row>
    <row r="238" spans="1:24">
      <c r="A238" s="6" t="s">
        <v>2997</v>
      </c>
      <c r="B238" s="6" t="s">
        <v>2998</v>
      </c>
      <c r="C238" s="6" t="s">
        <v>2999</v>
      </c>
      <c r="D238" s="6" t="s">
        <v>3000</v>
      </c>
      <c r="E238" s="6" t="s">
        <v>1486</v>
      </c>
      <c r="F238" s="6" t="s">
        <v>1487</v>
      </c>
      <c r="G238" s="6" t="s">
        <v>1907</v>
      </c>
      <c r="H238" s="6" t="s">
        <v>1045</v>
      </c>
      <c r="I238" s="6">
        <v>2</v>
      </c>
      <c r="J238" s="6">
        <v>798</v>
      </c>
      <c r="K238" s="6">
        <v>0</v>
      </c>
      <c r="L238" s="6">
        <v>0</v>
      </c>
      <c r="M238" s="6">
        <v>2712</v>
      </c>
      <c r="N238" s="6" t="s">
        <v>1476</v>
      </c>
      <c r="O238" s="6" t="s">
        <v>1477</v>
      </c>
      <c r="Q238" s="6" t="s">
        <v>870</v>
      </c>
      <c r="T238" s="6" t="s">
        <v>1886</v>
      </c>
      <c r="V238" s="6">
        <v>206662</v>
      </c>
      <c r="W238" s="6" t="s">
        <v>3001</v>
      </c>
      <c r="X238" s="6" t="s">
        <v>3002</v>
      </c>
    </row>
    <row r="239" spans="1:24">
      <c r="A239" s="6" t="s">
        <v>2997</v>
      </c>
      <c r="B239" s="6" t="s">
        <v>2998</v>
      </c>
      <c r="C239" s="6" t="s">
        <v>2999</v>
      </c>
      <c r="D239" s="6" t="s">
        <v>3000</v>
      </c>
      <c r="E239" s="6" t="s">
        <v>876</v>
      </c>
      <c r="F239" s="6" t="s">
        <v>877</v>
      </c>
      <c r="G239" s="6" t="s">
        <v>184</v>
      </c>
      <c r="H239" s="6">
        <v>4714781020107</v>
      </c>
      <c r="I239" s="6">
        <v>5</v>
      </c>
      <c r="J239" s="6">
        <v>1995</v>
      </c>
      <c r="K239" s="6">
        <v>0</v>
      </c>
      <c r="L239" s="6">
        <v>0</v>
      </c>
      <c r="M239" s="6">
        <v>2712</v>
      </c>
      <c r="N239" s="6" t="s">
        <v>1476</v>
      </c>
      <c r="O239" s="6" t="s">
        <v>1477</v>
      </c>
      <c r="Q239" s="6" t="s">
        <v>870</v>
      </c>
      <c r="T239" s="6" t="s">
        <v>1886</v>
      </c>
      <c r="V239" s="6">
        <v>206662</v>
      </c>
      <c r="W239" s="6" t="s">
        <v>3001</v>
      </c>
      <c r="X239" s="6" t="s">
        <v>3002</v>
      </c>
    </row>
    <row r="240" spans="1:24">
      <c r="A240" s="6" t="s">
        <v>2997</v>
      </c>
      <c r="B240" s="6" t="s">
        <v>2998</v>
      </c>
      <c r="C240" s="6" t="s">
        <v>2999</v>
      </c>
      <c r="D240" s="6" t="s">
        <v>3000</v>
      </c>
      <c r="E240" s="6" t="s">
        <v>868</v>
      </c>
      <c r="F240" s="6" t="s">
        <v>871</v>
      </c>
      <c r="G240" s="6" t="s">
        <v>872</v>
      </c>
      <c r="I240" s="6">
        <v>1</v>
      </c>
      <c r="J240" s="6">
        <v>-81</v>
      </c>
      <c r="K240" s="6">
        <v>0</v>
      </c>
      <c r="L240" s="6">
        <v>0</v>
      </c>
      <c r="M240" s="6">
        <v>2712</v>
      </c>
      <c r="N240" s="6" t="s">
        <v>1476</v>
      </c>
      <c r="O240" s="6" t="s">
        <v>1477</v>
      </c>
      <c r="Q240" s="6" t="s">
        <v>870</v>
      </c>
      <c r="T240" s="6" t="s">
        <v>1886</v>
      </c>
      <c r="V240" s="6">
        <v>206662</v>
      </c>
      <c r="W240" s="6" t="s">
        <v>3001</v>
      </c>
      <c r="X240" s="6" t="s">
        <v>3002</v>
      </c>
    </row>
    <row r="241" spans="1:24">
      <c r="A241" s="6" t="s">
        <v>2997</v>
      </c>
      <c r="B241" s="6" t="s">
        <v>2998</v>
      </c>
      <c r="C241" s="6" t="s">
        <v>2999</v>
      </c>
      <c r="D241" s="6" t="s">
        <v>3000</v>
      </c>
      <c r="E241" s="6" t="s">
        <v>873</v>
      </c>
      <c r="F241" s="6" t="s">
        <v>1299</v>
      </c>
      <c r="G241" s="6" t="s">
        <v>874</v>
      </c>
      <c r="I241" s="6">
        <v>1</v>
      </c>
      <c r="J241" s="6">
        <v>140</v>
      </c>
      <c r="K241" s="6">
        <v>0</v>
      </c>
      <c r="L241" s="6">
        <v>0</v>
      </c>
      <c r="M241" s="6">
        <v>2712</v>
      </c>
      <c r="N241" s="6" t="s">
        <v>1476</v>
      </c>
      <c r="O241" s="6" t="s">
        <v>1477</v>
      </c>
      <c r="Q241" s="6" t="s">
        <v>870</v>
      </c>
      <c r="T241" s="6" t="s">
        <v>1886</v>
      </c>
      <c r="V241" s="6">
        <v>206662</v>
      </c>
      <c r="W241" s="6" t="s">
        <v>3001</v>
      </c>
      <c r="X241" s="6" t="s">
        <v>3002</v>
      </c>
    </row>
    <row r="242" spans="1:24">
      <c r="A242" s="6" t="s">
        <v>3003</v>
      </c>
      <c r="B242" s="6" t="s">
        <v>3004</v>
      </c>
      <c r="C242" s="6" t="s">
        <v>3005</v>
      </c>
      <c r="D242" s="6" t="s">
        <v>3006</v>
      </c>
      <c r="E242" s="6" t="s">
        <v>1504</v>
      </c>
      <c r="F242" s="6" t="s">
        <v>1505</v>
      </c>
      <c r="G242" s="6" t="s">
        <v>1506</v>
      </c>
      <c r="H242" s="6">
        <v>4714781021029</v>
      </c>
      <c r="I242" s="6">
        <v>1</v>
      </c>
      <c r="J242" s="6">
        <v>149</v>
      </c>
      <c r="K242" s="6">
        <v>0</v>
      </c>
      <c r="L242" s="6">
        <v>0</v>
      </c>
      <c r="M242" s="6">
        <v>776</v>
      </c>
      <c r="N242" s="6" t="s">
        <v>1476</v>
      </c>
      <c r="O242" s="6" t="s">
        <v>1477</v>
      </c>
      <c r="Q242" s="6" t="s">
        <v>870</v>
      </c>
      <c r="T242" s="6" t="s">
        <v>1886</v>
      </c>
      <c r="V242" s="6">
        <v>165471</v>
      </c>
      <c r="W242" s="6" t="s">
        <v>3007</v>
      </c>
      <c r="X242" s="6" t="s">
        <v>3008</v>
      </c>
    </row>
    <row r="243" spans="1:24">
      <c r="A243" s="6" t="s">
        <v>3003</v>
      </c>
      <c r="B243" s="6" t="s">
        <v>3004</v>
      </c>
      <c r="C243" s="6" t="s">
        <v>3005</v>
      </c>
      <c r="D243" s="6" t="s">
        <v>3006</v>
      </c>
      <c r="E243" s="6" t="s">
        <v>1501</v>
      </c>
      <c r="F243" s="6" t="s">
        <v>1502</v>
      </c>
      <c r="G243" s="6" t="s">
        <v>1503</v>
      </c>
      <c r="H243" s="6">
        <v>4714781021005</v>
      </c>
      <c r="I243" s="6">
        <v>1</v>
      </c>
      <c r="J243" s="6">
        <v>149</v>
      </c>
      <c r="K243" s="6">
        <v>0</v>
      </c>
      <c r="L243" s="6">
        <v>0</v>
      </c>
      <c r="M243" s="6">
        <v>776</v>
      </c>
      <c r="N243" s="6" t="s">
        <v>1476</v>
      </c>
      <c r="O243" s="6" t="s">
        <v>1477</v>
      </c>
      <c r="Q243" s="6" t="s">
        <v>870</v>
      </c>
      <c r="T243" s="6" t="s">
        <v>1886</v>
      </c>
      <c r="V243" s="6">
        <v>165471</v>
      </c>
      <c r="W243" s="6" t="s">
        <v>3007</v>
      </c>
      <c r="X243" s="6" t="s">
        <v>3008</v>
      </c>
    </row>
    <row r="244" spans="1:24">
      <c r="A244" s="6" t="s">
        <v>3003</v>
      </c>
      <c r="B244" s="6" t="s">
        <v>3004</v>
      </c>
      <c r="C244" s="6" t="s">
        <v>3005</v>
      </c>
      <c r="D244" s="6" t="s">
        <v>3006</v>
      </c>
      <c r="E244" s="6" t="s">
        <v>1508</v>
      </c>
      <c r="F244" s="6" t="s">
        <v>1509</v>
      </c>
      <c r="G244" s="6" t="s">
        <v>1510</v>
      </c>
      <c r="H244" s="6">
        <v>4714781020800</v>
      </c>
      <c r="I244" s="6">
        <v>1</v>
      </c>
      <c r="J244" s="6">
        <v>128</v>
      </c>
      <c r="K244" s="6">
        <v>0</v>
      </c>
      <c r="L244" s="6">
        <v>0</v>
      </c>
      <c r="M244" s="6">
        <v>776</v>
      </c>
      <c r="N244" s="6" t="s">
        <v>1476</v>
      </c>
      <c r="O244" s="6" t="s">
        <v>1477</v>
      </c>
      <c r="Q244" s="6" t="s">
        <v>870</v>
      </c>
      <c r="T244" s="6" t="s">
        <v>1886</v>
      </c>
      <c r="V244" s="6">
        <v>165471</v>
      </c>
      <c r="W244" s="6" t="s">
        <v>3007</v>
      </c>
      <c r="X244" s="6" t="s">
        <v>3008</v>
      </c>
    </row>
    <row r="245" spans="1:24">
      <c r="A245" s="6" t="s">
        <v>3003</v>
      </c>
      <c r="B245" s="6" t="s">
        <v>3004</v>
      </c>
      <c r="C245" s="6" t="s">
        <v>3005</v>
      </c>
      <c r="D245" s="6" t="s">
        <v>3006</v>
      </c>
      <c r="E245" s="6" t="s">
        <v>1973</v>
      </c>
      <c r="F245" s="6" t="s">
        <v>1974</v>
      </c>
      <c r="G245" s="6" t="s">
        <v>1975</v>
      </c>
      <c r="H245" s="6">
        <v>4714781020831</v>
      </c>
      <c r="I245" s="6">
        <v>1</v>
      </c>
      <c r="J245" s="6">
        <v>350</v>
      </c>
      <c r="K245" s="6">
        <v>0</v>
      </c>
      <c r="L245" s="6">
        <v>0</v>
      </c>
      <c r="M245" s="6">
        <v>776</v>
      </c>
      <c r="N245" s="6" t="s">
        <v>1476</v>
      </c>
      <c r="O245" s="6" t="s">
        <v>1477</v>
      </c>
      <c r="Q245" s="6" t="s">
        <v>870</v>
      </c>
      <c r="T245" s="6" t="s">
        <v>1886</v>
      </c>
      <c r="V245" s="6">
        <v>165471</v>
      </c>
      <c r="W245" s="6" t="s">
        <v>3007</v>
      </c>
      <c r="X245" s="6" t="s">
        <v>3008</v>
      </c>
    </row>
    <row r="246" spans="1:24">
      <c r="A246" s="6" t="s">
        <v>3009</v>
      </c>
      <c r="B246" s="6" t="s">
        <v>3010</v>
      </c>
      <c r="C246" s="6" t="s">
        <v>3011</v>
      </c>
      <c r="D246" s="6" t="s">
        <v>3012</v>
      </c>
      <c r="E246" s="6" t="s">
        <v>1481</v>
      </c>
      <c r="F246" s="6" t="s">
        <v>1482</v>
      </c>
      <c r="G246" s="6" t="s">
        <v>1483</v>
      </c>
      <c r="H246" s="6" t="s">
        <v>175</v>
      </c>
      <c r="I246" s="6">
        <v>1</v>
      </c>
      <c r="J246" s="6">
        <v>450</v>
      </c>
      <c r="K246" s="6">
        <v>0</v>
      </c>
      <c r="L246" s="6">
        <v>0</v>
      </c>
      <c r="M246" s="6">
        <v>994</v>
      </c>
      <c r="N246" s="6" t="s">
        <v>1476</v>
      </c>
      <c r="O246" s="6" t="s">
        <v>1477</v>
      </c>
      <c r="Q246" s="6" t="s">
        <v>870</v>
      </c>
      <c r="T246" s="6" t="s">
        <v>1886</v>
      </c>
      <c r="V246" s="6">
        <v>864613</v>
      </c>
      <c r="W246" s="6" t="s">
        <v>3013</v>
      </c>
      <c r="X246" s="6" t="s">
        <v>3014</v>
      </c>
    </row>
    <row r="247" spans="1:24">
      <c r="A247" s="6" t="s">
        <v>3009</v>
      </c>
      <c r="B247" s="6" t="s">
        <v>3010</v>
      </c>
      <c r="C247" s="6" t="s">
        <v>3011</v>
      </c>
      <c r="D247" s="6" t="s">
        <v>3012</v>
      </c>
      <c r="E247" s="6" t="s">
        <v>1486</v>
      </c>
      <c r="F247" s="6" t="s">
        <v>1487</v>
      </c>
      <c r="G247" s="6" t="s">
        <v>1488</v>
      </c>
      <c r="H247" s="6" t="s">
        <v>163</v>
      </c>
      <c r="I247" s="6">
        <v>1</v>
      </c>
      <c r="J247" s="6">
        <v>399</v>
      </c>
      <c r="K247" s="6">
        <v>0</v>
      </c>
      <c r="L247" s="6">
        <v>0</v>
      </c>
      <c r="M247" s="6">
        <v>994</v>
      </c>
      <c r="N247" s="6" t="s">
        <v>1476</v>
      </c>
      <c r="O247" s="6" t="s">
        <v>1477</v>
      </c>
      <c r="Q247" s="6" t="s">
        <v>870</v>
      </c>
      <c r="T247" s="6" t="s">
        <v>1886</v>
      </c>
      <c r="V247" s="6">
        <v>864613</v>
      </c>
      <c r="W247" s="6" t="s">
        <v>3013</v>
      </c>
      <c r="X247" s="6" t="s">
        <v>3014</v>
      </c>
    </row>
    <row r="248" spans="1:24">
      <c r="A248" s="6" t="s">
        <v>3009</v>
      </c>
      <c r="B248" s="6" t="s">
        <v>3010</v>
      </c>
      <c r="C248" s="6" t="s">
        <v>3011</v>
      </c>
      <c r="D248" s="6" t="s">
        <v>3012</v>
      </c>
      <c r="E248" s="6" t="s">
        <v>1496</v>
      </c>
      <c r="F248" s="6" t="s">
        <v>1497</v>
      </c>
      <c r="G248" s="6" t="s">
        <v>183</v>
      </c>
      <c r="H248" s="6">
        <v>4714781020954</v>
      </c>
      <c r="I248" s="6">
        <v>1</v>
      </c>
      <c r="J248" s="6">
        <v>145</v>
      </c>
      <c r="K248" s="6">
        <v>0</v>
      </c>
      <c r="L248" s="6">
        <v>0</v>
      </c>
      <c r="M248" s="6">
        <v>994</v>
      </c>
      <c r="N248" s="6" t="s">
        <v>1476</v>
      </c>
      <c r="O248" s="6" t="s">
        <v>1477</v>
      </c>
      <c r="Q248" s="6" t="s">
        <v>870</v>
      </c>
      <c r="T248" s="6" t="s">
        <v>1886</v>
      </c>
      <c r="V248" s="6">
        <v>864613</v>
      </c>
      <c r="W248" s="6" t="s">
        <v>3013</v>
      </c>
      <c r="X248" s="6" t="s">
        <v>3014</v>
      </c>
    </row>
    <row r="249" spans="1:24">
      <c r="A249" s="6" t="s">
        <v>3015</v>
      </c>
      <c r="B249" s="6" t="s">
        <v>3016</v>
      </c>
      <c r="C249" s="6" t="s">
        <v>3017</v>
      </c>
      <c r="D249" s="6" t="s">
        <v>3018</v>
      </c>
      <c r="E249" s="6" t="s">
        <v>1492</v>
      </c>
      <c r="F249" s="6" t="s">
        <v>1493</v>
      </c>
      <c r="G249" s="6" t="s">
        <v>1494</v>
      </c>
      <c r="H249" s="6">
        <v>4714781020541</v>
      </c>
      <c r="I249" s="6">
        <v>1</v>
      </c>
      <c r="J249" s="6">
        <v>300</v>
      </c>
      <c r="K249" s="6">
        <v>65</v>
      </c>
      <c r="L249" s="6">
        <v>0</v>
      </c>
      <c r="M249" s="6">
        <v>564</v>
      </c>
      <c r="N249" s="6" t="s">
        <v>1476</v>
      </c>
      <c r="O249" s="6" t="s">
        <v>1477</v>
      </c>
      <c r="Q249" s="6" t="s">
        <v>870</v>
      </c>
      <c r="T249" s="6" t="s">
        <v>1886</v>
      </c>
      <c r="V249" s="6">
        <v>130202</v>
      </c>
      <c r="W249" s="6" t="s">
        <v>3019</v>
      </c>
      <c r="X249" s="6" t="s">
        <v>3020</v>
      </c>
    </row>
    <row r="250" spans="1:24">
      <c r="A250" s="6" t="s">
        <v>3015</v>
      </c>
      <c r="B250" s="6" t="s">
        <v>3016</v>
      </c>
      <c r="C250" s="6" t="s">
        <v>3017</v>
      </c>
      <c r="D250" s="6" t="s">
        <v>3018</v>
      </c>
      <c r="E250" s="6" t="s">
        <v>1526</v>
      </c>
      <c r="F250" s="6" t="s">
        <v>1527</v>
      </c>
      <c r="G250" s="6" t="s">
        <v>1528</v>
      </c>
      <c r="H250" s="6" t="s">
        <v>1021</v>
      </c>
      <c r="I250" s="6">
        <v>1</v>
      </c>
      <c r="J250" s="6">
        <v>199</v>
      </c>
      <c r="K250" s="6">
        <v>65</v>
      </c>
      <c r="L250" s="6">
        <v>0</v>
      </c>
      <c r="M250" s="6">
        <v>564</v>
      </c>
      <c r="N250" s="6" t="s">
        <v>1476</v>
      </c>
      <c r="O250" s="6" t="s">
        <v>1477</v>
      </c>
      <c r="Q250" s="6" t="s">
        <v>870</v>
      </c>
      <c r="T250" s="6" t="s">
        <v>1886</v>
      </c>
      <c r="V250" s="6">
        <v>130202</v>
      </c>
      <c r="W250" s="6" t="s">
        <v>3019</v>
      </c>
      <c r="X250" s="6" t="s">
        <v>3020</v>
      </c>
    </row>
    <row r="251" spans="1:24">
      <c r="A251" s="6" t="s">
        <v>3021</v>
      </c>
      <c r="B251" s="6" t="s">
        <v>3022</v>
      </c>
      <c r="C251" s="6" t="s">
        <v>3023</v>
      </c>
      <c r="D251" s="6" t="s">
        <v>3024</v>
      </c>
      <c r="E251" s="6" t="s">
        <v>1486</v>
      </c>
      <c r="F251" s="6" t="s">
        <v>1487</v>
      </c>
      <c r="G251" s="6" t="s">
        <v>1498</v>
      </c>
      <c r="H251" s="6" t="s">
        <v>164</v>
      </c>
      <c r="I251" s="6">
        <v>1</v>
      </c>
      <c r="J251" s="6">
        <v>399</v>
      </c>
      <c r="K251" s="6">
        <v>0</v>
      </c>
      <c r="L251" s="6">
        <v>0</v>
      </c>
      <c r="M251" s="6">
        <v>1197</v>
      </c>
      <c r="N251" s="6" t="s">
        <v>1476</v>
      </c>
      <c r="O251" s="6" t="s">
        <v>1477</v>
      </c>
      <c r="Q251" s="6" t="s">
        <v>870</v>
      </c>
      <c r="T251" s="6" t="s">
        <v>1886</v>
      </c>
      <c r="V251" s="6">
        <v>895695</v>
      </c>
      <c r="W251" s="6" t="s">
        <v>3025</v>
      </c>
      <c r="X251" s="6" t="s">
        <v>3026</v>
      </c>
    </row>
    <row r="252" spans="1:24">
      <c r="A252" s="6" t="s">
        <v>3021</v>
      </c>
      <c r="B252" s="6" t="s">
        <v>3022</v>
      </c>
      <c r="C252" s="6" t="s">
        <v>3023</v>
      </c>
      <c r="D252" s="6" t="s">
        <v>3024</v>
      </c>
      <c r="E252" s="6" t="s">
        <v>1486</v>
      </c>
      <c r="F252" s="6" t="s">
        <v>1487</v>
      </c>
      <c r="G252" s="6" t="s">
        <v>2664</v>
      </c>
      <c r="H252" s="6" t="s">
        <v>166</v>
      </c>
      <c r="I252" s="6">
        <v>2</v>
      </c>
      <c r="J252" s="6">
        <v>798</v>
      </c>
      <c r="K252" s="6">
        <v>0</v>
      </c>
      <c r="L252" s="6">
        <v>0</v>
      </c>
      <c r="M252" s="6">
        <v>1197</v>
      </c>
      <c r="N252" s="6" t="s">
        <v>1476</v>
      </c>
      <c r="O252" s="6" t="s">
        <v>1477</v>
      </c>
      <c r="Q252" s="6" t="s">
        <v>870</v>
      </c>
      <c r="T252" s="6" t="s">
        <v>1886</v>
      </c>
      <c r="V252" s="6">
        <v>895695</v>
      </c>
      <c r="W252" s="6" t="s">
        <v>3025</v>
      </c>
      <c r="X252" s="6" t="s">
        <v>3026</v>
      </c>
    </row>
    <row r="253" spans="1:24">
      <c r="A253" s="6" t="s">
        <v>3021</v>
      </c>
      <c r="B253" s="6" t="s">
        <v>3022</v>
      </c>
      <c r="C253" s="6" t="s">
        <v>3023</v>
      </c>
      <c r="D253" s="6" t="s">
        <v>3024</v>
      </c>
      <c r="E253" s="6" t="s">
        <v>873</v>
      </c>
      <c r="F253" s="6" t="s">
        <v>1299</v>
      </c>
      <c r="G253" s="6" t="s">
        <v>874</v>
      </c>
      <c r="I253" s="6">
        <v>1</v>
      </c>
      <c r="J253" s="6">
        <v>60</v>
      </c>
      <c r="K253" s="6">
        <v>0</v>
      </c>
      <c r="L253" s="6">
        <v>0</v>
      </c>
      <c r="M253" s="6">
        <v>1197</v>
      </c>
      <c r="N253" s="6" t="s">
        <v>1476</v>
      </c>
      <c r="O253" s="6" t="s">
        <v>1477</v>
      </c>
      <c r="Q253" s="6" t="s">
        <v>870</v>
      </c>
      <c r="T253" s="6" t="s">
        <v>1886</v>
      </c>
      <c r="V253" s="6">
        <v>895695</v>
      </c>
      <c r="W253" s="6" t="s">
        <v>3025</v>
      </c>
      <c r="X253" s="6" t="s">
        <v>3026</v>
      </c>
    </row>
    <row r="254" spans="1:24">
      <c r="A254" s="6" t="s">
        <v>3027</v>
      </c>
      <c r="B254" s="6" t="s">
        <v>3028</v>
      </c>
      <c r="C254" s="6" t="s">
        <v>3029</v>
      </c>
      <c r="D254" s="6" t="s">
        <v>3030</v>
      </c>
      <c r="E254" s="6" t="s">
        <v>1524</v>
      </c>
      <c r="F254" s="6" t="s">
        <v>1525</v>
      </c>
      <c r="G254" s="6" t="s">
        <v>180</v>
      </c>
      <c r="H254" s="6">
        <v>4714781024723</v>
      </c>
      <c r="I254" s="6">
        <v>3</v>
      </c>
      <c r="J254" s="6">
        <v>897</v>
      </c>
      <c r="K254" s="6">
        <v>0</v>
      </c>
      <c r="L254" s="6">
        <v>0</v>
      </c>
      <c r="M254" s="6">
        <v>897</v>
      </c>
      <c r="N254" s="6" t="s">
        <v>1476</v>
      </c>
      <c r="O254" s="6" t="s">
        <v>1477</v>
      </c>
      <c r="Q254" s="6" t="s">
        <v>870</v>
      </c>
      <c r="T254" s="6" t="s">
        <v>1886</v>
      </c>
      <c r="V254" s="6">
        <v>210306</v>
      </c>
      <c r="W254" s="6" t="s">
        <v>3031</v>
      </c>
      <c r="X254" s="6" t="s">
        <v>3032</v>
      </c>
    </row>
    <row r="255" spans="1:24">
      <c r="A255" s="6" t="s">
        <v>3033</v>
      </c>
      <c r="B255" s="6" t="s">
        <v>3034</v>
      </c>
      <c r="C255" s="6" t="s">
        <v>3035</v>
      </c>
      <c r="D255" s="6" t="s">
        <v>3036</v>
      </c>
      <c r="E255" s="6" t="s">
        <v>1486</v>
      </c>
      <c r="F255" s="6" t="s">
        <v>1487</v>
      </c>
      <c r="G255" s="6" t="s">
        <v>1488</v>
      </c>
      <c r="H255" s="6" t="s">
        <v>163</v>
      </c>
      <c r="I255" s="6">
        <v>2</v>
      </c>
      <c r="J255" s="6">
        <v>798</v>
      </c>
      <c r="K255" s="6">
        <v>0</v>
      </c>
      <c r="L255" s="6">
        <v>0</v>
      </c>
      <c r="M255" s="6">
        <v>798</v>
      </c>
      <c r="N255" s="6" t="s">
        <v>1476</v>
      </c>
      <c r="O255" s="6" t="s">
        <v>1477</v>
      </c>
      <c r="Q255" s="6" t="s">
        <v>870</v>
      </c>
      <c r="T255" s="6" t="s">
        <v>1886</v>
      </c>
      <c r="V255" s="6">
        <v>148133</v>
      </c>
      <c r="W255" s="6" t="s">
        <v>3037</v>
      </c>
      <c r="X255" s="6" t="s">
        <v>3038</v>
      </c>
    </row>
    <row r="256" spans="1:24">
      <c r="A256" s="6" t="s">
        <v>3039</v>
      </c>
      <c r="B256" s="6" t="s">
        <v>3040</v>
      </c>
      <c r="C256" s="6" t="s">
        <v>3041</v>
      </c>
      <c r="D256" s="6" t="s">
        <v>3042</v>
      </c>
      <c r="E256" s="6" t="s">
        <v>876</v>
      </c>
      <c r="F256" s="6" t="s">
        <v>877</v>
      </c>
      <c r="G256" s="6" t="s">
        <v>184</v>
      </c>
      <c r="H256" s="6">
        <v>4714781020107</v>
      </c>
      <c r="I256" s="6">
        <v>1</v>
      </c>
      <c r="J256" s="6">
        <v>399</v>
      </c>
      <c r="K256" s="6">
        <v>65</v>
      </c>
      <c r="L256" s="6">
        <v>0</v>
      </c>
      <c r="M256" s="6">
        <v>464</v>
      </c>
      <c r="N256" s="6" t="s">
        <v>1476</v>
      </c>
      <c r="O256" s="6" t="s">
        <v>1477</v>
      </c>
      <c r="Q256" s="6" t="s">
        <v>870</v>
      </c>
      <c r="T256" s="6" t="s">
        <v>1886</v>
      </c>
      <c r="V256" s="6">
        <v>966739</v>
      </c>
      <c r="W256" s="6" t="s">
        <v>3043</v>
      </c>
      <c r="X256" s="6" t="s">
        <v>3044</v>
      </c>
    </row>
    <row r="257" spans="1:26">
      <c r="A257" s="6" t="s">
        <v>3045</v>
      </c>
      <c r="B257" s="6" t="s">
        <v>3046</v>
      </c>
      <c r="C257" s="6" t="s">
        <v>3047</v>
      </c>
      <c r="D257" s="6" t="s">
        <v>3048</v>
      </c>
      <c r="E257" s="6" t="s">
        <v>1481</v>
      </c>
      <c r="F257" s="6" t="s">
        <v>1482</v>
      </c>
      <c r="G257" s="6" t="s">
        <v>1483</v>
      </c>
      <c r="H257" s="6" t="s">
        <v>175</v>
      </c>
      <c r="I257" s="6">
        <v>1</v>
      </c>
      <c r="J257" s="6">
        <v>450</v>
      </c>
      <c r="K257" s="6">
        <v>60</v>
      </c>
      <c r="L257" s="6">
        <v>0</v>
      </c>
      <c r="M257" s="6">
        <v>754</v>
      </c>
      <c r="N257" s="6" t="s">
        <v>1940</v>
      </c>
      <c r="O257" s="6" t="s">
        <v>1048</v>
      </c>
      <c r="Q257" s="6" t="s">
        <v>870</v>
      </c>
      <c r="T257" s="6" t="s">
        <v>1942</v>
      </c>
      <c r="Y257" s="6">
        <v>247</v>
      </c>
      <c r="Z257" s="6" t="s">
        <v>3049</v>
      </c>
    </row>
    <row r="258" spans="1:26">
      <c r="A258" s="6" t="s">
        <v>3045</v>
      </c>
      <c r="B258" s="6" t="s">
        <v>3046</v>
      </c>
      <c r="C258" s="6" t="s">
        <v>3047</v>
      </c>
      <c r="D258" s="6" t="s">
        <v>3048</v>
      </c>
      <c r="E258" s="6" t="s">
        <v>1489</v>
      </c>
      <c r="F258" s="6" t="s">
        <v>1490</v>
      </c>
      <c r="G258" s="6" t="s">
        <v>1491</v>
      </c>
      <c r="H258" s="6">
        <v>4714781020794</v>
      </c>
      <c r="I258" s="6">
        <v>1</v>
      </c>
      <c r="J258" s="6">
        <v>109</v>
      </c>
      <c r="K258" s="6">
        <v>60</v>
      </c>
      <c r="L258" s="6">
        <v>0</v>
      </c>
      <c r="M258" s="6">
        <v>754</v>
      </c>
      <c r="N258" s="6" t="s">
        <v>1940</v>
      </c>
      <c r="O258" s="6" t="s">
        <v>1048</v>
      </c>
      <c r="Q258" s="6" t="s">
        <v>870</v>
      </c>
      <c r="T258" s="6" t="s">
        <v>1942</v>
      </c>
      <c r="Y258" s="6">
        <v>247</v>
      </c>
      <c r="Z258" s="6" t="s">
        <v>3049</v>
      </c>
    </row>
    <row r="259" spans="1:26">
      <c r="A259" s="6" t="s">
        <v>3045</v>
      </c>
      <c r="B259" s="6" t="s">
        <v>3046</v>
      </c>
      <c r="C259" s="6" t="s">
        <v>3047</v>
      </c>
      <c r="D259" s="6" t="s">
        <v>3048</v>
      </c>
      <c r="E259" s="6" t="s">
        <v>1554</v>
      </c>
      <c r="F259" s="6" t="s">
        <v>2029</v>
      </c>
      <c r="G259" s="6" t="s">
        <v>1556</v>
      </c>
      <c r="H259" s="6">
        <v>4714781020770</v>
      </c>
      <c r="I259" s="6">
        <v>1</v>
      </c>
      <c r="J259" s="6">
        <v>135</v>
      </c>
      <c r="K259" s="6">
        <v>60</v>
      </c>
      <c r="L259" s="6">
        <v>0</v>
      </c>
      <c r="M259" s="6">
        <v>754</v>
      </c>
      <c r="N259" s="6" t="s">
        <v>1940</v>
      </c>
      <c r="O259" s="6" t="s">
        <v>1048</v>
      </c>
      <c r="Q259" s="6" t="s">
        <v>870</v>
      </c>
      <c r="T259" s="6" t="s">
        <v>1942</v>
      </c>
      <c r="Y259" s="6">
        <v>247</v>
      </c>
      <c r="Z259" s="6" t="s">
        <v>3049</v>
      </c>
    </row>
    <row r="260" spans="1:26">
      <c r="A260" s="6" t="s">
        <v>3050</v>
      </c>
      <c r="B260" s="6" t="s">
        <v>3051</v>
      </c>
      <c r="C260" s="6" t="s">
        <v>3052</v>
      </c>
      <c r="D260" s="6" t="s">
        <v>3053</v>
      </c>
      <c r="E260" s="6" t="s">
        <v>1511</v>
      </c>
      <c r="F260" s="6" t="s">
        <v>1512</v>
      </c>
      <c r="G260" s="6" t="s">
        <v>1513</v>
      </c>
      <c r="H260" s="6" t="s">
        <v>275</v>
      </c>
      <c r="I260" s="6">
        <v>1</v>
      </c>
      <c r="J260" s="6">
        <v>528</v>
      </c>
      <c r="K260" s="6">
        <v>0</v>
      </c>
      <c r="L260" s="6">
        <v>0</v>
      </c>
      <c r="M260" s="6">
        <v>878</v>
      </c>
      <c r="N260" s="6" t="s">
        <v>1960</v>
      </c>
      <c r="O260" s="6" t="s">
        <v>1961</v>
      </c>
      <c r="Q260" s="6" t="s">
        <v>870</v>
      </c>
      <c r="T260" s="6" t="s">
        <v>1942</v>
      </c>
      <c r="Y260" s="6">
        <v>412</v>
      </c>
      <c r="Z260" s="6" t="s">
        <v>3054</v>
      </c>
    </row>
    <row r="261" spans="1:26">
      <c r="A261" s="6" t="s">
        <v>3050</v>
      </c>
      <c r="B261" s="6" t="s">
        <v>3051</v>
      </c>
      <c r="C261" s="6" t="s">
        <v>3052</v>
      </c>
      <c r="D261" s="6" t="s">
        <v>3053</v>
      </c>
      <c r="E261" s="6" t="s">
        <v>1908</v>
      </c>
      <c r="F261" s="6" t="s">
        <v>1909</v>
      </c>
      <c r="G261" s="6" t="s">
        <v>1910</v>
      </c>
      <c r="H261" s="6">
        <v>4714781020268</v>
      </c>
      <c r="I261" s="6">
        <v>1</v>
      </c>
      <c r="J261" s="6">
        <v>350</v>
      </c>
      <c r="K261" s="6">
        <v>0</v>
      </c>
      <c r="L261" s="6">
        <v>0</v>
      </c>
      <c r="M261" s="6">
        <v>878</v>
      </c>
      <c r="N261" s="6" t="s">
        <v>1960</v>
      </c>
      <c r="O261" s="6" t="s">
        <v>1961</v>
      </c>
      <c r="Q261" s="6" t="s">
        <v>870</v>
      </c>
      <c r="T261" s="6" t="s">
        <v>1942</v>
      </c>
      <c r="Y261" s="6">
        <v>412</v>
      </c>
      <c r="Z261" s="6" t="s">
        <v>3054</v>
      </c>
    </row>
    <row r="262" spans="1:26">
      <c r="A262" s="6" t="s">
        <v>3055</v>
      </c>
      <c r="B262" s="6" t="s">
        <v>3056</v>
      </c>
      <c r="C262" s="6" t="s">
        <v>3057</v>
      </c>
      <c r="D262" s="6" t="s">
        <v>3058</v>
      </c>
      <c r="E262" s="6" t="s">
        <v>1892</v>
      </c>
      <c r="F262" s="6" t="s">
        <v>195</v>
      </c>
      <c r="G262" s="6" t="s">
        <v>1893</v>
      </c>
      <c r="H262" s="6">
        <v>4714781020169</v>
      </c>
      <c r="I262" s="6">
        <v>2</v>
      </c>
      <c r="J262" s="6">
        <v>118</v>
      </c>
      <c r="K262" s="6">
        <v>65</v>
      </c>
      <c r="L262" s="6">
        <v>0</v>
      </c>
      <c r="M262" s="6">
        <v>183</v>
      </c>
      <c r="N262" s="6" t="s">
        <v>1476</v>
      </c>
      <c r="O262" s="6" t="s">
        <v>1477</v>
      </c>
      <c r="Q262" s="6" t="s">
        <v>870</v>
      </c>
      <c r="T262" s="6" t="s">
        <v>1886</v>
      </c>
      <c r="V262" s="6">
        <v>155153</v>
      </c>
      <c r="W262" s="6" t="s">
        <v>3059</v>
      </c>
      <c r="X262" s="6" t="s">
        <v>3060</v>
      </c>
    </row>
    <row r="263" spans="1:26">
      <c r="A263" s="6" t="s">
        <v>3061</v>
      </c>
      <c r="B263" s="6" t="s">
        <v>3062</v>
      </c>
      <c r="C263" s="6" t="s">
        <v>3063</v>
      </c>
      <c r="D263" s="6" t="s">
        <v>3064</v>
      </c>
      <c r="E263" s="6" t="s">
        <v>1557</v>
      </c>
      <c r="F263" s="6" t="s">
        <v>1558</v>
      </c>
      <c r="G263" s="6" t="s">
        <v>3065</v>
      </c>
      <c r="H263" s="6" t="s">
        <v>1373</v>
      </c>
      <c r="I263" s="6">
        <v>1</v>
      </c>
      <c r="J263" s="6">
        <v>650</v>
      </c>
      <c r="K263" s="6">
        <v>0</v>
      </c>
      <c r="L263" s="6">
        <v>0</v>
      </c>
      <c r="M263" s="6">
        <v>948</v>
      </c>
      <c r="N263" s="6" t="s">
        <v>1940</v>
      </c>
      <c r="O263" s="6" t="s">
        <v>1048</v>
      </c>
      <c r="Q263" s="6" t="s">
        <v>870</v>
      </c>
      <c r="T263" s="6" t="s">
        <v>1942</v>
      </c>
      <c r="Y263" s="6">
        <v>206</v>
      </c>
      <c r="Z263" s="6" t="s">
        <v>3066</v>
      </c>
    </row>
    <row r="264" spans="1:26">
      <c r="A264" s="6" t="s">
        <v>3061</v>
      </c>
      <c r="B264" s="6" t="s">
        <v>3062</v>
      </c>
      <c r="C264" s="6" t="s">
        <v>3063</v>
      </c>
      <c r="D264" s="6" t="s">
        <v>3064</v>
      </c>
      <c r="E264" s="6" t="s">
        <v>1496</v>
      </c>
      <c r="F264" s="6" t="s">
        <v>1523</v>
      </c>
      <c r="G264" s="6" t="s">
        <v>183</v>
      </c>
      <c r="H264" s="6">
        <v>4714781020954</v>
      </c>
      <c r="I264" s="6">
        <v>2</v>
      </c>
      <c r="J264" s="6">
        <v>298</v>
      </c>
      <c r="K264" s="6">
        <v>0</v>
      </c>
      <c r="L264" s="6">
        <v>0</v>
      </c>
      <c r="M264" s="6">
        <v>948</v>
      </c>
      <c r="N264" s="6" t="s">
        <v>1940</v>
      </c>
      <c r="O264" s="6" t="s">
        <v>1048</v>
      </c>
      <c r="Q264" s="6" t="s">
        <v>870</v>
      </c>
      <c r="T264" s="6" t="s">
        <v>1942</v>
      </c>
      <c r="Y264" s="6">
        <v>206</v>
      </c>
      <c r="Z264" s="6" t="s">
        <v>3066</v>
      </c>
    </row>
    <row r="265" spans="1:26">
      <c r="A265" s="6" t="s">
        <v>3067</v>
      </c>
      <c r="B265" s="6" t="s">
        <v>3068</v>
      </c>
      <c r="C265" s="6" t="s">
        <v>3069</v>
      </c>
      <c r="D265" s="6" t="s">
        <v>3070</v>
      </c>
      <c r="E265" s="6" t="s">
        <v>876</v>
      </c>
      <c r="F265" s="6" t="s">
        <v>877</v>
      </c>
      <c r="G265" s="6" t="s">
        <v>184</v>
      </c>
      <c r="H265" s="6">
        <v>4714781020107</v>
      </c>
      <c r="I265" s="6">
        <v>1</v>
      </c>
      <c r="J265" s="6">
        <v>399</v>
      </c>
      <c r="K265" s="6">
        <v>0</v>
      </c>
      <c r="L265" s="6">
        <v>0</v>
      </c>
      <c r="M265" s="6">
        <v>1098</v>
      </c>
      <c r="N265" s="6" t="s">
        <v>1476</v>
      </c>
      <c r="O265" s="6" t="s">
        <v>1048</v>
      </c>
      <c r="Q265" s="6" t="s">
        <v>870</v>
      </c>
      <c r="T265" s="6" t="s">
        <v>1886</v>
      </c>
      <c r="V265" s="6">
        <v>922201</v>
      </c>
      <c r="W265" s="6" t="s">
        <v>3071</v>
      </c>
      <c r="X265" s="6" t="s">
        <v>3072</v>
      </c>
    </row>
    <row r="266" spans="1:26">
      <c r="A266" s="6" t="s">
        <v>3067</v>
      </c>
      <c r="B266" s="6" t="s">
        <v>3068</v>
      </c>
      <c r="C266" s="6" t="s">
        <v>3069</v>
      </c>
      <c r="D266" s="6" t="s">
        <v>3070</v>
      </c>
      <c r="E266" s="6" t="s">
        <v>1516</v>
      </c>
      <c r="F266" s="6" t="s">
        <v>1517</v>
      </c>
      <c r="G266" s="6" t="s">
        <v>2015</v>
      </c>
      <c r="H266" s="6" t="s">
        <v>235</v>
      </c>
      <c r="I266" s="6">
        <v>1</v>
      </c>
      <c r="J266" s="6">
        <v>699</v>
      </c>
      <c r="K266" s="6">
        <v>0</v>
      </c>
      <c r="L266" s="6">
        <v>0</v>
      </c>
      <c r="M266" s="6">
        <v>1098</v>
      </c>
      <c r="N266" s="6" t="s">
        <v>1476</v>
      </c>
      <c r="O266" s="6" t="s">
        <v>1048</v>
      </c>
      <c r="Q266" s="6" t="s">
        <v>870</v>
      </c>
      <c r="T266" s="6" t="s">
        <v>1886</v>
      </c>
      <c r="V266" s="6">
        <v>922201</v>
      </c>
      <c r="W266" s="6" t="s">
        <v>3071</v>
      </c>
      <c r="X266" s="6" t="s">
        <v>3072</v>
      </c>
    </row>
    <row r="267" spans="1:26">
      <c r="A267" s="6" t="s">
        <v>3067</v>
      </c>
      <c r="B267" s="6" t="s">
        <v>3068</v>
      </c>
      <c r="C267" s="6" t="s">
        <v>3069</v>
      </c>
      <c r="D267" s="6" t="s">
        <v>3070</v>
      </c>
      <c r="E267" s="6" t="s">
        <v>873</v>
      </c>
      <c r="F267" s="6" t="s">
        <v>1299</v>
      </c>
      <c r="G267" s="6" t="s">
        <v>874</v>
      </c>
      <c r="I267" s="6">
        <v>1</v>
      </c>
      <c r="J267" s="6">
        <v>55</v>
      </c>
      <c r="K267" s="6">
        <v>0</v>
      </c>
      <c r="L267" s="6">
        <v>0</v>
      </c>
      <c r="M267" s="6">
        <v>1098</v>
      </c>
      <c r="N267" s="6" t="s">
        <v>1476</v>
      </c>
      <c r="O267" s="6" t="s">
        <v>1048</v>
      </c>
      <c r="Q267" s="6" t="s">
        <v>870</v>
      </c>
      <c r="T267" s="6" t="s">
        <v>1886</v>
      </c>
      <c r="V267" s="6">
        <v>922201</v>
      </c>
      <c r="W267" s="6" t="s">
        <v>3071</v>
      </c>
      <c r="X267" s="6" t="s">
        <v>3072</v>
      </c>
    </row>
    <row r="268" spans="1:26">
      <c r="A268" s="6" t="s">
        <v>3073</v>
      </c>
      <c r="B268" s="6" t="s">
        <v>3074</v>
      </c>
      <c r="C268" s="6" t="s">
        <v>3075</v>
      </c>
      <c r="D268" s="6" t="s">
        <v>3076</v>
      </c>
      <c r="E268" s="6" t="s">
        <v>1486</v>
      </c>
      <c r="F268" s="6" t="s">
        <v>1487</v>
      </c>
      <c r="G268" s="6" t="s">
        <v>1488</v>
      </c>
      <c r="H268" s="6" t="s">
        <v>163</v>
      </c>
      <c r="I268" s="6">
        <v>2</v>
      </c>
      <c r="J268" s="6">
        <v>798</v>
      </c>
      <c r="K268" s="6">
        <v>0</v>
      </c>
      <c r="L268" s="6">
        <v>0</v>
      </c>
      <c r="M268" s="6">
        <v>798</v>
      </c>
      <c r="N268" s="6" t="s">
        <v>1476</v>
      </c>
      <c r="O268" s="6" t="s">
        <v>1477</v>
      </c>
      <c r="Q268" s="6" t="s">
        <v>870</v>
      </c>
      <c r="T268" s="6" t="s">
        <v>1886</v>
      </c>
      <c r="V268" s="6">
        <v>188463</v>
      </c>
      <c r="W268" s="6" t="s">
        <v>3077</v>
      </c>
      <c r="X268" s="6" t="s">
        <v>3078</v>
      </c>
    </row>
    <row r="269" spans="1:26">
      <c r="A269" s="6" t="s">
        <v>3079</v>
      </c>
      <c r="B269" s="6" t="s">
        <v>3080</v>
      </c>
      <c r="C269" s="6" t="s">
        <v>3081</v>
      </c>
      <c r="D269" s="6" t="s">
        <v>3082</v>
      </c>
      <c r="E269" s="6" t="s">
        <v>1901</v>
      </c>
      <c r="F269" s="6" t="s">
        <v>1902</v>
      </c>
      <c r="G269" s="6" t="s">
        <v>1903</v>
      </c>
      <c r="H269" s="6">
        <v>4714781020510</v>
      </c>
      <c r="I269" s="6">
        <v>3</v>
      </c>
      <c r="J269" s="6">
        <v>897</v>
      </c>
      <c r="K269" s="6">
        <v>0</v>
      </c>
      <c r="L269" s="6">
        <v>0</v>
      </c>
      <c r="M269" s="6">
        <v>956</v>
      </c>
      <c r="N269" s="6" t="s">
        <v>1476</v>
      </c>
      <c r="O269" s="6" t="s">
        <v>1477</v>
      </c>
      <c r="Q269" s="6" t="s">
        <v>870</v>
      </c>
      <c r="T269" s="6" t="s">
        <v>1886</v>
      </c>
      <c r="V269" s="6">
        <v>112684</v>
      </c>
      <c r="W269" s="6" t="s">
        <v>3083</v>
      </c>
      <c r="X269" s="6" t="s">
        <v>3084</v>
      </c>
    </row>
    <row r="270" spans="1:26">
      <c r="A270" s="6" t="s">
        <v>3079</v>
      </c>
      <c r="B270" s="6" t="s">
        <v>3080</v>
      </c>
      <c r="C270" s="6" t="s">
        <v>3081</v>
      </c>
      <c r="D270" s="6" t="s">
        <v>3082</v>
      </c>
      <c r="E270" s="6" t="s">
        <v>1892</v>
      </c>
      <c r="F270" s="6" t="s">
        <v>195</v>
      </c>
      <c r="G270" s="6" t="s">
        <v>1893</v>
      </c>
      <c r="H270" s="6">
        <v>4714781020169</v>
      </c>
      <c r="I270" s="6">
        <v>1</v>
      </c>
      <c r="J270" s="6">
        <v>59</v>
      </c>
      <c r="K270" s="6">
        <v>0</v>
      </c>
      <c r="L270" s="6">
        <v>0</v>
      </c>
      <c r="M270" s="6">
        <v>956</v>
      </c>
      <c r="N270" s="6" t="s">
        <v>1476</v>
      </c>
      <c r="O270" s="6" t="s">
        <v>1477</v>
      </c>
      <c r="Q270" s="6" t="s">
        <v>870</v>
      </c>
      <c r="T270" s="6" t="s">
        <v>1886</v>
      </c>
      <c r="V270" s="6">
        <v>112684</v>
      </c>
      <c r="W270" s="6" t="s">
        <v>3083</v>
      </c>
      <c r="X270" s="6" t="s">
        <v>3084</v>
      </c>
    </row>
    <row r="271" spans="1:26">
      <c r="A271" s="6" t="s">
        <v>3085</v>
      </c>
      <c r="B271" s="6" t="s">
        <v>3086</v>
      </c>
      <c r="C271" s="6" t="s">
        <v>3087</v>
      </c>
      <c r="D271" s="6" t="s">
        <v>3088</v>
      </c>
      <c r="E271" s="6" t="s">
        <v>876</v>
      </c>
      <c r="F271" s="6" t="s">
        <v>877</v>
      </c>
      <c r="G271" s="6" t="s">
        <v>184</v>
      </c>
      <c r="H271" s="6">
        <v>4714781020107</v>
      </c>
      <c r="I271" s="6">
        <v>2</v>
      </c>
      <c r="J271" s="6">
        <v>798</v>
      </c>
      <c r="K271" s="6">
        <v>0</v>
      </c>
      <c r="L271" s="6">
        <v>0</v>
      </c>
      <c r="M271" s="6">
        <v>798</v>
      </c>
      <c r="N271" s="6" t="s">
        <v>1476</v>
      </c>
      <c r="O271" s="6" t="s">
        <v>1477</v>
      </c>
      <c r="Q271" s="6" t="s">
        <v>870</v>
      </c>
      <c r="T271" s="6" t="s">
        <v>1886</v>
      </c>
      <c r="V271" s="6">
        <v>110068</v>
      </c>
      <c r="W271" s="6" t="s">
        <v>3089</v>
      </c>
      <c r="X271" s="6" t="s">
        <v>3090</v>
      </c>
    </row>
    <row r="272" spans="1:26">
      <c r="A272" s="6" t="s">
        <v>3091</v>
      </c>
      <c r="B272" s="6" t="s">
        <v>3092</v>
      </c>
      <c r="C272" s="6" t="s">
        <v>3093</v>
      </c>
      <c r="D272" s="6" t="s">
        <v>3094</v>
      </c>
      <c r="E272" s="6" t="s">
        <v>1492</v>
      </c>
      <c r="F272" s="6" t="s">
        <v>1493</v>
      </c>
      <c r="G272" s="6" t="s">
        <v>1494</v>
      </c>
      <c r="H272" s="6">
        <v>4714781020541</v>
      </c>
      <c r="I272" s="6">
        <v>1</v>
      </c>
      <c r="J272" s="6">
        <v>300</v>
      </c>
      <c r="K272" s="6">
        <v>65</v>
      </c>
      <c r="L272" s="6">
        <v>0</v>
      </c>
      <c r="M272" s="6">
        <v>365</v>
      </c>
      <c r="N272" s="6" t="s">
        <v>1476</v>
      </c>
      <c r="O272" s="6" t="s">
        <v>1477</v>
      </c>
      <c r="Q272" s="6" t="s">
        <v>870</v>
      </c>
      <c r="T272" s="6" t="s">
        <v>1886</v>
      </c>
      <c r="V272" s="6">
        <v>195807</v>
      </c>
      <c r="W272" s="6" t="s">
        <v>3095</v>
      </c>
      <c r="X272" s="6" t="s">
        <v>3096</v>
      </c>
    </row>
    <row r="273" spans="1:26">
      <c r="A273" s="6" t="s">
        <v>3097</v>
      </c>
      <c r="B273" s="6" t="s">
        <v>3098</v>
      </c>
      <c r="C273" s="6" t="s">
        <v>3099</v>
      </c>
      <c r="D273" s="6" t="s">
        <v>3100</v>
      </c>
      <c r="E273" s="6" t="s">
        <v>3101</v>
      </c>
      <c r="F273" s="6" t="s">
        <v>3102</v>
      </c>
      <c r="G273" s="6" t="s">
        <v>3103</v>
      </c>
      <c r="H273" s="6">
        <v>4714781021463</v>
      </c>
      <c r="I273" s="6">
        <v>1</v>
      </c>
      <c r="J273" s="6">
        <v>120</v>
      </c>
      <c r="K273" s="6">
        <v>0</v>
      </c>
      <c r="L273" s="6">
        <v>0</v>
      </c>
      <c r="M273" s="6">
        <v>1088</v>
      </c>
      <c r="N273" s="6" t="s">
        <v>1940</v>
      </c>
      <c r="O273" s="6" t="s">
        <v>1495</v>
      </c>
      <c r="Q273" s="6" t="s">
        <v>870</v>
      </c>
      <c r="T273" s="6" t="s">
        <v>1942</v>
      </c>
      <c r="Y273" s="6">
        <v>433</v>
      </c>
      <c r="Z273" s="6" t="s">
        <v>3104</v>
      </c>
    </row>
    <row r="274" spans="1:26">
      <c r="A274" s="6" t="s">
        <v>3097</v>
      </c>
      <c r="B274" s="6" t="s">
        <v>3098</v>
      </c>
      <c r="C274" s="6" t="s">
        <v>3099</v>
      </c>
      <c r="D274" s="6" t="s">
        <v>3100</v>
      </c>
      <c r="E274" s="6" t="s">
        <v>1966</v>
      </c>
      <c r="F274" s="6" t="s">
        <v>1967</v>
      </c>
      <c r="G274" s="6" t="s">
        <v>1968</v>
      </c>
      <c r="H274" s="6">
        <v>4714781020817</v>
      </c>
      <c r="I274" s="6">
        <v>1</v>
      </c>
      <c r="J274" s="6">
        <v>128</v>
      </c>
      <c r="K274" s="6">
        <v>0</v>
      </c>
      <c r="L274" s="6">
        <v>0</v>
      </c>
      <c r="M274" s="6">
        <v>1088</v>
      </c>
      <c r="N274" s="6" t="s">
        <v>1940</v>
      </c>
      <c r="O274" s="6" t="s">
        <v>1495</v>
      </c>
      <c r="Q274" s="6" t="s">
        <v>870</v>
      </c>
      <c r="T274" s="6" t="s">
        <v>1942</v>
      </c>
      <c r="Y274" s="6">
        <v>433</v>
      </c>
      <c r="Z274" s="6" t="s">
        <v>3104</v>
      </c>
    </row>
    <row r="275" spans="1:26">
      <c r="A275" s="6" t="s">
        <v>3097</v>
      </c>
      <c r="B275" s="6" t="s">
        <v>3098</v>
      </c>
      <c r="C275" s="6" t="s">
        <v>3099</v>
      </c>
      <c r="D275" s="6" t="s">
        <v>3100</v>
      </c>
      <c r="E275" s="6" t="s">
        <v>1514</v>
      </c>
      <c r="F275" s="6" t="s">
        <v>1515</v>
      </c>
      <c r="G275" s="6" t="s">
        <v>179</v>
      </c>
      <c r="H275" s="6">
        <v>4714781024716</v>
      </c>
      <c r="I275" s="6">
        <v>3</v>
      </c>
      <c r="J275" s="6">
        <v>897</v>
      </c>
      <c r="K275" s="6">
        <v>0</v>
      </c>
      <c r="L275" s="6">
        <v>0</v>
      </c>
      <c r="M275" s="6">
        <v>1088</v>
      </c>
      <c r="N275" s="6" t="s">
        <v>1940</v>
      </c>
      <c r="O275" s="6" t="s">
        <v>1495</v>
      </c>
      <c r="Q275" s="6" t="s">
        <v>870</v>
      </c>
      <c r="T275" s="6" t="s">
        <v>1942</v>
      </c>
      <c r="Y275" s="6">
        <v>433</v>
      </c>
      <c r="Z275" s="6" t="s">
        <v>3104</v>
      </c>
    </row>
    <row r="276" spans="1:26">
      <c r="A276" s="6" t="s">
        <v>3097</v>
      </c>
      <c r="B276" s="6" t="s">
        <v>3098</v>
      </c>
      <c r="C276" s="6" t="s">
        <v>3099</v>
      </c>
      <c r="D276" s="6" t="s">
        <v>3100</v>
      </c>
      <c r="E276" s="6" t="s">
        <v>868</v>
      </c>
      <c r="F276" s="6" t="s">
        <v>871</v>
      </c>
      <c r="G276" s="6" t="s">
        <v>872</v>
      </c>
      <c r="I276" s="6">
        <v>1</v>
      </c>
      <c r="J276" s="6">
        <v>-57</v>
      </c>
      <c r="K276" s="6">
        <v>0</v>
      </c>
      <c r="L276" s="6">
        <v>0</v>
      </c>
      <c r="M276" s="6">
        <v>1088</v>
      </c>
      <c r="N276" s="6" t="s">
        <v>1940</v>
      </c>
      <c r="O276" s="6" t="s">
        <v>1495</v>
      </c>
      <c r="Q276" s="6" t="s">
        <v>870</v>
      </c>
      <c r="T276" s="6" t="s">
        <v>1942</v>
      </c>
      <c r="Y276" s="6">
        <v>433</v>
      </c>
      <c r="Z276" s="6" t="s">
        <v>3104</v>
      </c>
    </row>
    <row r="277" spans="1:26">
      <c r="A277" s="6" t="s">
        <v>3097</v>
      </c>
      <c r="B277" s="6" t="s">
        <v>3098</v>
      </c>
      <c r="C277" s="6" t="s">
        <v>3099</v>
      </c>
      <c r="D277" s="6" t="s">
        <v>3100</v>
      </c>
      <c r="E277" s="6" t="s">
        <v>873</v>
      </c>
      <c r="F277" s="6" t="s">
        <v>1299</v>
      </c>
      <c r="G277" s="6" t="s">
        <v>874</v>
      </c>
      <c r="I277" s="6">
        <v>1</v>
      </c>
      <c r="J277" s="6">
        <v>57</v>
      </c>
      <c r="K277" s="6">
        <v>0</v>
      </c>
      <c r="L277" s="6">
        <v>0</v>
      </c>
      <c r="M277" s="6">
        <v>1088</v>
      </c>
      <c r="N277" s="6" t="s">
        <v>1940</v>
      </c>
      <c r="O277" s="6" t="s">
        <v>1495</v>
      </c>
      <c r="Q277" s="6" t="s">
        <v>870</v>
      </c>
      <c r="T277" s="6" t="s">
        <v>1942</v>
      </c>
      <c r="Y277" s="6">
        <v>433</v>
      </c>
      <c r="Z277" s="6" t="s">
        <v>3104</v>
      </c>
    </row>
    <row r="278" spans="1:26">
      <c r="A278" s="6" t="s">
        <v>3105</v>
      </c>
      <c r="B278" s="6" t="s">
        <v>3106</v>
      </c>
      <c r="C278" s="6" t="s">
        <v>3107</v>
      </c>
      <c r="D278" s="6" t="s">
        <v>3108</v>
      </c>
      <c r="E278" s="6" t="s">
        <v>1951</v>
      </c>
      <c r="F278" s="6" t="s">
        <v>1952</v>
      </c>
      <c r="G278" s="6" t="s">
        <v>2634</v>
      </c>
      <c r="H278" s="6" t="s">
        <v>285</v>
      </c>
      <c r="I278" s="6">
        <v>1</v>
      </c>
      <c r="J278" s="6">
        <v>480</v>
      </c>
      <c r="K278" s="6">
        <v>0</v>
      </c>
      <c r="L278" s="6">
        <v>0</v>
      </c>
      <c r="M278" s="6">
        <v>978</v>
      </c>
      <c r="N278" s="6" t="s">
        <v>1940</v>
      </c>
      <c r="O278" s="6" t="s">
        <v>1048</v>
      </c>
      <c r="Q278" s="6" t="s">
        <v>870</v>
      </c>
      <c r="T278" s="6" t="s">
        <v>1942</v>
      </c>
      <c r="Y278" s="6">
        <v>235</v>
      </c>
      <c r="Z278" s="6" t="s">
        <v>3109</v>
      </c>
    </row>
    <row r="279" spans="1:26">
      <c r="A279" s="6" t="s">
        <v>3105</v>
      </c>
      <c r="B279" s="6" t="s">
        <v>3106</v>
      </c>
      <c r="C279" s="6" t="s">
        <v>3107</v>
      </c>
      <c r="D279" s="6" t="s">
        <v>3108</v>
      </c>
      <c r="E279" s="6" t="s">
        <v>3101</v>
      </c>
      <c r="F279" s="6" t="s">
        <v>3102</v>
      </c>
      <c r="G279" s="6" t="s">
        <v>3103</v>
      </c>
      <c r="H279" s="6">
        <v>4714781021463</v>
      </c>
      <c r="I279" s="6">
        <v>1</v>
      </c>
      <c r="J279" s="6">
        <v>120</v>
      </c>
      <c r="K279" s="6">
        <v>0</v>
      </c>
      <c r="L279" s="6">
        <v>0</v>
      </c>
      <c r="M279" s="6">
        <v>978</v>
      </c>
      <c r="N279" s="6" t="s">
        <v>1940</v>
      </c>
      <c r="O279" s="6" t="s">
        <v>1048</v>
      </c>
      <c r="Q279" s="6" t="s">
        <v>870</v>
      </c>
      <c r="T279" s="6" t="s">
        <v>1942</v>
      </c>
      <c r="Y279" s="6">
        <v>235</v>
      </c>
      <c r="Z279" s="6" t="s">
        <v>3109</v>
      </c>
    </row>
    <row r="280" spans="1:26">
      <c r="A280" s="6" t="s">
        <v>3105</v>
      </c>
      <c r="B280" s="6" t="s">
        <v>3106</v>
      </c>
      <c r="C280" s="6" t="s">
        <v>3107</v>
      </c>
      <c r="D280" s="6" t="s">
        <v>3108</v>
      </c>
      <c r="E280" s="6" t="s">
        <v>1481</v>
      </c>
      <c r="F280" s="6" t="s">
        <v>1482</v>
      </c>
      <c r="G280" s="6" t="s">
        <v>1483</v>
      </c>
      <c r="H280" s="6" t="s">
        <v>175</v>
      </c>
      <c r="I280" s="6">
        <v>1</v>
      </c>
      <c r="J280" s="6">
        <v>450</v>
      </c>
      <c r="K280" s="6">
        <v>0</v>
      </c>
      <c r="L280" s="6">
        <v>0</v>
      </c>
      <c r="M280" s="6">
        <v>978</v>
      </c>
      <c r="N280" s="6" t="s">
        <v>1940</v>
      </c>
      <c r="O280" s="6" t="s">
        <v>1048</v>
      </c>
      <c r="Q280" s="6" t="s">
        <v>870</v>
      </c>
      <c r="T280" s="6" t="s">
        <v>1942</v>
      </c>
      <c r="Y280" s="6">
        <v>235</v>
      </c>
      <c r="Z280" s="6" t="s">
        <v>3109</v>
      </c>
    </row>
    <row r="281" spans="1:26">
      <c r="A281" s="6" t="s">
        <v>3105</v>
      </c>
      <c r="B281" s="6" t="s">
        <v>3106</v>
      </c>
      <c r="C281" s="6" t="s">
        <v>3107</v>
      </c>
      <c r="D281" s="6" t="s">
        <v>3108</v>
      </c>
      <c r="E281" s="6" t="s">
        <v>1507</v>
      </c>
      <c r="F281" s="6" t="s">
        <v>1926</v>
      </c>
      <c r="G281" s="6" t="s">
        <v>874</v>
      </c>
      <c r="I281" s="6">
        <v>1</v>
      </c>
      <c r="J281" s="6">
        <v>-21</v>
      </c>
      <c r="K281" s="6">
        <v>0</v>
      </c>
      <c r="L281" s="6">
        <v>0</v>
      </c>
      <c r="M281" s="6">
        <v>978</v>
      </c>
      <c r="N281" s="6" t="s">
        <v>1940</v>
      </c>
      <c r="O281" s="6" t="s">
        <v>1048</v>
      </c>
      <c r="Q281" s="6" t="s">
        <v>870</v>
      </c>
      <c r="T281" s="6" t="s">
        <v>1942</v>
      </c>
      <c r="Y281" s="6">
        <v>235</v>
      </c>
      <c r="Z281" s="6" t="s">
        <v>3109</v>
      </c>
    </row>
    <row r="282" spans="1:26">
      <c r="A282" s="6" t="s">
        <v>3105</v>
      </c>
      <c r="B282" s="6" t="s">
        <v>3106</v>
      </c>
      <c r="C282" s="6" t="s">
        <v>3107</v>
      </c>
      <c r="D282" s="6" t="s">
        <v>3108</v>
      </c>
      <c r="E282" s="6" t="s">
        <v>868</v>
      </c>
      <c r="F282" s="6" t="s">
        <v>871</v>
      </c>
      <c r="G282" s="6" t="s">
        <v>872</v>
      </c>
      <c r="I282" s="6">
        <v>1</v>
      </c>
      <c r="J282" s="6">
        <v>-51</v>
      </c>
      <c r="K282" s="6">
        <v>0</v>
      </c>
      <c r="L282" s="6">
        <v>0</v>
      </c>
      <c r="M282" s="6">
        <v>978</v>
      </c>
      <c r="N282" s="6" t="s">
        <v>1940</v>
      </c>
      <c r="O282" s="6" t="s">
        <v>1048</v>
      </c>
      <c r="Q282" s="6" t="s">
        <v>870</v>
      </c>
      <c r="T282" s="6" t="s">
        <v>1942</v>
      </c>
      <c r="Y282" s="6">
        <v>235</v>
      </c>
      <c r="Z282" s="6" t="s">
        <v>3109</v>
      </c>
    </row>
    <row r="283" spans="1:26">
      <c r="A283" s="6" t="s">
        <v>3105</v>
      </c>
      <c r="B283" s="6" t="s">
        <v>3106</v>
      </c>
      <c r="C283" s="6" t="s">
        <v>3107</v>
      </c>
      <c r="D283" s="6" t="s">
        <v>3108</v>
      </c>
      <c r="E283" s="6" t="s">
        <v>873</v>
      </c>
      <c r="F283" s="6" t="s">
        <v>1299</v>
      </c>
      <c r="G283" s="6" t="s">
        <v>874</v>
      </c>
      <c r="I283" s="6">
        <v>1</v>
      </c>
      <c r="J283" s="6">
        <v>53</v>
      </c>
      <c r="K283" s="6">
        <v>0</v>
      </c>
      <c r="L283" s="6">
        <v>0</v>
      </c>
      <c r="M283" s="6">
        <v>978</v>
      </c>
      <c r="N283" s="6" t="s">
        <v>1940</v>
      </c>
      <c r="O283" s="6" t="s">
        <v>1048</v>
      </c>
      <c r="Q283" s="6" t="s">
        <v>870</v>
      </c>
      <c r="T283" s="6" t="s">
        <v>1942</v>
      </c>
      <c r="Y283" s="6">
        <v>235</v>
      </c>
      <c r="Z283" s="6" t="s">
        <v>3109</v>
      </c>
    </row>
    <row r="284" spans="1:26">
      <c r="A284" s="6" t="s">
        <v>3110</v>
      </c>
      <c r="B284" s="6" t="s">
        <v>3111</v>
      </c>
      <c r="C284" s="6" t="s">
        <v>3112</v>
      </c>
      <c r="D284" s="6" t="s">
        <v>3113</v>
      </c>
      <c r="E284" s="6" t="s">
        <v>878</v>
      </c>
      <c r="F284" s="6" t="s">
        <v>879</v>
      </c>
      <c r="G284" s="6" t="s">
        <v>880</v>
      </c>
      <c r="H284" s="6" t="s">
        <v>181</v>
      </c>
      <c r="I284" s="6">
        <v>1</v>
      </c>
      <c r="J284" s="6">
        <v>888</v>
      </c>
      <c r="K284" s="6">
        <v>0</v>
      </c>
      <c r="L284" s="6">
        <v>0</v>
      </c>
      <c r="M284" s="6">
        <v>888</v>
      </c>
      <c r="N284" s="6" t="s">
        <v>1476</v>
      </c>
      <c r="O284" s="6" t="s">
        <v>1477</v>
      </c>
      <c r="Q284" s="6" t="s">
        <v>870</v>
      </c>
      <c r="T284" s="6" t="s">
        <v>1886</v>
      </c>
      <c r="V284" s="6">
        <v>198965</v>
      </c>
      <c r="W284" s="6" t="s">
        <v>3114</v>
      </c>
      <c r="X284" s="6" t="s">
        <v>3115</v>
      </c>
    </row>
    <row r="285" spans="1:26">
      <c r="A285" s="6" t="s">
        <v>3116</v>
      </c>
      <c r="B285" s="6" t="s">
        <v>3117</v>
      </c>
      <c r="C285" s="6" t="s">
        <v>3118</v>
      </c>
      <c r="D285" s="6" t="s">
        <v>3119</v>
      </c>
      <c r="E285" s="6" t="s">
        <v>1486</v>
      </c>
      <c r="F285" s="6" t="s">
        <v>1487</v>
      </c>
      <c r="G285" s="6" t="s">
        <v>1488</v>
      </c>
      <c r="H285" s="6" t="s">
        <v>163</v>
      </c>
      <c r="I285" s="6">
        <v>1</v>
      </c>
      <c r="J285" s="6">
        <v>399</v>
      </c>
      <c r="K285" s="6">
        <v>0</v>
      </c>
      <c r="L285" s="6">
        <v>0</v>
      </c>
      <c r="M285" s="6">
        <v>849</v>
      </c>
      <c r="N285" s="6" t="s">
        <v>1476</v>
      </c>
      <c r="O285" s="6" t="s">
        <v>1477</v>
      </c>
      <c r="Q285" s="6" t="s">
        <v>870</v>
      </c>
      <c r="T285" s="6" t="s">
        <v>1886</v>
      </c>
      <c r="V285" s="6">
        <v>181602</v>
      </c>
      <c r="W285" s="6" t="s">
        <v>3120</v>
      </c>
      <c r="X285" s="6" t="s">
        <v>3121</v>
      </c>
    </row>
    <row r="286" spans="1:26">
      <c r="A286" s="6" t="s">
        <v>3116</v>
      </c>
      <c r="B286" s="6" t="s">
        <v>3117</v>
      </c>
      <c r="C286" s="6" t="s">
        <v>3118</v>
      </c>
      <c r="D286" s="6" t="s">
        <v>3119</v>
      </c>
      <c r="E286" s="6" t="s">
        <v>1481</v>
      </c>
      <c r="F286" s="6" t="s">
        <v>1482</v>
      </c>
      <c r="G286" s="6" t="s">
        <v>1483</v>
      </c>
      <c r="H286" s="6" t="s">
        <v>175</v>
      </c>
      <c r="I286" s="6">
        <v>1</v>
      </c>
      <c r="J286" s="6">
        <v>450</v>
      </c>
      <c r="K286" s="6">
        <v>0</v>
      </c>
      <c r="L286" s="6">
        <v>0</v>
      </c>
      <c r="M286" s="6">
        <v>849</v>
      </c>
      <c r="N286" s="6" t="s">
        <v>1476</v>
      </c>
      <c r="O286" s="6" t="s">
        <v>1477</v>
      </c>
      <c r="Q286" s="6" t="s">
        <v>870</v>
      </c>
      <c r="T286" s="6" t="s">
        <v>1886</v>
      </c>
      <c r="V286" s="6">
        <v>181602</v>
      </c>
      <c r="W286" s="6" t="s">
        <v>3120</v>
      </c>
      <c r="X286" s="6" t="s">
        <v>3121</v>
      </c>
    </row>
    <row r="287" spans="1:26">
      <c r="A287" s="6" t="s">
        <v>3122</v>
      </c>
      <c r="B287" s="6" t="s">
        <v>3123</v>
      </c>
      <c r="C287" s="6" t="s">
        <v>3124</v>
      </c>
      <c r="D287" s="6" t="s">
        <v>3125</v>
      </c>
      <c r="E287" s="6" t="s">
        <v>2408</v>
      </c>
      <c r="F287" s="6" t="s">
        <v>2415</v>
      </c>
      <c r="G287" s="6" t="s">
        <v>2409</v>
      </c>
      <c r="H287" s="6">
        <v>4714781021715</v>
      </c>
      <c r="I287" s="6">
        <v>1</v>
      </c>
      <c r="J287" s="6">
        <v>299</v>
      </c>
      <c r="K287" s="6">
        <v>60</v>
      </c>
      <c r="L287" s="6">
        <v>0</v>
      </c>
      <c r="M287" s="6">
        <v>558</v>
      </c>
      <c r="N287" s="6" t="s">
        <v>1940</v>
      </c>
      <c r="O287" s="6" t="s">
        <v>1495</v>
      </c>
      <c r="Q287" s="6" t="s">
        <v>870</v>
      </c>
      <c r="T287" s="6" t="s">
        <v>1942</v>
      </c>
      <c r="Y287" s="6">
        <v>325</v>
      </c>
      <c r="Z287" s="6" t="s">
        <v>3126</v>
      </c>
    </row>
    <row r="288" spans="1:26">
      <c r="A288" s="6" t="s">
        <v>3122</v>
      </c>
      <c r="B288" s="6" t="s">
        <v>3123</v>
      </c>
      <c r="C288" s="6" t="s">
        <v>3124</v>
      </c>
      <c r="D288" s="6" t="s">
        <v>3125</v>
      </c>
      <c r="E288" s="6" t="s">
        <v>1526</v>
      </c>
      <c r="F288" s="6" t="s">
        <v>1527</v>
      </c>
      <c r="G288" s="6" t="s">
        <v>2014</v>
      </c>
      <c r="H288" s="6" t="s">
        <v>1028</v>
      </c>
      <c r="I288" s="6">
        <v>1</v>
      </c>
      <c r="J288" s="6">
        <v>199</v>
      </c>
      <c r="K288" s="6">
        <v>60</v>
      </c>
      <c r="L288" s="6">
        <v>0</v>
      </c>
      <c r="M288" s="6">
        <v>558</v>
      </c>
      <c r="N288" s="6" t="s">
        <v>1940</v>
      </c>
      <c r="O288" s="6" t="s">
        <v>1495</v>
      </c>
      <c r="Q288" s="6" t="s">
        <v>870</v>
      </c>
      <c r="T288" s="6" t="s">
        <v>1942</v>
      </c>
      <c r="Y288" s="6">
        <v>325</v>
      </c>
      <c r="Z288" s="6" t="s">
        <v>3126</v>
      </c>
    </row>
    <row r="289" spans="1:26">
      <c r="A289" s="6" t="s">
        <v>3127</v>
      </c>
      <c r="B289" s="6" t="s">
        <v>3128</v>
      </c>
      <c r="C289" s="6" t="s">
        <v>3129</v>
      </c>
      <c r="D289" s="6" t="s">
        <v>3130</v>
      </c>
      <c r="E289" s="6" t="s">
        <v>3101</v>
      </c>
      <c r="F289" s="6" t="s">
        <v>3102</v>
      </c>
      <c r="G289" s="6" t="s">
        <v>3103</v>
      </c>
      <c r="H289" s="6">
        <v>4714781021463</v>
      </c>
      <c r="I289" s="6">
        <v>2</v>
      </c>
      <c r="J289" s="6">
        <v>240</v>
      </c>
      <c r="K289" s="6">
        <v>65</v>
      </c>
      <c r="L289" s="6">
        <v>0</v>
      </c>
      <c r="M289" s="6">
        <v>305</v>
      </c>
      <c r="N289" s="6" t="s">
        <v>1476</v>
      </c>
      <c r="O289" s="6" t="s">
        <v>1477</v>
      </c>
      <c r="Q289" s="6" t="s">
        <v>870</v>
      </c>
      <c r="T289" s="6" t="s">
        <v>1886</v>
      </c>
      <c r="V289" s="6">
        <v>962645</v>
      </c>
      <c r="W289" s="6" t="s">
        <v>3131</v>
      </c>
      <c r="X289" s="6" t="s">
        <v>3132</v>
      </c>
    </row>
    <row r="290" spans="1:26">
      <c r="A290" s="6" t="s">
        <v>3133</v>
      </c>
      <c r="B290" s="6" t="s">
        <v>3134</v>
      </c>
      <c r="C290" s="6" t="s">
        <v>3135</v>
      </c>
      <c r="D290" s="6" t="s">
        <v>3136</v>
      </c>
      <c r="E290" s="6" t="s">
        <v>1511</v>
      </c>
      <c r="F290" s="6" t="s">
        <v>1512</v>
      </c>
      <c r="G290" s="6" t="s">
        <v>1513</v>
      </c>
      <c r="H290" s="6" t="s">
        <v>275</v>
      </c>
      <c r="I290" s="6">
        <v>1</v>
      </c>
      <c r="J290" s="6">
        <v>528</v>
      </c>
      <c r="K290" s="6">
        <v>65</v>
      </c>
      <c r="L290" s="6">
        <v>0</v>
      </c>
      <c r="M290" s="6">
        <v>711</v>
      </c>
      <c r="N290" s="6" t="s">
        <v>1476</v>
      </c>
      <c r="O290" s="6" t="s">
        <v>1477</v>
      </c>
      <c r="Q290" s="6" t="s">
        <v>870</v>
      </c>
      <c r="T290" s="6" t="s">
        <v>1886</v>
      </c>
      <c r="V290" s="6">
        <v>149701</v>
      </c>
      <c r="W290" s="6" t="s">
        <v>3137</v>
      </c>
      <c r="X290" s="6" t="s">
        <v>3138</v>
      </c>
    </row>
    <row r="291" spans="1:26">
      <c r="A291" s="6" t="s">
        <v>3133</v>
      </c>
      <c r="B291" s="6" t="s">
        <v>3134</v>
      </c>
      <c r="C291" s="6" t="s">
        <v>3135</v>
      </c>
      <c r="D291" s="6" t="s">
        <v>3136</v>
      </c>
      <c r="E291" s="6" t="s">
        <v>2024</v>
      </c>
      <c r="F291" s="6" t="s">
        <v>2412</v>
      </c>
      <c r="G291" s="6" t="s">
        <v>2025</v>
      </c>
      <c r="H291" s="6">
        <v>4714781021234</v>
      </c>
      <c r="I291" s="6">
        <v>1</v>
      </c>
      <c r="J291" s="6">
        <v>59</v>
      </c>
      <c r="K291" s="6">
        <v>65</v>
      </c>
      <c r="L291" s="6">
        <v>0</v>
      </c>
      <c r="M291" s="6">
        <v>711</v>
      </c>
      <c r="N291" s="6" t="s">
        <v>1476</v>
      </c>
      <c r="O291" s="6" t="s">
        <v>1477</v>
      </c>
      <c r="Q291" s="6" t="s">
        <v>870</v>
      </c>
      <c r="T291" s="6" t="s">
        <v>1886</v>
      </c>
      <c r="V291" s="6">
        <v>149701</v>
      </c>
      <c r="W291" s="6" t="s">
        <v>3137</v>
      </c>
      <c r="X291" s="6" t="s">
        <v>3138</v>
      </c>
    </row>
    <row r="292" spans="1:26">
      <c r="A292" s="6" t="s">
        <v>3133</v>
      </c>
      <c r="B292" s="6" t="s">
        <v>3134</v>
      </c>
      <c r="C292" s="6" t="s">
        <v>3135</v>
      </c>
      <c r="D292" s="6" t="s">
        <v>3136</v>
      </c>
      <c r="E292" s="6" t="s">
        <v>1889</v>
      </c>
      <c r="F292" s="6" t="s">
        <v>2465</v>
      </c>
      <c r="G292" s="6" t="s">
        <v>1891</v>
      </c>
      <c r="H292" s="6">
        <v>4714781021227</v>
      </c>
      <c r="I292" s="6">
        <v>1</v>
      </c>
      <c r="J292" s="6">
        <v>59</v>
      </c>
      <c r="K292" s="6">
        <v>65</v>
      </c>
      <c r="L292" s="6">
        <v>0</v>
      </c>
      <c r="M292" s="6">
        <v>711</v>
      </c>
      <c r="N292" s="6" t="s">
        <v>1476</v>
      </c>
      <c r="O292" s="6" t="s">
        <v>1477</v>
      </c>
      <c r="Q292" s="6" t="s">
        <v>870</v>
      </c>
      <c r="T292" s="6" t="s">
        <v>1886</v>
      </c>
      <c r="V292" s="6">
        <v>149701</v>
      </c>
      <c r="W292" s="6" t="s">
        <v>3137</v>
      </c>
      <c r="X292" s="6" t="s">
        <v>3138</v>
      </c>
    </row>
    <row r="293" spans="1:26">
      <c r="A293" s="6" t="s">
        <v>3139</v>
      </c>
      <c r="B293" s="6" t="s">
        <v>3140</v>
      </c>
      <c r="C293" s="6" t="s">
        <v>3141</v>
      </c>
      <c r="D293" s="6" t="s">
        <v>3142</v>
      </c>
      <c r="E293" s="6" t="s">
        <v>1901</v>
      </c>
      <c r="F293" s="6" t="s">
        <v>1902</v>
      </c>
      <c r="G293" s="6" t="s">
        <v>1903</v>
      </c>
      <c r="H293" s="6">
        <v>4714781020510</v>
      </c>
      <c r="I293" s="6">
        <v>1</v>
      </c>
      <c r="J293" s="6">
        <v>299</v>
      </c>
      <c r="K293" s="6">
        <v>0</v>
      </c>
      <c r="L293" s="6">
        <v>0</v>
      </c>
      <c r="M293" s="6">
        <v>1372</v>
      </c>
      <c r="N293" s="6" t="s">
        <v>1940</v>
      </c>
      <c r="O293" s="6" t="s">
        <v>1048</v>
      </c>
      <c r="Q293" s="6" t="s">
        <v>870</v>
      </c>
      <c r="T293" s="6" t="s">
        <v>1942</v>
      </c>
      <c r="Y293" s="6">
        <v>907</v>
      </c>
      <c r="Z293" s="6" t="s">
        <v>3143</v>
      </c>
    </row>
    <row r="294" spans="1:26">
      <c r="A294" s="6" t="s">
        <v>3139</v>
      </c>
      <c r="B294" s="6" t="s">
        <v>3140</v>
      </c>
      <c r="C294" s="6" t="s">
        <v>3141</v>
      </c>
      <c r="D294" s="6" t="s">
        <v>3142</v>
      </c>
      <c r="E294" s="6" t="s">
        <v>1514</v>
      </c>
      <c r="F294" s="6" t="s">
        <v>1515</v>
      </c>
      <c r="G294" s="6" t="s">
        <v>179</v>
      </c>
      <c r="H294" s="6">
        <v>4714781024716</v>
      </c>
      <c r="I294" s="6">
        <v>1</v>
      </c>
      <c r="J294" s="6">
        <v>299</v>
      </c>
      <c r="K294" s="6">
        <v>0</v>
      </c>
      <c r="L294" s="6">
        <v>0</v>
      </c>
      <c r="M294" s="6">
        <v>1372</v>
      </c>
      <c r="N294" s="6" t="s">
        <v>1940</v>
      </c>
      <c r="O294" s="6" t="s">
        <v>1048</v>
      </c>
      <c r="Q294" s="6" t="s">
        <v>870</v>
      </c>
      <c r="T294" s="6" t="s">
        <v>1942</v>
      </c>
      <c r="Y294" s="6">
        <v>907</v>
      </c>
      <c r="Z294" s="6" t="s">
        <v>3143</v>
      </c>
    </row>
    <row r="295" spans="1:26">
      <c r="A295" s="6" t="s">
        <v>3139</v>
      </c>
      <c r="B295" s="6" t="s">
        <v>3140</v>
      </c>
      <c r="C295" s="6" t="s">
        <v>3141</v>
      </c>
      <c r="D295" s="6" t="s">
        <v>3142</v>
      </c>
      <c r="E295" s="6" t="s">
        <v>1966</v>
      </c>
      <c r="F295" s="6" t="s">
        <v>1967</v>
      </c>
      <c r="G295" s="6" t="s">
        <v>1968</v>
      </c>
      <c r="H295" s="6">
        <v>4714781020817</v>
      </c>
      <c r="I295" s="6">
        <v>1</v>
      </c>
      <c r="J295" s="6">
        <v>128</v>
      </c>
      <c r="K295" s="6">
        <v>0</v>
      </c>
      <c r="L295" s="6">
        <v>0</v>
      </c>
      <c r="M295" s="6">
        <v>1372</v>
      </c>
      <c r="N295" s="6" t="s">
        <v>1940</v>
      </c>
      <c r="O295" s="6" t="s">
        <v>1048</v>
      </c>
      <c r="Q295" s="6" t="s">
        <v>870</v>
      </c>
      <c r="T295" s="6" t="s">
        <v>1942</v>
      </c>
      <c r="Y295" s="6">
        <v>907</v>
      </c>
      <c r="Z295" s="6" t="s">
        <v>3143</v>
      </c>
    </row>
    <row r="296" spans="1:26">
      <c r="A296" s="6" t="s">
        <v>3139</v>
      </c>
      <c r="B296" s="6" t="s">
        <v>3140</v>
      </c>
      <c r="C296" s="6" t="s">
        <v>3141</v>
      </c>
      <c r="D296" s="6" t="s">
        <v>3142</v>
      </c>
      <c r="E296" s="6" t="s">
        <v>1518</v>
      </c>
      <c r="F296" s="6" t="s">
        <v>1950</v>
      </c>
      <c r="G296" s="6" t="s">
        <v>1519</v>
      </c>
      <c r="H296" s="6">
        <v>4714781020558</v>
      </c>
      <c r="I296" s="6">
        <v>1</v>
      </c>
      <c r="J296" s="6">
        <v>168</v>
      </c>
      <c r="K296" s="6">
        <v>0</v>
      </c>
      <c r="L296" s="6">
        <v>0</v>
      </c>
      <c r="M296" s="6">
        <v>1372</v>
      </c>
      <c r="N296" s="6" t="s">
        <v>1940</v>
      </c>
      <c r="O296" s="6" t="s">
        <v>1048</v>
      </c>
      <c r="Q296" s="6" t="s">
        <v>870</v>
      </c>
      <c r="T296" s="6" t="s">
        <v>1942</v>
      </c>
      <c r="Y296" s="6">
        <v>907</v>
      </c>
      <c r="Z296" s="6" t="s">
        <v>3143</v>
      </c>
    </row>
    <row r="297" spans="1:26">
      <c r="A297" s="6" t="s">
        <v>3139</v>
      </c>
      <c r="B297" s="6" t="s">
        <v>3140</v>
      </c>
      <c r="C297" s="6" t="s">
        <v>3141</v>
      </c>
      <c r="D297" s="6" t="s">
        <v>3142</v>
      </c>
      <c r="E297" s="6" t="s">
        <v>2680</v>
      </c>
      <c r="F297" s="6" t="s">
        <v>2681</v>
      </c>
      <c r="G297" s="6" t="s">
        <v>2682</v>
      </c>
      <c r="H297" s="6">
        <v>4714781020046</v>
      </c>
      <c r="I297" s="6">
        <v>1</v>
      </c>
      <c r="J297" s="6">
        <v>550</v>
      </c>
      <c r="K297" s="6">
        <v>0</v>
      </c>
      <c r="L297" s="6">
        <v>0</v>
      </c>
      <c r="M297" s="6">
        <v>1372</v>
      </c>
      <c r="N297" s="6" t="s">
        <v>1940</v>
      </c>
      <c r="O297" s="6" t="s">
        <v>1048</v>
      </c>
      <c r="Q297" s="6" t="s">
        <v>870</v>
      </c>
      <c r="T297" s="6" t="s">
        <v>1942</v>
      </c>
      <c r="Y297" s="6">
        <v>907</v>
      </c>
      <c r="Z297" s="6" t="s">
        <v>3143</v>
      </c>
    </row>
    <row r="298" spans="1:26">
      <c r="A298" s="6" t="s">
        <v>3139</v>
      </c>
      <c r="B298" s="6" t="s">
        <v>3140</v>
      </c>
      <c r="C298" s="6" t="s">
        <v>3141</v>
      </c>
      <c r="D298" s="6" t="s">
        <v>3142</v>
      </c>
      <c r="E298" s="6" t="s">
        <v>868</v>
      </c>
      <c r="F298" s="6" t="s">
        <v>871</v>
      </c>
      <c r="G298" s="6" t="s">
        <v>872</v>
      </c>
      <c r="I298" s="6">
        <v>1</v>
      </c>
      <c r="J298" s="6">
        <v>-72</v>
      </c>
      <c r="K298" s="6">
        <v>0</v>
      </c>
      <c r="L298" s="6">
        <v>0</v>
      </c>
      <c r="M298" s="6">
        <v>1372</v>
      </c>
      <c r="N298" s="6" t="s">
        <v>1940</v>
      </c>
      <c r="O298" s="6" t="s">
        <v>1048</v>
      </c>
      <c r="Q298" s="6" t="s">
        <v>870</v>
      </c>
      <c r="T298" s="6" t="s">
        <v>1942</v>
      </c>
      <c r="Y298" s="6">
        <v>907</v>
      </c>
      <c r="Z298" s="6" t="s">
        <v>3143</v>
      </c>
    </row>
    <row r="299" spans="1:26">
      <c r="A299" s="6" t="s">
        <v>3139</v>
      </c>
      <c r="B299" s="6" t="s">
        <v>3140</v>
      </c>
      <c r="C299" s="6" t="s">
        <v>3141</v>
      </c>
      <c r="D299" s="6" t="s">
        <v>3142</v>
      </c>
      <c r="E299" s="6" t="s">
        <v>873</v>
      </c>
      <c r="F299" s="6" t="s">
        <v>1299</v>
      </c>
      <c r="G299" s="6" t="s">
        <v>874</v>
      </c>
      <c r="I299" s="6">
        <v>1</v>
      </c>
      <c r="J299" s="6">
        <v>72</v>
      </c>
      <c r="K299" s="6">
        <v>0</v>
      </c>
      <c r="L299" s="6">
        <v>0</v>
      </c>
      <c r="M299" s="6">
        <v>1372</v>
      </c>
      <c r="N299" s="6" t="s">
        <v>1940</v>
      </c>
      <c r="O299" s="6" t="s">
        <v>1048</v>
      </c>
      <c r="Q299" s="6" t="s">
        <v>870</v>
      </c>
      <c r="T299" s="6" t="s">
        <v>1942</v>
      </c>
      <c r="Y299" s="6">
        <v>907</v>
      </c>
      <c r="Z299" s="6" t="s">
        <v>3143</v>
      </c>
    </row>
    <row r="300" spans="1:26">
      <c r="A300" s="6" t="s">
        <v>3144</v>
      </c>
      <c r="B300" s="6" t="s">
        <v>3145</v>
      </c>
      <c r="C300" s="6" t="s">
        <v>3146</v>
      </c>
      <c r="D300" s="6" t="s">
        <v>3147</v>
      </c>
      <c r="E300" s="6" t="s">
        <v>3101</v>
      </c>
      <c r="F300" s="6" t="s">
        <v>3102</v>
      </c>
      <c r="G300" s="6" t="s">
        <v>3103</v>
      </c>
      <c r="H300" s="6">
        <v>4714781021463</v>
      </c>
      <c r="I300" s="6">
        <v>1</v>
      </c>
      <c r="J300" s="6">
        <v>120</v>
      </c>
      <c r="K300" s="6">
        <v>0</v>
      </c>
      <c r="L300" s="6">
        <v>0</v>
      </c>
      <c r="M300" s="6">
        <v>769</v>
      </c>
      <c r="N300" s="6" t="s">
        <v>1476</v>
      </c>
      <c r="O300" s="6" t="s">
        <v>1477</v>
      </c>
      <c r="Q300" s="6" t="s">
        <v>870</v>
      </c>
      <c r="T300" s="6" t="s">
        <v>1886</v>
      </c>
      <c r="V300" s="6">
        <v>875093</v>
      </c>
      <c r="W300" s="6" t="s">
        <v>3148</v>
      </c>
      <c r="X300" s="6" t="s">
        <v>3149</v>
      </c>
    </row>
    <row r="301" spans="1:26">
      <c r="A301" s="6" t="s">
        <v>3144</v>
      </c>
      <c r="B301" s="6" t="s">
        <v>3145</v>
      </c>
      <c r="C301" s="6" t="s">
        <v>3146</v>
      </c>
      <c r="D301" s="6" t="s">
        <v>3147</v>
      </c>
      <c r="E301" s="6" t="s">
        <v>1481</v>
      </c>
      <c r="F301" s="6" t="s">
        <v>1482</v>
      </c>
      <c r="G301" s="6" t="s">
        <v>1483</v>
      </c>
      <c r="H301" s="6" t="s">
        <v>175</v>
      </c>
      <c r="I301" s="6">
        <v>1</v>
      </c>
      <c r="J301" s="6">
        <v>450</v>
      </c>
      <c r="K301" s="6">
        <v>0</v>
      </c>
      <c r="L301" s="6">
        <v>0</v>
      </c>
      <c r="M301" s="6">
        <v>769</v>
      </c>
      <c r="N301" s="6" t="s">
        <v>1476</v>
      </c>
      <c r="O301" s="6" t="s">
        <v>1477</v>
      </c>
      <c r="Q301" s="6" t="s">
        <v>870</v>
      </c>
      <c r="T301" s="6" t="s">
        <v>1886</v>
      </c>
      <c r="V301" s="6">
        <v>875093</v>
      </c>
      <c r="W301" s="6" t="s">
        <v>3148</v>
      </c>
      <c r="X301" s="6" t="s">
        <v>3149</v>
      </c>
    </row>
    <row r="302" spans="1:26">
      <c r="A302" s="6" t="s">
        <v>3144</v>
      </c>
      <c r="B302" s="6" t="s">
        <v>3145</v>
      </c>
      <c r="C302" s="6" t="s">
        <v>3146</v>
      </c>
      <c r="D302" s="6" t="s">
        <v>3147</v>
      </c>
      <c r="E302" s="6" t="s">
        <v>1526</v>
      </c>
      <c r="F302" s="6" t="s">
        <v>1527</v>
      </c>
      <c r="G302" s="6" t="s">
        <v>1528</v>
      </c>
      <c r="H302" s="6" t="s">
        <v>1021</v>
      </c>
      <c r="I302" s="6">
        <v>1</v>
      </c>
      <c r="J302" s="6">
        <v>199</v>
      </c>
      <c r="K302" s="6">
        <v>0</v>
      </c>
      <c r="L302" s="6">
        <v>0</v>
      </c>
      <c r="M302" s="6">
        <v>769</v>
      </c>
      <c r="N302" s="6" t="s">
        <v>1476</v>
      </c>
      <c r="O302" s="6" t="s">
        <v>1477</v>
      </c>
      <c r="Q302" s="6" t="s">
        <v>870</v>
      </c>
      <c r="T302" s="6" t="s">
        <v>1886</v>
      </c>
      <c r="V302" s="6">
        <v>875093</v>
      </c>
      <c r="W302" s="6" t="s">
        <v>3148</v>
      </c>
      <c r="X302" s="6" t="s">
        <v>3149</v>
      </c>
    </row>
    <row r="303" spans="1:26">
      <c r="A303" s="6" t="s">
        <v>3150</v>
      </c>
      <c r="B303" s="6" t="s">
        <v>3151</v>
      </c>
      <c r="C303" s="6" t="s">
        <v>3152</v>
      </c>
      <c r="D303" s="6" t="s">
        <v>3153</v>
      </c>
      <c r="E303" s="6" t="s">
        <v>1481</v>
      </c>
      <c r="F303" s="6" t="s">
        <v>1482</v>
      </c>
      <c r="G303" s="6" t="s">
        <v>1483</v>
      </c>
      <c r="H303" s="6" t="s">
        <v>175</v>
      </c>
      <c r="I303" s="6">
        <v>1</v>
      </c>
      <c r="J303" s="6">
        <v>450</v>
      </c>
      <c r="K303" s="6">
        <v>0</v>
      </c>
      <c r="L303" s="6">
        <v>0</v>
      </c>
      <c r="M303" s="6">
        <v>1281</v>
      </c>
      <c r="N303" s="6" t="s">
        <v>1940</v>
      </c>
      <c r="O303" s="6" t="s">
        <v>1495</v>
      </c>
      <c r="Q303" s="6" t="s">
        <v>870</v>
      </c>
      <c r="T303" s="6" t="s">
        <v>1942</v>
      </c>
      <c r="Y303" s="6">
        <v>244</v>
      </c>
      <c r="Z303" s="6" t="s">
        <v>3154</v>
      </c>
    </row>
    <row r="304" spans="1:26">
      <c r="A304" s="6" t="s">
        <v>3150</v>
      </c>
      <c r="B304" s="6" t="s">
        <v>3151</v>
      </c>
      <c r="C304" s="6" t="s">
        <v>3152</v>
      </c>
      <c r="D304" s="6" t="s">
        <v>3153</v>
      </c>
      <c r="E304" s="6" t="s">
        <v>1944</v>
      </c>
      <c r="F304" s="6" t="s">
        <v>1945</v>
      </c>
      <c r="G304" s="6" t="s">
        <v>1819</v>
      </c>
      <c r="H304" s="6" t="s">
        <v>298</v>
      </c>
      <c r="I304" s="6">
        <v>1</v>
      </c>
      <c r="J304" s="6">
        <v>680</v>
      </c>
      <c r="K304" s="6">
        <v>0</v>
      </c>
      <c r="L304" s="6">
        <v>0</v>
      </c>
      <c r="M304" s="6">
        <v>1281</v>
      </c>
      <c r="N304" s="6" t="s">
        <v>1940</v>
      </c>
      <c r="O304" s="6" t="s">
        <v>1495</v>
      </c>
      <c r="Q304" s="6" t="s">
        <v>870</v>
      </c>
      <c r="T304" s="6" t="s">
        <v>1942</v>
      </c>
      <c r="Y304" s="6">
        <v>244</v>
      </c>
      <c r="Z304" s="6" t="s">
        <v>3154</v>
      </c>
    </row>
    <row r="305" spans="1:26">
      <c r="A305" s="6" t="s">
        <v>3150</v>
      </c>
      <c r="B305" s="6" t="s">
        <v>3151</v>
      </c>
      <c r="C305" s="6" t="s">
        <v>3152</v>
      </c>
      <c r="D305" s="6" t="s">
        <v>3153</v>
      </c>
      <c r="E305" s="6" t="s">
        <v>2021</v>
      </c>
      <c r="F305" s="6" t="s">
        <v>2417</v>
      </c>
      <c r="G305" s="6" t="s">
        <v>2022</v>
      </c>
      <c r="H305" s="6">
        <v>4714781021241</v>
      </c>
      <c r="I305" s="6">
        <v>1</v>
      </c>
      <c r="J305" s="6">
        <v>59</v>
      </c>
      <c r="K305" s="6">
        <v>0</v>
      </c>
      <c r="L305" s="6">
        <v>0</v>
      </c>
      <c r="M305" s="6">
        <v>1281</v>
      </c>
      <c r="N305" s="6" t="s">
        <v>1940</v>
      </c>
      <c r="O305" s="6" t="s">
        <v>1495</v>
      </c>
      <c r="Q305" s="6" t="s">
        <v>870</v>
      </c>
      <c r="T305" s="6" t="s">
        <v>1942</v>
      </c>
      <c r="Y305" s="6">
        <v>244</v>
      </c>
      <c r="Z305" s="6" t="s">
        <v>3154</v>
      </c>
    </row>
    <row r="306" spans="1:26">
      <c r="A306" s="6" t="s">
        <v>3150</v>
      </c>
      <c r="B306" s="6" t="s">
        <v>3151</v>
      </c>
      <c r="C306" s="6" t="s">
        <v>3152</v>
      </c>
      <c r="D306" s="6" t="s">
        <v>3153</v>
      </c>
      <c r="E306" s="6" t="s">
        <v>1504</v>
      </c>
      <c r="F306" s="6" t="s">
        <v>1505</v>
      </c>
      <c r="G306" s="6" t="s">
        <v>1506</v>
      </c>
      <c r="H306" s="6">
        <v>4714781021029</v>
      </c>
      <c r="I306" s="6">
        <v>1</v>
      </c>
      <c r="J306" s="6">
        <v>149</v>
      </c>
      <c r="K306" s="6">
        <v>0</v>
      </c>
      <c r="L306" s="6">
        <v>0</v>
      </c>
      <c r="M306" s="6">
        <v>1281</v>
      </c>
      <c r="N306" s="6" t="s">
        <v>1940</v>
      </c>
      <c r="O306" s="6" t="s">
        <v>1495</v>
      </c>
      <c r="Q306" s="6" t="s">
        <v>870</v>
      </c>
      <c r="T306" s="6" t="s">
        <v>1942</v>
      </c>
      <c r="Y306" s="6">
        <v>244</v>
      </c>
      <c r="Z306" s="6" t="s">
        <v>3154</v>
      </c>
    </row>
    <row r="307" spans="1:26">
      <c r="A307" s="6" t="s">
        <v>3150</v>
      </c>
      <c r="B307" s="6" t="s">
        <v>3151</v>
      </c>
      <c r="C307" s="6" t="s">
        <v>3152</v>
      </c>
      <c r="D307" s="6" t="s">
        <v>3153</v>
      </c>
      <c r="E307" s="6" t="s">
        <v>868</v>
      </c>
      <c r="F307" s="6" t="s">
        <v>871</v>
      </c>
      <c r="G307" s="6" t="s">
        <v>872</v>
      </c>
      <c r="I307" s="6">
        <v>1</v>
      </c>
      <c r="J307" s="6">
        <v>-57</v>
      </c>
      <c r="K307" s="6">
        <v>0</v>
      </c>
      <c r="L307" s="6">
        <v>0</v>
      </c>
      <c r="M307" s="6">
        <v>1281</v>
      </c>
      <c r="N307" s="6" t="s">
        <v>1940</v>
      </c>
      <c r="O307" s="6" t="s">
        <v>1495</v>
      </c>
      <c r="Q307" s="6" t="s">
        <v>870</v>
      </c>
      <c r="T307" s="6" t="s">
        <v>1942</v>
      </c>
      <c r="Y307" s="6">
        <v>244</v>
      </c>
      <c r="Z307" s="6" t="s">
        <v>3154</v>
      </c>
    </row>
    <row r="308" spans="1:26">
      <c r="A308" s="6" t="s">
        <v>3150</v>
      </c>
      <c r="B308" s="6" t="s">
        <v>3151</v>
      </c>
      <c r="C308" s="6" t="s">
        <v>3152</v>
      </c>
      <c r="D308" s="6" t="s">
        <v>3153</v>
      </c>
      <c r="E308" s="6" t="s">
        <v>873</v>
      </c>
      <c r="F308" s="6" t="s">
        <v>1299</v>
      </c>
      <c r="G308" s="6" t="s">
        <v>874</v>
      </c>
      <c r="I308" s="6">
        <v>1</v>
      </c>
      <c r="J308" s="6">
        <v>57</v>
      </c>
      <c r="K308" s="6">
        <v>0</v>
      </c>
      <c r="L308" s="6">
        <v>0</v>
      </c>
      <c r="M308" s="6">
        <v>1281</v>
      </c>
      <c r="N308" s="6" t="s">
        <v>1940</v>
      </c>
      <c r="O308" s="6" t="s">
        <v>1495</v>
      </c>
      <c r="Q308" s="6" t="s">
        <v>870</v>
      </c>
      <c r="T308" s="6" t="s">
        <v>1942</v>
      </c>
      <c r="Y308" s="6">
        <v>244</v>
      </c>
      <c r="Z308" s="6" t="s">
        <v>3154</v>
      </c>
    </row>
    <row r="309" spans="1:26">
      <c r="A309" s="6" t="s">
        <v>3155</v>
      </c>
      <c r="B309" s="6" t="s">
        <v>3156</v>
      </c>
      <c r="C309" s="6" t="s">
        <v>3157</v>
      </c>
      <c r="D309" s="6" t="s">
        <v>3158</v>
      </c>
      <c r="E309" s="6" t="s">
        <v>1481</v>
      </c>
      <c r="F309" s="6" t="s">
        <v>1482</v>
      </c>
      <c r="G309" s="6" t="s">
        <v>2038</v>
      </c>
      <c r="H309" s="6" t="s">
        <v>259</v>
      </c>
      <c r="I309" s="6">
        <v>1</v>
      </c>
      <c r="J309" s="6">
        <v>450</v>
      </c>
      <c r="K309" s="6">
        <v>65</v>
      </c>
      <c r="L309" s="6">
        <v>0</v>
      </c>
      <c r="M309" s="6">
        <v>515</v>
      </c>
      <c r="N309" s="6" t="s">
        <v>1476</v>
      </c>
      <c r="O309" s="6" t="s">
        <v>1477</v>
      </c>
      <c r="Q309" s="6" t="s">
        <v>870</v>
      </c>
      <c r="T309" s="6" t="s">
        <v>1886</v>
      </c>
      <c r="V309" s="6">
        <v>154138</v>
      </c>
      <c r="W309" s="6" t="s">
        <v>3159</v>
      </c>
      <c r="X309" s="6" t="s">
        <v>3160</v>
      </c>
    </row>
    <row r="310" spans="1:26">
      <c r="A310" s="6" t="s">
        <v>3161</v>
      </c>
      <c r="B310" s="6" t="s">
        <v>3162</v>
      </c>
      <c r="C310" s="6" t="s">
        <v>3163</v>
      </c>
      <c r="D310" s="6" t="s">
        <v>3164</v>
      </c>
      <c r="E310" s="6" t="s">
        <v>878</v>
      </c>
      <c r="F310" s="6" t="s">
        <v>879</v>
      </c>
      <c r="G310" s="6" t="s">
        <v>880</v>
      </c>
      <c r="H310" s="6" t="s">
        <v>181</v>
      </c>
      <c r="I310" s="6">
        <v>1</v>
      </c>
      <c r="J310" s="6">
        <v>888</v>
      </c>
      <c r="K310" s="6">
        <v>0</v>
      </c>
      <c r="L310" s="6">
        <v>0</v>
      </c>
      <c r="M310" s="6">
        <v>888</v>
      </c>
      <c r="N310" s="6" t="s">
        <v>1960</v>
      </c>
      <c r="O310" s="6" t="s">
        <v>1961</v>
      </c>
      <c r="Q310" s="6" t="s">
        <v>870</v>
      </c>
      <c r="T310" s="6" t="s">
        <v>1942</v>
      </c>
      <c r="Y310" s="6">
        <v>604</v>
      </c>
      <c r="Z310" s="6" t="s">
        <v>3165</v>
      </c>
    </row>
    <row r="311" spans="1:26">
      <c r="A311" s="6" t="s">
        <v>3166</v>
      </c>
      <c r="B311" s="6" t="s">
        <v>3167</v>
      </c>
      <c r="C311" s="6" t="s">
        <v>3168</v>
      </c>
      <c r="D311" s="6" t="s">
        <v>3169</v>
      </c>
      <c r="E311" s="6" t="s">
        <v>1508</v>
      </c>
      <c r="F311" s="6" t="s">
        <v>1509</v>
      </c>
      <c r="G311" s="6" t="s">
        <v>1510</v>
      </c>
      <c r="H311" s="6">
        <v>4714781020800</v>
      </c>
      <c r="I311" s="6">
        <v>1</v>
      </c>
      <c r="J311" s="6">
        <v>128</v>
      </c>
      <c r="K311" s="6">
        <v>0</v>
      </c>
      <c r="L311" s="6">
        <v>0</v>
      </c>
      <c r="M311" s="6">
        <v>714</v>
      </c>
      <c r="N311" s="6" t="s">
        <v>1476</v>
      </c>
      <c r="O311" s="6" t="s">
        <v>1477</v>
      </c>
      <c r="Q311" s="6" t="s">
        <v>870</v>
      </c>
      <c r="T311" s="6" t="s">
        <v>1886</v>
      </c>
      <c r="V311" s="6">
        <v>977164</v>
      </c>
      <c r="W311" s="6" t="s">
        <v>3170</v>
      </c>
      <c r="X311" s="6" t="s">
        <v>3171</v>
      </c>
    </row>
    <row r="312" spans="1:26">
      <c r="A312" s="6" t="s">
        <v>3166</v>
      </c>
      <c r="B312" s="6" t="s">
        <v>3167</v>
      </c>
      <c r="C312" s="6" t="s">
        <v>3168</v>
      </c>
      <c r="D312" s="6" t="s">
        <v>3169</v>
      </c>
      <c r="E312" s="6" t="s">
        <v>1486</v>
      </c>
      <c r="F312" s="6" t="s">
        <v>1487</v>
      </c>
      <c r="G312" s="6" t="s">
        <v>1488</v>
      </c>
      <c r="H312" s="6" t="s">
        <v>163</v>
      </c>
      <c r="I312" s="6">
        <v>1</v>
      </c>
      <c r="J312" s="6">
        <v>399</v>
      </c>
      <c r="K312" s="6">
        <v>0</v>
      </c>
      <c r="L312" s="6">
        <v>0</v>
      </c>
      <c r="M312" s="6">
        <v>714</v>
      </c>
      <c r="N312" s="6" t="s">
        <v>1476</v>
      </c>
      <c r="O312" s="6" t="s">
        <v>1477</v>
      </c>
      <c r="Q312" s="6" t="s">
        <v>870</v>
      </c>
      <c r="T312" s="6" t="s">
        <v>1886</v>
      </c>
      <c r="V312" s="6">
        <v>977164</v>
      </c>
      <c r="W312" s="6" t="s">
        <v>3170</v>
      </c>
      <c r="X312" s="6" t="s">
        <v>3171</v>
      </c>
    </row>
    <row r="313" spans="1:26">
      <c r="A313" s="6" t="s">
        <v>3166</v>
      </c>
      <c r="B313" s="6" t="s">
        <v>3167</v>
      </c>
      <c r="C313" s="6" t="s">
        <v>3168</v>
      </c>
      <c r="D313" s="6" t="s">
        <v>3169</v>
      </c>
      <c r="E313" s="6" t="s">
        <v>1489</v>
      </c>
      <c r="F313" s="6" t="s">
        <v>1954</v>
      </c>
      <c r="G313" s="6" t="s">
        <v>1491</v>
      </c>
      <c r="H313" s="6">
        <v>4714781020794</v>
      </c>
      <c r="I313" s="6">
        <v>1</v>
      </c>
      <c r="J313" s="6">
        <v>128</v>
      </c>
      <c r="K313" s="6">
        <v>0</v>
      </c>
      <c r="L313" s="6">
        <v>0</v>
      </c>
      <c r="M313" s="6">
        <v>714</v>
      </c>
      <c r="N313" s="6" t="s">
        <v>1476</v>
      </c>
      <c r="O313" s="6" t="s">
        <v>1477</v>
      </c>
      <c r="Q313" s="6" t="s">
        <v>870</v>
      </c>
      <c r="T313" s="6" t="s">
        <v>1886</v>
      </c>
      <c r="V313" s="6">
        <v>977164</v>
      </c>
      <c r="W313" s="6" t="s">
        <v>3170</v>
      </c>
      <c r="X313" s="6" t="s">
        <v>3171</v>
      </c>
    </row>
    <row r="314" spans="1:26">
      <c r="A314" s="6" t="s">
        <v>3166</v>
      </c>
      <c r="B314" s="6" t="s">
        <v>3167</v>
      </c>
      <c r="C314" s="6" t="s">
        <v>3168</v>
      </c>
      <c r="D314" s="6" t="s">
        <v>3169</v>
      </c>
      <c r="E314" s="6" t="s">
        <v>1608</v>
      </c>
      <c r="F314" s="6" t="s">
        <v>282</v>
      </c>
      <c r="G314" s="6" t="s">
        <v>1609</v>
      </c>
      <c r="H314" s="6">
        <v>4714781020152</v>
      </c>
      <c r="I314" s="6">
        <v>1</v>
      </c>
      <c r="J314" s="6">
        <v>59</v>
      </c>
      <c r="K314" s="6">
        <v>0</v>
      </c>
      <c r="L314" s="6">
        <v>0</v>
      </c>
      <c r="M314" s="6">
        <v>714</v>
      </c>
      <c r="N314" s="6" t="s">
        <v>1476</v>
      </c>
      <c r="O314" s="6" t="s">
        <v>1477</v>
      </c>
      <c r="Q314" s="6" t="s">
        <v>870</v>
      </c>
      <c r="T314" s="6" t="s">
        <v>1886</v>
      </c>
      <c r="V314" s="6">
        <v>977164</v>
      </c>
      <c r="W314" s="6" t="s">
        <v>3170</v>
      </c>
      <c r="X314" s="6" t="s">
        <v>3171</v>
      </c>
    </row>
    <row r="315" spans="1:26">
      <c r="A315" s="6" t="s">
        <v>3172</v>
      </c>
      <c r="B315" s="6" t="s">
        <v>3173</v>
      </c>
      <c r="C315" s="6" t="s">
        <v>3174</v>
      </c>
      <c r="D315" s="6" t="s">
        <v>3175</v>
      </c>
      <c r="E315" s="6" t="s">
        <v>1486</v>
      </c>
      <c r="F315" s="6" t="s">
        <v>1487</v>
      </c>
      <c r="G315" s="6" t="s">
        <v>1488</v>
      </c>
      <c r="H315" s="6" t="s">
        <v>163</v>
      </c>
      <c r="I315" s="6">
        <v>2</v>
      </c>
      <c r="J315" s="6">
        <v>798</v>
      </c>
      <c r="K315" s="6">
        <v>0</v>
      </c>
      <c r="L315" s="6">
        <v>0</v>
      </c>
      <c r="M315" s="6">
        <v>798</v>
      </c>
      <c r="N315" s="6" t="s">
        <v>1476</v>
      </c>
      <c r="O315" s="6" t="s">
        <v>1477</v>
      </c>
      <c r="Q315" s="6" t="s">
        <v>870</v>
      </c>
      <c r="T315" s="6" t="s">
        <v>1886</v>
      </c>
      <c r="V315" s="6">
        <v>164489</v>
      </c>
      <c r="W315" s="6" t="s">
        <v>3176</v>
      </c>
      <c r="X315" s="6" t="s">
        <v>3177</v>
      </c>
    </row>
    <row r="316" spans="1:26">
      <c r="A316" s="6" t="s">
        <v>3178</v>
      </c>
      <c r="B316" s="6" t="s">
        <v>3179</v>
      </c>
      <c r="C316" s="6" t="s">
        <v>3180</v>
      </c>
      <c r="D316" s="6" t="s">
        <v>3181</v>
      </c>
      <c r="E316" s="6" t="s">
        <v>1511</v>
      </c>
      <c r="F316" s="6" t="s">
        <v>1512</v>
      </c>
      <c r="G316" s="6" t="s">
        <v>1513</v>
      </c>
      <c r="H316" s="6" t="s">
        <v>275</v>
      </c>
      <c r="I316" s="6">
        <v>1</v>
      </c>
      <c r="J316" s="6">
        <v>528</v>
      </c>
      <c r="K316" s="6">
        <v>65</v>
      </c>
      <c r="L316" s="6">
        <v>0</v>
      </c>
      <c r="M316" s="6">
        <v>593</v>
      </c>
      <c r="N316" s="6" t="s">
        <v>1476</v>
      </c>
      <c r="O316" s="6" t="s">
        <v>1477</v>
      </c>
      <c r="Q316" s="6" t="s">
        <v>870</v>
      </c>
      <c r="T316" s="6" t="s">
        <v>1886</v>
      </c>
      <c r="V316" s="6">
        <v>180115</v>
      </c>
      <c r="W316" s="6" t="s">
        <v>3182</v>
      </c>
      <c r="X316" s="6" t="s">
        <v>3183</v>
      </c>
    </row>
    <row r="317" spans="1:26">
      <c r="A317" s="6" t="s">
        <v>3184</v>
      </c>
      <c r="B317" s="6" t="s">
        <v>3185</v>
      </c>
      <c r="C317" s="6" t="s">
        <v>3186</v>
      </c>
      <c r="D317" s="6" t="s">
        <v>3187</v>
      </c>
      <c r="E317" s="6" t="s">
        <v>1486</v>
      </c>
      <c r="F317" s="6" t="s">
        <v>1487</v>
      </c>
      <c r="G317" s="6" t="s">
        <v>1907</v>
      </c>
      <c r="H317" s="6" t="s">
        <v>1045</v>
      </c>
      <c r="I317" s="6">
        <v>1</v>
      </c>
      <c r="J317" s="6">
        <v>399</v>
      </c>
      <c r="K317" s="6">
        <v>65</v>
      </c>
      <c r="L317" s="6">
        <v>0</v>
      </c>
      <c r="M317" s="6">
        <v>464</v>
      </c>
      <c r="N317" s="6" t="s">
        <v>1476</v>
      </c>
      <c r="O317" s="6" t="s">
        <v>1477</v>
      </c>
      <c r="Q317" s="6" t="s">
        <v>870</v>
      </c>
      <c r="T317" s="6" t="s">
        <v>1886</v>
      </c>
      <c r="V317" s="6">
        <v>144201</v>
      </c>
      <c r="W317" s="6" t="s">
        <v>3188</v>
      </c>
      <c r="X317" s="6" t="s">
        <v>3189</v>
      </c>
    </row>
    <row r="318" spans="1:26">
      <c r="A318" s="6" t="s">
        <v>3190</v>
      </c>
      <c r="B318" s="6" t="s">
        <v>3191</v>
      </c>
      <c r="C318" s="6" t="s">
        <v>3192</v>
      </c>
      <c r="D318" s="6" t="s">
        <v>3193</v>
      </c>
      <c r="E318" s="6" t="s">
        <v>3101</v>
      </c>
      <c r="F318" s="6" t="s">
        <v>3102</v>
      </c>
      <c r="G318" s="6" t="s">
        <v>3103</v>
      </c>
      <c r="H318" s="6">
        <v>4714781021463</v>
      </c>
      <c r="I318" s="6">
        <v>2</v>
      </c>
      <c r="J318" s="6">
        <v>240</v>
      </c>
      <c r="K318" s="6">
        <v>80</v>
      </c>
      <c r="L318" s="6">
        <v>0</v>
      </c>
      <c r="M318" s="6">
        <v>320</v>
      </c>
      <c r="N318" s="6" t="s">
        <v>1960</v>
      </c>
      <c r="O318" s="6" t="s">
        <v>1961</v>
      </c>
      <c r="Q318" s="6" t="s">
        <v>870</v>
      </c>
      <c r="T318" s="6" t="s">
        <v>1942</v>
      </c>
      <c r="Y318" s="6">
        <v>600</v>
      </c>
      <c r="Z318" s="6" t="s">
        <v>3194</v>
      </c>
    </row>
    <row r="319" spans="1:26">
      <c r="A319" s="6" t="s">
        <v>3195</v>
      </c>
      <c r="B319" s="6" t="s">
        <v>3196</v>
      </c>
      <c r="C319" s="6" t="s">
        <v>3197</v>
      </c>
      <c r="D319" s="6" t="s">
        <v>3198</v>
      </c>
      <c r="E319" s="6" t="s">
        <v>3101</v>
      </c>
      <c r="F319" s="6" t="s">
        <v>3102</v>
      </c>
      <c r="G319" s="6" t="s">
        <v>3103</v>
      </c>
      <c r="H319" s="6">
        <v>4714781021463</v>
      </c>
      <c r="I319" s="6">
        <v>3</v>
      </c>
      <c r="J319" s="6">
        <v>360</v>
      </c>
      <c r="K319" s="6">
        <v>65</v>
      </c>
      <c r="L319" s="6">
        <v>0</v>
      </c>
      <c r="M319" s="6">
        <v>425</v>
      </c>
      <c r="N319" s="6" t="s">
        <v>1476</v>
      </c>
      <c r="O319" s="6" t="s">
        <v>1477</v>
      </c>
      <c r="Q319" s="6" t="s">
        <v>870</v>
      </c>
      <c r="T319" s="6" t="s">
        <v>1886</v>
      </c>
      <c r="V319" s="6">
        <v>197308</v>
      </c>
      <c r="W319" s="6" t="s">
        <v>3199</v>
      </c>
      <c r="X319" s="6" t="s">
        <v>3200</v>
      </c>
    </row>
    <row r="320" spans="1:26">
      <c r="A320" s="6" t="s">
        <v>3201</v>
      </c>
      <c r="B320" s="6" t="s">
        <v>3202</v>
      </c>
      <c r="C320" s="6" t="s">
        <v>3203</v>
      </c>
      <c r="D320" s="6" t="s">
        <v>3204</v>
      </c>
      <c r="E320" s="6" t="s">
        <v>1511</v>
      </c>
      <c r="F320" s="6" t="s">
        <v>1512</v>
      </c>
      <c r="G320" s="6" t="s">
        <v>1513</v>
      </c>
      <c r="H320" s="6" t="s">
        <v>275</v>
      </c>
      <c r="I320" s="6">
        <v>1</v>
      </c>
      <c r="J320" s="6">
        <v>528</v>
      </c>
      <c r="K320" s="6">
        <v>65</v>
      </c>
      <c r="L320" s="6">
        <v>0</v>
      </c>
      <c r="M320" s="6">
        <v>593</v>
      </c>
      <c r="N320" s="6" t="s">
        <v>1476</v>
      </c>
      <c r="O320" s="6" t="s">
        <v>1477</v>
      </c>
      <c r="Q320" s="6" t="s">
        <v>870</v>
      </c>
      <c r="T320" s="6" t="s">
        <v>1886</v>
      </c>
      <c r="V320" s="6">
        <v>913159</v>
      </c>
      <c r="W320" s="6" t="s">
        <v>3205</v>
      </c>
      <c r="X320" s="6" t="s">
        <v>3206</v>
      </c>
    </row>
    <row r="321" spans="1:26">
      <c r="A321" s="6" t="s">
        <v>3207</v>
      </c>
      <c r="B321" s="6" t="s">
        <v>3208</v>
      </c>
      <c r="C321" s="6" t="s">
        <v>3209</v>
      </c>
      <c r="D321" s="6" t="s">
        <v>3210</v>
      </c>
      <c r="E321" s="6" t="s">
        <v>3101</v>
      </c>
      <c r="F321" s="6" t="s">
        <v>3102</v>
      </c>
      <c r="G321" s="6" t="s">
        <v>3103</v>
      </c>
      <c r="H321" s="6">
        <v>4714781021463</v>
      </c>
      <c r="I321" s="6">
        <v>1</v>
      </c>
      <c r="J321" s="6">
        <v>120</v>
      </c>
      <c r="K321" s="6">
        <v>0</v>
      </c>
      <c r="L321" s="6">
        <v>0</v>
      </c>
      <c r="M321" s="6">
        <v>1168</v>
      </c>
      <c r="N321" s="6" t="s">
        <v>1476</v>
      </c>
      <c r="O321" s="6" t="s">
        <v>1477</v>
      </c>
      <c r="Q321" s="6" t="s">
        <v>870</v>
      </c>
      <c r="T321" s="6" t="s">
        <v>1886</v>
      </c>
      <c r="V321" s="6">
        <v>169831</v>
      </c>
      <c r="W321" s="6" t="s">
        <v>3211</v>
      </c>
      <c r="X321" s="6" t="s">
        <v>3212</v>
      </c>
    </row>
    <row r="322" spans="1:26">
      <c r="A322" s="6" t="s">
        <v>3207</v>
      </c>
      <c r="B322" s="6" t="s">
        <v>3208</v>
      </c>
      <c r="C322" s="6" t="s">
        <v>3209</v>
      </c>
      <c r="D322" s="6" t="s">
        <v>3210</v>
      </c>
      <c r="E322" s="6" t="s">
        <v>876</v>
      </c>
      <c r="F322" s="6" t="s">
        <v>877</v>
      </c>
      <c r="G322" s="6" t="s">
        <v>184</v>
      </c>
      <c r="H322" s="6">
        <v>4714781020107</v>
      </c>
      <c r="I322" s="6">
        <v>1</v>
      </c>
      <c r="J322" s="6">
        <v>399</v>
      </c>
      <c r="K322" s="6">
        <v>0</v>
      </c>
      <c r="L322" s="6">
        <v>0</v>
      </c>
      <c r="M322" s="6">
        <v>1168</v>
      </c>
      <c r="N322" s="6" t="s">
        <v>1476</v>
      </c>
      <c r="O322" s="6" t="s">
        <v>1477</v>
      </c>
      <c r="Q322" s="6" t="s">
        <v>870</v>
      </c>
      <c r="T322" s="6" t="s">
        <v>1886</v>
      </c>
      <c r="V322" s="6">
        <v>169831</v>
      </c>
      <c r="W322" s="6" t="s">
        <v>3211</v>
      </c>
      <c r="X322" s="6" t="s">
        <v>3212</v>
      </c>
    </row>
    <row r="323" spans="1:26">
      <c r="A323" s="6" t="s">
        <v>3207</v>
      </c>
      <c r="B323" s="6" t="s">
        <v>3208</v>
      </c>
      <c r="C323" s="6" t="s">
        <v>3209</v>
      </c>
      <c r="D323" s="6" t="s">
        <v>3210</v>
      </c>
      <c r="E323" s="6" t="s">
        <v>1524</v>
      </c>
      <c r="F323" s="6" t="s">
        <v>1525</v>
      </c>
      <c r="G323" s="6" t="s">
        <v>180</v>
      </c>
      <c r="H323" s="6">
        <v>4714781024723</v>
      </c>
      <c r="I323" s="6">
        <v>1</v>
      </c>
      <c r="J323" s="6">
        <v>299</v>
      </c>
      <c r="K323" s="6">
        <v>0</v>
      </c>
      <c r="L323" s="6">
        <v>0</v>
      </c>
      <c r="M323" s="6">
        <v>1168</v>
      </c>
      <c r="N323" s="6" t="s">
        <v>1476</v>
      </c>
      <c r="O323" s="6" t="s">
        <v>1477</v>
      </c>
      <c r="Q323" s="6" t="s">
        <v>870</v>
      </c>
      <c r="T323" s="6" t="s">
        <v>1886</v>
      </c>
      <c r="V323" s="6">
        <v>169831</v>
      </c>
      <c r="W323" s="6" t="s">
        <v>3211</v>
      </c>
      <c r="X323" s="6" t="s">
        <v>3212</v>
      </c>
    </row>
    <row r="324" spans="1:26">
      <c r="A324" s="6" t="s">
        <v>3207</v>
      </c>
      <c r="B324" s="6" t="s">
        <v>3208</v>
      </c>
      <c r="C324" s="6" t="s">
        <v>3209</v>
      </c>
      <c r="D324" s="6" t="s">
        <v>3210</v>
      </c>
      <c r="E324" s="6" t="s">
        <v>1973</v>
      </c>
      <c r="F324" s="6" t="s">
        <v>1974</v>
      </c>
      <c r="G324" s="6" t="s">
        <v>1975</v>
      </c>
      <c r="H324" s="6">
        <v>4714781020831</v>
      </c>
      <c r="I324" s="6">
        <v>1</v>
      </c>
      <c r="J324" s="6">
        <v>350</v>
      </c>
      <c r="K324" s="6">
        <v>0</v>
      </c>
      <c r="L324" s="6">
        <v>0</v>
      </c>
      <c r="M324" s="6">
        <v>1168</v>
      </c>
      <c r="N324" s="6" t="s">
        <v>1476</v>
      </c>
      <c r="O324" s="6" t="s">
        <v>1477</v>
      </c>
      <c r="Q324" s="6" t="s">
        <v>870</v>
      </c>
      <c r="T324" s="6" t="s">
        <v>1886</v>
      </c>
      <c r="V324" s="6">
        <v>169831</v>
      </c>
      <c r="W324" s="6" t="s">
        <v>3211</v>
      </c>
      <c r="X324" s="6" t="s">
        <v>3212</v>
      </c>
    </row>
    <row r="325" spans="1:26">
      <c r="A325" s="6" t="s">
        <v>3207</v>
      </c>
      <c r="B325" s="6" t="s">
        <v>3208</v>
      </c>
      <c r="C325" s="6" t="s">
        <v>3209</v>
      </c>
      <c r="D325" s="6" t="s">
        <v>3210</v>
      </c>
      <c r="E325" s="6" t="s">
        <v>873</v>
      </c>
      <c r="F325" s="6" t="s">
        <v>1299</v>
      </c>
      <c r="G325" s="6" t="s">
        <v>874</v>
      </c>
      <c r="I325" s="6">
        <v>1</v>
      </c>
      <c r="J325" s="6">
        <v>58</v>
      </c>
      <c r="K325" s="6">
        <v>0</v>
      </c>
      <c r="L325" s="6">
        <v>0</v>
      </c>
      <c r="M325" s="6">
        <v>1168</v>
      </c>
      <c r="N325" s="6" t="s">
        <v>1476</v>
      </c>
      <c r="O325" s="6" t="s">
        <v>1477</v>
      </c>
      <c r="Q325" s="6" t="s">
        <v>870</v>
      </c>
      <c r="T325" s="6" t="s">
        <v>1886</v>
      </c>
      <c r="V325" s="6">
        <v>169831</v>
      </c>
      <c r="W325" s="6" t="s">
        <v>3211</v>
      </c>
      <c r="X325" s="6" t="s">
        <v>3212</v>
      </c>
    </row>
    <row r="326" spans="1:26">
      <c r="A326" s="6" t="s">
        <v>3213</v>
      </c>
      <c r="B326" s="6" t="s">
        <v>3214</v>
      </c>
      <c r="C326" s="6" t="s">
        <v>3215</v>
      </c>
      <c r="D326" s="6" t="s">
        <v>3216</v>
      </c>
      <c r="E326" s="6" t="s">
        <v>1484</v>
      </c>
      <c r="F326" s="6" t="s">
        <v>1485</v>
      </c>
      <c r="G326" s="6" t="s">
        <v>1911</v>
      </c>
      <c r="H326" s="6" t="s">
        <v>253</v>
      </c>
      <c r="I326" s="6">
        <v>1</v>
      </c>
      <c r="J326" s="6">
        <v>960</v>
      </c>
      <c r="K326" s="6">
        <v>0</v>
      </c>
      <c r="L326" s="6">
        <v>0</v>
      </c>
      <c r="M326" s="6">
        <v>1005</v>
      </c>
      <c r="N326" s="6" t="s">
        <v>1940</v>
      </c>
      <c r="O326" s="6" t="s">
        <v>1495</v>
      </c>
      <c r="Q326" s="6" t="s">
        <v>870</v>
      </c>
      <c r="T326" s="6" t="s">
        <v>1942</v>
      </c>
      <c r="Y326" s="6">
        <v>973</v>
      </c>
      <c r="Z326" s="6" t="s">
        <v>3217</v>
      </c>
    </row>
    <row r="327" spans="1:26">
      <c r="A327" s="6" t="s">
        <v>3213</v>
      </c>
      <c r="B327" s="6" t="s">
        <v>3214</v>
      </c>
      <c r="C327" s="6" t="s">
        <v>3215</v>
      </c>
      <c r="D327" s="6" t="s">
        <v>3216</v>
      </c>
      <c r="E327" s="6" t="s">
        <v>1608</v>
      </c>
      <c r="F327" s="6" t="s">
        <v>282</v>
      </c>
      <c r="G327" s="6" t="s">
        <v>1609</v>
      </c>
      <c r="H327" s="6">
        <v>4714781020152</v>
      </c>
      <c r="I327" s="6">
        <v>2</v>
      </c>
      <c r="J327" s="6">
        <v>98</v>
      </c>
      <c r="K327" s="6">
        <v>0</v>
      </c>
      <c r="L327" s="6">
        <v>0</v>
      </c>
      <c r="M327" s="6">
        <v>1005</v>
      </c>
      <c r="N327" s="6" t="s">
        <v>1940</v>
      </c>
      <c r="O327" s="6" t="s">
        <v>1495</v>
      </c>
      <c r="Q327" s="6" t="s">
        <v>870</v>
      </c>
      <c r="T327" s="6" t="s">
        <v>1942</v>
      </c>
      <c r="Y327" s="6">
        <v>973</v>
      </c>
      <c r="Z327" s="6" t="s">
        <v>3217</v>
      </c>
    </row>
    <row r="328" spans="1:26">
      <c r="A328" s="6" t="s">
        <v>3213</v>
      </c>
      <c r="B328" s="6" t="s">
        <v>3214</v>
      </c>
      <c r="C328" s="6" t="s">
        <v>3215</v>
      </c>
      <c r="D328" s="6" t="s">
        <v>3216</v>
      </c>
      <c r="E328" s="6" t="s">
        <v>868</v>
      </c>
      <c r="F328" s="6" t="s">
        <v>871</v>
      </c>
      <c r="G328" s="6" t="s">
        <v>872</v>
      </c>
      <c r="I328" s="6">
        <v>1</v>
      </c>
      <c r="J328" s="6">
        <v>-53</v>
      </c>
      <c r="K328" s="6">
        <v>0</v>
      </c>
      <c r="L328" s="6">
        <v>0</v>
      </c>
      <c r="M328" s="6">
        <v>1005</v>
      </c>
      <c r="N328" s="6" t="s">
        <v>1940</v>
      </c>
      <c r="O328" s="6" t="s">
        <v>1495</v>
      </c>
      <c r="Q328" s="6" t="s">
        <v>870</v>
      </c>
      <c r="T328" s="6" t="s">
        <v>1942</v>
      </c>
      <c r="Y328" s="6">
        <v>973</v>
      </c>
      <c r="Z328" s="6" t="s">
        <v>3217</v>
      </c>
    </row>
    <row r="329" spans="1:26">
      <c r="A329" s="6" t="s">
        <v>3213</v>
      </c>
      <c r="B329" s="6" t="s">
        <v>3214</v>
      </c>
      <c r="C329" s="6" t="s">
        <v>3215</v>
      </c>
      <c r="D329" s="6" t="s">
        <v>3216</v>
      </c>
      <c r="E329" s="6" t="s">
        <v>873</v>
      </c>
      <c r="F329" s="6" t="s">
        <v>1299</v>
      </c>
      <c r="G329" s="6" t="s">
        <v>874</v>
      </c>
      <c r="I329" s="6">
        <v>1</v>
      </c>
      <c r="J329" s="6">
        <v>53</v>
      </c>
      <c r="K329" s="6">
        <v>0</v>
      </c>
      <c r="L329" s="6">
        <v>0</v>
      </c>
      <c r="M329" s="6">
        <v>1005</v>
      </c>
      <c r="N329" s="6" t="s">
        <v>1940</v>
      </c>
      <c r="O329" s="6" t="s">
        <v>1495</v>
      </c>
      <c r="Q329" s="6" t="s">
        <v>870</v>
      </c>
      <c r="T329" s="6" t="s">
        <v>1942</v>
      </c>
      <c r="Y329" s="6">
        <v>973</v>
      </c>
      <c r="Z329" s="6" t="s">
        <v>3217</v>
      </c>
    </row>
    <row r="330" spans="1:26">
      <c r="A330" s="6" t="s">
        <v>3218</v>
      </c>
      <c r="B330" s="6" t="s">
        <v>3219</v>
      </c>
      <c r="C330" s="6" t="s">
        <v>3220</v>
      </c>
      <c r="D330" s="6" t="s">
        <v>3221</v>
      </c>
      <c r="E330" s="6" t="s">
        <v>1484</v>
      </c>
      <c r="F330" s="6" t="s">
        <v>1485</v>
      </c>
      <c r="G330" s="6" t="s">
        <v>1956</v>
      </c>
      <c r="H330" s="6" t="s">
        <v>248</v>
      </c>
      <c r="I330" s="6">
        <v>1</v>
      </c>
      <c r="J330" s="6">
        <v>960</v>
      </c>
      <c r="K330" s="6">
        <v>0</v>
      </c>
      <c r="L330" s="6">
        <v>0</v>
      </c>
      <c r="M330" s="6">
        <v>959</v>
      </c>
      <c r="N330" s="6" t="s">
        <v>1476</v>
      </c>
      <c r="O330" s="6" t="s">
        <v>1477</v>
      </c>
      <c r="Q330" s="6" t="s">
        <v>870</v>
      </c>
      <c r="T330" s="6" t="s">
        <v>1886</v>
      </c>
      <c r="V330" s="6">
        <v>169886</v>
      </c>
      <c r="W330" s="6" t="s">
        <v>3222</v>
      </c>
      <c r="X330" s="6" t="s">
        <v>3223</v>
      </c>
    </row>
    <row r="331" spans="1:26">
      <c r="A331" s="6" t="s">
        <v>3218</v>
      </c>
      <c r="B331" s="6" t="s">
        <v>3219</v>
      </c>
      <c r="C331" s="6" t="s">
        <v>3220</v>
      </c>
      <c r="D331" s="6" t="s">
        <v>3221</v>
      </c>
      <c r="E331" s="6" t="s">
        <v>1608</v>
      </c>
      <c r="F331" s="6" t="s">
        <v>282</v>
      </c>
      <c r="G331" s="6" t="s">
        <v>1609</v>
      </c>
      <c r="H331" s="6">
        <v>4714781020152</v>
      </c>
      <c r="I331" s="6">
        <v>1</v>
      </c>
      <c r="J331" s="6">
        <v>49</v>
      </c>
      <c r="K331" s="6">
        <v>0</v>
      </c>
      <c r="L331" s="6">
        <v>0</v>
      </c>
      <c r="M331" s="6">
        <v>959</v>
      </c>
      <c r="N331" s="6" t="s">
        <v>1476</v>
      </c>
      <c r="O331" s="6" t="s">
        <v>1477</v>
      </c>
      <c r="Q331" s="6" t="s">
        <v>870</v>
      </c>
      <c r="T331" s="6" t="s">
        <v>1886</v>
      </c>
      <c r="V331" s="6">
        <v>169886</v>
      </c>
      <c r="W331" s="6" t="s">
        <v>3222</v>
      </c>
      <c r="X331" s="6" t="s">
        <v>3223</v>
      </c>
    </row>
    <row r="332" spans="1:26">
      <c r="A332" s="6" t="s">
        <v>3218</v>
      </c>
      <c r="B332" s="6" t="s">
        <v>3219</v>
      </c>
      <c r="C332" s="6" t="s">
        <v>3220</v>
      </c>
      <c r="D332" s="6" t="s">
        <v>3221</v>
      </c>
      <c r="E332" s="6" t="s">
        <v>868</v>
      </c>
      <c r="F332" s="6" t="s">
        <v>871</v>
      </c>
      <c r="G332" s="6" t="s">
        <v>872</v>
      </c>
      <c r="I332" s="6">
        <v>1</v>
      </c>
      <c r="J332" s="6">
        <v>-50</v>
      </c>
      <c r="K332" s="6">
        <v>0</v>
      </c>
      <c r="L332" s="6">
        <v>0</v>
      </c>
      <c r="M332" s="6">
        <v>959</v>
      </c>
      <c r="N332" s="6" t="s">
        <v>1476</v>
      </c>
      <c r="O332" s="6" t="s">
        <v>1477</v>
      </c>
      <c r="Q332" s="6" t="s">
        <v>870</v>
      </c>
      <c r="T332" s="6" t="s">
        <v>1886</v>
      </c>
      <c r="V332" s="6">
        <v>169886</v>
      </c>
      <c r="W332" s="6" t="s">
        <v>3222</v>
      </c>
      <c r="X332" s="6" t="s">
        <v>3223</v>
      </c>
    </row>
    <row r="333" spans="1:26">
      <c r="A333" s="6" t="s">
        <v>3218</v>
      </c>
      <c r="B333" s="6" t="s">
        <v>3219</v>
      </c>
      <c r="C333" s="6" t="s">
        <v>3220</v>
      </c>
      <c r="D333" s="6" t="s">
        <v>3221</v>
      </c>
      <c r="E333" s="6" t="s">
        <v>873</v>
      </c>
      <c r="F333" s="6" t="s">
        <v>1299</v>
      </c>
      <c r="G333" s="6" t="s">
        <v>874</v>
      </c>
      <c r="I333" s="6">
        <v>1</v>
      </c>
      <c r="J333" s="6">
        <v>50</v>
      </c>
      <c r="K333" s="6">
        <v>0</v>
      </c>
      <c r="L333" s="6">
        <v>0</v>
      </c>
      <c r="M333" s="6">
        <v>959</v>
      </c>
      <c r="N333" s="6" t="s">
        <v>1476</v>
      </c>
      <c r="O333" s="6" t="s">
        <v>1477</v>
      </c>
      <c r="Q333" s="6" t="s">
        <v>870</v>
      </c>
      <c r="T333" s="6" t="s">
        <v>1886</v>
      </c>
      <c r="V333" s="6">
        <v>169886</v>
      </c>
      <c r="W333" s="6" t="s">
        <v>3222</v>
      </c>
      <c r="X333" s="6" t="s">
        <v>3223</v>
      </c>
    </row>
    <row r="334" spans="1:26">
      <c r="A334" s="6" t="s">
        <v>3224</v>
      </c>
      <c r="B334" s="6" t="s">
        <v>3225</v>
      </c>
      <c r="C334" s="6" t="s">
        <v>3226</v>
      </c>
      <c r="D334" s="6" t="s">
        <v>3227</v>
      </c>
      <c r="E334" s="6" t="s">
        <v>3101</v>
      </c>
      <c r="F334" s="6" t="s">
        <v>3102</v>
      </c>
      <c r="G334" s="6" t="s">
        <v>3103</v>
      </c>
      <c r="H334" s="6">
        <v>4714781021463</v>
      </c>
      <c r="I334" s="6">
        <v>2</v>
      </c>
      <c r="J334" s="6">
        <v>240</v>
      </c>
      <c r="K334" s="6">
        <v>0</v>
      </c>
      <c r="L334" s="6">
        <v>0</v>
      </c>
      <c r="M334" s="6">
        <v>1038</v>
      </c>
      <c r="N334" s="6" t="s">
        <v>1940</v>
      </c>
      <c r="O334" s="6" t="s">
        <v>1048</v>
      </c>
      <c r="Q334" s="6" t="s">
        <v>870</v>
      </c>
      <c r="S334" s="6">
        <v>89535490</v>
      </c>
      <c r="T334" s="6" t="s">
        <v>1942</v>
      </c>
      <c r="Y334" s="6">
        <v>221</v>
      </c>
      <c r="Z334" s="6" t="s">
        <v>3228</v>
      </c>
    </row>
    <row r="335" spans="1:26">
      <c r="A335" s="6" t="s">
        <v>3224</v>
      </c>
      <c r="B335" s="6" t="s">
        <v>3225</v>
      </c>
      <c r="C335" s="6" t="s">
        <v>3226</v>
      </c>
      <c r="D335" s="6" t="s">
        <v>3227</v>
      </c>
      <c r="E335" s="6" t="s">
        <v>876</v>
      </c>
      <c r="F335" s="6" t="s">
        <v>877</v>
      </c>
      <c r="G335" s="6" t="s">
        <v>184</v>
      </c>
      <c r="H335" s="6">
        <v>4714781020107</v>
      </c>
      <c r="I335" s="6">
        <v>2</v>
      </c>
      <c r="J335" s="6">
        <v>798</v>
      </c>
      <c r="K335" s="6">
        <v>0</v>
      </c>
      <c r="L335" s="6">
        <v>0</v>
      </c>
      <c r="M335" s="6">
        <v>1038</v>
      </c>
      <c r="N335" s="6" t="s">
        <v>1940</v>
      </c>
      <c r="O335" s="6" t="s">
        <v>1048</v>
      </c>
      <c r="Q335" s="6" t="s">
        <v>870</v>
      </c>
      <c r="S335" s="6">
        <v>89535490</v>
      </c>
      <c r="T335" s="6" t="s">
        <v>1942</v>
      </c>
      <c r="Y335" s="6">
        <v>221</v>
      </c>
      <c r="Z335" s="6" t="s">
        <v>3228</v>
      </c>
    </row>
    <row r="336" spans="1:26">
      <c r="A336" s="6" t="s">
        <v>3224</v>
      </c>
      <c r="B336" s="6" t="s">
        <v>3225</v>
      </c>
      <c r="C336" s="6" t="s">
        <v>3226</v>
      </c>
      <c r="D336" s="6" t="s">
        <v>3227</v>
      </c>
      <c r="E336" s="6" t="s">
        <v>873</v>
      </c>
      <c r="F336" s="6" t="s">
        <v>1299</v>
      </c>
      <c r="G336" s="6" t="s">
        <v>874</v>
      </c>
      <c r="I336" s="6">
        <v>1</v>
      </c>
      <c r="J336" s="6">
        <v>52</v>
      </c>
      <c r="K336" s="6">
        <v>0</v>
      </c>
      <c r="L336" s="6">
        <v>0</v>
      </c>
      <c r="M336" s="6">
        <v>1038</v>
      </c>
      <c r="N336" s="6" t="s">
        <v>1940</v>
      </c>
      <c r="O336" s="6" t="s">
        <v>1048</v>
      </c>
      <c r="Q336" s="6" t="s">
        <v>870</v>
      </c>
      <c r="S336" s="6">
        <v>89535490</v>
      </c>
      <c r="T336" s="6" t="s">
        <v>1942</v>
      </c>
      <c r="Y336" s="6">
        <v>221</v>
      </c>
      <c r="Z336" s="6" t="s">
        <v>3228</v>
      </c>
    </row>
    <row r="337" spans="1:27">
      <c r="A337" s="6" t="s">
        <v>3229</v>
      </c>
      <c r="B337" s="6" t="s">
        <v>3230</v>
      </c>
      <c r="C337" s="6" t="s">
        <v>3231</v>
      </c>
      <c r="D337" s="6" t="s">
        <v>3232</v>
      </c>
      <c r="E337" s="6" t="s">
        <v>1966</v>
      </c>
      <c r="F337" s="6" t="s">
        <v>1967</v>
      </c>
      <c r="G337" s="6" t="s">
        <v>1968</v>
      </c>
      <c r="H337" s="6">
        <v>4714781020817</v>
      </c>
      <c r="I337" s="6">
        <v>6</v>
      </c>
      <c r="J337" s="6">
        <v>768</v>
      </c>
      <c r="K337" s="6">
        <v>0</v>
      </c>
      <c r="L337" s="6">
        <v>0</v>
      </c>
      <c r="M337" s="6">
        <v>768</v>
      </c>
      <c r="N337" s="6" t="s">
        <v>1940</v>
      </c>
      <c r="O337" s="6" t="s">
        <v>1048</v>
      </c>
      <c r="Q337" s="6" t="s">
        <v>870</v>
      </c>
      <c r="T337" s="6" t="s">
        <v>1942</v>
      </c>
      <c r="Y337" s="6">
        <v>302</v>
      </c>
      <c r="Z337" s="6" t="s">
        <v>3233</v>
      </c>
    </row>
    <row r="338" spans="1:27">
      <c r="A338" s="6" t="s">
        <v>3234</v>
      </c>
      <c r="B338" s="6" t="s">
        <v>3235</v>
      </c>
      <c r="C338" s="6" t="s">
        <v>3236</v>
      </c>
      <c r="D338" s="6" t="s">
        <v>3237</v>
      </c>
      <c r="E338" s="6" t="s">
        <v>1486</v>
      </c>
      <c r="F338" s="6" t="s">
        <v>1487</v>
      </c>
      <c r="G338" s="6" t="s">
        <v>1907</v>
      </c>
      <c r="H338" s="6" t="s">
        <v>1045</v>
      </c>
      <c r="I338" s="6">
        <v>1</v>
      </c>
      <c r="J338" s="6">
        <v>399</v>
      </c>
      <c r="K338" s="6">
        <v>0</v>
      </c>
      <c r="L338" s="6">
        <v>0</v>
      </c>
      <c r="M338" s="6">
        <v>994</v>
      </c>
      <c r="N338" s="6" t="s">
        <v>1476</v>
      </c>
      <c r="O338" s="6" t="s">
        <v>1477</v>
      </c>
      <c r="Q338" s="6" t="s">
        <v>870</v>
      </c>
      <c r="T338" s="6" t="s">
        <v>1886</v>
      </c>
      <c r="V338" s="6">
        <v>193085</v>
      </c>
      <c r="W338" s="6" t="s">
        <v>3238</v>
      </c>
      <c r="X338" s="6" t="s">
        <v>3239</v>
      </c>
    </row>
    <row r="339" spans="1:27">
      <c r="A339" s="6" t="s">
        <v>3234</v>
      </c>
      <c r="B339" s="6" t="s">
        <v>3235</v>
      </c>
      <c r="C339" s="6" t="s">
        <v>3236</v>
      </c>
      <c r="D339" s="6" t="s">
        <v>3237</v>
      </c>
      <c r="E339" s="6" t="s">
        <v>1496</v>
      </c>
      <c r="F339" s="6" t="s">
        <v>1497</v>
      </c>
      <c r="G339" s="6" t="s">
        <v>183</v>
      </c>
      <c r="H339" s="6">
        <v>4714781020954</v>
      </c>
      <c r="I339" s="6">
        <v>1</v>
      </c>
      <c r="J339" s="6">
        <v>145</v>
      </c>
      <c r="K339" s="6">
        <v>0</v>
      </c>
      <c r="L339" s="6">
        <v>0</v>
      </c>
      <c r="M339" s="6">
        <v>994</v>
      </c>
      <c r="N339" s="6" t="s">
        <v>1476</v>
      </c>
      <c r="O339" s="6" t="s">
        <v>1477</v>
      </c>
      <c r="Q339" s="6" t="s">
        <v>870</v>
      </c>
      <c r="T339" s="6" t="s">
        <v>1886</v>
      </c>
      <c r="V339" s="6">
        <v>193085</v>
      </c>
      <c r="W339" s="6" t="s">
        <v>3238</v>
      </c>
      <c r="X339" s="6" t="s">
        <v>3239</v>
      </c>
    </row>
    <row r="340" spans="1:27">
      <c r="A340" s="6" t="s">
        <v>3234</v>
      </c>
      <c r="B340" s="6" t="s">
        <v>3235</v>
      </c>
      <c r="C340" s="6" t="s">
        <v>3236</v>
      </c>
      <c r="D340" s="6" t="s">
        <v>3237</v>
      </c>
      <c r="E340" s="6" t="s">
        <v>1481</v>
      </c>
      <c r="F340" s="6" t="s">
        <v>1482</v>
      </c>
      <c r="G340" s="6" t="s">
        <v>1984</v>
      </c>
      <c r="H340" s="6" t="s">
        <v>258</v>
      </c>
      <c r="I340" s="6">
        <v>1</v>
      </c>
      <c r="J340" s="6">
        <v>450</v>
      </c>
      <c r="K340" s="6">
        <v>0</v>
      </c>
      <c r="L340" s="6">
        <v>0</v>
      </c>
      <c r="M340" s="6">
        <v>994</v>
      </c>
      <c r="N340" s="6" t="s">
        <v>1476</v>
      </c>
      <c r="O340" s="6" t="s">
        <v>1477</v>
      </c>
      <c r="Q340" s="6" t="s">
        <v>870</v>
      </c>
      <c r="T340" s="6" t="s">
        <v>1886</v>
      </c>
      <c r="V340" s="6">
        <v>193085</v>
      </c>
      <c r="W340" s="6" t="s">
        <v>3238</v>
      </c>
      <c r="X340" s="6" t="s">
        <v>3239</v>
      </c>
    </row>
    <row r="341" spans="1:27">
      <c r="A341" s="6" t="s">
        <v>3240</v>
      </c>
      <c r="B341" s="6" t="s">
        <v>3241</v>
      </c>
      <c r="C341" s="6" t="s">
        <v>2479</v>
      </c>
      <c r="D341" s="6" t="s">
        <v>3242</v>
      </c>
      <c r="E341" s="6" t="s">
        <v>3101</v>
      </c>
      <c r="F341" s="6" t="s">
        <v>3102</v>
      </c>
      <c r="G341" s="6" t="s">
        <v>3103</v>
      </c>
      <c r="H341" s="6">
        <v>4714781021463</v>
      </c>
      <c r="I341" s="6">
        <v>2</v>
      </c>
      <c r="J341" s="6">
        <v>240</v>
      </c>
      <c r="K341" s="6">
        <v>65</v>
      </c>
      <c r="L341" s="6">
        <v>0</v>
      </c>
      <c r="M341" s="6">
        <v>305</v>
      </c>
      <c r="N341" s="6" t="s">
        <v>1476</v>
      </c>
      <c r="O341" s="6" t="s">
        <v>1477</v>
      </c>
      <c r="Q341" s="6" t="s">
        <v>870</v>
      </c>
      <c r="T341" s="6" t="s">
        <v>1886</v>
      </c>
      <c r="V341" s="6">
        <v>149310</v>
      </c>
      <c r="W341" s="6" t="s">
        <v>2480</v>
      </c>
      <c r="X341" s="6" t="s">
        <v>2481</v>
      </c>
    </row>
    <row r="342" spans="1:27">
      <c r="A342" s="6" t="s">
        <v>3243</v>
      </c>
      <c r="B342" s="6" t="s">
        <v>3244</v>
      </c>
      <c r="C342" s="6" t="s">
        <v>3245</v>
      </c>
      <c r="D342" s="6" t="s">
        <v>3246</v>
      </c>
      <c r="E342" s="6" t="s">
        <v>1486</v>
      </c>
      <c r="F342" s="6" t="s">
        <v>1487</v>
      </c>
      <c r="G342" s="6" t="s">
        <v>1498</v>
      </c>
      <c r="H342" s="6" t="s">
        <v>164</v>
      </c>
      <c r="I342" s="6">
        <v>1</v>
      </c>
      <c r="J342" s="6">
        <v>399</v>
      </c>
      <c r="K342" s="6">
        <v>0</v>
      </c>
      <c r="L342" s="6">
        <v>0</v>
      </c>
      <c r="M342" s="6">
        <v>938</v>
      </c>
      <c r="N342" s="6" t="s">
        <v>1476</v>
      </c>
      <c r="O342" s="6" t="s">
        <v>1477</v>
      </c>
      <c r="Q342" s="6" t="s">
        <v>870</v>
      </c>
      <c r="T342" s="6" t="s">
        <v>1886</v>
      </c>
      <c r="V342" s="6">
        <v>174213</v>
      </c>
      <c r="W342" s="6" t="s">
        <v>3247</v>
      </c>
      <c r="X342" s="6" t="s">
        <v>3248</v>
      </c>
    </row>
    <row r="343" spans="1:27">
      <c r="A343" s="6" t="s">
        <v>3243</v>
      </c>
      <c r="B343" s="6" t="s">
        <v>3244</v>
      </c>
      <c r="C343" s="6" t="s">
        <v>3245</v>
      </c>
      <c r="D343" s="6" t="s">
        <v>3246</v>
      </c>
      <c r="E343" s="6" t="s">
        <v>1951</v>
      </c>
      <c r="F343" s="6" t="s">
        <v>1952</v>
      </c>
      <c r="G343" s="6" t="s">
        <v>3249</v>
      </c>
      <c r="H343" s="6" t="s">
        <v>292</v>
      </c>
      <c r="I343" s="6">
        <v>1</v>
      </c>
      <c r="J343" s="6">
        <v>480</v>
      </c>
      <c r="K343" s="6">
        <v>0</v>
      </c>
      <c r="L343" s="6">
        <v>0</v>
      </c>
      <c r="M343" s="6">
        <v>938</v>
      </c>
      <c r="N343" s="6" t="s">
        <v>1476</v>
      </c>
      <c r="O343" s="6" t="s">
        <v>1477</v>
      </c>
      <c r="Q343" s="6" t="s">
        <v>870</v>
      </c>
      <c r="T343" s="6" t="s">
        <v>1886</v>
      </c>
      <c r="V343" s="6">
        <v>174213</v>
      </c>
      <c r="W343" s="6" t="s">
        <v>3247</v>
      </c>
      <c r="X343" s="6" t="s">
        <v>3248</v>
      </c>
    </row>
    <row r="344" spans="1:27">
      <c r="A344" s="6" t="s">
        <v>3243</v>
      </c>
      <c r="B344" s="6" t="s">
        <v>3244</v>
      </c>
      <c r="C344" s="6" t="s">
        <v>3245</v>
      </c>
      <c r="D344" s="6" t="s">
        <v>3246</v>
      </c>
      <c r="E344" s="6" t="s">
        <v>2024</v>
      </c>
      <c r="F344" s="6" t="s">
        <v>2412</v>
      </c>
      <c r="G344" s="6" t="s">
        <v>2025</v>
      </c>
      <c r="H344" s="6">
        <v>4714781021234</v>
      </c>
      <c r="I344" s="6">
        <v>1</v>
      </c>
      <c r="J344" s="6">
        <v>59</v>
      </c>
      <c r="K344" s="6">
        <v>0</v>
      </c>
      <c r="L344" s="6">
        <v>0</v>
      </c>
      <c r="M344" s="6">
        <v>938</v>
      </c>
      <c r="N344" s="6" t="s">
        <v>1476</v>
      </c>
      <c r="O344" s="6" t="s">
        <v>1477</v>
      </c>
      <c r="Q344" s="6" t="s">
        <v>870</v>
      </c>
      <c r="T344" s="6" t="s">
        <v>1886</v>
      </c>
      <c r="V344" s="6">
        <v>174213</v>
      </c>
      <c r="W344" s="6" t="s">
        <v>3247</v>
      </c>
      <c r="X344" s="6" t="s">
        <v>3248</v>
      </c>
    </row>
    <row r="345" spans="1:27">
      <c r="A345" s="6" t="s">
        <v>3250</v>
      </c>
      <c r="B345" s="6" t="s">
        <v>3251</v>
      </c>
      <c r="C345" s="6" t="s">
        <v>3252</v>
      </c>
      <c r="D345" s="6" t="s">
        <v>3253</v>
      </c>
      <c r="E345" s="6" t="s">
        <v>1486</v>
      </c>
      <c r="F345" s="6" t="s">
        <v>1487</v>
      </c>
      <c r="G345" s="6" t="s">
        <v>1488</v>
      </c>
      <c r="H345" s="6" t="s">
        <v>163</v>
      </c>
      <c r="I345" s="6">
        <v>2</v>
      </c>
      <c r="J345" s="6">
        <v>798</v>
      </c>
      <c r="K345" s="6">
        <v>0</v>
      </c>
      <c r="L345" s="6">
        <v>0</v>
      </c>
      <c r="M345" s="6">
        <v>798</v>
      </c>
      <c r="N345" s="6" t="s">
        <v>1940</v>
      </c>
      <c r="O345" s="6" t="s">
        <v>1048</v>
      </c>
      <c r="Q345" s="6" t="s">
        <v>870</v>
      </c>
      <c r="T345" s="6" t="s">
        <v>1942</v>
      </c>
      <c r="Y345" s="6">
        <v>701</v>
      </c>
      <c r="Z345" s="6" t="s">
        <v>3254</v>
      </c>
    </row>
    <row r="346" spans="1:27">
      <c r="A346" s="6" t="s">
        <v>3255</v>
      </c>
      <c r="B346" s="6" t="s">
        <v>3256</v>
      </c>
      <c r="C346" s="6" t="s">
        <v>3257</v>
      </c>
      <c r="D346" s="6" t="s">
        <v>3258</v>
      </c>
      <c r="E346" s="6" t="s">
        <v>3101</v>
      </c>
      <c r="F346" s="6" t="s">
        <v>3102</v>
      </c>
      <c r="G346" s="6" t="s">
        <v>3103</v>
      </c>
      <c r="H346" s="6">
        <v>4714781021463</v>
      </c>
      <c r="I346" s="6">
        <v>1</v>
      </c>
      <c r="J346" s="6">
        <v>120</v>
      </c>
      <c r="K346" s="6">
        <v>0</v>
      </c>
      <c r="L346" s="6">
        <v>0</v>
      </c>
      <c r="M346" s="6">
        <v>750</v>
      </c>
      <c r="N346" s="6" t="s">
        <v>1940</v>
      </c>
      <c r="O346" s="6" t="s">
        <v>1048</v>
      </c>
      <c r="Q346" s="6" t="s">
        <v>870</v>
      </c>
      <c r="T346" s="6" t="s">
        <v>1942</v>
      </c>
      <c r="Y346" s="6">
        <v>427</v>
      </c>
      <c r="Z346" s="6" t="s">
        <v>3259</v>
      </c>
      <c r="AA346" s="6" t="s">
        <v>1995</v>
      </c>
    </row>
    <row r="347" spans="1:27">
      <c r="A347" s="6" t="s">
        <v>3255</v>
      </c>
      <c r="B347" s="6" t="s">
        <v>3256</v>
      </c>
      <c r="C347" s="6" t="s">
        <v>3257</v>
      </c>
      <c r="D347" s="6" t="s">
        <v>3258</v>
      </c>
      <c r="E347" s="6" t="s">
        <v>1944</v>
      </c>
      <c r="F347" s="6" t="s">
        <v>1945</v>
      </c>
      <c r="G347" s="6" t="s">
        <v>1819</v>
      </c>
      <c r="H347" s="6" t="s">
        <v>298</v>
      </c>
      <c r="I347" s="6">
        <v>1</v>
      </c>
      <c r="J347" s="6">
        <v>680</v>
      </c>
      <c r="K347" s="6">
        <v>0</v>
      </c>
      <c r="L347" s="6">
        <v>0</v>
      </c>
      <c r="M347" s="6">
        <v>750</v>
      </c>
      <c r="N347" s="6" t="s">
        <v>1940</v>
      </c>
      <c r="O347" s="6" t="s">
        <v>1048</v>
      </c>
      <c r="Q347" s="6" t="s">
        <v>870</v>
      </c>
      <c r="T347" s="6" t="s">
        <v>1942</v>
      </c>
      <c r="Y347" s="6">
        <v>427</v>
      </c>
      <c r="Z347" s="6" t="s">
        <v>3259</v>
      </c>
      <c r="AA347" s="6" t="s">
        <v>1995</v>
      </c>
    </row>
    <row r="348" spans="1:27">
      <c r="A348" s="6" t="s">
        <v>3255</v>
      </c>
      <c r="B348" s="6" t="s">
        <v>3256</v>
      </c>
      <c r="C348" s="6" t="s">
        <v>3257</v>
      </c>
      <c r="D348" s="6" t="s">
        <v>3258</v>
      </c>
      <c r="E348" s="6" t="s">
        <v>1962</v>
      </c>
      <c r="F348" s="6" t="s">
        <v>3260</v>
      </c>
      <c r="G348" s="6" t="s">
        <v>3261</v>
      </c>
      <c r="I348" s="6">
        <v>1</v>
      </c>
      <c r="J348" s="6">
        <v>-50</v>
      </c>
      <c r="K348" s="6">
        <v>0</v>
      </c>
      <c r="L348" s="6">
        <v>0</v>
      </c>
      <c r="M348" s="6">
        <v>750</v>
      </c>
      <c r="N348" s="6" t="s">
        <v>1940</v>
      </c>
      <c r="O348" s="6" t="s">
        <v>1048</v>
      </c>
      <c r="Q348" s="6" t="s">
        <v>870</v>
      </c>
      <c r="T348" s="6" t="s">
        <v>1942</v>
      </c>
      <c r="Y348" s="6">
        <v>427</v>
      </c>
      <c r="Z348" s="6" t="s">
        <v>3259</v>
      </c>
      <c r="AA348" s="6" t="s">
        <v>1995</v>
      </c>
    </row>
    <row r="349" spans="1:27">
      <c r="A349" s="6" t="s">
        <v>3262</v>
      </c>
      <c r="B349" s="6" t="s">
        <v>3263</v>
      </c>
      <c r="C349" s="6" t="s">
        <v>3264</v>
      </c>
      <c r="D349" s="6" t="s">
        <v>3265</v>
      </c>
      <c r="E349" s="6" t="s">
        <v>1516</v>
      </c>
      <c r="F349" s="6" t="s">
        <v>1517</v>
      </c>
      <c r="G349" s="6" t="s">
        <v>1559</v>
      </c>
      <c r="H349" s="6" t="s">
        <v>177</v>
      </c>
      <c r="I349" s="6">
        <v>1</v>
      </c>
      <c r="J349" s="6">
        <v>699</v>
      </c>
      <c r="K349" s="6">
        <v>0</v>
      </c>
      <c r="L349" s="6">
        <v>0</v>
      </c>
      <c r="M349" s="6">
        <v>699</v>
      </c>
      <c r="N349" s="6" t="s">
        <v>1476</v>
      </c>
      <c r="O349" s="6" t="s">
        <v>1477</v>
      </c>
      <c r="Q349" s="6" t="s">
        <v>870</v>
      </c>
      <c r="T349" s="6" t="s">
        <v>1886</v>
      </c>
      <c r="V349" s="6">
        <v>148627</v>
      </c>
      <c r="W349" s="6" t="s">
        <v>3266</v>
      </c>
      <c r="X349" s="6" t="s">
        <v>3267</v>
      </c>
    </row>
    <row r="350" spans="1:27">
      <c r="A350" s="6" t="s">
        <v>3268</v>
      </c>
      <c r="B350" s="6" t="s">
        <v>3269</v>
      </c>
      <c r="C350" s="6" t="s">
        <v>3270</v>
      </c>
      <c r="D350" s="6" t="s">
        <v>3271</v>
      </c>
      <c r="E350" s="6" t="s">
        <v>878</v>
      </c>
      <c r="F350" s="6" t="s">
        <v>879</v>
      </c>
      <c r="G350" s="6" t="s">
        <v>880</v>
      </c>
      <c r="H350" s="6" t="s">
        <v>181</v>
      </c>
      <c r="I350" s="6">
        <v>1</v>
      </c>
      <c r="J350" s="6">
        <v>888</v>
      </c>
      <c r="K350" s="6">
        <v>0</v>
      </c>
      <c r="L350" s="6">
        <v>0</v>
      </c>
      <c r="M350" s="6">
        <v>888</v>
      </c>
      <c r="N350" s="6" t="s">
        <v>1476</v>
      </c>
      <c r="O350" s="6" t="s">
        <v>1477</v>
      </c>
      <c r="Q350" s="6" t="s">
        <v>870</v>
      </c>
      <c r="T350" s="6" t="s">
        <v>1886</v>
      </c>
      <c r="V350" s="6">
        <v>151461</v>
      </c>
      <c r="W350" s="6" t="s">
        <v>3272</v>
      </c>
      <c r="X350" s="6" t="s">
        <v>3273</v>
      </c>
    </row>
    <row r="351" spans="1:27">
      <c r="A351" s="6" t="s">
        <v>3274</v>
      </c>
      <c r="B351" s="6" t="s">
        <v>3275</v>
      </c>
      <c r="C351" s="6" t="s">
        <v>3276</v>
      </c>
      <c r="D351" s="6" t="s">
        <v>3277</v>
      </c>
      <c r="E351" s="6" t="s">
        <v>1511</v>
      </c>
      <c r="F351" s="6" t="s">
        <v>1512</v>
      </c>
      <c r="G351" s="6" t="s">
        <v>1513</v>
      </c>
      <c r="H351" s="6" t="s">
        <v>275</v>
      </c>
      <c r="I351" s="6">
        <v>1</v>
      </c>
      <c r="J351" s="6">
        <v>528</v>
      </c>
      <c r="K351" s="6">
        <v>65</v>
      </c>
      <c r="L351" s="6">
        <v>0</v>
      </c>
      <c r="M351" s="6">
        <v>593</v>
      </c>
      <c r="N351" s="6" t="s">
        <v>1476</v>
      </c>
      <c r="O351" s="6" t="s">
        <v>1477</v>
      </c>
      <c r="Q351" s="6" t="s">
        <v>870</v>
      </c>
      <c r="T351" s="6" t="s">
        <v>1886</v>
      </c>
      <c r="V351" s="6">
        <v>211479</v>
      </c>
      <c r="W351" s="6" t="s">
        <v>3278</v>
      </c>
      <c r="X351" s="6" t="s">
        <v>3279</v>
      </c>
    </row>
    <row r="352" spans="1:27">
      <c r="A352" s="6" t="s">
        <v>3280</v>
      </c>
      <c r="B352" s="6" t="s">
        <v>3281</v>
      </c>
      <c r="C352" s="6" t="s">
        <v>3282</v>
      </c>
      <c r="D352" s="6" t="s">
        <v>3283</v>
      </c>
      <c r="E352" s="6" t="s">
        <v>1511</v>
      </c>
      <c r="F352" s="6" t="s">
        <v>1512</v>
      </c>
      <c r="G352" s="6" t="s">
        <v>1513</v>
      </c>
      <c r="H352" s="6" t="s">
        <v>275</v>
      </c>
      <c r="I352" s="6">
        <v>1</v>
      </c>
      <c r="J352" s="6">
        <v>528</v>
      </c>
      <c r="K352" s="6">
        <v>65</v>
      </c>
      <c r="L352" s="6">
        <v>0</v>
      </c>
      <c r="M352" s="6">
        <v>593</v>
      </c>
      <c r="N352" s="6" t="s">
        <v>1476</v>
      </c>
      <c r="O352" s="6" t="s">
        <v>1477</v>
      </c>
      <c r="Q352" s="6" t="s">
        <v>870</v>
      </c>
      <c r="T352" s="6" t="s">
        <v>1886</v>
      </c>
      <c r="V352" s="6">
        <v>132851</v>
      </c>
      <c r="W352" s="6" t="s">
        <v>3284</v>
      </c>
      <c r="X352" s="6" t="s">
        <v>3285</v>
      </c>
    </row>
    <row r="353" spans="1:26">
      <c r="A353" s="6" t="s">
        <v>3286</v>
      </c>
      <c r="B353" s="6" t="s">
        <v>3287</v>
      </c>
      <c r="C353" s="6" t="s">
        <v>3288</v>
      </c>
      <c r="D353" s="6" t="s">
        <v>3289</v>
      </c>
      <c r="E353" s="6" t="s">
        <v>1484</v>
      </c>
      <c r="F353" s="6" t="s">
        <v>1485</v>
      </c>
      <c r="G353" s="6" t="s">
        <v>1955</v>
      </c>
      <c r="H353" s="6" t="s">
        <v>242</v>
      </c>
      <c r="I353" s="6">
        <v>1</v>
      </c>
      <c r="J353" s="6">
        <v>960</v>
      </c>
      <c r="K353" s="6">
        <v>0</v>
      </c>
      <c r="L353" s="6">
        <v>0</v>
      </c>
      <c r="M353" s="6">
        <v>1034</v>
      </c>
      <c r="N353" s="6" t="s">
        <v>1960</v>
      </c>
      <c r="O353" s="6" t="s">
        <v>1961</v>
      </c>
      <c r="Q353" s="6" t="s">
        <v>870</v>
      </c>
      <c r="T353" s="6" t="s">
        <v>1942</v>
      </c>
      <c r="Y353" s="6">
        <v>709</v>
      </c>
      <c r="Z353" s="6" t="s">
        <v>3290</v>
      </c>
    </row>
    <row r="354" spans="1:26">
      <c r="A354" s="6" t="s">
        <v>3286</v>
      </c>
      <c r="B354" s="6" t="s">
        <v>3287</v>
      </c>
      <c r="C354" s="6" t="s">
        <v>3288</v>
      </c>
      <c r="D354" s="6" t="s">
        <v>3289</v>
      </c>
      <c r="E354" s="6" t="s">
        <v>1489</v>
      </c>
      <c r="F354" s="6" t="s">
        <v>1954</v>
      </c>
      <c r="G354" s="6" t="s">
        <v>1491</v>
      </c>
      <c r="H354" s="6">
        <v>4714781020794</v>
      </c>
      <c r="I354" s="6">
        <v>1</v>
      </c>
      <c r="J354" s="6">
        <v>128</v>
      </c>
      <c r="K354" s="6">
        <v>0</v>
      </c>
      <c r="L354" s="6">
        <v>0</v>
      </c>
      <c r="M354" s="6">
        <v>1034</v>
      </c>
      <c r="N354" s="6" t="s">
        <v>1960</v>
      </c>
      <c r="O354" s="6" t="s">
        <v>1961</v>
      </c>
      <c r="Q354" s="6" t="s">
        <v>870</v>
      </c>
      <c r="T354" s="6" t="s">
        <v>1942</v>
      </c>
      <c r="Y354" s="6">
        <v>709</v>
      </c>
      <c r="Z354" s="6" t="s">
        <v>3290</v>
      </c>
    </row>
    <row r="355" spans="1:26">
      <c r="A355" s="6" t="s">
        <v>3286</v>
      </c>
      <c r="B355" s="6" t="s">
        <v>3287</v>
      </c>
      <c r="C355" s="6" t="s">
        <v>3288</v>
      </c>
      <c r="D355" s="6" t="s">
        <v>3289</v>
      </c>
      <c r="E355" s="6" t="s">
        <v>868</v>
      </c>
      <c r="F355" s="6" t="s">
        <v>871</v>
      </c>
      <c r="G355" s="6" t="s">
        <v>872</v>
      </c>
      <c r="I355" s="6">
        <v>1</v>
      </c>
      <c r="J355" s="6">
        <v>-54</v>
      </c>
      <c r="K355" s="6">
        <v>0</v>
      </c>
      <c r="L355" s="6">
        <v>0</v>
      </c>
      <c r="M355" s="6">
        <v>1034</v>
      </c>
      <c r="N355" s="6" t="s">
        <v>1960</v>
      </c>
      <c r="O355" s="6" t="s">
        <v>1961</v>
      </c>
      <c r="Q355" s="6" t="s">
        <v>870</v>
      </c>
      <c r="T355" s="6" t="s">
        <v>1942</v>
      </c>
      <c r="Y355" s="6">
        <v>709</v>
      </c>
      <c r="Z355" s="6" t="s">
        <v>3290</v>
      </c>
    </row>
    <row r="356" spans="1:26">
      <c r="A356" s="6" t="s">
        <v>3286</v>
      </c>
      <c r="B356" s="6" t="s">
        <v>3287</v>
      </c>
      <c r="C356" s="6" t="s">
        <v>3288</v>
      </c>
      <c r="D356" s="6" t="s">
        <v>3289</v>
      </c>
      <c r="E356" s="6" t="s">
        <v>873</v>
      </c>
      <c r="F356" s="6" t="s">
        <v>1299</v>
      </c>
      <c r="G356" s="6" t="s">
        <v>874</v>
      </c>
      <c r="I356" s="6">
        <v>1</v>
      </c>
      <c r="J356" s="6">
        <v>54</v>
      </c>
      <c r="K356" s="6">
        <v>0</v>
      </c>
      <c r="L356" s="6">
        <v>0</v>
      </c>
      <c r="M356" s="6">
        <v>1034</v>
      </c>
      <c r="N356" s="6" t="s">
        <v>1960</v>
      </c>
      <c r="O356" s="6" t="s">
        <v>1961</v>
      </c>
      <c r="Q356" s="6" t="s">
        <v>870</v>
      </c>
      <c r="T356" s="6" t="s">
        <v>1942</v>
      </c>
      <c r="Y356" s="6">
        <v>709</v>
      </c>
      <c r="Z356" s="6" t="s">
        <v>3290</v>
      </c>
    </row>
    <row r="357" spans="1:26">
      <c r="A357" s="6" t="s">
        <v>3291</v>
      </c>
      <c r="B357" s="6" t="s">
        <v>3292</v>
      </c>
      <c r="C357" s="6" t="s">
        <v>3293</v>
      </c>
      <c r="D357" s="6" t="s">
        <v>3294</v>
      </c>
      <c r="E357" s="6" t="s">
        <v>1892</v>
      </c>
      <c r="F357" s="6" t="s">
        <v>195</v>
      </c>
      <c r="G357" s="6" t="s">
        <v>1893</v>
      </c>
      <c r="H357" s="6">
        <v>4714781020169</v>
      </c>
      <c r="I357" s="6">
        <v>1</v>
      </c>
      <c r="J357" s="6">
        <v>59</v>
      </c>
      <c r="K357" s="6">
        <v>65</v>
      </c>
      <c r="L357" s="6">
        <v>0</v>
      </c>
      <c r="M357" s="6">
        <v>183</v>
      </c>
      <c r="N357" s="6" t="s">
        <v>1476</v>
      </c>
      <c r="O357" s="6" t="s">
        <v>1477</v>
      </c>
      <c r="Q357" s="6" t="s">
        <v>870</v>
      </c>
      <c r="T357" s="6" t="s">
        <v>1886</v>
      </c>
      <c r="V357" s="6">
        <v>113023</v>
      </c>
      <c r="W357" s="6" t="s">
        <v>3295</v>
      </c>
      <c r="X357" s="6" t="s">
        <v>3296</v>
      </c>
    </row>
    <row r="358" spans="1:26">
      <c r="A358" s="6" t="s">
        <v>3291</v>
      </c>
      <c r="B358" s="6" t="s">
        <v>3292</v>
      </c>
      <c r="C358" s="6" t="s">
        <v>3293</v>
      </c>
      <c r="D358" s="6" t="s">
        <v>3294</v>
      </c>
      <c r="E358" s="6" t="s">
        <v>2024</v>
      </c>
      <c r="F358" s="6" t="s">
        <v>2584</v>
      </c>
      <c r="G358" s="6" t="s">
        <v>2025</v>
      </c>
      <c r="H358" s="6">
        <v>4714781021234</v>
      </c>
      <c r="I358" s="6">
        <v>1</v>
      </c>
      <c r="J358" s="6">
        <v>59</v>
      </c>
      <c r="K358" s="6">
        <v>65</v>
      </c>
      <c r="L358" s="6">
        <v>0</v>
      </c>
      <c r="M358" s="6">
        <v>183</v>
      </c>
      <c r="N358" s="6" t="s">
        <v>1476</v>
      </c>
      <c r="O358" s="6" t="s">
        <v>1477</v>
      </c>
      <c r="Q358" s="6" t="s">
        <v>870</v>
      </c>
      <c r="T358" s="6" t="s">
        <v>1886</v>
      </c>
      <c r="V358" s="6">
        <v>113023</v>
      </c>
      <c r="W358" s="6" t="s">
        <v>3295</v>
      </c>
      <c r="X358" s="6" t="s">
        <v>3296</v>
      </c>
    </row>
    <row r="359" spans="1:26">
      <c r="A359" s="6" t="s">
        <v>3297</v>
      </c>
      <c r="B359" s="6" t="s">
        <v>3298</v>
      </c>
      <c r="C359" s="6" t="s">
        <v>3299</v>
      </c>
      <c r="D359" s="6" t="s">
        <v>3300</v>
      </c>
      <c r="E359" s="6" t="s">
        <v>1901</v>
      </c>
      <c r="F359" s="6" t="s">
        <v>1902</v>
      </c>
      <c r="G359" s="6" t="s">
        <v>1903</v>
      </c>
      <c r="H359" s="6">
        <v>4714781020510</v>
      </c>
      <c r="I359" s="6">
        <v>1</v>
      </c>
      <c r="J359" s="6">
        <v>299</v>
      </c>
      <c r="K359" s="6">
        <v>105</v>
      </c>
      <c r="L359" s="6">
        <v>0</v>
      </c>
      <c r="M359" s="6">
        <v>549</v>
      </c>
      <c r="N359" s="6" t="s">
        <v>1476</v>
      </c>
      <c r="O359" s="6" t="s">
        <v>1477</v>
      </c>
      <c r="Q359" s="6" t="s">
        <v>870</v>
      </c>
      <c r="T359" s="6" t="s">
        <v>1886</v>
      </c>
      <c r="V359" s="6">
        <v>130095</v>
      </c>
      <c r="W359" s="6" t="s">
        <v>2439</v>
      </c>
      <c r="X359" s="6" t="s">
        <v>2440</v>
      </c>
    </row>
    <row r="360" spans="1:26">
      <c r="A360" s="6" t="s">
        <v>3297</v>
      </c>
      <c r="B360" s="6" t="s">
        <v>3298</v>
      </c>
      <c r="C360" s="6" t="s">
        <v>3299</v>
      </c>
      <c r="D360" s="6" t="s">
        <v>3300</v>
      </c>
      <c r="E360" s="6" t="s">
        <v>1496</v>
      </c>
      <c r="F360" s="6" t="s">
        <v>1497</v>
      </c>
      <c r="G360" s="6" t="s">
        <v>183</v>
      </c>
      <c r="H360" s="6">
        <v>4714781020954</v>
      </c>
      <c r="I360" s="6">
        <v>1</v>
      </c>
      <c r="J360" s="6">
        <v>145</v>
      </c>
      <c r="K360" s="6">
        <v>105</v>
      </c>
      <c r="L360" s="6">
        <v>0</v>
      </c>
      <c r="M360" s="6">
        <v>549</v>
      </c>
      <c r="N360" s="6" t="s">
        <v>1476</v>
      </c>
      <c r="O360" s="6" t="s">
        <v>1477</v>
      </c>
      <c r="Q360" s="6" t="s">
        <v>870</v>
      </c>
      <c r="T360" s="6" t="s">
        <v>1886</v>
      </c>
      <c r="V360" s="6">
        <v>130095</v>
      </c>
      <c r="W360" s="6" t="s">
        <v>2439</v>
      </c>
      <c r="X360" s="6" t="s">
        <v>2440</v>
      </c>
    </row>
    <row r="361" spans="1:26">
      <c r="A361" s="6" t="s">
        <v>3301</v>
      </c>
      <c r="B361" s="6" t="s">
        <v>3302</v>
      </c>
      <c r="C361" s="6" t="s">
        <v>3303</v>
      </c>
      <c r="D361" s="6" t="s">
        <v>3304</v>
      </c>
      <c r="E361" s="6" t="s">
        <v>1486</v>
      </c>
      <c r="F361" s="6" t="s">
        <v>1487</v>
      </c>
      <c r="G361" s="6" t="s">
        <v>1498</v>
      </c>
      <c r="H361" s="6" t="s">
        <v>164</v>
      </c>
      <c r="I361" s="6">
        <v>1</v>
      </c>
      <c r="J361" s="6">
        <v>399</v>
      </c>
      <c r="K361" s="6">
        <v>0</v>
      </c>
      <c r="L361" s="6">
        <v>0</v>
      </c>
      <c r="M361" s="6">
        <v>1197</v>
      </c>
      <c r="N361" s="6" t="s">
        <v>1476</v>
      </c>
      <c r="O361" s="6" t="s">
        <v>1477</v>
      </c>
      <c r="Q361" s="6" t="s">
        <v>870</v>
      </c>
      <c r="T361" s="6" t="s">
        <v>1886</v>
      </c>
      <c r="V361" s="6">
        <v>127930</v>
      </c>
      <c r="W361" s="6" t="s">
        <v>3305</v>
      </c>
      <c r="X361" s="6" t="s">
        <v>3306</v>
      </c>
    </row>
    <row r="362" spans="1:26">
      <c r="A362" s="6" t="s">
        <v>3301</v>
      </c>
      <c r="B362" s="6" t="s">
        <v>3302</v>
      </c>
      <c r="C362" s="6" t="s">
        <v>3303</v>
      </c>
      <c r="D362" s="6" t="s">
        <v>3304</v>
      </c>
      <c r="E362" s="6" t="s">
        <v>1486</v>
      </c>
      <c r="F362" s="6" t="s">
        <v>1487</v>
      </c>
      <c r="G362" s="6" t="s">
        <v>2664</v>
      </c>
      <c r="H362" s="6" t="s">
        <v>166</v>
      </c>
      <c r="I362" s="6">
        <v>1</v>
      </c>
      <c r="J362" s="6">
        <v>399</v>
      </c>
      <c r="K362" s="6">
        <v>0</v>
      </c>
      <c r="L362" s="6">
        <v>0</v>
      </c>
      <c r="M362" s="6">
        <v>1197</v>
      </c>
      <c r="N362" s="6" t="s">
        <v>1476</v>
      </c>
      <c r="O362" s="6" t="s">
        <v>1477</v>
      </c>
      <c r="Q362" s="6" t="s">
        <v>870</v>
      </c>
      <c r="T362" s="6" t="s">
        <v>1886</v>
      </c>
      <c r="V362" s="6">
        <v>127930</v>
      </c>
      <c r="W362" s="6" t="s">
        <v>3305</v>
      </c>
      <c r="X362" s="6" t="s">
        <v>3306</v>
      </c>
    </row>
    <row r="363" spans="1:26">
      <c r="A363" s="6" t="s">
        <v>3301</v>
      </c>
      <c r="B363" s="6" t="s">
        <v>3302</v>
      </c>
      <c r="C363" s="6" t="s">
        <v>3303</v>
      </c>
      <c r="D363" s="6" t="s">
        <v>3304</v>
      </c>
      <c r="E363" s="6" t="s">
        <v>1486</v>
      </c>
      <c r="F363" s="6" t="s">
        <v>1487</v>
      </c>
      <c r="G363" s="6" t="s">
        <v>1999</v>
      </c>
      <c r="H363" s="6" t="s">
        <v>165</v>
      </c>
      <c r="I363" s="6">
        <v>1</v>
      </c>
      <c r="J363" s="6">
        <v>399</v>
      </c>
      <c r="K363" s="6">
        <v>0</v>
      </c>
      <c r="L363" s="6">
        <v>0</v>
      </c>
      <c r="M363" s="6">
        <v>1197</v>
      </c>
      <c r="N363" s="6" t="s">
        <v>1476</v>
      </c>
      <c r="O363" s="6" t="s">
        <v>1477</v>
      </c>
      <c r="Q363" s="6" t="s">
        <v>870</v>
      </c>
      <c r="T363" s="6" t="s">
        <v>1886</v>
      </c>
      <c r="V363" s="6">
        <v>127930</v>
      </c>
      <c r="W363" s="6" t="s">
        <v>3305</v>
      </c>
      <c r="X363" s="6" t="s">
        <v>3306</v>
      </c>
    </row>
    <row r="364" spans="1:26">
      <c r="A364" s="6" t="s">
        <v>3307</v>
      </c>
      <c r="B364" s="6" t="s">
        <v>3308</v>
      </c>
      <c r="C364" s="6" t="s">
        <v>3309</v>
      </c>
      <c r="D364" s="6" t="s">
        <v>3310</v>
      </c>
      <c r="E364" s="6" t="s">
        <v>878</v>
      </c>
      <c r="F364" s="6" t="s">
        <v>879</v>
      </c>
      <c r="G364" s="6" t="s">
        <v>880</v>
      </c>
      <c r="H364" s="6" t="s">
        <v>181</v>
      </c>
      <c r="I364" s="6">
        <v>1</v>
      </c>
      <c r="J364" s="6">
        <v>888</v>
      </c>
      <c r="K364" s="6">
        <v>0</v>
      </c>
      <c r="L364" s="6">
        <v>0</v>
      </c>
      <c r="M364" s="6">
        <v>1187</v>
      </c>
      <c r="N364" s="6" t="s">
        <v>1476</v>
      </c>
      <c r="O364" s="6" t="s">
        <v>1477</v>
      </c>
      <c r="Q364" s="6" t="s">
        <v>870</v>
      </c>
      <c r="T364" s="6" t="s">
        <v>1886</v>
      </c>
      <c r="V364" s="6">
        <v>967709</v>
      </c>
      <c r="W364" s="6" t="s">
        <v>3311</v>
      </c>
      <c r="X364" s="6" t="s">
        <v>3312</v>
      </c>
    </row>
    <row r="365" spans="1:26">
      <c r="A365" s="6" t="s">
        <v>3307</v>
      </c>
      <c r="B365" s="6" t="s">
        <v>3308</v>
      </c>
      <c r="C365" s="6" t="s">
        <v>3309</v>
      </c>
      <c r="D365" s="6" t="s">
        <v>3310</v>
      </c>
      <c r="E365" s="6" t="s">
        <v>2408</v>
      </c>
      <c r="F365" s="6" t="s">
        <v>2415</v>
      </c>
      <c r="G365" s="6" t="s">
        <v>2409</v>
      </c>
      <c r="H365" s="6">
        <v>4714781021715</v>
      </c>
      <c r="I365" s="6">
        <v>1</v>
      </c>
      <c r="J365" s="6">
        <v>299</v>
      </c>
      <c r="K365" s="6">
        <v>0</v>
      </c>
      <c r="L365" s="6">
        <v>0</v>
      </c>
      <c r="M365" s="6">
        <v>1187</v>
      </c>
      <c r="N365" s="6" t="s">
        <v>1476</v>
      </c>
      <c r="O365" s="6" t="s">
        <v>1477</v>
      </c>
      <c r="Q365" s="6" t="s">
        <v>870</v>
      </c>
      <c r="T365" s="6" t="s">
        <v>1886</v>
      </c>
      <c r="V365" s="6">
        <v>967709</v>
      </c>
      <c r="W365" s="6" t="s">
        <v>3311</v>
      </c>
      <c r="X365" s="6" t="s">
        <v>3312</v>
      </c>
    </row>
    <row r="366" spans="1:26">
      <c r="A366" s="6" t="s">
        <v>3313</v>
      </c>
      <c r="B366" s="6" t="s">
        <v>3314</v>
      </c>
      <c r="C366" s="6" t="s">
        <v>3315</v>
      </c>
      <c r="D366" s="6" t="s">
        <v>3316</v>
      </c>
      <c r="E366" s="6" t="s">
        <v>1486</v>
      </c>
      <c r="F366" s="6" t="s">
        <v>1487</v>
      </c>
      <c r="G366" s="6" t="s">
        <v>1498</v>
      </c>
      <c r="H366" s="6" t="s">
        <v>164</v>
      </c>
      <c r="I366" s="6">
        <v>2</v>
      </c>
      <c r="J366" s="6">
        <v>798</v>
      </c>
      <c r="K366" s="6">
        <v>0</v>
      </c>
      <c r="L366" s="6">
        <v>0</v>
      </c>
      <c r="M366" s="6">
        <v>2081</v>
      </c>
      <c r="N366" s="6" t="s">
        <v>1476</v>
      </c>
      <c r="O366" s="6" t="s">
        <v>1477</v>
      </c>
      <c r="Q366" s="6" t="s">
        <v>870</v>
      </c>
      <c r="T366" s="6" t="s">
        <v>1886</v>
      </c>
      <c r="V366" s="6">
        <v>112307</v>
      </c>
      <c r="W366" s="6" t="s">
        <v>3317</v>
      </c>
      <c r="X366" s="6" t="s">
        <v>3318</v>
      </c>
    </row>
    <row r="367" spans="1:26">
      <c r="A367" s="6" t="s">
        <v>3313</v>
      </c>
      <c r="B367" s="6" t="s">
        <v>3314</v>
      </c>
      <c r="C367" s="6" t="s">
        <v>3315</v>
      </c>
      <c r="D367" s="6" t="s">
        <v>3316</v>
      </c>
      <c r="E367" s="6" t="s">
        <v>1486</v>
      </c>
      <c r="F367" s="6" t="s">
        <v>1487</v>
      </c>
      <c r="G367" s="6" t="s">
        <v>1999</v>
      </c>
      <c r="H367" s="6" t="s">
        <v>165</v>
      </c>
      <c r="I367" s="6">
        <v>2</v>
      </c>
      <c r="J367" s="6">
        <v>798</v>
      </c>
      <c r="K367" s="6">
        <v>0</v>
      </c>
      <c r="L367" s="6">
        <v>0</v>
      </c>
      <c r="M367" s="6">
        <v>2081</v>
      </c>
      <c r="N367" s="6" t="s">
        <v>1476</v>
      </c>
      <c r="O367" s="6" t="s">
        <v>1477</v>
      </c>
      <c r="Q367" s="6" t="s">
        <v>870</v>
      </c>
      <c r="T367" s="6" t="s">
        <v>1886</v>
      </c>
      <c r="V367" s="6">
        <v>112307</v>
      </c>
      <c r="W367" s="6" t="s">
        <v>3317</v>
      </c>
      <c r="X367" s="6" t="s">
        <v>3318</v>
      </c>
    </row>
    <row r="368" spans="1:26">
      <c r="A368" s="6" t="s">
        <v>3313</v>
      </c>
      <c r="B368" s="6" t="s">
        <v>3314</v>
      </c>
      <c r="C368" s="6" t="s">
        <v>3315</v>
      </c>
      <c r="D368" s="6" t="s">
        <v>3316</v>
      </c>
      <c r="E368" s="6" t="s">
        <v>1496</v>
      </c>
      <c r="F368" s="6" t="s">
        <v>1523</v>
      </c>
      <c r="G368" s="6" t="s">
        <v>183</v>
      </c>
      <c r="H368" s="6">
        <v>4714781020954</v>
      </c>
      <c r="I368" s="6">
        <v>1</v>
      </c>
      <c r="J368" s="6">
        <v>149</v>
      </c>
      <c r="K368" s="6">
        <v>0</v>
      </c>
      <c r="L368" s="6">
        <v>0</v>
      </c>
      <c r="M368" s="6">
        <v>2081</v>
      </c>
      <c r="N368" s="6" t="s">
        <v>1476</v>
      </c>
      <c r="O368" s="6" t="s">
        <v>1477</v>
      </c>
      <c r="Q368" s="6" t="s">
        <v>870</v>
      </c>
      <c r="T368" s="6" t="s">
        <v>1886</v>
      </c>
      <c r="V368" s="6">
        <v>112307</v>
      </c>
      <c r="W368" s="6" t="s">
        <v>3317</v>
      </c>
      <c r="X368" s="6" t="s">
        <v>3318</v>
      </c>
    </row>
    <row r="369" spans="1:26">
      <c r="A369" s="6" t="s">
        <v>3313</v>
      </c>
      <c r="B369" s="6" t="s">
        <v>3314</v>
      </c>
      <c r="C369" s="6" t="s">
        <v>3315</v>
      </c>
      <c r="D369" s="6" t="s">
        <v>3316</v>
      </c>
      <c r="E369" s="6" t="s">
        <v>1520</v>
      </c>
      <c r="F369" s="6" t="s">
        <v>1521</v>
      </c>
      <c r="G369" s="6" t="s">
        <v>1522</v>
      </c>
      <c r="H369" s="6">
        <v>4714781020503</v>
      </c>
      <c r="I369" s="6">
        <v>1</v>
      </c>
      <c r="J369" s="6">
        <v>168</v>
      </c>
      <c r="K369" s="6">
        <v>0</v>
      </c>
      <c r="L369" s="6">
        <v>0</v>
      </c>
      <c r="M369" s="6">
        <v>2081</v>
      </c>
      <c r="N369" s="6" t="s">
        <v>1476</v>
      </c>
      <c r="O369" s="6" t="s">
        <v>1477</v>
      </c>
      <c r="Q369" s="6" t="s">
        <v>870</v>
      </c>
      <c r="T369" s="6" t="s">
        <v>1886</v>
      </c>
      <c r="V369" s="6">
        <v>112307</v>
      </c>
      <c r="W369" s="6" t="s">
        <v>3317</v>
      </c>
      <c r="X369" s="6" t="s">
        <v>3318</v>
      </c>
    </row>
    <row r="370" spans="1:26">
      <c r="A370" s="6" t="s">
        <v>3313</v>
      </c>
      <c r="B370" s="6" t="s">
        <v>3314</v>
      </c>
      <c r="C370" s="6" t="s">
        <v>3315</v>
      </c>
      <c r="D370" s="6" t="s">
        <v>3316</v>
      </c>
      <c r="E370" s="6" t="s">
        <v>1518</v>
      </c>
      <c r="F370" s="6" t="s">
        <v>1950</v>
      </c>
      <c r="G370" s="6" t="s">
        <v>1519</v>
      </c>
      <c r="H370" s="6">
        <v>4714781020558</v>
      </c>
      <c r="I370" s="6">
        <v>1</v>
      </c>
      <c r="J370" s="6">
        <v>168</v>
      </c>
      <c r="K370" s="6">
        <v>0</v>
      </c>
      <c r="L370" s="6">
        <v>0</v>
      </c>
      <c r="M370" s="6">
        <v>2081</v>
      </c>
      <c r="N370" s="6" t="s">
        <v>1476</v>
      </c>
      <c r="O370" s="6" t="s">
        <v>1477</v>
      </c>
      <c r="Q370" s="6" t="s">
        <v>870</v>
      </c>
      <c r="T370" s="6" t="s">
        <v>1886</v>
      </c>
      <c r="V370" s="6">
        <v>112307</v>
      </c>
      <c r="W370" s="6" t="s">
        <v>3317</v>
      </c>
      <c r="X370" s="6" t="s">
        <v>3318</v>
      </c>
    </row>
    <row r="371" spans="1:26">
      <c r="A371" s="6" t="s">
        <v>3319</v>
      </c>
      <c r="B371" s="6" t="s">
        <v>3320</v>
      </c>
      <c r="C371" s="6" t="s">
        <v>3321</v>
      </c>
      <c r="D371" s="6" t="s">
        <v>3322</v>
      </c>
      <c r="E371" s="6" t="s">
        <v>1511</v>
      </c>
      <c r="F371" s="6" t="s">
        <v>1512</v>
      </c>
      <c r="G371" s="6" t="s">
        <v>1513</v>
      </c>
      <c r="H371" s="6" t="s">
        <v>275</v>
      </c>
      <c r="I371" s="6">
        <v>1</v>
      </c>
      <c r="J371" s="6">
        <v>528</v>
      </c>
      <c r="K371" s="6">
        <v>60</v>
      </c>
      <c r="L371" s="6">
        <v>0</v>
      </c>
      <c r="M371" s="6">
        <v>588</v>
      </c>
      <c r="N371" s="6" t="s">
        <v>1940</v>
      </c>
      <c r="O371" s="6" t="s">
        <v>1048</v>
      </c>
      <c r="Q371" s="6" t="s">
        <v>870</v>
      </c>
      <c r="T371" s="6" t="s">
        <v>1942</v>
      </c>
      <c r="Y371" s="6">
        <v>234</v>
      </c>
      <c r="Z371" s="6" t="s">
        <v>3323</v>
      </c>
    </row>
    <row r="372" spans="1:26">
      <c r="A372" s="6" t="s">
        <v>3324</v>
      </c>
      <c r="B372" s="6" t="s">
        <v>3325</v>
      </c>
      <c r="C372" s="6" t="s">
        <v>3326</v>
      </c>
      <c r="D372" s="6" t="s">
        <v>3327</v>
      </c>
      <c r="E372" s="6" t="s">
        <v>3101</v>
      </c>
      <c r="F372" s="6" t="s">
        <v>3102</v>
      </c>
      <c r="G372" s="6" t="s">
        <v>3103</v>
      </c>
      <c r="H372" s="6">
        <v>4714781021463</v>
      </c>
      <c r="I372" s="6">
        <v>1</v>
      </c>
      <c r="J372" s="6">
        <v>120</v>
      </c>
      <c r="K372" s="6">
        <v>0</v>
      </c>
      <c r="L372" s="6">
        <v>0</v>
      </c>
      <c r="M372" s="6">
        <v>1477</v>
      </c>
      <c r="N372" s="6" t="s">
        <v>1476</v>
      </c>
      <c r="O372" s="6" t="s">
        <v>1048</v>
      </c>
      <c r="Q372" s="6" t="s">
        <v>870</v>
      </c>
      <c r="T372" s="6" t="s">
        <v>1886</v>
      </c>
      <c r="V372" s="6">
        <v>128335</v>
      </c>
      <c r="W372" s="6" t="s">
        <v>3328</v>
      </c>
      <c r="X372" s="6" t="s">
        <v>3329</v>
      </c>
    </row>
    <row r="373" spans="1:26">
      <c r="A373" s="6" t="s">
        <v>3324</v>
      </c>
      <c r="B373" s="6" t="s">
        <v>3325</v>
      </c>
      <c r="C373" s="6" t="s">
        <v>3326</v>
      </c>
      <c r="D373" s="6" t="s">
        <v>3327</v>
      </c>
      <c r="E373" s="6" t="s">
        <v>1931</v>
      </c>
      <c r="F373" s="6" t="s">
        <v>1932</v>
      </c>
      <c r="G373" s="6" t="s">
        <v>1933</v>
      </c>
      <c r="H373" s="6">
        <v>4714781020855</v>
      </c>
      <c r="I373" s="6">
        <v>1</v>
      </c>
      <c r="J373" s="6">
        <v>350</v>
      </c>
      <c r="K373" s="6">
        <v>0</v>
      </c>
      <c r="L373" s="6">
        <v>0</v>
      </c>
      <c r="M373" s="6">
        <v>1477</v>
      </c>
      <c r="N373" s="6" t="s">
        <v>1476</v>
      </c>
      <c r="O373" s="6" t="s">
        <v>1048</v>
      </c>
      <c r="Q373" s="6" t="s">
        <v>870</v>
      </c>
      <c r="T373" s="6" t="s">
        <v>1886</v>
      </c>
      <c r="V373" s="6">
        <v>128335</v>
      </c>
      <c r="W373" s="6" t="s">
        <v>3328</v>
      </c>
      <c r="X373" s="6" t="s">
        <v>3329</v>
      </c>
    </row>
    <row r="374" spans="1:26">
      <c r="A374" s="6" t="s">
        <v>3324</v>
      </c>
      <c r="B374" s="6" t="s">
        <v>3325</v>
      </c>
      <c r="C374" s="6" t="s">
        <v>3326</v>
      </c>
      <c r="D374" s="6" t="s">
        <v>3327</v>
      </c>
      <c r="E374" s="6" t="s">
        <v>1496</v>
      </c>
      <c r="F374" s="6" t="s">
        <v>1497</v>
      </c>
      <c r="G374" s="6" t="s">
        <v>183</v>
      </c>
      <c r="H374" s="6">
        <v>4714781020954</v>
      </c>
      <c r="I374" s="6">
        <v>1</v>
      </c>
      <c r="J374" s="6">
        <v>145</v>
      </c>
      <c r="K374" s="6">
        <v>0</v>
      </c>
      <c r="L374" s="6">
        <v>0</v>
      </c>
      <c r="M374" s="6">
        <v>1477</v>
      </c>
      <c r="N374" s="6" t="s">
        <v>1476</v>
      </c>
      <c r="O374" s="6" t="s">
        <v>1048</v>
      </c>
      <c r="Q374" s="6" t="s">
        <v>870</v>
      </c>
      <c r="T374" s="6" t="s">
        <v>1886</v>
      </c>
      <c r="V374" s="6">
        <v>128335</v>
      </c>
      <c r="W374" s="6" t="s">
        <v>3328</v>
      </c>
      <c r="X374" s="6" t="s">
        <v>3329</v>
      </c>
    </row>
    <row r="375" spans="1:26">
      <c r="A375" s="6" t="s">
        <v>3324</v>
      </c>
      <c r="B375" s="6" t="s">
        <v>3325</v>
      </c>
      <c r="C375" s="6" t="s">
        <v>3326</v>
      </c>
      <c r="D375" s="6" t="s">
        <v>3327</v>
      </c>
      <c r="E375" s="6" t="s">
        <v>1901</v>
      </c>
      <c r="F375" s="6" t="s">
        <v>1917</v>
      </c>
      <c r="G375" s="6" t="s">
        <v>1903</v>
      </c>
      <c r="H375" s="6">
        <v>4714781020510</v>
      </c>
      <c r="I375" s="6">
        <v>1</v>
      </c>
      <c r="J375" s="6">
        <v>260</v>
      </c>
      <c r="K375" s="6">
        <v>0</v>
      </c>
      <c r="L375" s="6">
        <v>0</v>
      </c>
      <c r="M375" s="6">
        <v>1477</v>
      </c>
      <c r="N375" s="6" t="s">
        <v>1476</v>
      </c>
      <c r="O375" s="6" t="s">
        <v>1048</v>
      </c>
      <c r="Q375" s="6" t="s">
        <v>870</v>
      </c>
      <c r="T375" s="6" t="s">
        <v>1886</v>
      </c>
      <c r="V375" s="6">
        <v>128335</v>
      </c>
      <c r="W375" s="6" t="s">
        <v>3328</v>
      </c>
      <c r="X375" s="6" t="s">
        <v>3329</v>
      </c>
    </row>
    <row r="376" spans="1:26">
      <c r="A376" s="6" t="s">
        <v>3324</v>
      </c>
      <c r="B376" s="6" t="s">
        <v>3325</v>
      </c>
      <c r="C376" s="6" t="s">
        <v>3326</v>
      </c>
      <c r="D376" s="6" t="s">
        <v>3327</v>
      </c>
      <c r="E376" s="6" t="s">
        <v>1944</v>
      </c>
      <c r="F376" s="6" t="s">
        <v>1945</v>
      </c>
      <c r="G376" s="6" t="s">
        <v>2006</v>
      </c>
      <c r="H376" s="6" t="s">
        <v>296</v>
      </c>
      <c r="I376" s="6">
        <v>1</v>
      </c>
      <c r="J376" s="6">
        <v>680</v>
      </c>
      <c r="K376" s="6">
        <v>0</v>
      </c>
      <c r="L376" s="6">
        <v>0</v>
      </c>
      <c r="M376" s="6">
        <v>1477</v>
      </c>
      <c r="N376" s="6" t="s">
        <v>1476</v>
      </c>
      <c r="O376" s="6" t="s">
        <v>1048</v>
      </c>
      <c r="Q376" s="6" t="s">
        <v>870</v>
      </c>
      <c r="T376" s="6" t="s">
        <v>1886</v>
      </c>
      <c r="V376" s="6">
        <v>128335</v>
      </c>
      <c r="W376" s="6" t="s">
        <v>3328</v>
      </c>
      <c r="X376" s="6" t="s">
        <v>3329</v>
      </c>
    </row>
    <row r="377" spans="1:26">
      <c r="A377" s="6" t="s">
        <v>3324</v>
      </c>
      <c r="B377" s="6" t="s">
        <v>3325</v>
      </c>
      <c r="C377" s="6" t="s">
        <v>3326</v>
      </c>
      <c r="D377" s="6" t="s">
        <v>3327</v>
      </c>
      <c r="E377" s="6" t="s">
        <v>868</v>
      </c>
      <c r="F377" s="6" t="s">
        <v>871</v>
      </c>
      <c r="G377" s="6" t="s">
        <v>872</v>
      </c>
      <c r="I377" s="6">
        <v>1</v>
      </c>
      <c r="J377" s="6">
        <v>-78</v>
      </c>
      <c r="K377" s="6">
        <v>0</v>
      </c>
      <c r="L377" s="6">
        <v>0</v>
      </c>
      <c r="M377" s="6">
        <v>1477</v>
      </c>
      <c r="N377" s="6" t="s">
        <v>1476</v>
      </c>
      <c r="O377" s="6" t="s">
        <v>1048</v>
      </c>
      <c r="Q377" s="6" t="s">
        <v>870</v>
      </c>
      <c r="T377" s="6" t="s">
        <v>1886</v>
      </c>
      <c r="V377" s="6">
        <v>128335</v>
      </c>
      <c r="W377" s="6" t="s">
        <v>3328</v>
      </c>
      <c r="X377" s="6" t="s">
        <v>3329</v>
      </c>
    </row>
    <row r="378" spans="1:26">
      <c r="A378" s="6" t="s">
        <v>3324</v>
      </c>
      <c r="B378" s="6" t="s">
        <v>3325</v>
      </c>
      <c r="C378" s="6" t="s">
        <v>3326</v>
      </c>
      <c r="D378" s="6" t="s">
        <v>3327</v>
      </c>
      <c r="E378" s="6" t="s">
        <v>873</v>
      </c>
      <c r="F378" s="6" t="s">
        <v>1299</v>
      </c>
      <c r="G378" s="6" t="s">
        <v>874</v>
      </c>
      <c r="I378" s="6">
        <v>1</v>
      </c>
      <c r="J378" s="6">
        <v>78</v>
      </c>
      <c r="K378" s="6">
        <v>0</v>
      </c>
      <c r="L378" s="6">
        <v>0</v>
      </c>
      <c r="M378" s="6">
        <v>1477</v>
      </c>
      <c r="N378" s="6" t="s">
        <v>1476</v>
      </c>
      <c r="O378" s="6" t="s">
        <v>1048</v>
      </c>
      <c r="Q378" s="6" t="s">
        <v>870</v>
      </c>
      <c r="T378" s="6" t="s">
        <v>1886</v>
      </c>
      <c r="V378" s="6">
        <v>128335</v>
      </c>
      <c r="W378" s="6" t="s">
        <v>3328</v>
      </c>
      <c r="X378" s="6" t="s">
        <v>3329</v>
      </c>
    </row>
    <row r="379" spans="1:26">
      <c r="A379" s="6" t="s">
        <v>3330</v>
      </c>
      <c r="B379" s="6" t="s">
        <v>3331</v>
      </c>
      <c r="C379" s="6" t="s">
        <v>3332</v>
      </c>
      <c r="D379" s="6" t="s">
        <v>3333</v>
      </c>
      <c r="E379" s="6" t="s">
        <v>1486</v>
      </c>
      <c r="F379" s="6" t="s">
        <v>1487</v>
      </c>
      <c r="G379" s="6" t="s">
        <v>1488</v>
      </c>
      <c r="H379" s="6" t="s">
        <v>163</v>
      </c>
      <c r="I379" s="6">
        <v>1</v>
      </c>
      <c r="J379" s="6">
        <v>399</v>
      </c>
      <c r="K379" s="6">
        <v>0</v>
      </c>
      <c r="L379" s="6">
        <v>0</v>
      </c>
      <c r="M379" s="6">
        <v>1793</v>
      </c>
      <c r="N379" s="6" t="s">
        <v>1940</v>
      </c>
      <c r="O379" s="6" t="s">
        <v>1048</v>
      </c>
      <c r="Q379" s="6" t="s">
        <v>870</v>
      </c>
      <c r="T379" s="6" t="s">
        <v>1942</v>
      </c>
      <c r="Y379" s="6">
        <v>500</v>
      </c>
      <c r="Z379" s="6" t="s">
        <v>3334</v>
      </c>
    </row>
    <row r="380" spans="1:26">
      <c r="A380" s="6" t="s">
        <v>3330</v>
      </c>
      <c r="B380" s="6" t="s">
        <v>3331</v>
      </c>
      <c r="C380" s="6" t="s">
        <v>3332</v>
      </c>
      <c r="D380" s="6" t="s">
        <v>3333</v>
      </c>
      <c r="E380" s="6" t="s">
        <v>1966</v>
      </c>
      <c r="F380" s="6" t="s">
        <v>1967</v>
      </c>
      <c r="G380" s="6" t="s">
        <v>1968</v>
      </c>
      <c r="H380" s="6">
        <v>4714781020817</v>
      </c>
      <c r="I380" s="6">
        <v>1</v>
      </c>
      <c r="J380" s="6">
        <v>128</v>
      </c>
      <c r="K380" s="6">
        <v>0</v>
      </c>
      <c r="L380" s="6">
        <v>0</v>
      </c>
      <c r="M380" s="6">
        <v>1793</v>
      </c>
      <c r="N380" s="6" t="s">
        <v>1940</v>
      </c>
      <c r="O380" s="6" t="s">
        <v>1048</v>
      </c>
      <c r="Q380" s="6" t="s">
        <v>870</v>
      </c>
      <c r="T380" s="6" t="s">
        <v>1942</v>
      </c>
      <c r="Y380" s="6">
        <v>500</v>
      </c>
      <c r="Z380" s="6" t="s">
        <v>3334</v>
      </c>
    </row>
    <row r="381" spans="1:26">
      <c r="A381" s="6" t="s">
        <v>3330</v>
      </c>
      <c r="B381" s="6" t="s">
        <v>3331</v>
      </c>
      <c r="C381" s="6" t="s">
        <v>3332</v>
      </c>
      <c r="D381" s="6" t="s">
        <v>3333</v>
      </c>
      <c r="E381" s="6" t="s">
        <v>1481</v>
      </c>
      <c r="F381" s="6" t="s">
        <v>1482</v>
      </c>
      <c r="G381" s="6" t="s">
        <v>1483</v>
      </c>
      <c r="H381" s="6" t="s">
        <v>175</v>
      </c>
      <c r="I381" s="6">
        <v>1</v>
      </c>
      <c r="J381" s="6">
        <v>450</v>
      </c>
      <c r="K381" s="6">
        <v>0</v>
      </c>
      <c r="L381" s="6">
        <v>0</v>
      </c>
      <c r="M381" s="6">
        <v>1793</v>
      </c>
      <c r="N381" s="6" t="s">
        <v>1940</v>
      </c>
      <c r="O381" s="6" t="s">
        <v>1048</v>
      </c>
      <c r="Q381" s="6" t="s">
        <v>870</v>
      </c>
      <c r="T381" s="6" t="s">
        <v>1942</v>
      </c>
      <c r="Y381" s="6">
        <v>500</v>
      </c>
      <c r="Z381" s="6" t="s">
        <v>3334</v>
      </c>
    </row>
    <row r="382" spans="1:26">
      <c r="A382" s="6" t="s">
        <v>3330</v>
      </c>
      <c r="B382" s="6" t="s">
        <v>3331</v>
      </c>
      <c r="C382" s="6" t="s">
        <v>3332</v>
      </c>
      <c r="D382" s="6" t="s">
        <v>3333</v>
      </c>
      <c r="E382" s="6" t="s">
        <v>1484</v>
      </c>
      <c r="F382" s="6" t="s">
        <v>1485</v>
      </c>
      <c r="G382" s="6" t="s">
        <v>1956</v>
      </c>
      <c r="H382" s="6" t="s">
        <v>248</v>
      </c>
      <c r="I382" s="6">
        <v>1</v>
      </c>
      <c r="J382" s="6">
        <v>960</v>
      </c>
      <c r="K382" s="6">
        <v>0</v>
      </c>
      <c r="L382" s="6">
        <v>0</v>
      </c>
      <c r="M382" s="6">
        <v>1793</v>
      </c>
      <c r="N382" s="6" t="s">
        <v>1940</v>
      </c>
      <c r="O382" s="6" t="s">
        <v>1048</v>
      </c>
      <c r="Q382" s="6" t="s">
        <v>870</v>
      </c>
      <c r="T382" s="6" t="s">
        <v>1942</v>
      </c>
      <c r="Y382" s="6">
        <v>500</v>
      </c>
      <c r="Z382" s="6" t="s">
        <v>3334</v>
      </c>
    </row>
    <row r="383" spans="1:26">
      <c r="A383" s="6" t="s">
        <v>3330</v>
      </c>
      <c r="B383" s="6" t="s">
        <v>3331</v>
      </c>
      <c r="C383" s="6" t="s">
        <v>3332</v>
      </c>
      <c r="D383" s="6" t="s">
        <v>3333</v>
      </c>
      <c r="E383" s="6" t="s">
        <v>1962</v>
      </c>
      <c r="F383" s="6" t="s">
        <v>1963</v>
      </c>
      <c r="G383" s="6" t="s">
        <v>1964</v>
      </c>
      <c r="I383" s="6">
        <v>1</v>
      </c>
      <c r="J383" s="6">
        <v>-50</v>
      </c>
      <c r="K383" s="6">
        <v>0</v>
      </c>
      <c r="L383" s="6">
        <v>0</v>
      </c>
      <c r="M383" s="6">
        <v>1793</v>
      </c>
      <c r="N383" s="6" t="s">
        <v>1940</v>
      </c>
      <c r="O383" s="6" t="s">
        <v>1048</v>
      </c>
      <c r="Q383" s="6" t="s">
        <v>870</v>
      </c>
      <c r="T383" s="6" t="s">
        <v>1942</v>
      </c>
      <c r="Y383" s="6">
        <v>500</v>
      </c>
      <c r="Z383" s="6" t="s">
        <v>3334</v>
      </c>
    </row>
    <row r="384" spans="1:26">
      <c r="A384" s="6" t="s">
        <v>3330</v>
      </c>
      <c r="B384" s="6" t="s">
        <v>3331</v>
      </c>
      <c r="C384" s="6" t="s">
        <v>3332</v>
      </c>
      <c r="D384" s="6" t="s">
        <v>3333</v>
      </c>
      <c r="E384" s="6" t="s">
        <v>868</v>
      </c>
      <c r="F384" s="6" t="s">
        <v>871</v>
      </c>
      <c r="G384" s="6" t="s">
        <v>872</v>
      </c>
      <c r="I384" s="6">
        <v>1</v>
      </c>
      <c r="J384" s="6">
        <v>-94</v>
      </c>
      <c r="K384" s="6">
        <v>0</v>
      </c>
      <c r="L384" s="6">
        <v>0</v>
      </c>
      <c r="M384" s="6">
        <v>1793</v>
      </c>
      <c r="N384" s="6" t="s">
        <v>1940</v>
      </c>
      <c r="O384" s="6" t="s">
        <v>1048</v>
      </c>
      <c r="Q384" s="6" t="s">
        <v>870</v>
      </c>
      <c r="T384" s="6" t="s">
        <v>1942</v>
      </c>
      <c r="Y384" s="6">
        <v>500</v>
      </c>
      <c r="Z384" s="6" t="s">
        <v>3334</v>
      </c>
    </row>
    <row r="385" spans="1:26">
      <c r="A385" s="6" t="s">
        <v>3330</v>
      </c>
      <c r="B385" s="6" t="s">
        <v>3331</v>
      </c>
      <c r="C385" s="6" t="s">
        <v>3332</v>
      </c>
      <c r="D385" s="6" t="s">
        <v>3333</v>
      </c>
      <c r="E385" s="6" t="s">
        <v>873</v>
      </c>
      <c r="F385" s="6" t="s">
        <v>1299</v>
      </c>
      <c r="G385" s="6" t="s">
        <v>874</v>
      </c>
      <c r="I385" s="6">
        <v>1</v>
      </c>
      <c r="J385" s="6">
        <v>94</v>
      </c>
      <c r="K385" s="6">
        <v>0</v>
      </c>
      <c r="L385" s="6">
        <v>0</v>
      </c>
      <c r="M385" s="6">
        <v>1793</v>
      </c>
      <c r="N385" s="6" t="s">
        <v>1940</v>
      </c>
      <c r="O385" s="6" t="s">
        <v>1048</v>
      </c>
      <c r="Q385" s="6" t="s">
        <v>870</v>
      </c>
      <c r="T385" s="6" t="s">
        <v>1942</v>
      </c>
      <c r="Y385" s="6">
        <v>500</v>
      </c>
      <c r="Z385" s="6" t="s">
        <v>3334</v>
      </c>
    </row>
    <row r="386" spans="1:26">
      <c r="A386" s="6" t="s">
        <v>3335</v>
      </c>
      <c r="B386" s="6" t="s">
        <v>3336</v>
      </c>
      <c r="C386" s="6" t="s">
        <v>3337</v>
      </c>
      <c r="D386" s="6" t="s">
        <v>3338</v>
      </c>
      <c r="E386" s="6" t="s">
        <v>1484</v>
      </c>
      <c r="F386" s="6" t="s">
        <v>1485</v>
      </c>
      <c r="G386" s="6" t="s">
        <v>1955</v>
      </c>
      <c r="H386" s="6" t="s">
        <v>242</v>
      </c>
      <c r="I386" s="6">
        <v>1</v>
      </c>
      <c r="J386" s="6">
        <v>960</v>
      </c>
      <c r="K386" s="6">
        <v>0</v>
      </c>
      <c r="L386" s="6">
        <v>0</v>
      </c>
      <c r="M386" s="6">
        <v>1267</v>
      </c>
      <c r="N386" s="6" t="s">
        <v>1940</v>
      </c>
      <c r="O386" s="6" t="s">
        <v>1048</v>
      </c>
      <c r="Q386" s="6" t="s">
        <v>870</v>
      </c>
      <c r="T386" s="6" t="s">
        <v>1942</v>
      </c>
      <c r="Y386" s="6">
        <v>112</v>
      </c>
      <c r="Z386" s="6" t="s">
        <v>3339</v>
      </c>
    </row>
    <row r="387" spans="1:26">
      <c r="A387" s="6" t="s">
        <v>3335</v>
      </c>
      <c r="B387" s="6" t="s">
        <v>3336</v>
      </c>
      <c r="C387" s="6" t="s">
        <v>3337</v>
      </c>
      <c r="D387" s="6" t="s">
        <v>3338</v>
      </c>
      <c r="E387" s="6" t="s">
        <v>1489</v>
      </c>
      <c r="F387" s="6" t="s">
        <v>1490</v>
      </c>
      <c r="G387" s="6" t="s">
        <v>1491</v>
      </c>
      <c r="H387" s="6">
        <v>4714781020794</v>
      </c>
      <c r="I387" s="6">
        <v>1</v>
      </c>
      <c r="J387" s="6">
        <v>109</v>
      </c>
      <c r="K387" s="6">
        <v>0</v>
      </c>
      <c r="L387" s="6">
        <v>0</v>
      </c>
      <c r="M387" s="6">
        <v>1267</v>
      </c>
      <c r="N387" s="6" t="s">
        <v>1940</v>
      </c>
      <c r="O387" s="6" t="s">
        <v>1048</v>
      </c>
      <c r="Q387" s="6" t="s">
        <v>870</v>
      </c>
      <c r="T387" s="6" t="s">
        <v>1942</v>
      </c>
      <c r="Y387" s="6">
        <v>112</v>
      </c>
      <c r="Z387" s="6" t="s">
        <v>3339</v>
      </c>
    </row>
    <row r="388" spans="1:26">
      <c r="A388" s="6" t="s">
        <v>3335</v>
      </c>
      <c r="B388" s="6" t="s">
        <v>3336</v>
      </c>
      <c r="C388" s="6" t="s">
        <v>3337</v>
      </c>
      <c r="D388" s="6" t="s">
        <v>3338</v>
      </c>
      <c r="E388" s="6" t="s">
        <v>1894</v>
      </c>
      <c r="F388" s="6" t="s">
        <v>1914</v>
      </c>
      <c r="G388" s="6" t="s">
        <v>1895</v>
      </c>
      <c r="H388" s="6">
        <v>4714781021043</v>
      </c>
      <c r="I388" s="6">
        <v>1</v>
      </c>
      <c r="J388" s="6">
        <v>150</v>
      </c>
      <c r="K388" s="6">
        <v>0</v>
      </c>
      <c r="L388" s="6">
        <v>0</v>
      </c>
      <c r="M388" s="6">
        <v>1267</v>
      </c>
      <c r="N388" s="6" t="s">
        <v>1940</v>
      </c>
      <c r="O388" s="6" t="s">
        <v>1048</v>
      </c>
      <c r="Q388" s="6" t="s">
        <v>870</v>
      </c>
      <c r="T388" s="6" t="s">
        <v>1942</v>
      </c>
      <c r="Y388" s="6">
        <v>112</v>
      </c>
      <c r="Z388" s="6" t="s">
        <v>3339</v>
      </c>
    </row>
    <row r="389" spans="1:26">
      <c r="A389" s="6" t="s">
        <v>3335</v>
      </c>
      <c r="B389" s="6" t="s">
        <v>3336</v>
      </c>
      <c r="C389" s="6" t="s">
        <v>3337</v>
      </c>
      <c r="D389" s="6" t="s">
        <v>3338</v>
      </c>
      <c r="E389" s="6" t="s">
        <v>1489</v>
      </c>
      <c r="F389" s="6" t="s">
        <v>1954</v>
      </c>
      <c r="G389" s="6" t="s">
        <v>1491</v>
      </c>
      <c r="H389" s="6">
        <v>4714781020794</v>
      </c>
      <c r="I389" s="6">
        <v>1</v>
      </c>
      <c r="J389" s="6">
        <v>109</v>
      </c>
      <c r="K389" s="6">
        <v>0</v>
      </c>
      <c r="L389" s="6">
        <v>0</v>
      </c>
      <c r="M389" s="6">
        <v>1267</v>
      </c>
      <c r="N389" s="6" t="s">
        <v>1940</v>
      </c>
      <c r="O389" s="6" t="s">
        <v>1048</v>
      </c>
      <c r="Q389" s="6" t="s">
        <v>870</v>
      </c>
      <c r="T389" s="6" t="s">
        <v>1942</v>
      </c>
      <c r="Y389" s="6">
        <v>112</v>
      </c>
      <c r="Z389" s="6" t="s">
        <v>3339</v>
      </c>
    </row>
    <row r="390" spans="1:26">
      <c r="A390" s="6" t="s">
        <v>3335</v>
      </c>
      <c r="B390" s="6" t="s">
        <v>3336</v>
      </c>
      <c r="C390" s="6" t="s">
        <v>3337</v>
      </c>
      <c r="D390" s="6" t="s">
        <v>3338</v>
      </c>
      <c r="E390" s="6" t="s">
        <v>868</v>
      </c>
      <c r="F390" s="6" t="s">
        <v>871</v>
      </c>
      <c r="G390" s="6" t="s">
        <v>872</v>
      </c>
      <c r="I390" s="6">
        <v>1</v>
      </c>
      <c r="J390" s="6">
        <v>-61</v>
      </c>
      <c r="K390" s="6">
        <v>0</v>
      </c>
      <c r="L390" s="6">
        <v>0</v>
      </c>
      <c r="M390" s="6">
        <v>1267</v>
      </c>
      <c r="N390" s="6" t="s">
        <v>1940</v>
      </c>
      <c r="O390" s="6" t="s">
        <v>1048</v>
      </c>
      <c r="Q390" s="6" t="s">
        <v>870</v>
      </c>
      <c r="T390" s="6" t="s">
        <v>1942</v>
      </c>
      <c r="Y390" s="6">
        <v>112</v>
      </c>
      <c r="Z390" s="6" t="s">
        <v>3339</v>
      </c>
    </row>
    <row r="391" spans="1:26">
      <c r="A391" s="6" t="s">
        <v>3335</v>
      </c>
      <c r="B391" s="6" t="s">
        <v>3336</v>
      </c>
      <c r="C391" s="6" t="s">
        <v>3337</v>
      </c>
      <c r="D391" s="6" t="s">
        <v>3338</v>
      </c>
      <c r="E391" s="6" t="s">
        <v>873</v>
      </c>
      <c r="F391" s="6" t="s">
        <v>1299</v>
      </c>
      <c r="G391" s="6" t="s">
        <v>874</v>
      </c>
      <c r="I391" s="6">
        <v>1</v>
      </c>
      <c r="J391" s="6">
        <v>61</v>
      </c>
      <c r="K391" s="6">
        <v>0</v>
      </c>
      <c r="L391" s="6">
        <v>0</v>
      </c>
      <c r="M391" s="6">
        <v>1267</v>
      </c>
      <c r="N391" s="6" t="s">
        <v>1940</v>
      </c>
      <c r="O391" s="6" t="s">
        <v>1048</v>
      </c>
      <c r="Q391" s="6" t="s">
        <v>870</v>
      </c>
      <c r="T391" s="6" t="s">
        <v>1942</v>
      </c>
      <c r="Y391" s="6">
        <v>112</v>
      </c>
      <c r="Z391" s="6" t="s">
        <v>3339</v>
      </c>
    </row>
    <row r="392" spans="1:26">
      <c r="A392" s="6" t="s">
        <v>3340</v>
      </c>
      <c r="B392" s="6" t="s">
        <v>3341</v>
      </c>
      <c r="C392" s="6" t="s">
        <v>3342</v>
      </c>
      <c r="D392" s="6" t="s">
        <v>3343</v>
      </c>
      <c r="E392" s="6" t="s">
        <v>876</v>
      </c>
      <c r="F392" s="6" t="s">
        <v>877</v>
      </c>
      <c r="G392" s="6" t="s">
        <v>184</v>
      </c>
      <c r="H392" s="6">
        <v>4714781020107</v>
      </c>
      <c r="I392" s="6">
        <v>4</v>
      </c>
      <c r="J392" s="6">
        <v>1596</v>
      </c>
      <c r="K392" s="6">
        <v>0</v>
      </c>
      <c r="L392" s="6">
        <v>0</v>
      </c>
      <c r="M392" s="6">
        <v>1536</v>
      </c>
      <c r="N392" s="6" t="s">
        <v>1476</v>
      </c>
      <c r="O392" s="6" t="s">
        <v>1477</v>
      </c>
      <c r="Q392" s="6" t="s">
        <v>870</v>
      </c>
      <c r="T392" s="6" t="s">
        <v>1886</v>
      </c>
      <c r="V392" s="6">
        <v>988223</v>
      </c>
      <c r="W392" s="6" t="s">
        <v>3344</v>
      </c>
      <c r="X392" s="6" t="s">
        <v>3345</v>
      </c>
    </row>
    <row r="393" spans="1:26">
      <c r="A393" s="6" t="s">
        <v>3340</v>
      </c>
      <c r="B393" s="6" t="s">
        <v>3341</v>
      </c>
      <c r="C393" s="6" t="s">
        <v>3342</v>
      </c>
      <c r="D393" s="6" t="s">
        <v>3343</v>
      </c>
      <c r="E393" s="6" t="s">
        <v>868</v>
      </c>
      <c r="F393" s="6" t="s">
        <v>871</v>
      </c>
      <c r="G393" s="6" t="s">
        <v>872</v>
      </c>
      <c r="I393" s="6">
        <v>1</v>
      </c>
      <c r="J393" s="6">
        <v>-60</v>
      </c>
      <c r="K393" s="6">
        <v>0</v>
      </c>
      <c r="L393" s="6">
        <v>0</v>
      </c>
      <c r="M393" s="6">
        <v>1536</v>
      </c>
      <c r="N393" s="6" t="s">
        <v>1476</v>
      </c>
      <c r="O393" s="6" t="s">
        <v>1477</v>
      </c>
      <c r="Q393" s="6" t="s">
        <v>870</v>
      </c>
      <c r="T393" s="6" t="s">
        <v>1886</v>
      </c>
      <c r="V393" s="6">
        <v>988223</v>
      </c>
      <c r="W393" s="6" t="s">
        <v>3344</v>
      </c>
      <c r="X393" s="6" t="s">
        <v>3345</v>
      </c>
    </row>
    <row r="394" spans="1:26">
      <c r="A394" s="6" t="s">
        <v>3340</v>
      </c>
      <c r="B394" s="6" t="s">
        <v>3341</v>
      </c>
      <c r="C394" s="6" t="s">
        <v>3342</v>
      </c>
      <c r="D394" s="6" t="s">
        <v>3343</v>
      </c>
      <c r="E394" s="6" t="s">
        <v>873</v>
      </c>
      <c r="F394" s="6" t="s">
        <v>1299</v>
      </c>
      <c r="G394" s="6" t="s">
        <v>874</v>
      </c>
      <c r="I394" s="6">
        <v>1</v>
      </c>
      <c r="J394" s="6">
        <v>80</v>
      </c>
      <c r="K394" s="6">
        <v>0</v>
      </c>
      <c r="L394" s="6">
        <v>0</v>
      </c>
      <c r="M394" s="6">
        <v>1536</v>
      </c>
      <c r="N394" s="6" t="s">
        <v>1476</v>
      </c>
      <c r="O394" s="6" t="s">
        <v>1477</v>
      </c>
      <c r="Q394" s="6" t="s">
        <v>870</v>
      </c>
      <c r="T394" s="6" t="s">
        <v>1886</v>
      </c>
      <c r="V394" s="6">
        <v>988223</v>
      </c>
      <c r="W394" s="6" t="s">
        <v>3344</v>
      </c>
      <c r="X394" s="6" t="s">
        <v>3345</v>
      </c>
    </row>
    <row r="395" spans="1:26">
      <c r="A395" s="6" t="s">
        <v>3346</v>
      </c>
      <c r="B395" s="6" t="s">
        <v>3347</v>
      </c>
      <c r="C395" s="6" t="s">
        <v>3348</v>
      </c>
      <c r="D395" s="6" t="s">
        <v>3349</v>
      </c>
      <c r="E395" s="6" t="s">
        <v>1478</v>
      </c>
      <c r="F395" s="6" t="s">
        <v>1479</v>
      </c>
      <c r="G395" s="6" t="s">
        <v>1946</v>
      </c>
      <c r="H395" s="6" t="s">
        <v>295</v>
      </c>
      <c r="I395" s="6">
        <v>1</v>
      </c>
      <c r="J395" s="6">
        <v>280</v>
      </c>
      <c r="K395" s="6">
        <v>0</v>
      </c>
      <c r="L395" s="6">
        <v>0</v>
      </c>
      <c r="M395" s="6">
        <v>1098</v>
      </c>
      <c r="N395" s="6" t="s">
        <v>1940</v>
      </c>
      <c r="O395" s="6" t="s">
        <v>1048</v>
      </c>
      <c r="Q395" s="6" t="s">
        <v>870</v>
      </c>
      <c r="T395" s="6" t="s">
        <v>1942</v>
      </c>
      <c r="Y395" s="6">
        <v>320</v>
      </c>
      <c r="Z395" s="6" t="s">
        <v>3350</v>
      </c>
    </row>
    <row r="396" spans="1:26">
      <c r="A396" s="6" t="s">
        <v>3346</v>
      </c>
      <c r="B396" s="6" t="s">
        <v>3347</v>
      </c>
      <c r="C396" s="6" t="s">
        <v>3348</v>
      </c>
      <c r="D396" s="6" t="s">
        <v>3349</v>
      </c>
      <c r="E396" s="6" t="s">
        <v>878</v>
      </c>
      <c r="F396" s="6" t="s">
        <v>879</v>
      </c>
      <c r="G396" s="6" t="s">
        <v>880</v>
      </c>
      <c r="H396" s="6" t="s">
        <v>181</v>
      </c>
      <c r="I396" s="6">
        <v>1</v>
      </c>
      <c r="J396" s="6">
        <v>888</v>
      </c>
      <c r="K396" s="6">
        <v>0</v>
      </c>
      <c r="L396" s="6">
        <v>0</v>
      </c>
      <c r="M396" s="6">
        <v>1098</v>
      </c>
      <c r="N396" s="6" t="s">
        <v>1940</v>
      </c>
      <c r="O396" s="6" t="s">
        <v>1048</v>
      </c>
      <c r="Q396" s="6" t="s">
        <v>870</v>
      </c>
      <c r="T396" s="6" t="s">
        <v>1942</v>
      </c>
      <c r="Y396" s="6">
        <v>320</v>
      </c>
      <c r="Z396" s="6" t="s">
        <v>3350</v>
      </c>
    </row>
    <row r="397" spans="1:26">
      <c r="A397" s="6" t="s">
        <v>3346</v>
      </c>
      <c r="B397" s="6" t="s">
        <v>3347</v>
      </c>
      <c r="C397" s="6" t="s">
        <v>3348</v>
      </c>
      <c r="D397" s="6" t="s">
        <v>3349</v>
      </c>
      <c r="E397" s="6" t="s">
        <v>1507</v>
      </c>
      <c r="F397" s="6" t="s">
        <v>1943</v>
      </c>
      <c r="G397" s="6" t="s">
        <v>874</v>
      </c>
      <c r="I397" s="6">
        <v>1</v>
      </c>
      <c r="J397" s="6">
        <v>-12</v>
      </c>
      <c r="K397" s="6">
        <v>0</v>
      </c>
      <c r="L397" s="6">
        <v>0</v>
      </c>
      <c r="M397" s="6">
        <v>1098</v>
      </c>
      <c r="N397" s="6" t="s">
        <v>1940</v>
      </c>
      <c r="O397" s="6" t="s">
        <v>1048</v>
      </c>
      <c r="Q397" s="6" t="s">
        <v>870</v>
      </c>
      <c r="T397" s="6" t="s">
        <v>1942</v>
      </c>
      <c r="Y397" s="6">
        <v>320</v>
      </c>
      <c r="Z397" s="6" t="s">
        <v>3350</v>
      </c>
    </row>
    <row r="398" spans="1:26">
      <c r="A398" s="6" t="s">
        <v>3346</v>
      </c>
      <c r="B398" s="6" t="s">
        <v>3347</v>
      </c>
      <c r="C398" s="6" t="s">
        <v>3348</v>
      </c>
      <c r="D398" s="6" t="s">
        <v>3349</v>
      </c>
      <c r="E398" s="6" t="s">
        <v>868</v>
      </c>
      <c r="F398" s="6" t="s">
        <v>871</v>
      </c>
      <c r="G398" s="6" t="s">
        <v>872</v>
      </c>
      <c r="I398" s="6">
        <v>1</v>
      </c>
      <c r="J398" s="6">
        <v>-58</v>
      </c>
      <c r="K398" s="6">
        <v>0</v>
      </c>
      <c r="L398" s="6">
        <v>0</v>
      </c>
      <c r="M398" s="6">
        <v>1098</v>
      </c>
      <c r="N398" s="6" t="s">
        <v>1940</v>
      </c>
      <c r="O398" s="6" t="s">
        <v>1048</v>
      </c>
      <c r="Q398" s="6" t="s">
        <v>870</v>
      </c>
      <c r="T398" s="6" t="s">
        <v>1942</v>
      </c>
      <c r="Y398" s="6">
        <v>320</v>
      </c>
      <c r="Z398" s="6" t="s">
        <v>3350</v>
      </c>
    </row>
    <row r="399" spans="1:26">
      <c r="A399" s="6" t="s">
        <v>3346</v>
      </c>
      <c r="B399" s="6" t="s">
        <v>3347</v>
      </c>
      <c r="C399" s="6" t="s">
        <v>3348</v>
      </c>
      <c r="D399" s="6" t="s">
        <v>3349</v>
      </c>
      <c r="E399" s="6" t="s">
        <v>873</v>
      </c>
      <c r="F399" s="6" t="s">
        <v>1299</v>
      </c>
      <c r="G399" s="6" t="s">
        <v>874</v>
      </c>
      <c r="I399" s="6">
        <v>1</v>
      </c>
      <c r="J399" s="6">
        <v>58</v>
      </c>
      <c r="K399" s="6">
        <v>0</v>
      </c>
      <c r="L399" s="6">
        <v>0</v>
      </c>
      <c r="M399" s="6">
        <v>1098</v>
      </c>
      <c r="N399" s="6" t="s">
        <v>1940</v>
      </c>
      <c r="O399" s="6" t="s">
        <v>1048</v>
      </c>
      <c r="Q399" s="6" t="s">
        <v>870</v>
      </c>
      <c r="T399" s="6" t="s">
        <v>1942</v>
      </c>
      <c r="Y399" s="6">
        <v>320</v>
      </c>
      <c r="Z399" s="6" t="s">
        <v>3350</v>
      </c>
    </row>
    <row r="400" spans="1:26">
      <c r="A400" s="6" t="s">
        <v>3351</v>
      </c>
      <c r="B400" s="6" t="s">
        <v>3352</v>
      </c>
      <c r="C400" s="6" t="s">
        <v>3353</v>
      </c>
      <c r="D400" s="6" t="s">
        <v>3354</v>
      </c>
      <c r="E400" s="6" t="s">
        <v>1496</v>
      </c>
      <c r="F400" s="6" t="s">
        <v>1523</v>
      </c>
      <c r="G400" s="6" t="s">
        <v>183</v>
      </c>
      <c r="H400" s="6">
        <v>4714781020954</v>
      </c>
      <c r="I400" s="6">
        <v>1</v>
      </c>
      <c r="J400" s="6">
        <v>149</v>
      </c>
      <c r="K400" s="6">
        <v>0</v>
      </c>
      <c r="L400" s="6">
        <v>0</v>
      </c>
      <c r="M400" s="6">
        <v>927</v>
      </c>
      <c r="N400" s="6" t="s">
        <v>1940</v>
      </c>
      <c r="O400" s="6" t="s">
        <v>1048</v>
      </c>
      <c r="Q400" s="6" t="s">
        <v>870</v>
      </c>
      <c r="T400" s="6" t="s">
        <v>1942</v>
      </c>
      <c r="Y400" s="6">
        <v>104</v>
      </c>
      <c r="Z400" s="6" t="s">
        <v>3355</v>
      </c>
    </row>
    <row r="401" spans="1:26">
      <c r="A401" s="6" t="s">
        <v>3351</v>
      </c>
      <c r="B401" s="6" t="s">
        <v>3352</v>
      </c>
      <c r="C401" s="6" t="s">
        <v>3353</v>
      </c>
      <c r="D401" s="6" t="s">
        <v>3354</v>
      </c>
      <c r="E401" s="6" t="s">
        <v>1951</v>
      </c>
      <c r="F401" s="6" t="s">
        <v>1952</v>
      </c>
      <c r="G401" s="6" t="s">
        <v>1953</v>
      </c>
      <c r="H401" s="6" t="s">
        <v>290</v>
      </c>
      <c r="I401" s="6">
        <v>1</v>
      </c>
      <c r="J401" s="6">
        <v>480</v>
      </c>
      <c r="K401" s="6">
        <v>0</v>
      </c>
      <c r="L401" s="6">
        <v>0</v>
      </c>
      <c r="M401" s="6">
        <v>927</v>
      </c>
      <c r="N401" s="6" t="s">
        <v>1940</v>
      </c>
      <c r="O401" s="6" t="s">
        <v>1048</v>
      </c>
      <c r="Q401" s="6" t="s">
        <v>870</v>
      </c>
      <c r="T401" s="6" t="s">
        <v>1942</v>
      </c>
      <c r="Y401" s="6">
        <v>104</v>
      </c>
      <c r="Z401" s="6" t="s">
        <v>3355</v>
      </c>
    </row>
    <row r="402" spans="1:26">
      <c r="A402" s="6" t="s">
        <v>3351</v>
      </c>
      <c r="B402" s="6" t="s">
        <v>3352</v>
      </c>
      <c r="C402" s="6" t="s">
        <v>3353</v>
      </c>
      <c r="D402" s="6" t="s">
        <v>3354</v>
      </c>
      <c r="E402" s="6" t="s">
        <v>1501</v>
      </c>
      <c r="F402" s="6" t="s">
        <v>1502</v>
      </c>
      <c r="G402" s="6" t="s">
        <v>1503</v>
      </c>
      <c r="H402" s="6">
        <v>4714781021005</v>
      </c>
      <c r="I402" s="6">
        <v>1</v>
      </c>
      <c r="J402" s="6">
        <v>149</v>
      </c>
      <c r="K402" s="6">
        <v>0</v>
      </c>
      <c r="L402" s="6">
        <v>0</v>
      </c>
      <c r="M402" s="6">
        <v>927</v>
      </c>
      <c r="N402" s="6" t="s">
        <v>1940</v>
      </c>
      <c r="O402" s="6" t="s">
        <v>1048</v>
      </c>
      <c r="Q402" s="6" t="s">
        <v>870</v>
      </c>
      <c r="T402" s="6" t="s">
        <v>1942</v>
      </c>
      <c r="Y402" s="6">
        <v>104</v>
      </c>
      <c r="Z402" s="6" t="s">
        <v>3355</v>
      </c>
    </row>
    <row r="403" spans="1:26">
      <c r="A403" s="6" t="s">
        <v>3351</v>
      </c>
      <c r="B403" s="6" t="s">
        <v>3352</v>
      </c>
      <c r="C403" s="6" t="s">
        <v>3353</v>
      </c>
      <c r="D403" s="6" t="s">
        <v>3354</v>
      </c>
      <c r="E403" s="6" t="s">
        <v>1504</v>
      </c>
      <c r="F403" s="6" t="s">
        <v>1505</v>
      </c>
      <c r="G403" s="6" t="s">
        <v>1506</v>
      </c>
      <c r="H403" s="6">
        <v>4714781021029</v>
      </c>
      <c r="I403" s="6">
        <v>1</v>
      </c>
      <c r="J403" s="6">
        <v>149</v>
      </c>
      <c r="K403" s="6">
        <v>0</v>
      </c>
      <c r="L403" s="6">
        <v>0</v>
      </c>
      <c r="M403" s="6">
        <v>927</v>
      </c>
      <c r="N403" s="6" t="s">
        <v>1940</v>
      </c>
      <c r="O403" s="6" t="s">
        <v>1048</v>
      </c>
      <c r="Q403" s="6" t="s">
        <v>870</v>
      </c>
      <c r="T403" s="6" t="s">
        <v>1942</v>
      </c>
      <c r="Y403" s="6">
        <v>104</v>
      </c>
      <c r="Z403" s="6" t="s">
        <v>3355</v>
      </c>
    </row>
    <row r="404" spans="1:26">
      <c r="A404" s="6" t="s">
        <v>3356</v>
      </c>
      <c r="B404" s="6" t="s">
        <v>3357</v>
      </c>
      <c r="C404" s="6" t="s">
        <v>3358</v>
      </c>
      <c r="D404" s="6" t="s">
        <v>3359</v>
      </c>
      <c r="E404" s="6" t="s">
        <v>876</v>
      </c>
      <c r="F404" s="6" t="s">
        <v>877</v>
      </c>
      <c r="G404" s="6" t="s">
        <v>184</v>
      </c>
      <c r="H404" s="6">
        <v>4714781020107</v>
      </c>
      <c r="I404" s="6">
        <v>2</v>
      </c>
      <c r="J404" s="6">
        <v>798</v>
      </c>
      <c r="K404" s="6">
        <v>0</v>
      </c>
      <c r="L404" s="6">
        <v>0</v>
      </c>
      <c r="M404" s="6">
        <v>1101</v>
      </c>
      <c r="N404" s="6" t="s">
        <v>1476</v>
      </c>
      <c r="O404" s="6" t="s">
        <v>1477</v>
      </c>
      <c r="Q404" s="6" t="s">
        <v>870</v>
      </c>
      <c r="T404" s="6" t="s">
        <v>1886</v>
      </c>
      <c r="V404" s="6">
        <v>875093</v>
      </c>
      <c r="W404" s="6" t="s">
        <v>3148</v>
      </c>
      <c r="X404" s="6" t="s">
        <v>3149</v>
      </c>
    </row>
    <row r="405" spans="1:26">
      <c r="A405" s="6" t="s">
        <v>3356</v>
      </c>
      <c r="B405" s="6" t="s">
        <v>3357</v>
      </c>
      <c r="C405" s="6" t="s">
        <v>3358</v>
      </c>
      <c r="D405" s="6" t="s">
        <v>3359</v>
      </c>
      <c r="E405" s="6" t="s">
        <v>1524</v>
      </c>
      <c r="F405" s="6" t="s">
        <v>1525</v>
      </c>
      <c r="G405" s="6" t="s">
        <v>180</v>
      </c>
      <c r="H405" s="6">
        <v>4714781024723</v>
      </c>
      <c r="I405" s="6">
        <v>1</v>
      </c>
      <c r="J405" s="6">
        <v>299</v>
      </c>
      <c r="K405" s="6">
        <v>0</v>
      </c>
      <c r="L405" s="6">
        <v>0</v>
      </c>
      <c r="M405" s="6">
        <v>1101</v>
      </c>
      <c r="N405" s="6" t="s">
        <v>1476</v>
      </c>
      <c r="O405" s="6" t="s">
        <v>1477</v>
      </c>
      <c r="Q405" s="6" t="s">
        <v>870</v>
      </c>
      <c r="T405" s="6" t="s">
        <v>1886</v>
      </c>
      <c r="V405" s="6">
        <v>875093</v>
      </c>
      <c r="W405" s="6" t="s">
        <v>3148</v>
      </c>
      <c r="X405" s="6" t="s">
        <v>3149</v>
      </c>
    </row>
    <row r="406" spans="1:26">
      <c r="A406" s="6" t="s">
        <v>3356</v>
      </c>
      <c r="B406" s="6" t="s">
        <v>3357</v>
      </c>
      <c r="C406" s="6" t="s">
        <v>3358</v>
      </c>
      <c r="D406" s="6" t="s">
        <v>3359</v>
      </c>
      <c r="E406" s="6" t="s">
        <v>1889</v>
      </c>
      <c r="F406" s="6" t="s">
        <v>2465</v>
      </c>
      <c r="G406" s="6" t="s">
        <v>1891</v>
      </c>
      <c r="H406" s="6">
        <v>4714781021227</v>
      </c>
      <c r="I406" s="6">
        <v>1</v>
      </c>
      <c r="J406" s="6">
        <v>59</v>
      </c>
      <c r="K406" s="6">
        <v>0</v>
      </c>
      <c r="L406" s="6">
        <v>0</v>
      </c>
      <c r="M406" s="6">
        <v>1101</v>
      </c>
      <c r="N406" s="6" t="s">
        <v>1476</v>
      </c>
      <c r="O406" s="6" t="s">
        <v>1477</v>
      </c>
      <c r="Q406" s="6" t="s">
        <v>870</v>
      </c>
      <c r="T406" s="6" t="s">
        <v>1886</v>
      </c>
      <c r="V406" s="6">
        <v>875093</v>
      </c>
      <c r="W406" s="6" t="s">
        <v>3148</v>
      </c>
      <c r="X406" s="6" t="s">
        <v>3149</v>
      </c>
    </row>
    <row r="407" spans="1:26">
      <c r="A407" s="6" t="s">
        <v>3356</v>
      </c>
      <c r="B407" s="6" t="s">
        <v>3357</v>
      </c>
      <c r="C407" s="6" t="s">
        <v>3358</v>
      </c>
      <c r="D407" s="6" t="s">
        <v>3359</v>
      </c>
      <c r="E407" s="6" t="s">
        <v>868</v>
      </c>
      <c r="F407" s="6" t="s">
        <v>871</v>
      </c>
      <c r="G407" s="6" t="s">
        <v>872</v>
      </c>
      <c r="I407" s="6">
        <v>1</v>
      </c>
      <c r="J407" s="6">
        <v>-55</v>
      </c>
      <c r="K407" s="6">
        <v>0</v>
      </c>
      <c r="L407" s="6">
        <v>0</v>
      </c>
      <c r="M407" s="6">
        <v>1101</v>
      </c>
      <c r="N407" s="6" t="s">
        <v>1476</v>
      </c>
      <c r="O407" s="6" t="s">
        <v>1477</v>
      </c>
      <c r="Q407" s="6" t="s">
        <v>870</v>
      </c>
      <c r="T407" s="6" t="s">
        <v>1886</v>
      </c>
      <c r="V407" s="6">
        <v>875093</v>
      </c>
      <c r="W407" s="6" t="s">
        <v>3148</v>
      </c>
      <c r="X407" s="6" t="s">
        <v>3149</v>
      </c>
    </row>
    <row r="408" spans="1:26">
      <c r="A408" s="6" t="s">
        <v>3356</v>
      </c>
      <c r="B408" s="6" t="s">
        <v>3357</v>
      </c>
      <c r="C408" s="6" t="s">
        <v>3358</v>
      </c>
      <c r="D408" s="6" t="s">
        <v>3359</v>
      </c>
      <c r="E408" s="6" t="s">
        <v>873</v>
      </c>
      <c r="F408" s="6" t="s">
        <v>1299</v>
      </c>
      <c r="G408" s="6" t="s">
        <v>874</v>
      </c>
      <c r="I408" s="6">
        <v>1</v>
      </c>
      <c r="J408" s="6">
        <v>55</v>
      </c>
      <c r="K408" s="6">
        <v>0</v>
      </c>
      <c r="L408" s="6">
        <v>0</v>
      </c>
      <c r="M408" s="6">
        <v>1101</v>
      </c>
      <c r="N408" s="6" t="s">
        <v>1476</v>
      </c>
      <c r="O408" s="6" t="s">
        <v>1477</v>
      </c>
      <c r="Q408" s="6" t="s">
        <v>870</v>
      </c>
      <c r="T408" s="6" t="s">
        <v>1886</v>
      </c>
      <c r="V408" s="6">
        <v>875093</v>
      </c>
      <c r="W408" s="6" t="s">
        <v>3148</v>
      </c>
      <c r="X408" s="6" t="s">
        <v>3149</v>
      </c>
    </row>
    <row r="409" spans="1:26">
      <c r="A409" s="6" t="s">
        <v>3360</v>
      </c>
      <c r="B409" s="6" t="s">
        <v>3361</v>
      </c>
      <c r="C409" s="6" t="s">
        <v>3362</v>
      </c>
      <c r="D409" s="6" t="s">
        <v>3363</v>
      </c>
      <c r="E409" s="6" t="s">
        <v>876</v>
      </c>
      <c r="F409" s="6" t="s">
        <v>877</v>
      </c>
      <c r="G409" s="6" t="s">
        <v>184</v>
      </c>
      <c r="H409" s="6">
        <v>4714781020107</v>
      </c>
      <c r="I409" s="6">
        <v>1</v>
      </c>
      <c r="J409" s="6">
        <v>399</v>
      </c>
      <c r="K409" s="6">
        <v>0</v>
      </c>
      <c r="L409" s="6">
        <v>0</v>
      </c>
      <c r="M409" s="6">
        <v>1291</v>
      </c>
      <c r="N409" s="6" t="s">
        <v>1940</v>
      </c>
      <c r="O409" s="6" t="s">
        <v>1048</v>
      </c>
      <c r="Q409" s="6" t="s">
        <v>870</v>
      </c>
      <c r="T409" s="6" t="s">
        <v>1942</v>
      </c>
      <c r="Y409" s="6">
        <v>404</v>
      </c>
      <c r="Z409" s="6" t="s">
        <v>3364</v>
      </c>
    </row>
    <row r="410" spans="1:26">
      <c r="A410" s="6" t="s">
        <v>3360</v>
      </c>
      <c r="B410" s="6" t="s">
        <v>3361</v>
      </c>
      <c r="C410" s="6" t="s">
        <v>3362</v>
      </c>
      <c r="D410" s="6" t="s">
        <v>3363</v>
      </c>
      <c r="E410" s="6" t="s">
        <v>1484</v>
      </c>
      <c r="F410" s="6" t="s">
        <v>1485</v>
      </c>
      <c r="G410" s="6" t="s">
        <v>1985</v>
      </c>
      <c r="H410" s="6" t="s">
        <v>249</v>
      </c>
      <c r="I410" s="6">
        <v>1</v>
      </c>
      <c r="J410" s="6">
        <v>960</v>
      </c>
      <c r="K410" s="6">
        <v>0</v>
      </c>
      <c r="L410" s="6">
        <v>0</v>
      </c>
      <c r="M410" s="6">
        <v>1291</v>
      </c>
      <c r="N410" s="6" t="s">
        <v>1940</v>
      </c>
      <c r="O410" s="6" t="s">
        <v>1048</v>
      </c>
      <c r="Q410" s="6" t="s">
        <v>870</v>
      </c>
      <c r="T410" s="6" t="s">
        <v>1942</v>
      </c>
      <c r="Y410" s="6">
        <v>404</v>
      </c>
      <c r="Z410" s="6" t="s">
        <v>3364</v>
      </c>
    </row>
    <row r="411" spans="1:26">
      <c r="A411" s="6" t="s">
        <v>3360</v>
      </c>
      <c r="B411" s="6" t="s">
        <v>3361</v>
      </c>
      <c r="C411" s="6" t="s">
        <v>3362</v>
      </c>
      <c r="D411" s="6" t="s">
        <v>3363</v>
      </c>
      <c r="E411" s="6" t="s">
        <v>868</v>
      </c>
      <c r="F411" s="6" t="s">
        <v>871</v>
      </c>
      <c r="G411" s="6" t="s">
        <v>872</v>
      </c>
      <c r="I411" s="6">
        <v>1</v>
      </c>
      <c r="J411" s="6">
        <v>-68</v>
      </c>
      <c r="K411" s="6">
        <v>0</v>
      </c>
      <c r="L411" s="6">
        <v>0</v>
      </c>
      <c r="M411" s="6">
        <v>1291</v>
      </c>
      <c r="N411" s="6" t="s">
        <v>1940</v>
      </c>
      <c r="O411" s="6" t="s">
        <v>1048</v>
      </c>
      <c r="Q411" s="6" t="s">
        <v>870</v>
      </c>
      <c r="T411" s="6" t="s">
        <v>1942</v>
      </c>
      <c r="Y411" s="6">
        <v>404</v>
      </c>
      <c r="Z411" s="6" t="s">
        <v>3364</v>
      </c>
    </row>
    <row r="412" spans="1:26">
      <c r="A412" s="6" t="s">
        <v>3360</v>
      </c>
      <c r="B412" s="6" t="s">
        <v>3361</v>
      </c>
      <c r="C412" s="6" t="s">
        <v>3362</v>
      </c>
      <c r="D412" s="6" t="s">
        <v>3363</v>
      </c>
      <c r="E412" s="6" t="s">
        <v>873</v>
      </c>
      <c r="F412" s="6" t="s">
        <v>1299</v>
      </c>
      <c r="G412" s="6" t="s">
        <v>874</v>
      </c>
      <c r="I412" s="6">
        <v>1</v>
      </c>
      <c r="J412" s="6">
        <v>68</v>
      </c>
      <c r="K412" s="6">
        <v>0</v>
      </c>
      <c r="L412" s="6">
        <v>0</v>
      </c>
      <c r="M412" s="6">
        <v>1291</v>
      </c>
      <c r="N412" s="6" t="s">
        <v>1940</v>
      </c>
      <c r="O412" s="6" t="s">
        <v>1048</v>
      </c>
      <c r="Q412" s="6" t="s">
        <v>870</v>
      </c>
      <c r="T412" s="6" t="s">
        <v>1942</v>
      </c>
      <c r="Y412" s="6">
        <v>404</v>
      </c>
      <c r="Z412" s="6" t="s">
        <v>3364</v>
      </c>
    </row>
    <row r="413" spans="1:26">
      <c r="A413" s="6" t="s">
        <v>3365</v>
      </c>
      <c r="B413" s="6" t="s">
        <v>3366</v>
      </c>
      <c r="C413" s="6" t="s">
        <v>3367</v>
      </c>
      <c r="D413" s="6" t="s">
        <v>3368</v>
      </c>
      <c r="E413" s="6" t="s">
        <v>1526</v>
      </c>
      <c r="F413" s="6" t="s">
        <v>1527</v>
      </c>
      <c r="G413" s="6" t="s">
        <v>1528</v>
      </c>
      <c r="H413" s="6" t="s">
        <v>1021</v>
      </c>
      <c r="I413" s="6">
        <v>1</v>
      </c>
      <c r="J413" s="6">
        <v>199</v>
      </c>
      <c r="K413" s="6">
        <v>0</v>
      </c>
      <c r="L413" s="6">
        <v>0</v>
      </c>
      <c r="M413" s="6">
        <v>1090</v>
      </c>
      <c r="N413" s="6" t="s">
        <v>1476</v>
      </c>
      <c r="O413" s="6" t="s">
        <v>1048</v>
      </c>
      <c r="Q413" s="6" t="s">
        <v>870</v>
      </c>
      <c r="T413" s="6" t="s">
        <v>1886</v>
      </c>
      <c r="V413" s="6">
        <v>159247</v>
      </c>
      <c r="W413" s="6" t="s">
        <v>3369</v>
      </c>
      <c r="X413" s="6" t="s">
        <v>3370</v>
      </c>
    </row>
    <row r="414" spans="1:26">
      <c r="A414" s="6" t="s">
        <v>3365</v>
      </c>
      <c r="B414" s="6" t="s">
        <v>3366</v>
      </c>
      <c r="C414" s="6" t="s">
        <v>3367</v>
      </c>
      <c r="D414" s="6" t="s">
        <v>3368</v>
      </c>
      <c r="E414" s="6" t="s">
        <v>1484</v>
      </c>
      <c r="F414" s="6" t="s">
        <v>1485</v>
      </c>
      <c r="G414" s="6" t="s">
        <v>2016</v>
      </c>
      <c r="H414" s="6" t="s">
        <v>197</v>
      </c>
      <c r="I414" s="6">
        <v>1</v>
      </c>
      <c r="J414" s="6">
        <v>960</v>
      </c>
      <c r="K414" s="6">
        <v>0</v>
      </c>
      <c r="L414" s="6">
        <v>0</v>
      </c>
      <c r="M414" s="6">
        <v>1090</v>
      </c>
      <c r="N414" s="6" t="s">
        <v>1476</v>
      </c>
      <c r="O414" s="6" t="s">
        <v>1048</v>
      </c>
      <c r="Q414" s="6" t="s">
        <v>870</v>
      </c>
      <c r="T414" s="6" t="s">
        <v>1886</v>
      </c>
      <c r="V414" s="6">
        <v>159247</v>
      </c>
      <c r="W414" s="6" t="s">
        <v>3369</v>
      </c>
      <c r="X414" s="6" t="s">
        <v>3370</v>
      </c>
    </row>
    <row r="415" spans="1:26">
      <c r="A415" s="6" t="s">
        <v>3365</v>
      </c>
      <c r="B415" s="6" t="s">
        <v>3366</v>
      </c>
      <c r="C415" s="6" t="s">
        <v>3367</v>
      </c>
      <c r="D415" s="6" t="s">
        <v>3368</v>
      </c>
      <c r="E415" s="6" t="s">
        <v>1507</v>
      </c>
      <c r="F415" s="6" t="s">
        <v>1943</v>
      </c>
      <c r="G415" s="6" t="s">
        <v>874</v>
      </c>
      <c r="I415" s="6">
        <v>1</v>
      </c>
      <c r="J415" s="6">
        <v>-12</v>
      </c>
      <c r="K415" s="6">
        <v>0</v>
      </c>
      <c r="L415" s="6">
        <v>0</v>
      </c>
      <c r="M415" s="6">
        <v>1090</v>
      </c>
      <c r="N415" s="6" t="s">
        <v>1476</v>
      </c>
      <c r="O415" s="6" t="s">
        <v>1048</v>
      </c>
      <c r="Q415" s="6" t="s">
        <v>870</v>
      </c>
      <c r="T415" s="6" t="s">
        <v>1886</v>
      </c>
      <c r="V415" s="6">
        <v>159247</v>
      </c>
      <c r="W415" s="6" t="s">
        <v>3369</v>
      </c>
      <c r="X415" s="6" t="s">
        <v>3370</v>
      </c>
    </row>
    <row r="416" spans="1:26">
      <c r="A416" s="6" t="s">
        <v>3365</v>
      </c>
      <c r="B416" s="6" t="s">
        <v>3366</v>
      </c>
      <c r="C416" s="6" t="s">
        <v>3367</v>
      </c>
      <c r="D416" s="6" t="s">
        <v>3368</v>
      </c>
      <c r="E416" s="6" t="s">
        <v>868</v>
      </c>
      <c r="F416" s="6" t="s">
        <v>871</v>
      </c>
      <c r="G416" s="6" t="s">
        <v>872</v>
      </c>
      <c r="I416" s="6">
        <v>1</v>
      </c>
      <c r="J416" s="6">
        <v>-57</v>
      </c>
      <c r="K416" s="6">
        <v>0</v>
      </c>
      <c r="L416" s="6">
        <v>0</v>
      </c>
      <c r="M416" s="6">
        <v>1090</v>
      </c>
      <c r="N416" s="6" t="s">
        <v>1476</v>
      </c>
      <c r="O416" s="6" t="s">
        <v>1048</v>
      </c>
      <c r="Q416" s="6" t="s">
        <v>870</v>
      </c>
      <c r="T416" s="6" t="s">
        <v>1886</v>
      </c>
      <c r="V416" s="6">
        <v>159247</v>
      </c>
      <c r="W416" s="6" t="s">
        <v>3369</v>
      </c>
      <c r="X416" s="6" t="s">
        <v>3370</v>
      </c>
    </row>
    <row r="417" spans="1:24">
      <c r="A417" s="6" t="s">
        <v>3365</v>
      </c>
      <c r="B417" s="6" t="s">
        <v>3366</v>
      </c>
      <c r="C417" s="6" t="s">
        <v>3367</v>
      </c>
      <c r="D417" s="6" t="s">
        <v>3368</v>
      </c>
      <c r="E417" s="6" t="s">
        <v>873</v>
      </c>
      <c r="F417" s="6" t="s">
        <v>1299</v>
      </c>
      <c r="G417" s="6" t="s">
        <v>874</v>
      </c>
      <c r="I417" s="6">
        <v>1</v>
      </c>
      <c r="J417" s="6">
        <v>58</v>
      </c>
      <c r="K417" s="6">
        <v>0</v>
      </c>
      <c r="L417" s="6">
        <v>0</v>
      </c>
      <c r="M417" s="6">
        <v>1090</v>
      </c>
      <c r="N417" s="6" t="s">
        <v>1476</v>
      </c>
      <c r="O417" s="6" t="s">
        <v>1048</v>
      </c>
      <c r="Q417" s="6" t="s">
        <v>870</v>
      </c>
      <c r="T417" s="6" t="s">
        <v>1886</v>
      </c>
      <c r="V417" s="6">
        <v>159247</v>
      </c>
      <c r="W417" s="6" t="s">
        <v>3369</v>
      </c>
      <c r="X417" s="6" t="s">
        <v>3370</v>
      </c>
    </row>
    <row r="418" spans="1:24">
      <c r="A418" s="6" t="s">
        <v>3371</v>
      </c>
      <c r="B418" s="6" t="s">
        <v>3372</v>
      </c>
      <c r="C418" s="6" t="s">
        <v>3373</v>
      </c>
      <c r="D418" s="6" t="s">
        <v>3374</v>
      </c>
      <c r="E418" s="6" t="s">
        <v>1486</v>
      </c>
      <c r="F418" s="6" t="s">
        <v>1487</v>
      </c>
      <c r="G418" s="6" t="s">
        <v>1498</v>
      </c>
      <c r="H418" s="6" t="s">
        <v>164</v>
      </c>
      <c r="I418" s="6">
        <v>2</v>
      </c>
      <c r="J418" s="6">
        <v>798</v>
      </c>
      <c r="K418" s="6">
        <v>0</v>
      </c>
      <c r="L418" s="6">
        <v>0</v>
      </c>
      <c r="M418" s="6">
        <v>1516</v>
      </c>
      <c r="N418" s="6" t="s">
        <v>1476</v>
      </c>
      <c r="O418" s="6" t="s">
        <v>1477</v>
      </c>
      <c r="Q418" s="6" t="s">
        <v>870</v>
      </c>
      <c r="T418" s="6" t="s">
        <v>1886</v>
      </c>
      <c r="V418" s="6">
        <v>158336</v>
      </c>
      <c r="W418" s="6" t="s">
        <v>2475</v>
      </c>
      <c r="X418" s="6" t="s">
        <v>2476</v>
      </c>
    </row>
    <row r="419" spans="1:24">
      <c r="A419" s="6" t="s">
        <v>3371</v>
      </c>
      <c r="B419" s="6" t="s">
        <v>3372</v>
      </c>
      <c r="C419" s="6" t="s">
        <v>3373</v>
      </c>
      <c r="D419" s="6" t="s">
        <v>3374</v>
      </c>
      <c r="E419" s="6" t="s">
        <v>1486</v>
      </c>
      <c r="F419" s="6" t="s">
        <v>1487</v>
      </c>
      <c r="G419" s="6" t="s">
        <v>2664</v>
      </c>
      <c r="H419" s="6" t="s">
        <v>166</v>
      </c>
      <c r="I419" s="6">
        <v>2</v>
      </c>
      <c r="J419" s="6">
        <v>798</v>
      </c>
      <c r="K419" s="6">
        <v>0</v>
      </c>
      <c r="L419" s="6">
        <v>0</v>
      </c>
      <c r="M419" s="6">
        <v>1516</v>
      </c>
      <c r="N419" s="6" t="s">
        <v>1476</v>
      </c>
      <c r="O419" s="6" t="s">
        <v>1477</v>
      </c>
      <c r="Q419" s="6" t="s">
        <v>870</v>
      </c>
      <c r="T419" s="6" t="s">
        <v>1886</v>
      </c>
      <c r="V419" s="6">
        <v>158336</v>
      </c>
      <c r="W419" s="6" t="s">
        <v>2475</v>
      </c>
      <c r="X419" s="6" t="s">
        <v>2476</v>
      </c>
    </row>
    <row r="420" spans="1:24">
      <c r="A420" s="6" t="s">
        <v>3371</v>
      </c>
      <c r="B420" s="6" t="s">
        <v>3372</v>
      </c>
      <c r="C420" s="6" t="s">
        <v>3373</v>
      </c>
      <c r="D420" s="6" t="s">
        <v>3374</v>
      </c>
      <c r="E420" s="6" t="s">
        <v>868</v>
      </c>
      <c r="F420" s="6" t="s">
        <v>871</v>
      </c>
      <c r="G420" s="6" t="s">
        <v>872</v>
      </c>
      <c r="I420" s="6">
        <v>1</v>
      </c>
      <c r="J420" s="6">
        <v>-80</v>
      </c>
      <c r="K420" s="6">
        <v>0</v>
      </c>
      <c r="L420" s="6">
        <v>0</v>
      </c>
      <c r="M420" s="6">
        <v>1516</v>
      </c>
      <c r="N420" s="6" t="s">
        <v>1476</v>
      </c>
      <c r="O420" s="6" t="s">
        <v>1477</v>
      </c>
      <c r="Q420" s="6" t="s">
        <v>870</v>
      </c>
      <c r="T420" s="6" t="s">
        <v>1886</v>
      </c>
      <c r="V420" s="6">
        <v>158336</v>
      </c>
      <c r="W420" s="6" t="s">
        <v>2475</v>
      </c>
      <c r="X420" s="6" t="s">
        <v>2476</v>
      </c>
    </row>
    <row r="421" spans="1:24">
      <c r="A421" s="6" t="s">
        <v>3371</v>
      </c>
      <c r="B421" s="6" t="s">
        <v>3372</v>
      </c>
      <c r="C421" s="6" t="s">
        <v>3373</v>
      </c>
      <c r="D421" s="6" t="s">
        <v>3374</v>
      </c>
      <c r="E421" s="6" t="s">
        <v>873</v>
      </c>
      <c r="F421" s="6" t="s">
        <v>1299</v>
      </c>
      <c r="G421" s="6" t="s">
        <v>874</v>
      </c>
      <c r="I421" s="6">
        <v>1</v>
      </c>
      <c r="J421" s="6">
        <v>80</v>
      </c>
      <c r="K421" s="6">
        <v>0</v>
      </c>
      <c r="L421" s="6">
        <v>0</v>
      </c>
      <c r="M421" s="6">
        <v>1516</v>
      </c>
      <c r="N421" s="6" t="s">
        <v>1476</v>
      </c>
      <c r="O421" s="6" t="s">
        <v>1477</v>
      </c>
      <c r="Q421" s="6" t="s">
        <v>870</v>
      </c>
      <c r="T421" s="6" t="s">
        <v>1886</v>
      </c>
      <c r="V421" s="6">
        <v>158336</v>
      </c>
      <c r="W421" s="6" t="s">
        <v>2475</v>
      </c>
      <c r="X421" s="6" t="s">
        <v>2476</v>
      </c>
    </row>
    <row r="422" spans="1:24">
      <c r="A422" s="6" t="s">
        <v>3375</v>
      </c>
      <c r="B422" s="6" t="s">
        <v>3376</v>
      </c>
      <c r="C422" s="6" t="s">
        <v>3377</v>
      </c>
      <c r="D422" s="6" t="s">
        <v>3378</v>
      </c>
      <c r="E422" s="6" t="s">
        <v>878</v>
      </c>
      <c r="F422" s="6" t="s">
        <v>879</v>
      </c>
      <c r="G422" s="6" t="s">
        <v>880</v>
      </c>
      <c r="H422" s="6" t="s">
        <v>181</v>
      </c>
      <c r="I422" s="6">
        <v>1</v>
      </c>
      <c r="J422" s="6">
        <v>888</v>
      </c>
      <c r="K422" s="6">
        <v>0</v>
      </c>
      <c r="L422" s="6">
        <v>0</v>
      </c>
      <c r="M422" s="6">
        <v>888</v>
      </c>
      <c r="N422" s="6" t="s">
        <v>1476</v>
      </c>
      <c r="O422" s="6" t="s">
        <v>1477</v>
      </c>
      <c r="Q422" s="6" t="s">
        <v>870</v>
      </c>
      <c r="T422" s="6" t="s">
        <v>1886</v>
      </c>
      <c r="V422" s="6">
        <v>116181</v>
      </c>
      <c r="W422" s="6" t="s">
        <v>3379</v>
      </c>
      <c r="X422" s="6" t="s">
        <v>3380</v>
      </c>
    </row>
    <row r="423" spans="1:24">
      <c r="A423" s="6" t="s">
        <v>3381</v>
      </c>
      <c r="B423" s="6" t="s">
        <v>3382</v>
      </c>
      <c r="C423" s="6" t="s">
        <v>3383</v>
      </c>
      <c r="D423" s="6" t="s">
        <v>3384</v>
      </c>
      <c r="E423" s="6" t="s">
        <v>1481</v>
      </c>
      <c r="F423" s="6" t="s">
        <v>1482</v>
      </c>
      <c r="G423" s="6" t="s">
        <v>1483</v>
      </c>
      <c r="H423" s="6" t="s">
        <v>175</v>
      </c>
      <c r="I423" s="6">
        <v>1</v>
      </c>
      <c r="J423" s="6">
        <v>450</v>
      </c>
      <c r="K423" s="6">
        <v>0</v>
      </c>
      <c r="L423" s="6">
        <v>0</v>
      </c>
      <c r="M423" s="6">
        <v>849</v>
      </c>
      <c r="N423" s="6" t="s">
        <v>1476</v>
      </c>
      <c r="O423" s="6" t="s">
        <v>1477</v>
      </c>
      <c r="Q423" s="6" t="s">
        <v>870</v>
      </c>
      <c r="T423" s="6" t="s">
        <v>1886</v>
      </c>
      <c r="V423" s="6">
        <v>846420</v>
      </c>
      <c r="W423" s="6" t="s">
        <v>3385</v>
      </c>
      <c r="X423" s="6" t="s">
        <v>3386</v>
      </c>
    </row>
    <row r="424" spans="1:24">
      <c r="A424" s="6" t="s">
        <v>3381</v>
      </c>
      <c r="B424" s="6" t="s">
        <v>3382</v>
      </c>
      <c r="C424" s="6" t="s">
        <v>3383</v>
      </c>
      <c r="D424" s="6" t="s">
        <v>3384</v>
      </c>
      <c r="E424" s="6" t="s">
        <v>1486</v>
      </c>
      <c r="F424" s="6" t="s">
        <v>1487</v>
      </c>
      <c r="G424" s="6" t="s">
        <v>1488</v>
      </c>
      <c r="H424" s="6" t="s">
        <v>163</v>
      </c>
      <c r="I424" s="6">
        <v>1</v>
      </c>
      <c r="J424" s="6">
        <v>399</v>
      </c>
      <c r="K424" s="6">
        <v>0</v>
      </c>
      <c r="L424" s="6">
        <v>0</v>
      </c>
      <c r="M424" s="6">
        <v>849</v>
      </c>
      <c r="N424" s="6" t="s">
        <v>1476</v>
      </c>
      <c r="O424" s="6" t="s">
        <v>1477</v>
      </c>
      <c r="Q424" s="6" t="s">
        <v>870</v>
      </c>
      <c r="T424" s="6" t="s">
        <v>1886</v>
      </c>
      <c r="V424" s="6">
        <v>846420</v>
      </c>
      <c r="W424" s="6" t="s">
        <v>3385</v>
      </c>
      <c r="X424" s="6" t="s">
        <v>3386</v>
      </c>
    </row>
    <row r="425" spans="1:24">
      <c r="A425" s="6" t="s">
        <v>3387</v>
      </c>
      <c r="B425" s="6" t="s">
        <v>3388</v>
      </c>
      <c r="C425" s="6" t="s">
        <v>3389</v>
      </c>
      <c r="D425" s="6" t="s">
        <v>3390</v>
      </c>
      <c r="E425" s="6" t="s">
        <v>3101</v>
      </c>
      <c r="F425" s="6" t="s">
        <v>3102</v>
      </c>
      <c r="G425" s="6" t="s">
        <v>3103</v>
      </c>
      <c r="H425" s="6">
        <v>4714781021463</v>
      </c>
      <c r="I425" s="6">
        <v>3</v>
      </c>
      <c r="J425" s="6">
        <v>360</v>
      </c>
      <c r="K425" s="6">
        <v>0</v>
      </c>
      <c r="L425" s="6">
        <v>0</v>
      </c>
      <c r="M425" s="6">
        <v>958</v>
      </c>
      <c r="N425" s="6" t="s">
        <v>1476</v>
      </c>
      <c r="O425" s="6" t="s">
        <v>1477</v>
      </c>
      <c r="Q425" s="6" t="s">
        <v>870</v>
      </c>
      <c r="T425" s="6" t="s">
        <v>1886</v>
      </c>
      <c r="V425" s="6">
        <v>159247</v>
      </c>
      <c r="W425" s="6" t="s">
        <v>3369</v>
      </c>
      <c r="X425" s="6" t="s">
        <v>3370</v>
      </c>
    </row>
    <row r="426" spans="1:24">
      <c r="A426" s="6" t="s">
        <v>3387</v>
      </c>
      <c r="B426" s="6" t="s">
        <v>3388</v>
      </c>
      <c r="C426" s="6" t="s">
        <v>3389</v>
      </c>
      <c r="D426" s="6" t="s">
        <v>3390</v>
      </c>
      <c r="E426" s="6" t="s">
        <v>1912</v>
      </c>
      <c r="F426" s="6" t="s">
        <v>1913</v>
      </c>
      <c r="G426" s="6" t="s">
        <v>194</v>
      </c>
      <c r="H426" s="6">
        <v>4714781020282</v>
      </c>
      <c r="I426" s="6">
        <v>2</v>
      </c>
      <c r="J426" s="6">
        <v>598</v>
      </c>
      <c r="K426" s="6">
        <v>0</v>
      </c>
      <c r="L426" s="6">
        <v>0</v>
      </c>
      <c r="M426" s="6">
        <v>958</v>
      </c>
      <c r="N426" s="6" t="s">
        <v>1476</v>
      </c>
      <c r="O426" s="6" t="s">
        <v>1477</v>
      </c>
      <c r="Q426" s="6" t="s">
        <v>870</v>
      </c>
      <c r="T426" s="6" t="s">
        <v>1886</v>
      </c>
      <c r="V426" s="6">
        <v>159247</v>
      </c>
      <c r="W426" s="6" t="s">
        <v>3369</v>
      </c>
      <c r="X426" s="6" t="s">
        <v>3370</v>
      </c>
    </row>
    <row r="427" spans="1:24">
      <c r="A427" s="6" t="s">
        <v>3391</v>
      </c>
      <c r="B427" s="6" t="s">
        <v>3392</v>
      </c>
      <c r="C427" s="6" t="s">
        <v>3393</v>
      </c>
      <c r="D427" s="6" t="s">
        <v>3394</v>
      </c>
      <c r="E427" s="6" t="s">
        <v>1501</v>
      </c>
      <c r="F427" s="6" t="s">
        <v>1502</v>
      </c>
      <c r="G427" s="6" t="s">
        <v>1503</v>
      </c>
      <c r="H427" s="6">
        <v>4714781021005</v>
      </c>
      <c r="I427" s="6">
        <v>1</v>
      </c>
      <c r="J427" s="6">
        <v>149</v>
      </c>
      <c r="K427" s="6">
        <v>0</v>
      </c>
      <c r="L427" s="6">
        <v>0</v>
      </c>
      <c r="M427" s="6">
        <v>1547</v>
      </c>
      <c r="N427" s="6" t="s">
        <v>1476</v>
      </c>
      <c r="O427" s="6" t="s">
        <v>1477</v>
      </c>
      <c r="Q427" s="6" t="s">
        <v>870</v>
      </c>
      <c r="T427" s="6" t="s">
        <v>1886</v>
      </c>
      <c r="V427" s="6">
        <v>216234</v>
      </c>
      <c r="W427" s="6" t="s">
        <v>3395</v>
      </c>
      <c r="X427" s="6" t="s">
        <v>3396</v>
      </c>
    </row>
    <row r="428" spans="1:24">
      <c r="A428" s="6" t="s">
        <v>3391</v>
      </c>
      <c r="B428" s="6" t="s">
        <v>3392</v>
      </c>
      <c r="C428" s="6" t="s">
        <v>3393</v>
      </c>
      <c r="D428" s="6" t="s">
        <v>3394</v>
      </c>
      <c r="E428" s="6" t="s">
        <v>1919</v>
      </c>
      <c r="F428" s="6" t="s">
        <v>1920</v>
      </c>
      <c r="G428" s="6" t="s">
        <v>1921</v>
      </c>
      <c r="H428" s="6">
        <v>4714781020824</v>
      </c>
      <c r="I428" s="6">
        <v>2</v>
      </c>
      <c r="J428" s="6">
        <v>700</v>
      </c>
      <c r="K428" s="6">
        <v>0</v>
      </c>
      <c r="L428" s="6">
        <v>0</v>
      </c>
      <c r="M428" s="6">
        <v>1547</v>
      </c>
      <c r="N428" s="6" t="s">
        <v>1476</v>
      </c>
      <c r="O428" s="6" t="s">
        <v>1477</v>
      </c>
      <c r="Q428" s="6" t="s">
        <v>870</v>
      </c>
      <c r="T428" s="6" t="s">
        <v>1886</v>
      </c>
      <c r="V428" s="6">
        <v>216234</v>
      </c>
      <c r="W428" s="6" t="s">
        <v>3395</v>
      </c>
      <c r="X428" s="6" t="s">
        <v>3396</v>
      </c>
    </row>
    <row r="429" spans="1:24">
      <c r="A429" s="6" t="s">
        <v>3391</v>
      </c>
      <c r="B429" s="6" t="s">
        <v>3392</v>
      </c>
      <c r="C429" s="6" t="s">
        <v>3393</v>
      </c>
      <c r="D429" s="6" t="s">
        <v>3394</v>
      </c>
      <c r="E429" s="6" t="s">
        <v>876</v>
      </c>
      <c r="F429" s="6" t="s">
        <v>877</v>
      </c>
      <c r="G429" s="6" t="s">
        <v>184</v>
      </c>
      <c r="H429" s="6">
        <v>4714781020107</v>
      </c>
      <c r="I429" s="6">
        <v>1</v>
      </c>
      <c r="J429" s="6">
        <v>399</v>
      </c>
      <c r="K429" s="6">
        <v>0</v>
      </c>
      <c r="L429" s="6">
        <v>0</v>
      </c>
      <c r="M429" s="6">
        <v>1547</v>
      </c>
      <c r="N429" s="6" t="s">
        <v>1476</v>
      </c>
      <c r="O429" s="6" t="s">
        <v>1477</v>
      </c>
      <c r="Q429" s="6" t="s">
        <v>870</v>
      </c>
      <c r="T429" s="6" t="s">
        <v>1886</v>
      </c>
      <c r="V429" s="6">
        <v>216234</v>
      </c>
      <c r="W429" s="6" t="s">
        <v>3395</v>
      </c>
      <c r="X429" s="6" t="s">
        <v>3396</v>
      </c>
    </row>
    <row r="430" spans="1:24">
      <c r="A430" s="6" t="s">
        <v>3391</v>
      </c>
      <c r="B430" s="6" t="s">
        <v>3392</v>
      </c>
      <c r="C430" s="6" t="s">
        <v>3393</v>
      </c>
      <c r="D430" s="6" t="s">
        <v>3394</v>
      </c>
      <c r="E430" s="6" t="s">
        <v>1499</v>
      </c>
      <c r="F430" s="6" t="s">
        <v>1500</v>
      </c>
      <c r="G430" s="6" t="s">
        <v>173</v>
      </c>
      <c r="H430" s="6">
        <v>4714781024730</v>
      </c>
      <c r="I430" s="6">
        <v>1</v>
      </c>
      <c r="J430" s="6">
        <v>299</v>
      </c>
      <c r="K430" s="6">
        <v>0</v>
      </c>
      <c r="L430" s="6">
        <v>0</v>
      </c>
      <c r="M430" s="6">
        <v>1547</v>
      </c>
      <c r="N430" s="6" t="s">
        <v>1476</v>
      </c>
      <c r="O430" s="6" t="s">
        <v>1477</v>
      </c>
      <c r="Q430" s="6" t="s">
        <v>870</v>
      </c>
      <c r="T430" s="6" t="s">
        <v>1886</v>
      </c>
      <c r="V430" s="6">
        <v>216234</v>
      </c>
      <c r="W430" s="6" t="s">
        <v>3395</v>
      </c>
      <c r="X430" s="6" t="s">
        <v>3396</v>
      </c>
    </row>
    <row r="431" spans="1:24">
      <c r="A431" s="6" t="s">
        <v>3391</v>
      </c>
      <c r="B431" s="6" t="s">
        <v>3392</v>
      </c>
      <c r="C431" s="6" t="s">
        <v>3393</v>
      </c>
      <c r="D431" s="6" t="s">
        <v>3394</v>
      </c>
      <c r="E431" s="6" t="s">
        <v>873</v>
      </c>
      <c r="F431" s="6" t="s">
        <v>1299</v>
      </c>
      <c r="G431" s="6" t="s">
        <v>874</v>
      </c>
      <c r="I431" s="6">
        <v>1</v>
      </c>
      <c r="J431" s="6">
        <v>77</v>
      </c>
      <c r="K431" s="6">
        <v>0</v>
      </c>
      <c r="L431" s="6">
        <v>0</v>
      </c>
      <c r="M431" s="6">
        <v>1547</v>
      </c>
      <c r="N431" s="6" t="s">
        <v>1476</v>
      </c>
      <c r="O431" s="6" t="s">
        <v>1477</v>
      </c>
      <c r="Q431" s="6" t="s">
        <v>870</v>
      </c>
      <c r="T431" s="6" t="s">
        <v>1886</v>
      </c>
      <c r="V431" s="6">
        <v>216234</v>
      </c>
      <c r="W431" s="6" t="s">
        <v>3395</v>
      </c>
      <c r="X431" s="6" t="s">
        <v>3396</v>
      </c>
    </row>
    <row r="432" spans="1:24">
      <c r="A432" s="6" t="s">
        <v>3397</v>
      </c>
      <c r="B432" s="6" t="s">
        <v>3398</v>
      </c>
      <c r="C432" s="6" t="s">
        <v>3399</v>
      </c>
      <c r="D432" s="6" t="s">
        <v>3400</v>
      </c>
      <c r="E432" s="6" t="s">
        <v>878</v>
      </c>
      <c r="F432" s="6" t="s">
        <v>879</v>
      </c>
      <c r="G432" s="6" t="s">
        <v>880</v>
      </c>
      <c r="H432" s="6" t="s">
        <v>181</v>
      </c>
      <c r="I432" s="6">
        <v>1</v>
      </c>
      <c r="J432" s="6">
        <v>888</v>
      </c>
      <c r="K432" s="6">
        <v>0</v>
      </c>
      <c r="L432" s="6">
        <v>0</v>
      </c>
      <c r="M432" s="6">
        <v>1128</v>
      </c>
      <c r="N432" s="6" t="s">
        <v>1476</v>
      </c>
      <c r="O432" s="6" t="s">
        <v>1477</v>
      </c>
      <c r="Q432" s="6" t="s">
        <v>870</v>
      </c>
      <c r="T432" s="6" t="s">
        <v>1886</v>
      </c>
      <c r="V432" s="6">
        <v>961033</v>
      </c>
      <c r="W432" s="6" t="s">
        <v>2437</v>
      </c>
      <c r="X432" s="6" t="s">
        <v>2438</v>
      </c>
    </row>
    <row r="433" spans="1:27">
      <c r="A433" s="6" t="s">
        <v>3397</v>
      </c>
      <c r="B433" s="6" t="s">
        <v>3398</v>
      </c>
      <c r="C433" s="6" t="s">
        <v>3399</v>
      </c>
      <c r="D433" s="6" t="s">
        <v>3400</v>
      </c>
      <c r="E433" s="6" t="s">
        <v>1514</v>
      </c>
      <c r="F433" s="6" t="s">
        <v>1515</v>
      </c>
      <c r="G433" s="6" t="s">
        <v>179</v>
      </c>
      <c r="H433" s="6">
        <v>4714781024716</v>
      </c>
      <c r="I433" s="6">
        <v>1</v>
      </c>
      <c r="J433" s="6">
        <v>299</v>
      </c>
      <c r="K433" s="6">
        <v>0</v>
      </c>
      <c r="L433" s="6">
        <v>0</v>
      </c>
      <c r="M433" s="6">
        <v>1128</v>
      </c>
      <c r="N433" s="6" t="s">
        <v>1476</v>
      </c>
      <c r="O433" s="6" t="s">
        <v>1477</v>
      </c>
      <c r="Q433" s="6" t="s">
        <v>870</v>
      </c>
      <c r="T433" s="6" t="s">
        <v>1886</v>
      </c>
      <c r="V433" s="6">
        <v>961033</v>
      </c>
      <c r="W433" s="6" t="s">
        <v>2437</v>
      </c>
      <c r="X433" s="6" t="s">
        <v>2438</v>
      </c>
    </row>
    <row r="434" spans="1:27">
      <c r="A434" s="6" t="s">
        <v>3397</v>
      </c>
      <c r="B434" s="6" t="s">
        <v>3398</v>
      </c>
      <c r="C434" s="6" t="s">
        <v>3399</v>
      </c>
      <c r="D434" s="6" t="s">
        <v>3400</v>
      </c>
      <c r="E434" s="6" t="s">
        <v>868</v>
      </c>
      <c r="F434" s="6" t="s">
        <v>871</v>
      </c>
      <c r="G434" s="6" t="s">
        <v>872</v>
      </c>
      <c r="I434" s="6">
        <v>1</v>
      </c>
      <c r="J434" s="6">
        <v>-59</v>
      </c>
      <c r="K434" s="6">
        <v>0</v>
      </c>
      <c r="L434" s="6">
        <v>0</v>
      </c>
      <c r="M434" s="6">
        <v>1128</v>
      </c>
      <c r="N434" s="6" t="s">
        <v>1476</v>
      </c>
      <c r="O434" s="6" t="s">
        <v>1477</v>
      </c>
      <c r="Q434" s="6" t="s">
        <v>870</v>
      </c>
      <c r="T434" s="6" t="s">
        <v>1886</v>
      </c>
      <c r="V434" s="6">
        <v>961033</v>
      </c>
      <c r="W434" s="6" t="s">
        <v>2437</v>
      </c>
      <c r="X434" s="6" t="s">
        <v>2438</v>
      </c>
    </row>
    <row r="435" spans="1:27">
      <c r="A435" s="6" t="s">
        <v>3397</v>
      </c>
      <c r="B435" s="6" t="s">
        <v>3398</v>
      </c>
      <c r="C435" s="6" t="s">
        <v>3399</v>
      </c>
      <c r="D435" s="6" t="s">
        <v>3400</v>
      </c>
      <c r="E435" s="6" t="s">
        <v>873</v>
      </c>
      <c r="F435" s="6" t="s">
        <v>1299</v>
      </c>
      <c r="G435" s="6" t="s">
        <v>874</v>
      </c>
      <c r="I435" s="6">
        <v>1</v>
      </c>
      <c r="J435" s="6">
        <v>59</v>
      </c>
      <c r="K435" s="6">
        <v>0</v>
      </c>
      <c r="L435" s="6">
        <v>0</v>
      </c>
      <c r="M435" s="6">
        <v>1128</v>
      </c>
      <c r="N435" s="6" t="s">
        <v>1476</v>
      </c>
      <c r="O435" s="6" t="s">
        <v>1477</v>
      </c>
      <c r="Q435" s="6" t="s">
        <v>870</v>
      </c>
      <c r="T435" s="6" t="s">
        <v>1886</v>
      </c>
      <c r="V435" s="6">
        <v>961033</v>
      </c>
      <c r="W435" s="6" t="s">
        <v>2437</v>
      </c>
      <c r="X435" s="6" t="s">
        <v>2438</v>
      </c>
    </row>
    <row r="436" spans="1:27">
      <c r="A436" s="6" t="s">
        <v>3401</v>
      </c>
      <c r="B436" s="6" t="s">
        <v>3402</v>
      </c>
      <c r="C436" s="6" t="s">
        <v>3403</v>
      </c>
      <c r="D436" s="6" t="s">
        <v>3404</v>
      </c>
      <c r="E436" s="6" t="s">
        <v>3101</v>
      </c>
      <c r="F436" s="6" t="s">
        <v>3102</v>
      </c>
      <c r="G436" s="6" t="s">
        <v>3103</v>
      </c>
      <c r="H436" s="6">
        <v>4714781021463</v>
      </c>
      <c r="I436" s="6">
        <v>1</v>
      </c>
      <c r="J436" s="6">
        <v>120</v>
      </c>
      <c r="K436" s="6">
        <v>65</v>
      </c>
      <c r="L436" s="6">
        <v>0</v>
      </c>
      <c r="M436" s="6">
        <v>782</v>
      </c>
      <c r="N436" s="6" t="s">
        <v>1476</v>
      </c>
      <c r="O436" s="6" t="s">
        <v>1477</v>
      </c>
      <c r="Q436" s="6" t="s">
        <v>870</v>
      </c>
      <c r="T436" s="6" t="s">
        <v>1886</v>
      </c>
      <c r="V436" s="6">
        <v>872360</v>
      </c>
      <c r="W436" s="6" t="s">
        <v>3405</v>
      </c>
      <c r="X436" s="6" t="s">
        <v>3406</v>
      </c>
    </row>
    <row r="437" spans="1:27">
      <c r="A437" s="6" t="s">
        <v>3401</v>
      </c>
      <c r="B437" s="6" t="s">
        <v>3402</v>
      </c>
      <c r="C437" s="6" t="s">
        <v>3403</v>
      </c>
      <c r="D437" s="6" t="s">
        <v>3404</v>
      </c>
      <c r="E437" s="6" t="s">
        <v>1499</v>
      </c>
      <c r="F437" s="6" t="s">
        <v>1500</v>
      </c>
      <c r="G437" s="6" t="s">
        <v>173</v>
      </c>
      <c r="H437" s="6">
        <v>4714781024730</v>
      </c>
      <c r="I437" s="6">
        <v>1</v>
      </c>
      <c r="J437" s="6">
        <v>299</v>
      </c>
      <c r="K437" s="6">
        <v>65</v>
      </c>
      <c r="L437" s="6">
        <v>0</v>
      </c>
      <c r="M437" s="6">
        <v>782</v>
      </c>
      <c r="N437" s="6" t="s">
        <v>1476</v>
      </c>
      <c r="O437" s="6" t="s">
        <v>1477</v>
      </c>
      <c r="Q437" s="6" t="s">
        <v>870</v>
      </c>
      <c r="T437" s="6" t="s">
        <v>1886</v>
      </c>
      <c r="V437" s="6">
        <v>872360</v>
      </c>
      <c r="W437" s="6" t="s">
        <v>3405</v>
      </c>
      <c r="X437" s="6" t="s">
        <v>3406</v>
      </c>
    </row>
    <row r="438" spans="1:27">
      <c r="A438" s="6" t="s">
        <v>3401</v>
      </c>
      <c r="B438" s="6" t="s">
        <v>3402</v>
      </c>
      <c r="C438" s="6" t="s">
        <v>3403</v>
      </c>
      <c r="D438" s="6" t="s">
        <v>3404</v>
      </c>
      <c r="E438" s="6" t="s">
        <v>1947</v>
      </c>
      <c r="F438" s="6" t="s">
        <v>3407</v>
      </c>
      <c r="G438" s="6" t="s">
        <v>1949</v>
      </c>
      <c r="H438" s="6">
        <v>4714781021012</v>
      </c>
      <c r="I438" s="6">
        <v>1</v>
      </c>
      <c r="J438" s="6">
        <v>149</v>
      </c>
      <c r="K438" s="6">
        <v>65</v>
      </c>
      <c r="L438" s="6">
        <v>0</v>
      </c>
      <c r="M438" s="6">
        <v>782</v>
      </c>
      <c r="N438" s="6" t="s">
        <v>1476</v>
      </c>
      <c r="O438" s="6" t="s">
        <v>1477</v>
      </c>
      <c r="Q438" s="6" t="s">
        <v>870</v>
      </c>
      <c r="T438" s="6" t="s">
        <v>1886</v>
      </c>
      <c r="V438" s="6">
        <v>872360</v>
      </c>
      <c r="W438" s="6" t="s">
        <v>3405</v>
      </c>
      <c r="X438" s="6" t="s">
        <v>3406</v>
      </c>
    </row>
    <row r="439" spans="1:27">
      <c r="A439" s="6" t="s">
        <v>3401</v>
      </c>
      <c r="B439" s="6" t="s">
        <v>3402</v>
      </c>
      <c r="C439" s="6" t="s">
        <v>3403</v>
      </c>
      <c r="D439" s="6" t="s">
        <v>3404</v>
      </c>
      <c r="E439" s="6" t="s">
        <v>1504</v>
      </c>
      <c r="F439" s="6" t="s">
        <v>1505</v>
      </c>
      <c r="G439" s="6" t="s">
        <v>1506</v>
      </c>
      <c r="H439" s="6">
        <v>4714781021029</v>
      </c>
      <c r="I439" s="6">
        <v>1</v>
      </c>
      <c r="J439" s="6">
        <v>149</v>
      </c>
      <c r="K439" s="6">
        <v>65</v>
      </c>
      <c r="L439" s="6">
        <v>0</v>
      </c>
      <c r="M439" s="6">
        <v>782</v>
      </c>
      <c r="N439" s="6" t="s">
        <v>1476</v>
      </c>
      <c r="O439" s="6" t="s">
        <v>1477</v>
      </c>
      <c r="Q439" s="6" t="s">
        <v>870</v>
      </c>
      <c r="T439" s="6" t="s">
        <v>1886</v>
      </c>
      <c r="V439" s="6">
        <v>872360</v>
      </c>
      <c r="W439" s="6" t="s">
        <v>3405</v>
      </c>
      <c r="X439" s="6" t="s">
        <v>3406</v>
      </c>
    </row>
    <row r="440" spans="1:27">
      <c r="A440" s="6" t="s">
        <v>3408</v>
      </c>
      <c r="B440" s="6" t="s">
        <v>3409</v>
      </c>
      <c r="C440" s="6" t="s">
        <v>3410</v>
      </c>
      <c r="D440" s="6" t="s">
        <v>3411</v>
      </c>
      <c r="E440" s="6" t="s">
        <v>2402</v>
      </c>
      <c r="F440" s="6" t="s">
        <v>2403</v>
      </c>
      <c r="G440" s="6" t="s">
        <v>2404</v>
      </c>
      <c r="H440" s="6" t="s">
        <v>311</v>
      </c>
      <c r="I440" s="6">
        <v>1</v>
      </c>
      <c r="J440" s="6">
        <v>1700</v>
      </c>
      <c r="K440" s="6">
        <v>0</v>
      </c>
      <c r="L440" s="6">
        <v>0</v>
      </c>
      <c r="M440" s="6">
        <v>2135</v>
      </c>
      <c r="N440" s="6" t="s">
        <v>1476</v>
      </c>
      <c r="O440" s="6" t="s">
        <v>1477</v>
      </c>
      <c r="Q440" s="6" t="s">
        <v>870</v>
      </c>
      <c r="T440" s="6" t="s">
        <v>1886</v>
      </c>
      <c r="V440" s="6">
        <v>112673</v>
      </c>
      <c r="W440" s="6" t="s">
        <v>3412</v>
      </c>
      <c r="X440" s="6" t="s">
        <v>3413</v>
      </c>
      <c r="AA440" s="6" t="s">
        <v>3414</v>
      </c>
    </row>
    <row r="441" spans="1:27">
      <c r="A441" s="6" t="s">
        <v>3408</v>
      </c>
      <c r="B441" s="6" t="s">
        <v>3409</v>
      </c>
      <c r="C441" s="6" t="s">
        <v>3410</v>
      </c>
      <c r="D441" s="6" t="s">
        <v>3411</v>
      </c>
      <c r="E441" s="6" t="s">
        <v>2761</v>
      </c>
      <c r="F441" s="6" t="s">
        <v>2762</v>
      </c>
      <c r="G441" s="6" t="s">
        <v>2763</v>
      </c>
      <c r="H441" s="6" t="s">
        <v>187</v>
      </c>
      <c r="I441" s="6">
        <v>1</v>
      </c>
      <c r="J441" s="6">
        <v>570</v>
      </c>
      <c r="K441" s="6">
        <v>0</v>
      </c>
      <c r="L441" s="6">
        <v>0</v>
      </c>
      <c r="M441" s="6">
        <v>2135</v>
      </c>
      <c r="N441" s="6" t="s">
        <v>1476</v>
      </c>
      <c r="O441" s="6" t="s">
        <v>1477</v>
      </c>
      <c r="Q441" s="6" t="s">
        <v>870</v>
      </c>
      <c r="T441" s="6" t="s">
        <v>1886</v>
      </c>
      <c r="V441" s="6">
        <v>112673</v>
      </c>
      <c r="W441" s="6" t="s">
        <v>3412</v>
      </c>
      <c r="X441" s="6" t="s">
        <v>3413</v>
      </c>
      <c r="AA441" s="6" t="s">
        <v>3414</v>
      </c>
    </row>
    <row r="442" spans="1:27">
      <c r="A442" s="6" t="s">
        <v>3408</v>
      </c>
      <c r="B442" s="6" t="s">
        <v>3409</v>
      </c>
      <c r="C442" s="6" t="s">
        <v>3410</v>
      </c>
      <c r="D442" s="6" t="s">
        <v>3411</v>
      </c>
      <c r="E442" s="6" t="s">
        <v>1507</v>
      </c>
      <c r="F442" s="6" t="s">
        <v>1943</v>
      </c>
      <c r="G442" s="6" t="s">
        <v>874</v>
      </c>
      <c r="I442" s="6">
        <v>1</v>
      </c>
      <c r="J442" s="6">
        <v>-23</v>
      </c>
      <c r="K442" s="6">
        <v>0</v>
      </c>
      <c r="L442" s="6">
        <v>0</v>
      </c>
      <c r="M442" s="6">
        <v>2135</v>
      </c>
      <c r="N442" s="6" t="s">
        <v>1476</v>
      </c>
      <c r="O442" s="6" t="s">
        <v>1477</v>
      </c>
      <c r="Q442" s="6" t="s">
        <v>870</v>
      </c>
      <c r="T442" s="6" t="s">
        <v>1886</v>
      </c>
      <c r="V442" s="6">
        <v>112673</v>
      </c>
      <c r="W442" s="6" t="s">
        <v>3412</v>
      </c>
      <c r="X442" s="6" t="s">
        <v>3413</v>
      </c>
      <c r="AA442" s="6" t="s">
        <v>3414</v>
      </c>
    </row>
    <row r="443" spans="1:27">
      <c r="A443" s="6" t="s">
        <v>3408</v>
      </c>
      <c r="B443" s="6" t="s">
        <v>3409</v>
      </c>
      <c r="C443" s="6" t="s">
        <v>3410</v>
      </c>
      <c r="D443" s="6" t="s">
        <v>3411</v>
      </c>
      <c r="E443" s="6" t="s">
        <v>868</v>
      </c>
      <c r="F443" s="6" t="s">
        <v>871</v>
      </c>
      <c r="G443" s="6" t="s">
        <v>872</v>
      </c>
      <c r="I443" s="6">
        <v>1</v>
      </c>
      <c r="J443" s="6">
        <v>-112</v>
      </c>
      <c r="K443" s="6">
        <v>0</v>
      </c>
      <c r="L443" s="6">
        <v>0</v>
      </c>
      <c r="M443" s="6">
        <v>2135</v>
      </c>
      <c r="N443" s="6" t="s">
        <v>1476</v>
      </c>
      <c r="O443" s="6" t="s">
        <v>1477</v>
      </c>
      <c r="Q443" s="6" t="s">
        <v>870</v>
      </c>
      <c r="T443" s="6" t="s">
        <v>1886</v>
      </c>
      <c r="V443" s="6">
        <v>112673</v>
      </c>
      <c r="W443" s="6" t="s">
        <v>3412</v>
      </c>
      <c r="X443" s="6" t="s">
        <v>3413</v>
      </c>
      <c r="AA443" s="6" t="s">
        <v>3414</v>
      </c>
    </row>
    <row r="444" spans="1:27">
      <c r="A444" s="6" t="s">
        <v>3408</v>
      </c>
      <c r="B444" s="6" t="s">
        <v>3409</v>
      </c>
      <c r="C444" s="6" t="s">
        <v>3410</v>
      </c>
      <c r="D444" s="6" t="s">
        <v>3411</v>
      </c>
      <c r="E444" s="6" t="s">
        <v>873</v>
      </c>
      <c r="F444" s="6" t="s">
        <v>1299</v>
      </c>
      <c r="G444" s="6" t="s">
        <v>874</v>
      </c>
      <c r="I444" s="6">
        <v>1</v>
      </c>
      <c r="J444" s="6">
        <v>114</v>
      </c>
      <c r="K444" s="6">
        <v>0</v>
      </c>
      <c r="L444" s="6">
        <v>0</v>
      </c>
      <c r="M444" s="6">
        <v>2135</v>
      </c>
      <c r="N444" s="6" t="s">
        <v>1476</v>
      </c>
      <c r="O444" s="6" t="s">
        <v>1477</v>
      </c>
      <c r="Q444" s="6" t="s">
        <v>870</v>
      </c>
      <c r="T444" s="6" t="s">
        <v>1886</v>
      </c>
      <c r="V444" s="6">
        <v>112673</v>
      </c>
      <c r="W444" s="6" t="s">
        <v>3412</v>
      </c>
      <c r="X444" s="6" t="s">
        <v>3413</v>
      </c>
      <c r="AA444" s="6" t="s">
        <v>3414</v>
      </c>
    </row>
    <row r="445" spans="1:27">
      <c r="A445" s="6" t="s">
        <v>3415</v>
      </c>
      <c r="B445" s="6" t="s">
        <v>3416</v>
      </c>
      <c r="C445" s="6" t="s">
        <v>3417</v>
      </c>
      <c r="D445" s="6" t="s">
        <v>3418</v>
      </c>
      <c r="E445" s="6" t="s">
        <v>878</v>
      </c>
      <c r="F445" s="6" t="s">
        <v>879</v>
      </c>
      <c r="G445" s="6" t="s">
        <v>880</v>
      </c>
      <c r="H445" s="6" t="s">
        <v>181</v>
      </c>
      <c r="I445" s="6">
        <v>1</v>
      </c>
      <c r="J445" s="6">
        <v>888</v>
      </c>
      <c r="K445" s="6">
        <v>0</v>
      </c>
      <c r="L445" s="6">
        <v>0</v>
      </c>
      <c r="M445" s="6">
        <v>888</v>
      </c>
      <c r="N445" s="6" t="s">
        <v>1476</v>
      </c>
      <c r="O445" s="6" t="s">
        <v>1477</v>
      </c>
      <c r="Q445" s="6" t="s">
        <v>870</v>
      </c>
      <c r="T445" s="6" t="s">
        <v>1886</v>
      </c>
      <c r="V445" s="6">
        <v>188234</v>
      </c>
      <c r="W445" s="6" t="s">
        <v>3419</v>
      </c>
      <c r="X445" s="6" t="s">
        <v>3420</v>
      </c>
    </row>
    <row r="446" spans="1:27">
      <c r="A446" s="6" t="s">
        <v>3421</v>
      </c>
      <c r="B446" s="6" t="s">
        <v>3422</v>
      </c>
      <c r="C446" s="6" t="s">
        <v>3423</v>
      </c>
      <c r="D446" s="6" t="s">
        <v>3424</v>
      </c>
      <c r="E446" s="6" t="s">
        <v>1486</v>
      </c>
      <c r="F446" s="6" t="s">
        <v>1487</v>
      </c>
      <c r="G446" s="6" t="s">
        <v>1488</v>
      </c>
      <c r="H446" s="6" t="s">
        <v>163</v>
      </c>
      <c r="I446" s="6">
        <v>3</v>
      </c>
      <c r="J446" s="6">
        <v>1197</v>
      </c>
      <c r="K446" s="6">
        <v>0</v>
      </c>
      <c r="L446" s="6">
        <v>0</v>
      </c>
      <c r="M446" s="6">
        <v>1266</v>
      </c>
      <c r="N446" s="6" t="s">
        <v>1476</v>
      </c>
      <c r="O446" s="6" t="s">
        <v>1477</v>
      </c>
      <c r="Q446" s="6" t="s">
        <v>870</v>
      </c>
      <c r="T446" s="6" t="s">
        <v>1886</v>
      </c>
      <c r="V446" s="6">
        <v>110600</v>
      </c>
      <c r="W446" s="6" t="s">
        <v>3425</v>
      </c>
      <c r="X446" s="6" t="s">
        <v>3426</v>
      </c>
    </row>
    <row r="447" spans="1:27">
      <c r="A447" s="6" t="s">
        <v>3421</v>
      </c>
      <c r="B447" s="6" t="s">
        <v>3422</v>
      </c>
      <c r="C447" s="6" t="s">
        <v>3423</v>
      </c>
      <c r="D447" s="6" t="s">
        <v>3424</v>
      </c>
      <c r="E447" s="6" t="s">
        <v>1496</v>
      </c>
      <c r="F447" s="6" t="s">
        <v>1523</v>
      </c>
      <c r="G447" s="6" t="s">
        <v>183</v>
      </c>
      <c r="H447" s="6">
        <v>4714781020954</v>
      </c>
      <c r="I447" s="6">
        <v>1</v>
      </c>
      <c r="J447" s="6">
        <v>149</v>
      </c>
      <c r="K447" s="6">
        <v>0</v>
      </c>
      <c r="L447" s="6">
        <v>0</v>
      </c>
      <c r="M447" s="6">
        <v>1266</v>
      </c>
      <c r="N447" s="6" t="s">
        <v>1476</v>
      </c>
      <c r="O447" s="6" t="s">
        <v>1477</v>
      </c>
      <c r="Q447" s="6" t="s">
        <v>870</v>
      </c>
      <c r="T447" s="6" t="s">
        <v>1886</v>
      </c>
      <c r="V447" s="6">
        <v>110600</v>
      </c>
      <c r="W447" s="6" t="s">
        <v>3425</v>
      </c>
      <c r="X447" s="6" t="s">
        <v>3426</v>
      </c>
    </row>
    <row r="448" spans="1:27">
      <c r="A448" s="6" t="s">
        <v>3421</v>
      </c>
      <c r="B448" s="6" t="s">
        <v>3422</v>
      </c>
      <c r="C448" s="6" t="s">
        <v>3423</v>
      </c>
      <c r="D448" s="6" t="s">
        <v>3424</v>
      </c>
      <c r="E448" s="6" t="s">
        <v>1507</v>
      </c>
      <c r="F448" s="6" t="s">
        <v>1943</v>
      </c>
      <c r="G448" s="6" t="s">
        <v>874</v>
      </c>
      <c r="I448" s="6">
        <v>1</v>
      </c>
      <c r="J448" s="6">
        <v>-13</v>
      </c>
      <c r="K448" s="6">
        <v>0</v>
      </c>
      <c r="L448" s="6">
        <v>0</v>
      </c>
      <c r="M448" s="6">
        <v>1266</v>
      </c>
      <c r="N448" s="6" t="s">
        <v>1476</v>
      </c>
      <c r="O448" s="6" t="s">
        <v>1477</v>
      </c>
      <c r="Q448" s="6" t="s">
        <v>870</v>
      </c>
      <c r="T448" s="6" t="s">
        <v>1886</v>
      </c>
      <c r="V448" s="6">
        <v>110600</v>
      </c>
      <c r="W448" s="6" t="s">
        <v>3425</v>
      </c>
      <c r="X448" s="6" t="s">
        <v>3426</v>
      </c>
    </row>
    <row r="449" spans="1:27">
      <c r="A449" s="6" t="s">
        <v>3421</v>
      </c>
      <c r="B449" s="6" t="s">
        <v>3422</v>
      </c>
      <c r="C449" s="6" t="s">
        <v>3423</v>
      </c>
      <c r="D449" s="6" t="s">
        <v>3424</v>
      </c>
      <c r="E449" s="6" t="s">
        <v>868</v>
      </c>
      <c r="F449" s="6" t="s">
        <v>871</v>
      </c>
      <c r="G449" s="6" t="s">
        <v>872</v>
      </c>
      <c r="I449" s="6">
        <v>1</v>
      </c>
      <c r="J449" s="6">
        <v>-67</v>
      </c>
      <c r="K449" s="6">
        <v>0</v>
      </c>
      <c r="L449" s="6">
        <v>0</v>
      </c>
      <c r="M449" s="6">
        <v>1266</v>
      </c>
      <c r="N449" s="6" t="s">
        <v>1476</v>
      </c>
      <c r="O449" s="6" t="s">
        <v>1477</v>
      </c>
      <c r="Q449" s="6" t="s">
        <v>870</v>
      </c>
      <c r="T449" s="6" t="s">
        <v>1886</v>
      </c>
      <c r="V449" s="6">
        <v>110600</v>
      </c>
      <c r="W449" s="6" t="s">
        <v>3425</v>
      </c>
      <c r="X449" s="6" t="s">
        <v>3426</v>
      </c>
    </row>
    <row r="450" spans="1:27">
      <c r="A450" s="6" t="s">
        <v>3421</v>
      </c>
      <c r="B450" s="6" t="s">
        <v>3422</v>
      </c>
      <c r="C450" s="6" t="s">
        <v>3423</v>
      </c>
      <c r="D450" s="6" t="s">
        <v>3424</v>
      </c>
      <c r="E450" s="6" t="s">
        <v>873</v>
      </c>
      <c r="F450" s="6" t="s">
        <v>1299</v>
      </c>
      <c r="G450" s="6" t="s">
        <v>874</v>
      </c>
      <c r="I450" s="6">
        <v>1</v>
      </c>
      <c r="J450" s="6">
        <v>67</v>
      </c>
      <c r="K450" s="6">
        <v>0</v>
      </c>
      <c r="L450" s="6">
        <v>0</v>
      </c>
      <c r="M450" s="6">
        <v>1266</v>
      </c>
      <c r="N450" s="6" t="s">
        <v>1476</v>
      </c>
      <c r="O450" s="6" t="s">
        <v>1477</v>
      </c>
      <c r="Q450" s="6" t="s">
        <v>870</v>
      </c>
      <c r="T450" s="6" t="s">
        <v>1886</v>
      </c>
      <c r="V450" s="6">
        <v>110600</v>
      </c>
      <c r="W450" s="6" t="s">
        <v>3425</v>
      </c>
      <c r="X450" s="6" t="s">
        <v>3426</v>
      </c>
    </row>
    <row r="451" spans="1:27">
      <c r="A451" s="6" t="s">
        <v>3427</v>
      </c>
      <c r="B451" s="6" t="s">
        <v>3428</v>
      </c>
      <c r="C451" s="6" t="s">
        <v>3429</v>
      </c>
      <c r="D451" s="6" t="s">
        <v>3430</v>
      </c>
      <c r="E451" s="6" t="s">
        <v>3101</v>
      </c>
      <c r="F451" s="6" t="s">
        <v>3102</v>
      </c>
      <c r="G451" s="6" t="s">
        <v>3103</v>
      </c>
      <c r="H451" s="6">
        <v>4714781021463</v>
      </c>
      <c r="I451" s="6">
        <v>4</v>
      </c>
      <c r="J451" s="6">
        <v>480</v>
      </c>
      <c r="K451" s="6">
        <v>0</v>
      </c>
      <c r="L451" s="6">
        <v>0</v>
      </c>
      <c r="M451" s="6">
        <v>760</v>
      </c>
      <c r="N451" s="6" t="s">
        <v>1940</v>
      </c>
      <c r="O451" s="6" t="s">
        <v>1495</v>
      </c>
      <c r="Q451" s="6" t="s">
        <v>870</v>
      </c>
      <c r="T451" s="6" t="s">
        <v>1942</v>
      </c>
      <c r="Y451" s="6">
        <v>333</v>
      </c>
      <c r="Z451" s="6" t="s">
        <v>3431</v>
      </c>
    </row>
    <row r="452" spans="1:27">
      <c r="A452" s="6" t="s">
        <v>3427</v>
      </c>
      <c r="B452" s="6" t="s">
        <v>3428</v>
      </c>
      <c r="C452" s="6" t="s">
        <v>3429</v>
      </c>
      <c r="D452" s="6" t="s">
        <v>3430</v>
      </c>
      <c r="E452" s="6" t="s">
        <v>1478</v>
      </c>
      <c r="F452" s="6" t="s">
        <v>1479</v>
      </c>
      <c r="G452" s="6" t="s">
        <v>2416</v>
      </c>
      <c r="H452" s="6" t="s">
        <v>294</v>
      </c>
      <c r="I452" s="6">
        <v>1</v>
      </c>
      <c r="J452" s="6">
        <v>280</v>
      </c>
      <c r="K452" s="6">
        <v>0</v>
      </c>
      <c r="L452" s="6">
        <v>0</v>
      </c>
      <c r="M452" s="6">
        <v>760</v>
      </c>
      <c r="N452" s="6" t="s">
        <v>1940</v>
      </c>
      <c r="O452" s="6" t="s">
        <v>1495</v>
      </c>
      <c r="Q452" s="6" t="s">
        <v>870</v>
      </c>
      <c r="T452" s="6" t="s">
        <v>1942</v>
      </c>
      <c r="Y452" s="6">
        <v>333</v>
      </c>
      <c r="Z452" s="6" t="s">
        <v>3431</v>
      </c>
    </row>
    <row r="453" spans="1:27">
      <c r="A453" s="6" t="s">
        <v>3432</v>
      </c>
      <c r="B453" s="6" t="s">
        <v>3433</v>
      </c>
      <c r="C453" s="6" t="s">
        <v>3434</v>
      </c>
      <c r="D453" s="6" t="s">
        <v>3435</v>
      </c>
      <c r="E453" s="6" t="s">
        <v>1492</v>
      </c>
      <c r="F453" s="6" t="s">
        <v>1493</v>
      </c>
      <c r="G453" s="6" t="s">
        <v>1494</v>
      </c>
      <c r="H453" s="6">
        <v>4714781020541</v>
      </c>
      <c r="I453" s="6">
        <v>1</v>
      </c>
      <c r="J453" s="6">
        <v>300</v>
      </c>
      <c r="K453" s="6">
        <v>65</v>
      </c>
      <c r="L453" s="6">
        <v>0</v>
      </c>
      <c r="M453" s="6">
        <v>365</v>
      </c>
      <c r="N453" s="6" t="s">
        <v>1476</v>
      </c>
      <c r="O453" s="6" t="s">
        <v>1495</v>
      </c>
      <c r="Q453" s="6" t="s">
        <v>870</v>
      </c>
      <c r="T453" s="6" t="s">
        <v>1886</v>
      </c>
      <c r="V453" s="6">
        <v>202501</v>
      </c>
      <c r="W453" s="6" t="s">
        <v>3436</v>
      </c>
      <c r="X453" s="6" t="s">
        <v>3437</v>
      </c>
    </row>
    <row r="454" spans="1:27">
      <c r="A454" s="6" t="s">
        <v>3438</v>
      </c>
      <c r="B454" s="6" t="s">
        <v>3439</v>
      </c>
      <c r="C454" s="6" t="s">
        <v>3440</v>
      </c>
      <c r="D454" s="6" t="s">
        <v>3441</v>
      </c>
      <c r="E454" s="6" t="s">
        <v>1486</v>
      </c>
      <c r="F454" s="6" t="s">
        <v>1487</v>
      </c>
      <c r="G454" s="6" t="s">
        <v>1998</v>
      </c>
      <c r="H454" s="6" t="s">
        <v>1043</v>
      </c>
      <c r="I454" s="6">
        <v>1</v>
      </c>
      <c r="J454" s="6">
        <v>399</v>
      </c>
      <c r="K454" s="6">
        <v>0</v>
      </c>
      <c r="L454" s="6">
        <v>0</v>
      </c>
      <c r="M454" s="6">
        <v>798</v>
      </c>
      <c r="N454" s="6" t="s">
        <v>1940</v>
      </c>
      <c r="O454" s="6" t="s">
        <v>1048</v>
      </c>
      <c r="Q454" s="6" t="s">
        <v>870</v>
      </c>
      <c r="T454" s="6" t="s">
        <v>1942</v>
      </c>
      <c r="Y454" s="6">
        <v>830</v>
      </c>
      <c r="Z454" s="6" t="s">
        <v>3442</v>
      </c>
      <c r="AA454" s="6" t="s">
        <v>1983</v>
      </c>
    </row>
    <row r="455" spans="1:27">
      <c r="A455" s="6" t="s">
        <v>3438</v>
      </c>
      <c r="B455" s="6" t="s">
        <v>3439</v>
      </c>
      <c r="C455" s="6" t="s">
        <v>3440</v>
      </c>
      <c r="D455" s="6" t="s">
        <v>3441</v>
      </c>
      <c r="E455" s="6" t="s">
        <v>1486</v>
      </c>
      <c r="F455" s="6" t="s">
        <v>1487</v>
      </c>
      <c r="G455" s="6" t="s">
        <v>1999</v>
      </c>
      <c r="H455" s="6" t="s">
        <v>165</v>
      </c>
      <c r="I455" s="6">
        <v>1</v>
      </c>
      <c r="J455" s="6">
        <v>399</v>
      </c>
      <c r="K455" s="6">
        <v>0</v>
      </c>
      <c r="L455" s="6">
        <v>0</v>
      </c>
      <c r="M455" s="6">
        <v>798</v>
      </c>
      <c r="N455" s="6" t="s">
        <v>1940</v>
      </c>
      <c r="O455" s="6" t="s">
        <v>1048</v>
      </c>
      <c r="Q455" s="6" t="s">
        <v>870</v>
      </c>
      <c r="T455" s="6" t="s">
        <v>1942</v>
      </c>
      <c r="Y455" s="6">
        <v>830</v>
      </c>
      <c r="Z455" s="6" t="s">
        <v>3442</v>
      </c>
      <c r="AA455" s="6" t="s">
        <v>1983</v>
      </c>
    </row>
    <row r="456" spans="1:27">
      <c r="A456" s="6" t="s">
        <v>3443</v>
      </c>
      <c r="B456" s="6" t="s">
        <v>3444</v>
      </c>
      <c r="C456" s="6" t="s">
        <v>3445</v>
      </c>
      <c r="D456" s="6" t="s">
        <v>3446</v>
      </c>
      <c r="E456" s="6" t="s">
        <v>1526</v>
      </c>
      <c r="F456" s="6" t="s">
        <v>1527</v>
      </c>
      <c r="G456" s="6" t="s">
        <v>1528</v>
      </c>
      <c r="H456" s="6" t="s">
        <v>1021</v>
      </c>
      <c r="I456" s="6">
        <v>1</v>
      </c>
      <c r="J456" s="6">
        <v>199</v>
      </c>
      <c r="K456" s="6">
        <v>65</v>
      </c>
      <c r="L456" s="6">
        <v>0</v>
      </c>
      <c r="M456" s="6">
        <v>264</v>
      </c>
      <c r="N456" s="6" t="s">
        <v>1476</v>
      </c>
      <c r="O456" s="6" t="s">
        <v>1477</v>
      </c>
      <c r="Q456" s="6" t="s">
        <v>870</v>
      </c>
      <c r="T456" s="6" t="s">
        <v>1886</v>
      </c>
      <c r="V456" s="6">
        <v>144865</v>
      </c>
      <c r="W456" s="6" t="s">
        <v>3447</v>
      </c>
      <c r="X456" s="6" t="s">
        <v>3448</v>
      </c>
    </row>
    <row r="457" spans="1:27">
      <c r="A457" s="6" t="s">
        <v>3449</v>
      </c>
      <c r="B457" s="6" t="s">
        <v>3450</v>
      </c>
      <c r="C457" s="6" t="s">
        <v>3451</v>
      </c>
      <c r="D457" s="6" t="s">
        <v>3452</v>
      </c>
      <c r="E457" s="6" t="s">
        <v>1908</v>
      </c>
      <c r="F457" s="6" t="s">
        <v>2020</v>
      </c>
      <c r="G457" s="6" t="s">
        <v>1910</v>
      </c>
      <c r="H457" s="6">
        <v>4714781020268</v>
      </c>
      <c r="I457" s="6">
        <v>1</v>
      </c>
      <c r="J457" s="6">
        <v>430</v>
      </c>
      <c r="K457" s="6">
        <v>65</v>
      </c>
      <c r="L457" s="6">
        <v>0</v>
      </c>
      <c r="M457" s="6">
        <v>495</v>
      </c>
      <c r="N457" s="6" t="s">
        <v>1476</v>
      </c>
      <c r="O457" s="6" t="s">
        <v>1477</v>
      </c>
      <c r="Q457" s="6" t="s">
        <v>870</v>
      </c>
      <c r="T457" s="6" t="s">
        <v>1886</v>
      </c>
      <c r="V457" s="6">
        <v>188924</v>
      </c>
      <c r="W457" s="6" t="s">
        <v>3453</v>
      </c>
      <c r="X457" s="6" t="s">
        <v>3454</v>
      </c>
    </row>
    <row r="458" spans="1:27">
      <c r="A458" s="6" t="s">
        <v>3455</v>
      </c>
      <c r="B458" s="6" t="s">
        <v>3456</v>
      </c>
      <c r="C458" s="6" t="s">
        <v>3457</v>
      </c>
      <c r="D458" s="6" t="s">
        <v>3458</v>
      </c>
      <c r="E458" s="6" t="s">
        <v>1511</v>
      </c>
      <c r="F458" s="6" t="s">
        <v>1512</v>
      </c>
      <c r="G458" s="6" t="s">
        <v>1513</v>
      </c>
      <c r="H458" s="6" t="s">
        <v>275</v>
      </c>
      <c r="I458" s="6">
        <v>1</v>
      </c>
      <c r="J458" s="6">
        <v>528</v>
      </c>
      <c r="K458" s="6">
        <v>65</v>
      </c>
      <c r="L458" s="6">
        <v>0</v>
      </c>
      <c r="M458" s="6">
        <v>593</v>
      </c>
      <c r="N458" s="6" t="s">
        <v>1476</v>
      </c>
      <c r="O458" s="6" t="s">
        <v>1477</v>
      </c>
      <c r="Q458" s="6" t="s">
        <v>870</v>
      </c>
      <c r="T458" s="6" t="s">
        <v>1886</v>
      </c>
      <c r="V458" s="6">
        <v>130556</v>
      </c>
      <c r="W458" s="6" t="s">
        <v>2431</v>
      </c>
      <c r="X458" s="6" t="s">
        <v>2432</v>
      </c>
    </row>
    <row r="459" spans="1:27">
      <c r="A459" s="6" t="s">
        <v>3459</v>
      </c>
      <c r="B459" s="6" t="s">
        <v>3460</v>
      </c>
      <c r="C459" s="6" t="s">
        <v>3461</v>
      </c>
      <c r="D459" s="6" t="s">
        <v>3462</v>
      </c>
      <c r="E459" s="6" t="s">
        <v>3101</v>
      </c>
      <c r="F459" s="6" t="s">
        <v>3102</v>
      </c>
      <c r="G459" s="6" t="s">
        <v>3103</v>
      </c>
      <c r="H459" s="6">
        <v>4714781021463</v>
      </c>
      <c r="I459" s="6">
        <v>1</v>
      </c>
      <c r="J459" s="6">
        <v>120</v>
      </c>
      <c r="K459" s="6">
        <v>0</v>
      </c>
      <c r="L459" s="6">
        <v>0</v>
      </c>
      <c r="M459" s="6">
        <v>805</v>
      </c>
      <c r="N459" s="6" t="s">
        <v>1476</v>
      </c>
      <c r="O459" s="6" t="s">
        <v>1477</v>
      </c>
      <c r="Q459" s="6" t="s">
        <v>870</v>
      </c>
      <c r="T459" s="6" t="s">
        <v>1886</v>
      </c>
      <c r="V459" s="6">
        <v>142168</v>
      </c>
      <c r="W459" s="6" t="s">
        <v>2433</v>
      </c>
      <c r="X459" s="6" t="s">
        <v>2434</v>
      </c>
    </row>
    <row r="460" spans="1:27">
      <c r="A460" s="6" t="s">
        <v>3459</v>
      </c>
      <c r="B460" s="6" t="s">
        <v>3460</v>
      </c>
      <c r="C460" s="6" t="s">
        <v>3461</v>
      </c>
      <c r="D460" s="6" t="s">
        <v>3462</v>
      </c>
      <c r="E460" s="6" t="s">
        <v>876</v>
      </c>
      <c r="F460" s="6" t="s">
        <v>877</v>
      </c>
      <c r="G460" s="6" t="s">
        <v>184</v>
      </c>
      <c r="H460" s="6">
        <v>4714781020107</v>
      </c>
      <c r="I460" s="6">
        <v>1</v>
      </c>
      <c r="J460" s="6">
        <v>399</v>
      </c>
      <c r="K460" s="6">
        <v>0</v>
      </c>
      <c r="L460" s="6">
        <v>0</v>
      </c>
      <c r="M460" s="6">
        <v>805</v>
      </c>
      <c r="N460" s="6" t="s">
        <v>1476</v>
      </c>
      <c r="O460" s="6" t="s">
        <v>1477</v>
      </c>
      <c r="Q460" s="6" t="s">
        <v>870</v>
      </c>
      <c r="T460" s="6" t="s">
        <v>1886</v>
      </c>
      <c r="V460" s="6">
        <v>142168</v>
      </c>
      <c r="W460" s="6" t="s">
        <v>2433</v>
      </c>
      <c r="X460" s="6" t="s">
        <v>2434</v>
      </c>
    </row>
    <row r="461" spans="1:27">
      <c r="A461" s="6" t="s">
        <v>3459</v>
      </c>
      <c r="B461" s="6" t="s">
        <v>3460</v>
      </c>
      <c r="C461" s="6" t="s">
        <v>3461</v>
      </c>
      <c r="D461" s="6" t="s">
        <v>3462</v>
      </c>
      <c r="E461" s="6" t="s">
        <v>1608</v>
      </c>
      <c r="F461" s="6" t="s">
        <v>282</v>
      </c>
      <c r="G461" s="6" t="s">
        <v>1609</v>
      </c>
      <c r="H461" s="6">
        <v>4714781020152</v>
      </c>
      <c r="I461" s="6">
        <v>1</v>
      </c>
      <c r="J461" s="6">
        <v>49</v>
      </c>
      <c r="K461" s="6">
        <v>0</v>
      </c>
      <c r="L461" s="6">
        <v>0</v>
      </c>
      <c r="M461" s="6">
        <v>805</v>
      </c>
      <c r="N461" s="6" t="s">
        <v>1476</v>
      </c>
      <c r="O461" s="6" t="s">
        <v>1477</v>
      </c>
      <c r="Q461" s="6" t="s">
        <v>870</v>
      </c>
      <c r="T461" s="6" t="s">
        <v>1886</v>
      </c>
      <c r="V461" s="6">
        <v>142168</v>
      </c>
      <c r="W461" s="6" t="s">
        <v>2433</v>
      </c>
      <c r="X461" s="6" t="s">
        <v>2434</v>
      </c>
    </row>
    <row r="462" spans="1:27">
      <c r="A462" s="6" t="s">
        <v>3459</v>
      </c>
      <c r="B462" s="6" t="s">
        <v>3460</v>
      </c>
      <c r="C462" s="6" t="s">
        <v>3461</v>
      </c>
      <c r="D462" s="6" t="s">
        <v>3462</v>
      </c>
      <c r="E462" s="6" t="s">
        <v>1508</v>
      </c>
      <c r="F462" s="6" t="s">
        <v>1509</v>
      </c>
      <c r="G462" s="6" t="s">
        <v>1510</v>
      </c>
      <c r="H462" s="6">
        <v>4714781020800</v>
      </c>
      <c r="I462" s="6">
        <v>1</v>
      </c>
      <c r="J462" s="6">
        <v>128</v>
      </c>
      <c r="K462" s="6">
        <v>0</v>
      </c>
      <c r="L462" s="6">
        <v>0</v>
      </c>
      <c r="M462" s="6">
        <v>805</v>
      </c>
      <c r="N462" s="6" t="s">
        <v>1476</v>
      </c>
      <c r="O462" s="6" t="s">
        <v>1477</v>
      </c>
      <c r="Q462" s="6" t="s">
        <v>870</v>
      </c>
      <c r="T462" s="6" t="s">
        <v>1886</v>
      </c>
      <c r="V462" s="6">
        <v>142168</v>
      </c>
      <c r="W462" s="6" t="s">
        <v>2433</v>
      </c>
      <c r="X462" s="6" t="s">
        <v>2434</v>
      </c>
    </row>
    <row r="463" spans="1:27">
      <c r="A463" s="6" t="s">
        <v>3459</v>
      </c>
      <c r="B463" s="6" t="s">
        <v>3460</v>
      </c>
      <c r="C463" s="6" t="s">
        <v>3461</v>
      </c>
      <c r="D463" s="6" t="s">
        <v>3462</v>
      </c>
      <c r="E463" s="6" t="s">
        <v>1489</v>
      </c>
      <c r="F463" s="6" t="s">
        <v>1490</v>
      </c>
      <c r="G463" s="6" t="s">
        <v>1491</v>
      </c>
      <c r="H463" s="6">
        <v>4714781020794</v>
      </c>
      <c r="I463" s="6">
        <v>1</v>
      </c>
      <c r="J463" s="6">
        <v>109</v>
      </c>
      <c r="K463" s="6">
        <v>0</v>
      </c>
      <c r="L463" s="6">
        <v>0</v>
      </c>
      <c r="M463" s="6">
        <v>805</v>
      </c>
      <c r="N463" s="6" t="s">
        <v>1476</v>
      </c>
      <c r="O463" s="6" t="s">
        <v>1477</v>
      </c>
      <c r="Q463" s="6" t="s">
        <v>870</v>
      </c>
      <c r="T463" s="6" t="s">
        <v>1886</v>
      </c>
      <c r="V463" s="6">
        <v>142168</v>
      </c>
      <c r="W463" s="6" t="s">
        <v>2433</v>
      </c>
      <c r="X463" s="6" t="s">
        <v>2434</v>
      </c>
    </row>
    <row r="464" spans="1:27">
      <c r="A464" s="6" t="s">
        <v>3463</v>
      </c>
      <c r="B464" s="6" t="s">
        <v>3464</v>
      </c>
      <c r="C464" s="6" t="s">
        <v>3465</v>
      </c>
      <c r="D464" s="6" t="s">
        <v>3466</v>
      </c>
      <c r="E464" s="6" t="s">
        <v>876</v>
      </c>
      <c r="F464" s="6" t="s">
        <v>877</v>
      </c>
      <c r="G464" s="6" t="s">
        <v>184</v>
      </c>
      <c r="H464" s="6">
        <v>4714781020107</v>
      </c>
      <c r="I464" s="6">
        <v>3</v>
      </c>
      <c r="J464" s="6">
        <v>1197</v>
      </c>
      <c r="K464" s="6">
        <v>0</v>
      </c>
      <c r="L464" s="6">
        <v>0</v>
      </c>
      <c r="M464" s="6">
        <v>1137</v>
      </c>
      <c r="N464" s="6" t="s">
        <v>1940</v>
      </c>
      <c r="O464" s="6" t="s">
        <v>1495</v>
      </c>
      <c r="Q464" s="6" t="s">
        <v>870</v>
      </c>
      <c r="T464" s="6" t="s">
        <v>1942</v>
      </c>
      <c r="Y464" s="6">
        <v>234</v>
      </c>
      <c r="Z464" s="6" t="s">
        <v>3467</v>
      </c>
    </row>
    <row r="465" spans="1:26">
      <c r="A465" s="6" t="s">
        <v>3463</v>
      </c>
      <c r="B465" s="6" t="s">
        <v>3464</v>
      </c>
      <c r="C465" s="6" t="s">
        <v>3465</v>
      </c>
      <c r="D465" s="6" t="s">
        <v>3466</v>
      </c>
      <c r="E465" s="6" t="s">
        <v>868</v>
      </c>
      <c r="F465" s="6" t="s">
        <v>871</v>
      </c>
      <c r="G465" s="6" t="s">
        <v>872</v>
      </c>
      <c r="I465" s="6">
        <v>1</v>
      </c>
      <c r="J465" s="6">
        <v>-60</v>
      </c>
      <c r="K465" s="6">
        <v>0</v>
      </c>
      <c r="L465" s="6">
        <v>0</v>
      </c>
      <c r="M465" s="6">
        <v>1137</v>
      </c>
      <c r="N465" s="6" t="s">
        <v>1940</v>
      </c>
      <c r="O465" s="6" t="s">
        <v>1495</v>
      </c>
      <c r="Q465" s="6" t="s">
        <v>870</v>
      </c>
      <c r="T465" s="6" t="s">
        <v>1942</v>
      </c>
      <c r="Y465" s="6">
        <v>234</v>
      </c>
      <c r="Z465" s="6" t="s">
        <v>3467</v>
      </c>
    </row>
    <row r="466" spans="1:26">
      <c r="A466" s="6" t="s">
        <v>3463</v>
      </c>
      <c r="B466" s="6" t="s">
        <v>3464</v>
      </c>
      <c r="C466" s="6" t="s">
        <v>3465</v>
      </c>
      <c r="D466" s="6" t="s">
        <v>3466</v>
      </c>
      <c r="E466" s="6" t="s">
        <v>873</v>
      </c>
      <c r="F466" s="6" t="s">
        <v>1299</v>
      </c>
      <c r="G466" s="6" t="s">
        <v>874</v>
      </c>
      <c r="I466" s="6">
        <v>1</v>
      </c>
      <c r="J466" s="6">
        <v>60</v>
      </c>
      <c r="K466" s="6">
        <v>0</v>
      </c>
      <c r="L466" s="6">
        <v>0</v>
      </c>
      <c r="M466" s="6">
        <v>1137</v>
      </c>
      <c r="N466" s="6" t="s">
        <v>1940</v>
      </c>
      <c r="O466" s="6" t="s">
        <v>1495</v>
      </c>
      <c r="Q466" s="6" t="s">
        <v>870</v>
      </c>
      <c r="T466" s="6" t="s">
        <v>1942</v>
      </c>
      <c r="Y466" s="6">
        <v>234</v>
      </c>
      <c r="Z466" s="6" t="s">
        <v>3467</v>
      </c>
    </row>
    <row r="467" spans="1:26">
      <c r="A467" s="6" t="s">
        <v>3468</v>
      </c>
      <c r="B467" s="6" t="s">
        <v>3469</v>
      </c>
      <c r="C467" s="6" t="s">
        <v>3470</v>
      </c>
      <c r="D467" s="6" t="s">
        <v>3471</v>
      </c>
      <c r="E467" s="6" t="s">
        <v>1486</v>
      </c>
      <c r="F467" s="6" t="s">
        <v>1487</v>
      </c>
      <c r="G467" s="6" t="s">
        <v>1488</v>
      </c>
      <c r="H467" s="6" t="s">
        <v>163</v>
      </c>
      <c r="I467" s="6">
        <v>1</v>
      </c>
      <c r="J467" s="6">
        <v>399</v>
      </c>
      <c r="K467" s="6">
        <v>0</v>
      </c>
      <c r="L467" s="6">
        <v>0</v>
      </c>
      <c r="M467" s="6">
        <v>996</v>
      </c>
      <c r="N467" s="6" t="s">
        <v>1476</v>
      </c>
      <c r="O467" s="6" t="s">
        <v>1477</v>
      </c>
      <c r="Q467" s="6" t="s">
        <v>870</v>
      </c>
      <c r="T467" s="6" t="s">
        <v>1886</v>
      </c>
      <c r="V467" s="6">
        <v>902805</v>
      </c>
      <c r="W467" s="6" t="s">
        <v>2482</v>
      </c>
      <c r="X467" s="6" t="s">
        <v>2483</v>
      </c>
    </row>
    <row r="468" spans="1:26">
      <c r="A468" s="6" t="s">
        <v>3468</v>
      </c>
      <c r="B468" s="6" t="s">
        <v>3469</v>
      </c>
      <c r="C468" s="6" t="s">
        <v>3470</v>
      </c>
      <c r="D468" s="6" t="s">
        <v>3471</v>
      </c>
      <c r="E468" s="6" t="s">
        <v>1919</v>
      </c>
      <c r="F468" s="6" t="s">
        <v>1920</v>
      </c>
      <c r="G468" s="6" t="s">
        <v>1921</v>
      </c>
      <c r="H468" s="6">
        <v>4714781020824</v>
      </c>
      <c r="I468" s="6">
        <v>1</v>
      </c>
      <c r="J468" s="6">
        <v>350</v>
      </c>
      <c r="K468" s="6">
        <v>0</v>
      </c>
      <c r="L468" s="6">
        <v>0</v>
      </c>
      <c r="M468" s="6">
        <v>996</v>
      </c>
      <c r="N468" s="6" t="s">
        <v>1476</v>
      </c>
      <c r="O468" s="6" t="s">
        <v>1477</v>
      </c>
      <c r="Q468" s="6" t="s">
        <v>870</v>
      </c>
      <c r="T468" s="6" t="s">
        <v>1886</v>
      </c>
      <c r="V468" s="6">
        <v>902805</v>
      </c>
      <c r="W468" s="6" t="s">
        <v>2482</v>
      </c>
      <c r="X468" s="6" t="s">
        <v>2483</v>
      </c>
    </row>
    <row r="469" spans="1:26">
      <c r="A469" s="6" t="s">
        <v>3468</v>
      </c>
      <c r="B469" s="6" t="s">
        <v>3469</v>
      </c>
      <c r="C469" s="6" t="s">
        <v>3470</v>
      </c>
      <c r="D469" s="6" t="s">
        <v>3471</v>
      </c>
      <c r="E469" s="6" t="s">
        <v>1912</v>
      </c>
      <c r="F469" s="6" t="s">
        <v>1913</v>
      </c>
      <c r="G469" s="6" t="s">
        <v>194</v>
      </c>
      <c r="H469" s="6">
        <v>4714781020282</v>
      </c>
      <c r="I469" s="6">
        <v>1</v>
      </c>
      <c r="J469" s="6">
        <v>299</v>
      </c>
      <c r="K469" s="6">
        <v>0</v>
      </c>
      <c r="L469" s="6">
        <v>0</v>
      </c>
      <c r="M469" s="6">
        <v>996</v>
      </c>
      <c r="N469" s="6" t="s">
        <v>1476</v>
      </c>
      <c r="O469" s="6" t="s">
        <v>1477</v>
      </c>
      <c r="Q469" s="6" t="s">
        <v>870</v>
      </c>
      <c r="T469" s="6" t="s">
        <v>1886</v>
      </c>
      <c r="V469" s="6">
        <v>902805</v>
      </c>
      <c r="W469" s="6" t="s">
        <v>2482</v>
      </c>
      <c r="X469" s="6" t="s">
        <v>2483</v>
      </c>
    </row>
    <row r="470" spans="1:26">
      <c r="A470" s="6" t="s">
        <v>3468</v>
      </c>
      <c r="B470" s="6" t="s">
        <v>3469</v>
      </c>
      <c r="C470" s="6" t="s">
        <v>3470</v>
      </c>
      <c r="D470" s="6" t="s">
        <v>3471</v>
      </c>
      <c r="E470" s="6" t="s">
        <v>868</v>
      </c>
      <c r="F470" s="6" t="s">
        <v>871</v>
      </c>
      <c r="G470" s="6" t="s">
        <v>872</v>
      </c>
      <c r="I470" s="6">
        <v>1</v>
      </c>
      <c r="J470" s="6">
        <v>-52</v>
      </c>
      <c r="K470" s="6">
        <v>0</v>
      </c>
      <c r="L470" s="6">
        <v>0</v>
      </c>
      <c r="M470" s="6">
        <v>996</v>
      </c>
      <c r="N470" s="6" t="s">
        <v>1476</v>
      </c>
      <c r="O470" s="6" t="s">
        <v>1477</v>
      </c>
      <c r="Q470" s="6" t="s">
        <v>870</v>
      </c>
      <c r="T470" s="6" t="s">
        <v>1886</v>
      </c>
      <c r="V470" s="6">
        <v>902805</v>
      </c>
      <c r="W470" s="6" t="s">
        <v>2482</v>
      </c>
      <c r="X470" s="6" t="s">
        <v>2483</v>
      </c>
    </row>
    <row r="471" spans="1:26">
      <c r="A471" s="6" t="s">
        <v>3468</v>
      </c>
      <c r="B471" s="6" t="s">
        <v>3469</v>
      </c>
      <c r="C471" s="6" t="s">
        <v>3470</v>
      </c>
      <c r="D471" s="6" t="s">
        <v>3471</v>
      </c>
      <c r="E471" s="6" t="s">
        <v>873</v>
      </c>
      <c r="F471" s="6" t="s">
        <v>1299</v>
      </c>
      <c r="G471" s="6" t="s">
        <v>874</v>
      </c>
      <c r="I471" s="6">
        <v>1</v>
      </c>
      <c r="J471" s="6">
        <v>52</v>
      </c>
      <c r="K471" s="6">
        <v>0</v>
      </c>
      <c r="L471" s="6">
        <v>0</v>
      </c>
      <c r="M471" s="6">
        <v>996</v>
      </c>
      <c r="N471" s="6" t="s">
        <v>1476</v>
      </c>
      <c r="O471" s="6" t="s">
        <v>1477</v>
      </c>
      <c r="Q471" s="6" t="s">
        <v>870</v>
      </c>
      <c r="T471" s="6" t="s">
        <v>1886</v>
      </c>
      <c r="V471" s="6">
        <v>902805</v>
      </c>
      <c r="W471" s="6" t="s">
        <v>2482</v>
      </c>
      <c r="X471" s="6" t="s">
        <v>2483</v>
      </c>
    </row>
    <row r="472" spans="1:26">
      <c r="A472" s="6" t="s">
        <v>3472</v>
      </c>
      <c r="B472" s="6" t="s">
        <v>3473</v>
      </c>
      <c r="C472" s="6" t="s">
        <v>3474</v>
      </c>
      <c r="D472" s="6" t="s">
        <v>3475</v>
      </c>
      <c r="E472" s="6" t="s">
        <v>1484</v>
      </c>
      <c r="F472" s="6" t="s">
        <v>1485</v>
      </c>
      <c r="G472" s="6" t="s">
        <v>1977</v>
      </c>
      <c r="H472" s="6" t="s">
        <v>245</v>
      </c>
      <c r="I472" s="6">
        <v>1</v>
      </c>
      <c r="J472" s="6">
        <v>960</v>
      </c>
      <c r="K472" s="6">
        <v>0</v>
      </c>
      <c r="L472" s="6">
        <v>0</v>
      </c>
      <c r="M472" s="6">
        <v>959</v>
      </c>
      <c r="N472" s="6" t="s">
        <v>1960</v>
      </c>
      <c r="O472" s="6" t="s">
        <v>1961</v>
      </c>
      <c r="Q472" s="6" t="s">
        <v>870</v>
      </c>
      <c r="T472" s="6" t="s">
        <v>1942</v>
      </c>
      <c r="Y472" s="6">
        <v>241</v>
      </c>
      <c r="Z472" s="6" t="s">
        <v>3476</v>
      </c>
    </row>
    <row r="473" spans="1:26">
      <c r="A473" s="6" t="s">
        <v>3472</v>
      </c>
      <c r="B473" s="6" t="s">
        <v>3473</v>
      </c>
      <c r="C473" s="6" t="s">
        <v>3474</v>
      </c>
      <c r="D473" s="6" t="s">
        <v>3475</v>
      </c>
      <c r="E473" s="6" t="s">
        <v>1608</v>
      </c>
      <c r="F473" s="6" t="s">
        <v>282</v>
      </c>
      <c r="G473" s="6" t="s">
        <v>1609</v>
      </c>
      <c r="H473" s="6">
        <v>4714781020152</v>
      </c>
      <c r="I473" s="6">
        <v>1</v>
      </c>
      <c r="J473" s="6">
        <v>49</v>
      </c>
      <c r="K473" s="6">
        <v>0</v>
      </c>
      <c r="L473" s="6">
        <v>0</v>
      </c>
      <c r="M473" s="6">
        <v>959</v>
      </c>
      <c r="N473" s="6" t="s">
        <v>1960</v>
      </c>
      <c r="O473" s="6" t="s">
        <v>1961</v>
      </c>
      <c r="Q473" s="6" t="s">
        <v>870</v>
      </c>
      <c r="T473" s="6" t="s">
        <v>1942</v>
      </c>
      <c r="Y473" s="6">
        <v>241</v>
      </c>
      <c r="Z473" s="6" t="s">
        <v>3476</v>
      </c>
    </row>
    <row r="474" spans="1:26">
      <c r="A474" s="6" t="s">
        <v>3472</v>
      </c>
      <c r="B474" s="6" t="s">
        <v>3473</v>
      </c>
      <c r="C474" s="6" t="s">
        <v>3474</v>
      </c>
      <c r="D474" s="6" t="s">
        <v>3475</v>
      </c>
      <c r="E474" s="6" t="s">
        <v>868</v>
      </c>
      <c r="F474" s="6" t="s">
        <v>871</v>
      </c>
      <c r="G474" s="6" t="s">
        <v>872</v>
      </c>
      <c r="I474" s="6">
        <v>1</v>
      </c>
      <c r="J474" s="6">
        <v>-50</v>
      </c>
      <c r="K474" s="6">
        <v>0</v>
      </c>
      <c r="L474" s="6">
        <v>0</v>
      </c>
      <c r="M474" s="6">
        <v>959</v>
      </c>
      <c r="N474" s="6" t="s">
        <v>1960</v>
      </c>
      <c r="O474" s="6" t="s">
        <v>1961</v>
      </c>
      <c r="Q474" s="6" t="s">
        <v>870</v>
      </c>
      <c r="T474" s="6" t="s">
        <v>1942</v>
      </c>
      <c r="Y474" s="6">
        <v>241</v>
      </c>
      <c r="Z474" s="6" t="s">
        <v>3476</v>
      </c>
    </row>
    <row r="475" spans="1:26">
      <c r="A475" s="6" t="s">
        <v>3472</v>
      </c>
      <c r="B475" s="6" t="s">
        <v>3473</v>
      </c>
      <c r="C475" s="6" t="s">
        <v>3474</v>
      </c>
      <c r="D475" s="6" t="s">
        <v>3475</v>
      </c>
      <c r="E475" s="6" t="s">
        <v>873</v>
      </c>
      <c r="F475" s="6" t="s">
        <v>1299</v>
      </c>
      <c r="G475" s="6" t="s">
        <v>874</v>
      </c>
      <c r="I475" s="6">
        <v>1</v>
      </c>
      <c r="J475" s="6">
        <v>50</v>
      </c>
      <c r="K475" s="6">
        <v>0</v>
      </c>
      <c r="L475" s="6">
        <v>0</v>
      </c>
      <c r="M475" s="6">
        <v>959</v>
      </c>
      <c r="N475" s="6" t="s">
        <v>1960</v>
      </c>
      <c r="O475" s="6" t="s">
        <v>1961</v>
      </c>
      <c r="Q475" s="6" t="s">
        <v>870</v>
      </c>
      <c r="T475" s="6" t="s">
        <v>1942</v>
      </c>
      <c r="Y475" s="6">
        <v>241</v>
      </c>
      <c r="Z475" s="6" t="s">
        <v>3476</v>
      </c>
    </row>
    <row r="476" spans="1:26">
      <c r="A476" s="6" t="s">
        <v>3477</v>
      </c>
      <c r="B476" s="6" t="s">
        <v>3478</v>
      </c>
      <c r="C476" s="6" t="s">
        <v>3479</v>
      </c>
      <c r="D476" s="6" t="s">
        <v>3480</v>
      </c>
      <c r="E476" s="6" t="s">
        <v>1928</v>
      </c>
      <c r="F476" s="6" t="s">
        <v>1929</v>
      </c>
      <c r="G476" s="6" t="s">
        <v>2451</v>
      </c>
      <c r="H476" s="6" t="s">
        <v>226</v>
      </c>
      <c r="I476" s="6">
        <v>1</v>
      </c>
      <c r="J476" s="6">
        <v>748</v>
      </c>
      <c r="K476" s="6">
        <v>0</v>
      </c>
      <c r="L476" s="6">
        <v>0</v>
      </c>
      <c r="M476" s="6">
        <v>975</v>
      </c>
      <c r="N476" s="6" t="s">
        <v>1476</v>
      </c>
      <c r="O476" s="6" t="s">
        <v>1477</v>
      </c>
      <c r="Q476" s="6" t="s">
        <v>870</v>
      </c>
      <c r="T476" s="6" t="s">
        <v>1886</v>
      </c>
      <c r="V476" s="6">
        <v>207274</v>
      </c>
      <c r="W476" s="6" t="s">
        <v>3481</v>
      </c>
      <c r="X476" s="6" t="s">
        <v>3482</v>
      </c>
    </row>
    <row r="477" spans="1:26">
      <c r="A477" s="6" t="s">
        <v>3477</v>
      </c>
      <c r="B477" s="6" t="s">
        <v>3478</v>
      </c>
      <c r="C477" s="6" t="s">
        <v>3479</v>
      </c>
      <c r="D477" s="6" t="s">
        <v>3480</v>
      </c>
      <c r="E477" s="6" t="s">
        <v>3101</v>
      </c>
      <c r="F477" s="6" t="s">
        <v>3102</v>
      </c>
      <c r="G477" s="6" t="s">
        <v>3103</v>
      </c>
      <c r="H477" s="6">
        <v>4714781021463</v>
      </c>
      <c r="I477" s="6">
        <v>1</v>
      </c>
      <c r="J477" s="6">
        <v>120</v>
      </c>
      <c r="K477" s="6">
        <v>0</v>
      </c>
      <c r="L477" s="6">
        <v>0</v>
      </c>
      <c r="M477" s="6">
        <v>975</v>
      </c>
      <c r="N477" s="6" t="s">
        <v>1476</v>
      </c>
      <c r="O477" s="6" t="s">
        <v>1477</v>
      </c>
      <c r="Q477" s="6" t="s">
        <v>870</v>
      </c>
      <c r="T477" s="6" t="s">
        <v>1886</v>
      </c>
      <c r="V477" s="6">
        <v>207274</v>
      </c>
      <c r="W477" s="6" t="s">
        <v>3481</v>
      </c>
      <c r="X477" s="6" t="s">
        <v>3482</v>
      </c>
    </row>
    <row r="478" spans="1:26">
      <c r="A478" s="6" t="s">
        <v>3477</v>
      </c>
      <c r="B478" s="6" t="s">
        <v>3478</v>
      </c>
      <c r="C478" s="6" t="s">
        <v>3479</v>
      </c>
      <c r="D478" s="6" t="s">
        <v>3480</v>
      </c>
      <c r="E478" s="6" t="s">
        <v>1915</v>
      </c>
      <c r="F478" s="6" t="s">
        <v>2411</v>
      </c>
      <c r="G478" s="6" t="s">
        <v>1916</v>
      </c>
      <c r="H478" s="6">
        <v>4714781021401</v>
      </c>
      <c r="I478" s="6">
        <v>1</v>
      </c>
      <c r="J478" s="6">
        <v>99</v>
      </c>
      <c r="K478" s="6">
        <v>0</v>
      </c>
      <c r="L478" s="6">
        <v>0</v>
      </c>
      <c r="M478" s="6">
        <v>975</v>
      </c>
      <c r="N478" s="6" t="s">
        <v>1476</v>
      </c>
      <c r="O478" s="6" t="s">
        <v>1477</v>
      </c>
      <c r="Q478" s="6" t="s">
        <v>870</v>
      </c>
      <c r="T478" s="6" t="s">
        <v>1886</v>
      </c>
      <c r="V478" s="6">
        <v>207274</v>
      </c>
      <c r="W478" s="6" t="s">
        <v>3481</v>
      </c>
      <c r="X478" s="6" t="s">
        <v>3482</v>
      </c>
    </row>
    <row r="479" spans="1:26">
      <c r="A479" s="6" t="s">
        <v>3477</v>
      </c>
      <c r="B479" s="6" t="s">
        <v>3478</v>
      </c>
      <c r="C479" s="6" t="s">
        <v>3479</v>
      </c>
      <c r="D479" s="6" t="s">
        <v>3480</v>
      </c>
      <c r="E479" s="6" t="s">
        <v>1892</v>
      </c>
      <c r="F479" s="6" t="s">
        <v>195</v>
      </c>
      <c r="G479" s="6" t="s">
        <v>1893</v>
      </c>
      <c r="H479" s="6">
        <v>4714781020169</v>
      </c>
      <c r="I479" s="6">
        <v>1</v>
      </c>
      <c r="J479" s="6">
        <v>59</v>
      </c>
      <c r="K479" s="6">
        <v>0</v>
      </c>
      <c r="L479" s="6">
        <v>0</v>
      </c>
      <c r="M479" s="6">
        <v>975</v>
      </c>
      <c r="N479" s="6" t="s">
        <v>1476</v>
      </c>
      <c r="O479" s="6" t="s">
        <v>1477</v>
      </c>
      <c r="Q479" s="6" t="s">
        <v>870</v>
      </c>
      <c r="T479" s="6" t="s">
        <v>1886</v>
      </c>
      <c r="V479" s="6">
        <v>207274</v>
      </c>
      <c r="W479" s="6" t="s">
        <v>3481</v>
      </c>
      <c r="X479" s="6" t="s">
        <v>3482</v>
      </c>
    </row>
    <row r="480" spans="1:26">
      <c r="A480" s="6" t="s">
        <v>3477</v>
      </c>
      <c r="B480" s="6" t="s">
        <v>3478</v>
      </c>
      <c r="C480" s="6" t="s">
        <v>3479</v>
      </c>
      <c r="D480" s="6" t="s">
        <v>3480</v>
      </c>
      <c r="E480" s="6" t="s">
        <v>868</v>
      </c>
      <c r="F480" s="6" t="s">
        <v>871</v>
      </c>
      <c r="G480" s="6" t="s">
        <v>872</v>
      </c>
      <c r="I480" s="6">
        <v>1</v>
      </c>
      <c r="J480" s="6">
        <v>-51</v>
      </c>
      <c r="K480" s="6">
        <v>0</v>
      </c>
      <c r="L480" s="6">
        <v>0</v>
      </c>
      <c r="M480" s="6">
        <v>975</v>
      </c>
      <c r="N480" s="6" t="s">
        <v>1476</v>
      </c>
      <c r="O480" s="6" t="s">
        <v>1477</v>
      </c>
      <c r="Q480" s="6" t="s">
        <v>870</v>
      </c>
      <c r="T480" s="6" t="s">
        <v>1886</v>
      </c>
      <c r="V480" s="6">
        <v>207274</v>
      </c>
      <c r="W480" s="6" t="s">
        <v>3481</v>
      </c>
      <c r="X480" s="6" t="s">
        <v>3482</v>
      </c>
    </row>
    <row r="481" spans="1:26">
      <c r="A481" s="6" t="s">
        <v>3477</v>
      </c>
      <c r="B481" s="6" t="s">
        <v>3478</v>
      </c>
      <c r="C481" s="6" t="s">
        <v>3479</v>
      </c>
      <c r="D481" s="6" t="s">
        <v>3480</v>
      </c>
      <c r="E481" s="6" t="s">
        <v>873</v>
      </c>
      <c r="F481" s="6" t="s">
        <v>1299</v>
      </c>
      <c r="G481" s="6" t="s">
        <v>874</v>
      </c>
      <c r="I481" s="6">
        <v>1</v>
      </c>
      <c r="J481" s="6">
        <v>51</v>
      </c>
      <c r="K481" s="6">
        <v>0</v>
      </c>
      <c r="L481" s="6">
        <v>0</v>
      </c>
      <c r="M481" s="6">
        <v>975</v>
      </c>
      <c r="N481" s="6" t="s">
        <v>1476</v>
      </c>
      <c r="O481" s="6" t="s">
        <v>1477</v>
      </c>
      <c r="Q481" s="6" t="s">
        <v>870</v>
      </c>
      <c r="T481" s="6" t="s">
        <v>1886</v>
      </c>
      <c r="V481" s="6">
        <v>207274</v>
      </c>
      <c r="W481" s="6" t="s">
        <v>3481</v>
      </c>
      <c r="X481" s="6" t="s">
        <v>3482</v>
      </c>
    </row>
    <row r="482" spans="1:26">
      <c r="A482" s="6" t="s">
        <v>3483</v>
      </c>
      <c r="B482" s="6" t="s">
        <v>3484</v>
      </c>
      <c r="C482" s="6" t="s">
        <v>3485</v>
      </c>
      <c r="D482" s="6" t="s">
        <v>3486</v>
      </c>
      <c r="E482" s="6" t="s">
        <v>878</v>
      </c>
      <c r="F482" s="6" t="s">
        <v>879</v>
      </c>
      <c r="G482" s="6" t="s">
        <v>880</v>
      </c>
      <c r="H482" s="6" t="s">
        <v>181</v>
      </c>
      <c r="I482" s="6">
        <v>1</v>
      </c>
      <c r="J482" s="6">
        <v>888</v>
      </c>
      <c r="K482" s="6">
        <v>0</v>
      </c>
      <c r="L482" s="6">
        <v>0</v>
      </c>
      <c r="M482" s="6">
        <v>947</v>
      </c>
      <c r="N482" s="6" t="s">
        <v>1960</v>
      </c>
      <c r="O482" s="6" t="s">
        <v>1961</v>
      </c>
      <c r="Q482" s="6" t="s">
        <v>870</v>
      </c>
      <c r="T482" s="6" t="s">
        <v>1942</v>
      </c>
      <c r="Y482" s="6">
        <v>300</v>
      </c>
      <c r="Z482" s="6" t="s">
        <v>3487</v>
      </c>
    </row>
    <row r="483" spans="1:26">
      <c r="A483" s="6" t="s">
        <v>3483</v>
      </c>
      <c r="B483" s="6" t="s">
        <v>3484</v>
      </c>
      <c r="C483" s="6" t="s">
        <v>3485</v>
      </c>
      <c r="D483" s="6" t="s">
        <v>3486</v>
      </c>
      <c r="E483" s="6" t="s">
        <v>2024</v>
      </c>
      <c r="F483" s="6" t="s">
        <v>2412</v>
      </c>
      <c r="G483" s="6" t="s">
        <v>2025</v>
      </c>
      <c r="H483" s="6">
        <v>4714781021234</v>
      </c>
      <c r="I483" s="6">
        <v>1</v>
      </c>
      <c r="J483" s="6">
        <v>59</v>
      </c>
      <c r="K483" s="6">
        <v>0</v>
      </c>
      <c r="L483" s="6">
        <v>0</v>
      </c>
      <c r="M483" s="6">
        <v>947</v>
      </c>
      <c r="N483" s="6" t="s">
        <v>1960</v>
      </c>
      <c r="O483" s="6" t="s">
        <v>1961</v>
      </c>
      <c r="Q483" s="6" t="s">
        <v>870</v>
      </c>
      <c r="T483" s="6" t="s">
        <v>1942</v>
      </c>
      <c r="Y483" s="6">
        <v>300</v>
      </c>
      <c r="Z483" s="6" t="s">
        <v>3487</v>
      </c>
    </row>
    <row r="484" spans="1:26">
      <c r="A484" s="6" t="s">
        <v>3488</v>
      </c>
      <c r="B484" s="6" t="s">
        <v>3489</v>
      </c>
      <c r="C484" s="6" t="s">
        <v>3490</v>
      </c>
      <c r="D484" s="6" t="s">
        <v>3491</v>
      </c>
      <c r="E484" s="6" t="s">
        <v>1486</v>
      </c>
      <c r="F484" s="6" t="s">
        <v>1487</v>
      </c>
      <c r="G484" s="6" t="s">
        <v>1488</v>
      </c>
      <c r="H484" s="6" t="s">
        <v>163</v>
      </c>
      <c r="I484" s="6">
        <v>2</v>
      </c>
      <c r="J484" s="6">
        <v>798</v>
      </c>
      <c r="K484" s="6">
        <v>0</v>
      </c>
      <c r="L484" s="6">
        <v>0</v>
      </c>
      <c r="M484" s="6">
        <v>1280</v>
      </c>
      <c r="N484" s="6" t="s">
        <v>1476</v>
      </c>
      <c r="O484" s="6" t="s">
        <v>1477</v>
      </c>
      <c r="Q484" s="6" t="s">
        <v>870</v>
      </c>
      <c r="T484" s="6" t="s">
        <v>1886</v>
      </c>
      <c r="V484" s="6">
        <v>130475</v>
      </c>
      <c r="W484" s="6" t="s">
        <v>3492</v>
      </c>
      <c r="X484" s="6" t="s">
        <v>3493</v>
      </c>
    </row>
    <row r="485" spans="1:26">
      <c r="A485" s="6" t="s">
        <v>3488</v>
      </c>
      <c r="B485" s="6" t="s">
        <v>3489</v>
      </c>
      <c r="C485" s="6" t="s">
        <v>3490</v>
      </c>
      <c r="D485" s="6" t="s">
        <v>3491</v>
      </c>
      <c r="E485" s="6" t="s">
        <v>2007</v>
      </c>
      <c r="F485" s="6" t="s">
        <v>2028</v>
      </c>
      <c r="G485" s="6" t="s">
        <v>2008</v>
      </c>
      <c r="H485" s="6">
        <v>4714781021050</v>
      </c>
      <c r="I485" s="6">
        <v>1</v>
      </c>
      <c r="J485" s="6">
        <v>99</v>
      </c>
      <c r="K485" s="6">
        <v>0</v>
      </c>
      <c r="L485" s="6">
        <v>0</v>
      </c>
      <c r="M485" s="6">
        <v>1280</v>
      </c>
      <c r="N485" s="6" t="s">
        <v>1476</v>
      </c>
      <c r="O485" s="6" t="s">
        <v>1477</v>
      </c>
      <c r="Q485" s="6" t="s">
        <v>870</v>
      </c>
      <c r="T485" s="6" t="s">
        <v>1886</v>
      </c>
      <c r="V485" s="6">
        <v>130475</v>
      </c>
      <c r="W485" s="6" t="s">
        <v>3492</v>
      </c>
      <c r="X485" s="6" t="s">
        <v>3493</v>
      </c>
    </row>
    <row r="486" spans="1:26">
      <c r="A486" s="6" t="s">
        <v>3488</v>
      </c>
      <c r="B486" s="6" t="s">
        <v>3489</v>
      </c>
      <c r="C486" s="6" t="s">
        <v>3490</v>
      </c>
      <c r="D486" s="6" t="s">
        <v>3491</v>
      </c>
      <c r="E486" s="6" t="s">
        <v>1481</v>
      </c>
      <c r="F486" s="6" t="s">
        <v>1482</v>
      </c>
      <c r="G486" s="6" t="s">
        <v>1483</v>
      </c>
      <c r="H486" s="6" t="s">
        <v>175</v>
      </c>
      <c r="I486" s="6">
        <v>1</v>
      </c>
      <c r="J486" s="6">
        <v>450</v>
      </c>
      <c r="K486" s="6">
        <v>0</v>
      </c>
      <c r="L486" s="6">
        <v>0</v>
      </c>
      <c r="M486" s="6">
        <v>1280</v>
      </c>
      <c r="N486" s="6" t="s">
        <v>1476</v>
      </c>
      <c r="O486" s="6" t="s">
        <v>1477</v>
      </c>
      <c r="Q486" s="6" t="s">
        <v>870</v>
      </c>
      <c r="T486" s="6" t="s">
        <v>1886</v>
      </c>
      <c r="V486" s="6">
        <v>130475</v>
      </c>
      <c r="W486" s="6" t="s">
        <v>3492</v>
      </c>
      <c r="X486" s="6" t="s">
        <v>3493</v>
      </c>
    </row>
    <row r="487" spans="1:26">
      <c r="A487" s="6" t="s">
        <v>3488</v>
      </c>
      <c r="B487" s="6" t="s">
        <v>3489</v>
      </c>
      <c r="C487" s="6" t="s">
        <v>3490</v>
      </c>
      <c r="D487" s="6" t="s">
        <v>3491</v>
      </c>
      <c r="E487" s="6" t="s">
        <v>868</v>
      </c>
      <c r="F487" s="6" t="s">
        <v>871</v>
      </c>
      <c r="G487" s="6" t="s">
        <v>872</v>
      </c>
      <c r="I487" s="6">
        <v>1</v>
      </c>
      <c r="J487" s="6">
        <v>-67</v>
      </c>
      <c r="K487" s="6">
        <v>0</v>
      </c>
      <c r="L487" s="6">
        <v>0</v>
      </c>
      <c r="M487" s="6">
        <v>1280</v>
      </c>
      <c r="N487" s="6" t="s">
        <v>1476</v>
      </c>
      <c r="O487" s="6" t="s">
        <v>1477</v>
      </c>
      <c r="Q487" s="6" t="s">
        <v>870</v>
      </c>
      <c r="T487" s="6" t="s">
        <v>1886</v>
      </c>
      <c r="V487" s="6">
        <v>130475</v>
      </c>
      <c r="W487" s="6" t="s">
        <v>3492</v>
      </c>
      <c r="X487" s="6" t="s">
        <v>3493</v>
      </c>
    </row>
    <row r="488" spans="1:26">
      <c r="A488" s="6" t="s">
        <v>3488</v>
      </c>
      <c r="B488" s="6" t="s">
        <v>3489</v>
      </c>
      <c r="C488" s="6" t="s">
        <v>3490</v>
      </c>
      <c r="D488" s="6" t="s">
        <v>3491</v>
      </c>
      <c r="E488" s="6" t="s">
        <v>873</v>
      </c>
      <c r="F488" s="6" t="s">
        <v>1299</v>
      </c>
      <c r="G488" s="6" t="s">
        <v>874</v>
      </c>
      <c r="I488" s="6">
        <v>1</v>
      </c>
      <c r="J488" s="6">
        <v>67</v>
      </c>
      <c r="K488" s="6">
        <v>0</v>
      </c>
      <c r="L488" s="6">
        <v>0</v>
      </c>
      <c r="M488" s="6">
        <v>1280</v>
      </c>
      <c r="N488" s="6" t="s">
        <v>1476</v>
      </c>
      <c r="O488" s="6" t="s">
        <v>1477</v>
      </c>
      <c r="Q488" s="6" t="s">
        <v>870</v>
      </c>
      <c r="T488" s="6" t="s">
        <v>1886</v>
      </c>
      <c r="V488" s="6">
        <v>130475</v>
      </c>
      <c r="W488" s="6" t="s">
        <v>3492</v>
      </c>
      <c r="X488" s="6" t="s">
        <v>3493</v>
      </c>
    </row>
    <row r="489" spans="1:26">
      <c r="A489" s="6" t="s">
        <v>3494</v>
      </c>
      <c r="B489" s="6" t="s">
        <v>3495</v>
      </c>
      <c r="C489" s="6" t="s">
        <v>3496</v>
      </c>
      <c r="D489" s="6" t="s">
        <v>3497</v>
      </c>
      <c r="E489" s="6" t="s">
        <v>1991</v>
      </c>
      <c r="F489" s="6" t="s">
        <v>1992</v>
      </c>
      <c r="G489" s="6" t="s">
        <v>1993</v>
      </c>
      <c r="H489" s="6" t="s">
        <v>308</v>
      </c>
      <c r="I489" s="6">
        <v>1</v>
      </c>
      <c r="J489" s="6">
        <v>430</v>
      </c>
      <c r="K489" s="6">
        <v>60</v>
      </c>
      <c r="L489" s="6">
        <v>0</v>
      </c>
      <c r="M489" s="6">
        <v>490</v>
      </c>
      <c r="N489" s="6" t="s">
        <v>1940</v>
      </c>
      <c r="O489" s="6" t="s">
        <v>1048</v>
      </c>
      <c r="Q489" s="6" t="s">
        <v>870</v>
      </c>
      <c r="T489" s="6" t="s">
        <v>1942</v>
      </c>
      <c r="Y489" s="6">
        <v>251</v>
      </c>
      <c r="Z489" s="6" t="s">
        <v>3498</v>
      </c>
    </row>
    <row r="490" spans="1:26">
      <c r="A490" s="6" t="s">
        <v>3499</v>
      </c>
      <c r="B490" s="6" t="s">
        <v>3500</v>
      </c>
      <c r="C490" s="6" t="s">
        <v>3501</v>
      </c>
      <c r="D490" s="6" t="s">
        <v>3502</v>
      </c>
      <c r="E490" s="6" t="s">
        <v>1492</v>
      </c>
      <c r="F490" s="6" t="s">
        <v>1493</v>
      </c>
      <c r="G490" s="6" t="s">
        <v>1494</v>
      </c>
      <c r="H490" s="6">
        <v>4714781020541</v>
      </c>
      <c r="I490" s="6">
        <v>2</v>
      </c>
      <c r="J490" s="6">
        <v>600</v>
      </c>
      <c r="K490" s="6">
        <v>0</v>
      </c>
      <c r="L490" s="6">
        <v>0</v>
      </c>
      <c r="M490" s="6">
        <v>699</v>
      </c>
      <c r="N490" s="6" t="s">
        <v>1476</v>
      </c>
      <c r="O490" s="6" t="s">
        <v>1477</v>
      </c>
      <c r="Q490" s="6" t="s">
        <v>870</v>
      </c>
      <c r="T490" s="6" t="s">
        <v>1886</v>
      </c>
      <c r="V490" s="6">
        <v>142766</v>
      </c>
      <c r="W490" s="6" t="s">
        <v>3503</v>
      </c>
      <c r="X490" s="6" t="s">
        <v>3504</v>
      </c>
    </row>
    <row r="491" spans="1:26">
      <c r="A491" s="6" t="s">
        <v>3499</v>
      </c>
      <c r="B491" s="6" t="s">
        <v>3500</v>
      </c>
      <c r="C491" s="6" t="s">
        <v>3501</v>
      </c>
      <c r="D491" s="6" t="s">
        <v>3502</v>
      </c>
      <c r="E491" s="6" t="s">
        <v>1915</v>
      </c>
      <c r="F491" s="6" t="s">
        <v>2411</v>
      </c>
      <c r="G491" s="6" t="s">
        <v>1916</v>
      </c>
      <c r="H491" s="6">
        <v>4714781021401</v>
      </c>
      <c r="I491" s="6">
        <v>1</v>
      </c>
      <c r="J491" s="6">
        <v>99</v>
      </c>
      <c r="K491" s="6">
        <v>0</v>
      </c>
      <c r="L491" s="6">
        <v>0</v>
      </c>
      <c r="M491" s="6">
        <v>699</v>
      </c>
      <c r="N491" s="6" t="s">
        <v>1476</v>
      </c>
      <c r="O491" s="6" t="s">
        <v>1477</v>
      </c>
      <c r="Q491" s="6" t="s">
        <v>870</v>
      </c>
      <c r="T491" s="6" t="s">
        <v>1886</v>
      </c>
      <c r="V491" s="6">
        <v>142766</v>
      </c>
      <c r="W491" s="6" t="s">
        <v>3503</v>
      </c>
      <c r="X491" s="6" t="s">
        <v>3504</v>
      </c>
    </row>
    <row r="492" spans="1:26">
      <c r="A492" s="6" t="s">
        <v>3505</v>
      </c>
      <c r="B492" s="6" t="s">
        <v>3506</v>
      </c>
      <c r="C492" s="6" t="s">
        <v>2450</v>
      </c>
      <c r="D492" s="6" t="s">
        <v>3507</v>
      </c>
      <c r="E492" s="6" t="s">
        <v>3101</v>
      </c>
      <c r="F492" s="6" t="s">
        <v>3102</v>
      </c>
      <c r="G492" s="6" t="s">
        <v>3103</v>
      </c>
      <c r="H492" s="6">
        <v>4714781021463</v>
      </c>
      <c r="I492" s="6">
        <v>1</v>
      </c>
      <c r="J492" s="6">
        <v>120</v>
      </c>
      <c r="K492" s="6">
        <v>0</v>
      </c>
      <c r="L492" s="6">
        <v>0</v>
      </c>
      <c r="M492" s="6">
        <v>1008</v>
      </c>
      <c r="N492" s="6" t="s">
        <v>1476</v>
      </c>
      <c r="O492" s="6" t="s">
        <v>1477</v>
      </c>
      <c r="Q492" s="6" t="s">
        <v>870</v>
      </c>
      <c r="T492" s="6" t="s">
        <v>1886</v>
      </c>
      <c r="V492" s="6">
        <v>150789</v>
      </c>
      <c r="W492" s="6" t="s">
        <v>3508</v>
      </c>
      <c r="X492" s="6" t="s">
        <v>3509</v>
      </c>
    </row>
    <row r="493" spans="1:26">
      <c r="A493" s="6" t="s">
        <v>3505</v>
      </c>
      <c r="B493" s="6" t="s">
        <v>3506</v>
      </c>
      <c r="C493" s="6" t="s">
        <v>2450</v>
      </c>
      <c r="D493" s="6" t="s">
        <v>3507</v>
      </c>
      <c r="E493" s="6" t="s">
        <v>878</v>
      </c>
      <c r="F493" s="6" t="s">
        <v>879</v>
      </c>
      <c r="G493" s="6" t="s">
        <v>880</v>
      </c>
      <c r="H493" s="6" t="s">
        <v>181</v>
      </c>
      <c r="I493" s="6">
        <v>1</v>
      </c>
      <c r="J493" s="6">
        <v>888</v>
      </c>
      <c r="K493" s="6">
        <v>0</v>
      </c>
      <c r="L493" s="6">
        <v>0</v>
      </c>
      <c r="M493" s="6">
        <v>1008</v>
      </c>
      <c r="N493" s="6" t="s">
        <v>1476</v>
      </c>
      <c r="O493" s="6" t="s">
        <v>1477</v>
      </c>
      <c r="Q493" s="6" t="s">
        <v>870</v>
      </c>
      <c r="T493" s="6" t="s">
        <v>1886</v>
      </c>
      <c r="V493" s="6">
        <v>150789</v>
      </c>
      <c r="W493" s="6" t="s">
        <v>3508</v>
      </c>
      <c r="X493" s="6" t="s">
        <v>3509</v>
      </c>
    </row>
    <row r="494" spans="1:26">
      <c r="A494" s="6" t="s">
        <v>3505</v>
      </c>
      <c r="B494" s="6" t="s">
        <v>3506</v>
      </c>
      <c r="C494" s="6" t="s">
        <v>2450</v>
      </c>
      <c r="D494" s="6" t="s">
        <v>3507</v>
      </c>
      <c r="E494" s="6" t="s">
        <v>873</v>
      </c>
      <c r="F494" s="6" t="s">
        <v>1299</v>
      </c>
      <c r="G494" s="6" t="s">
        <v>874</v>
      </c>
      <c r="I494" s="6">
        <v>1</v>
      </c>
      <c r="J494" s="6">
        <v>50</v>
      </c>
      <c r="K494" s="6">
        <v>0</v>
      </c>
      <c r="L494" s="6">
        <v>0</v>
      </c>
      <c r="M494" s="6">
        <v>1008</v>
      </c>
      <c r="N494" s="6" t="s">
        <v>1476</v>
      </c>
      <c r="O494" s="6" t="s">
        <v>1477</v>
      </c>
      <c r="Q494" s="6" t="s">
        <v>870</v>
      </c>
      <c r="T494" s="6" t="s">
        <v>1886</v>
      </c>
      <c r="V494" s="6">
        <v>150789</v>
      </c>
      <c r="W494" s="6" t="s">
        <v>3508</v>
      </c>
      <c r="X494" s="6" t="s">
        <v>3509</v>
      </c>
    </row>
    <row r="495" spans="1:26">
      <c r="A495" s="6" t="s">
        <v>3510</v>
      </c>
      <c r="B495" s="6" t="s">
        <v>3511</v>
      </c>
      <c r="C495" s="6" t="s">
        <v>3512</v>
      </c>
      <c r="D495" s="6" t="s">
        <v>3513</v>
      </c>
      <c r="E495" s="6" t="s">
        <v>1486</v>
      </c>
      <c r="F495" s="6" t="s">
        <v>1487</v>
      </c>
      <c r="G495" s="6" t="s">
        <v>1498</v>
      </c>
      <c r="H495" s="6" t="s">
        <v>164</v>
      </c>
      <c r="I495" s="6">
        <v>1</v>
      </c>
      <c r="J495" s="6">
        <v>399</v>
      </c>
      <c r="K495" s="6">
        <v>0</v>
      </c>
      <c r="L495" s="6">
        <v>0</v>
      </c>
      <c r="M495" s="6">
        <v>1197</v>
      </c>
      <c r="N495" s="6" t="s">
        <v>1960</v>
      </c>
      <c r="O495" s="6" t="s">
        <v>1961</v>
      </c>
      <c r="Q495" s="6" t="s">
        <v>870</v>
      </c>
      <c r="T495" s="6" t="s">
        <v>1942</v>
      </c>
      <c r="Y495" s="6">
        <v>635</v>
      </c>
      <c r="Z495" s="6" t="s">
        <v>3514</v>
      </c>
    </row>
    <row r="496" spans="1:26">
      <c r="A496" s="6" t="s">
        <v>3510</v>
      </c>
      <c r="B496" s="6" t="s">
        <v>3511</v>
      </c>
      <c r="C496" s="6" t="s">
        <v>3512</v>
      </c>
      <c r="D496" s="6" t="s">
        <v>3513</v>
      </c>
      <c r="E496" s="6" t="s">
        <v>1486</v>
      </c>
      <c r="F496" s="6" t="s">
        <v>1487</v>
      </c>
      <c r="G496" s="6" t="s">
        <v>1999</v>
      </c>
      <c r="H496" s="6" t="s">
        <v>165</v>
      </c>
      <c r="I496" s="6">
        <v>1</v>
      </c>
      <c r="J496" s="6">
        <v>399</v>
      </c>
      <c r="K496" s="6">
        <v>0</v>
      </c>
      <c r="L496" s="6">
        <v>0</v>
      </c>
      <c r="M496" s="6">
        <v>1197</v>
      </c>
      <c r="N496" s="6" t="s">
        <v>1960</v>
      </c>
      <c r="O496" s="6" t="s">
        <v>1961</v>
      </c>
      <c r="Q496" s="6" t="s">
        <v>870</v>
      </c>
      <c r="T496" s="6" t="s">
        <v>1942</v>
      </c>
      <c r="Y496" s="6">
        <v>635</v>
      </c>
      <c r="Z496" s="6" t="s">
        <v>3514</v>
      </c>
    </row>
    <row r="497" spans="1:27">
      <c r="A497" s="6" t="s">
        <v>3510</v>
      </c>
      <c r="B497" s="6" t="s">
        <v>3511</v>
      </c>
      <c r="C497" s="6" t="s">
        <v>3512</v>
      </c>
      <c r="D497" s="6" t="s">
        <v>3513</v>
      </c>
      <c r="E497" s="6" t="s">
        <v>1486</v>
      </c>
      <c r="F497" s="6" t="s">
        <v>1487</v>
      </c>
      <c r="G497" s="6" t="s">
        <v>2664</v>
      </c>
      <c r="H497" s="6" t="s">
        <v>166</v>
      </c>
      <c r="I497" s="6">
        <v>1</v>
      </c>
      <c r="J497" s="6">
        <v>399</v>
      </c>
      <c r="K497" s="6">
        <v>0</v>
      </c>
      <c r="L497" s="6">
        <v>0</v>
      </c>
      <c r="M497" s="6">
        <v>1197</v>
      </c>
      <c r="N497" s="6" t="s">
        <v>1960</v>
      </c>
      <c r="O497" s="6" t="s">
        <v>1961</v>
      </c>
      <c r="Q497" s="6" t="s">
        <v>870</v>
      </c>
      <c r="T497" s="6" t="s">
        <v>1942</v>
      </c>
      <c r="Y497" s="6">
        <v>635</v>
      </c>
      <c r="Z497" s="6" t="s">
        <v>3514</v>
      </c>
    </row>
    <row r="498" spans="1:27">
      <c r="A498" s="6" t="s">
        <v>3515</v>
      </c>
      <c r="B498" s="6" t="s">
        <v>3516</v>
      </c>
      <c r="C498" s="6" t="s">
        <v>3517</v>
      </c>
      <c r="D498" s="6" t="s">
        <v>3518</v>
      </c>
      <c r="E498" s="6" t="s">
        <v>1912</v>
      </c>
      <c r="F498" s="6" t="s">
        <v>1913</v>
      </c>
      <c r="G498" s="6" t="s">
        <v>194</v>
      </c>
      <c r="H498" s="6">
        <v>4714781020282</v>
      </c>
      <c r="I498" s="6">
        <v>1</v>
      </c>
      <c r="J498" s="6">
        <v>299</v>
      </c>
      <c r="K498" s="6">
        <v>65</v>
      </c>
      <c r="L498" s="6">
        <v>0</v>
      </c>
      <c r="M498" s="6">
        <v>364</v>
      </c>
      <c r="N498" s="6" t="s">
        <v>1476</v>
      </c>
      <c r="O498" s="6" t="s">
        <v>1477</v>
      </c>
      <c r="Q498" s="6" t="s">
        <v>870</v>
      </c>
      <c r="T498" s="6" t="s">
        <v>1886</v>
      </c>
      <c r="V498" s="6">
        <v>922968</v>
      </c>
      <c r="W498" s="6" t="s">
        <v>3519</v>
      </c>
      <c r="X498" s="6" t="s">
        <v>3520</v>
      </c>
    </row>
    <row r="499" spans="1:27">
      <c r="A499" s="6" t="s">
        <v>3521</v>
      </c>
      <c r="B499" s="6" t="s">
        <v>3522</v>
      </c>
      <c r="C499" s="6" t="s">
        <v>3523</v>
      </c>
      <c r="D499" s="6" t="s">
        <v>3524</v>
      </c>
      <c r="E499" s="6" t="s">
        <v>1904</v>
      </c>
      <c r="F499" s="6" t="s">
        <v>1905</v>
      </c>
      <c r="G499" s="6" t="s">
        <v>1906</v>
      </c>
      <c r="H499" s="6" t="s">
        <v>284</v>
      </c>
      <c r="I499" s="6">
        <v>1</v>
      </c>
      <c r="J499" s="6">
        <v>300</v>
      </c>
      <c r="K499" s="6">
        <v>65</v>
      </c>
      <c r="L499" s="6">
        <v>0</v>
      </c>
      <c r="M499" s="6">
        <v>365</v>
      </c>
      <c r="N499" s="6" t="s">
        <v>1476</v>
      </c>
      <c r="O499" s="6" t="s">
        <v>1477</v>
      </c>
      <c r="Q499" s="6" t="s">
        <v>870</v>
      </c>
      <c r="T499" s="6" t="s">
        <v>1886</v>
      </c>
      <c r="V499" s="6">
        <v>122212</v>
      </c>
      <c r="W499" s="6" t="s">
        <v>3525</v>
      </c>
      <c r="X499" s="6" t="s">
        <v>3526</v>
      </c>
    </row>
    <row r="500" spans="1:27">
      <c r="A500" s="6" t="s">
        <v>3527</v>
      </c>
      <c r="B500" s="6" t="s">
        <v>3528</v>
      </c>
      <c r="C500" s="6" t="s">
        <v>3529</v>
      </c>
      <c r="D500" s="6" t="s">
        <v>3530</v>
      </c>
      <c r="E500" s="6" t="s">
        <v>1492</v>
      </c>
      <c r="F500" s="6" t="s">
        <v>1493</v>
      </c>
      <c r="G500" s="6" t="s">
        <v>1494</v>
      </c>
      <c r="H500" s="6">
        <v>4714781020541</v>
      </c>
      <c r="I500" s="6">
        <v>2</v>
      </c>
      <c r="J500" s="6">
        <v>600</v>
      </c>
      <c r="K500" s="6">
        <v>0</v>
      </c>
      <c r="L500" s="6">
        <v>0</v>
      </c>
      <c r="M500" s="6">
        <v>950</v>
      </c>
      <c r="N500" s="6" t="s">
        <v>1476</v>
      </c>
      <c r="O500" s="6" t="s">
        <v>1477</v>
      </c>
      <c r="Q500" s="6" t="s">
        <v>870</v>
      </c>
      <c r="T500" s="6" t="s">
        <v>1886</v>
      </c>
      <c r="V500" s="6">
        <v>188865</v>
      </c>
      <c r="W500" s="6" t="s">
        <v>3531</v>
      </c>
      <c r="X500" s="6" t="s">
        <v>3532</v>
      </c>
    </row>
    <row r="501" spans="1:27">
      <c r="A501" s="6" t="s">
        <v>3527</v>
      </c>
      <c r="B501" s="6" t="s">
        <v>3528</v>
      </c>
      <c r="C501" s="6" t="s">
        <v>3529</v>
      </c>
      <c r="D501" s="6" t="s">
        <v>3530</v>
      </c>
      <c r="E501" s="6" t="s">
        <v>2018</v>
      </c>
      <c r="F501" s="6" t="s">
        <v>2515</v>
      </c>
      <c r="G501" s="6" t="s">
        <v>2019</v>
      </c>
      <c r="H501" s="6">
        <v>4714781020138</v>
      </c>
      <c r="I501" s="6">
        <v>1</v>
      </c>
      <c r="J501" s="6">
        <v>350</v>
      </c>
      <c r="K501" s="6">
        <v>0</v>
      </c>
      <c r="L501" s="6">
        <v>0</v>
      </c>
      <c r="M501" s="6">
        <v>950</v>
      </c>
      <c r="N501" s="6" t="s">
        <v>1476</v>
      </c>
      <c r="O501" s="6" t="s">
        <v>1477</v>
      </c>
      <c r="Q501" s="6" t="s">
        <v>870</v>
      </c>
      <c r="T501" s="6" t="s">
        <v>1886</v>
      </c>
      <c r="V501" s="6">
        <v>188865</v>
      </c>
      <c r="W501" s="6" t="s">
        <v>3531</v>
      </c>
      <c r="X501" s="6" t="s">
        <v>3532</v>
      </c>
    </row>
    <row r="502" spans="1:27">
      <c r="A502" s="6" t="s">
        <v>3533</v>
      </c>
      <c r="B502" s="6" t="s">
        <v>3534</v>
      </c>
      <c r="C502" s="6" t="s">
        <v>3535</v>
      </c>
      <c r="D502" s="6" t="s">
        <v>3536</v>
      </c>
      <c r="E502" s="6" t="s">
        <v>1957</v>
      </c>
      <c r="F502" s="6" t="s">
        <v>1958</v>
      </c>
      <c r="G502" s="6" t="s">
        <v>1959</v>
      </c>
      <c r="H502" s="6">
        <v>4714781020787</v>
      </c>
      <c r="I502" s="6">
        <v>2</v>
      </c>
      <c r="J502" s="6">
        <v>298</v>
      </c>
      <c r="K502" s="6">
        <v>65</v>
      </c>
      <c r="L502" s="6">
        <v>0</v>
      </c>
      <c r="M502" s="6">
        <v>762</v>
      </c>
      <c r="N502" s="6" t="s">
        <v>1476</v>
      </c>
      <c r="O502" s="6" t="s">
        <v>1477</v>
      </c>
      <c r="Q502" s="6" t="s">
        <v>870</v>
      </c>
      <c r="T502" s="6" t="s">
        <v>1886</v>
      </c>
      <c r="V502" s="6">
        <v>966016</v>
      </c>
      <c r="W502" s="6" t="s">
        <v>3537</v>
      </c>
      <c r="X502" s="6" t="s">
        <v>3538</v>
      </c>
    </row>
    <row r="503" spans="1:27">
      <c r="A503" s="6" t="s">
        <v>3533</v>
      </c>
      <c r="B503" s="6" t="s">
        <v>3534</v>
      </c>
      <c r="C503" s="6" t="s">
        <v>3535</v>
      </c>
      <c r="D503" s="6" t="s">
        <v>3536</v>
      </c>
      <c r="E503" s="6" t="s">
        <v>876</v>
      </c>
      <c r="F503" s="6" t="s">
        <v>877</v>
      </c>
      <c r="G503" s="6" t="s">
        <v>184</v>
      </c>
      <c r="H503" s="6">
        <v>4714781020107</v>
      </c>
      <c r="I503" s="6">
        <v>1</v>
      </c>
      <c r="J503" s="6">
        <v>399</v>
      </c>
      <c r="K503" s="6">
        <v>65</v>
      </c>
      <c r="L503" s="6">
        <v>0</v>
      </c>
      <c r="M503" s="6">
        <v>762</v>
      </c>
      <c r="N503" s="6" t="s">
        <v>1476</v>
      </c>
      <c r="O503" s="6" t="s">
        <v>1477</v>
      </c>
      <c r="Q503" s="6" t="s">
        <v>870</v>
      </c>
      <c r="T503" s="6" t="s">
        <v>1886</v>
      </c>
      <c r="V503" s="6">
        <v>966016</v>
      </c>
      <c r="W503" s="6" t="s">
        <v>3537</v>
      </c>
      <c r="X503" s="6" t="s">
        <v>3538</v>
      </c>
    </row>
    <row r="504" spans="1:27">
      <c r="A504" s="6" t="s">
        <v>3539</v>
      </c>
      <c r="B504" s="6" t="s">
        <v>3540</v>
      </c>
      <c r="C504" s="6" t="s">
        <v>3541</v>
      </c>
      <c r="D504" s="6" t="s">
        <v>3542</v>
      </c>
      <c r="E504" s="6" t="s">
        <v>3101</v>
      </c>
      <c r="F504" s="6" t="s">
        <v>3102</v>
      </c>
      <c r="G504" s="6" t="s">
        <v>3103</v>
      </c>
      <c r="H504" s="6">
        <v>4714781021463</v>
      </c>
      <c r="I504" s="6">
        <v>1</v>
      </c>
      <c r="J504" s="6">
        <v>120</v>
      </c>
      <c r="K504" s="6">
        <v>0</v>
      </c>
      <c r="L504" s="6">
        <v>0</v>
      </c>
      <c r="M504" s="6">
        <v>754</v>
      </c>
      <c r="N504" s="6" t="s">
        <v>1940</v>
      </c>
      <c r="O504" s="6" t="s">
        <v>1978</v>
      </c>
      <c r="Q504" s="6" t="s">
        <v>870</v>
      </c>
      <c r="T504" s="6" t="s">
        <v>1942</v>
      </c>
      <c r="Y504" s="6">
        <v>320</v>
      </c>
      <c r="Z504" s="6" t="s">
        <v>3543</v>
      </c>
      <c r="AA504" s="6" t="s">
        <v>3544</v>
      </c>
    </row>
    <row r="505" spans="1:27">
      <c r="A505" s="6" t="s">
        <v>3539</v>
      </c>
      <c r="B505" s="6" t="s">
        <v>3540</v>
      </c>
      <c r="C505" s="6" t="s">
        <v>3541</v>
      </c>
      <c r="D505" s="6" t="s">
        <v>3542</v>
      </c>
      <c r="E505" s="6" t="s">
        <v>1912</v>
      </c>
      <c r="F505" s="6" t="s">
        <v>1913</v>
      </c>
      <c r="G505" s="6" t="s">
        <v>194</v>
      </c>
      <c r="H505" s="6">
        <v>4714781020282</v>
      </c>
      <c r="I505" s="6">
        <v>1</v>
      </c>
      <c r="J505" s="6">
        <v>299</v>
      </c>
      <c r="K505" s="6">
        <v>0</v>
      </c>
      <c r="L505" s="6">
        <v>0</v>
      </c>
      <c r="M505" s="6">
        <v>754</v>
      </c>
      <c r="N505" s="6" t="s">
        <v>1940</v>
      </c>
      <c r="O505" s="6" t="s">
        <v>1978</v>
      </c>
      <c r="Q505" s="6" t="s">
        <v>870</v>
      </c>
      <c r="T505" s="6" t="s">
        <v>1942</v>
      </c>
      <c r="Y505" s="6">
        <v>320</v>
      </c>
      <c r="Z505" s="6" t="s">
        <v>3543</v>
      </c>
      <c r="AA505" s="6" t="s">
        <v>3544</v>
      </c>
    </row>
    <row r="506" spans="1:27">
      <c r="A506" s="6" t="s">
        <v>3539</v>
      </c>
      <c r="B506" s="6" t="s">
        <v>3540</v>
      </c>
      <c r="C506" s="6" t="s">
        <v>3541</v>
      </c>
      <c r="D506" s="6" t="s">
        <v>3542</v>
      </c>
      <c r="E506" s="6" t="s">
        <v>2708</v>
      </c>
      <c r="F506" s="6" t="s">
        <v>2709</v>
      </c>
      <c r="G506" s="6" t="s">
        <v>2710</v>
      </c>
      <c r="H506" s="6" t="s">
        <v>267</v>
      </c>
      <c r="I506" s="6">
        <v>1</v>
      </c>
      <c r="J506" s="6">
        <v>335</v>
      </c>
      <c r="K506" s="6">
        <v>0</v>
      </c>
      <c r="L506" s="6">
        <v>0</v>
      </c>
      <c r="M506" s="6">
        <v>754</v>
      </c>
      <c r="N506" s="6" t="s">
        <v>1940</v>
      </c>
      <c r="O506" s="6" t="s">
        <v>1978</v>
      </c>
      <c r="Q506" s="6" t="s">
        <v>870</v>
      </c>
      <c r="T506" s="6" t="s">
        <v>1942</v>
      </c>
      <c r="Y506" s="6">
        <v>320</v>
      </c>
      <c r="Z506" s="6" t="s">
        <v>3543</v>
      </c>
      <c r="AA506" s="6" t="s">
        <v>3544</v>
      </c>
    </row>
    <row r="507" spans="1:27">
      <c r="A507" s="6" t="s">
        <v>3545</v>
      </c>
      <c r="B507" s="6" t="s">
        <v>3546</v>
      </c>
      <c r="C507" s="6" t="s">
        <v>3547</v>
      </c>
      <c r="D507" s="6" t="s">
        <v>3548</v>
      </c>
      <c r="E507" s="6" t="s">
        <v>1486</v>
      </c>
      <c r="F507" s="6" t="s">
        <v>1487</v>
      </c>
      <c r="G507" s="6" t="s">
        <v>1488</v>
      </c>
      <c r="H507" s="6" t="s">
        <v>163</v>
      </c>
      <c r="I507" s="6">
        <v>1</v>
      </c>
      <c r="J507" s="6">
        <v>399</v>
      </c>
      <c r="K507" s="6">
        <v>0</v>
      </c>
      <c r="L507" s="6">
        <v>0</v>
      </c>
      <c r="M507" s="6">
        <v>1197</v>
      </c>
      <c r="N507" s="6" t="s">
        <v>1476</v>
      </c>
      <c r="O507" s="6" t="s">
        <v>1477</v>
      </c>
      <c r="Q507" s="6" t="s">
        <v>870</v>
      </c>
      <c r="T507" s="6" t="s">
        <v>1886</v>
      </c>
      <c r="V507" s="6">
        <v>996899</v>
      </c>
      <c r="W507" s="6" t="s">
        <v>3549</v>
      </c>
      <c r="X507" s="6" t="s">
        <v>3550</v>
      </c>
    </row>
    <row r="508" spans="1:27">
      <c r="A508" s="6" t="s">
        <v>3545</v>
      </c>
      <c r="B508" s="6" t="s">
        <v>3546</v>
      </c>
      <c r="C508" s="6" t="s">
        <v>3547</v>
      </c>
      <c r="D508" s="6" t="s">
        <v>3548</v>
      </c>
      <c r="E508" s="6" t="s">
        <v>1486</v>
      </c>
      <c r="F508" s="6" t="s">
        <v>1487</v>
      </c>
      <c r="G508" s="6" t="s">
        <v>1998</v>
      </c>
      <c r="H508" s="6" t="s">
        <v>1043</v>
      </c>
      <c r="I508" s="6">
        <v>1</v>
      </c>
      <c r="J508" s="6">
        <v>399</v>
      </c>
      <c r="K508" s="6">
        <v>0</v>
      </c>
      <c r="L508" s="6">
        <v>0</v>
      </c>
      <c r="M508" s="6">
        <v>1197</v>
      </c>
      <c r="N508" s="6" t="s">
        <v>1476</v>
      </c>
      <c r="O508" s="6" t="s">
        <v>1477</v>
      </c>
      <c r="Q508" s="6" t="s">
        <v>870</v>
      </c>
      <c r="T508" s="6" t="s">
        <v>1886</v>
      </c>
      <c r="V508" s="6">
        <v>996899</v>
      </c>
      <c r="W508" s="6" t="s">
        <v>3549</v>
      </c>
      <c r="X508" s="6" t="s">
        <v>3550</v>
      </c>
    </row>
    <row r="509" spans="1:27">
      <c r="A509" s="6" t="s">
        <v>3545</v>
      </c>
      <c r="B509" s="6" t="s">
        <v>3546</v>
      </c>
      <c r="C509" s="6" t="s">
        <v>3547</v>
      </c>
      <c r="D509" s="6" t="s">
        <v>3548</v>
      </c>
      <c r="E509" s="6" t="s">
        <v>1486</v>
      </c>
      <c r="F509" s="6" t="s">
        <v>1487</v>
      </c>
      <c r="G509" s="6" t="s">
        <v>1907</v>
      </c>
      <c r="H509" s="6" t="s">
        <v>1045</v>
      </c>
      <c r="I509" s="6">
        <v>1</v>
      </c>
      <c r="J509" s="6">
        <v>399</v>
      </c>
      <c r="K509" s="6">
        <v>0</v>
      </c>
      <c r="L509" s="6">
        <v>0</v>
      </c>
      <c r="M509" s="6">
        <v>1197</v>
      </c>
      <c r="N509" s="6" t="s">
        <v>1476</v>
      </c>
      <c r="O509" s="6" t="s">
        <v>1477</v>
      </c>
      <c r="Q509" s="6" t="s">
        <v>870</v>
      </c>
      <c r="T509" s="6" t="s">
        <v>1886</v>
      </c>
      <c r="V509" s="6">
        <v>996899</v>
      </c>
      <c r="W509" s="6" t="s">
        <v>3549</v>
      </c>
      <c r="X509" s="6" t="s">
        <v>3550</v>
      </c>
    </row>
    <row r="510" spans="1:27">
      <c r="A510" s="6" t="s">
        <v>3551</v>
      </c>
      <c r="B510" s="6" t="s">
        <v>3552</v>
      </c>
      <c r="C510" s="6" t="s">
        <v>3553</v>
      </c>
      <c r="D510" s="6" t="s">
        <v>3554</v>
      </c>
      <c r="E510" s="6" t="s">
        <v>2010</v>
      </c>
      <c r="F510" s="6" t="s">
        <v>2011</v>
      </c>
      <c r="G510" s="6" t="s">
        <v>2012</v>
      </c>
      <c r="H510" s="6">
        <v>4714781024815</v>
      </c>
      <c r="I510" s="6">
        <v>1</v>
      </c>
      <c r="J510" s="6">
        <v>750</v>
      </c>
      <c r="K510" s="6">
        <v>0</v>
      </c>
      <c r="L510" s="6">
        <v>0</v>
      </c>
      <c r="M510" s="6">
        <v>750</v>
      </c>
      <c r="N510" s="6" t="s">
        <v>1940</v>
      </c>
      <c r="O510" s="6" t="s">
        <v>1048</v>
      </c>
      <c r="Q510" s="6" t="s">
        <v>870</v>
      </c>
      <c r="T510" s="6" t="s">
        <v>1942</v>
      </c>
      <c r="Y510" s="6">
        <v>235</v>
      </c>
      <c r="Z510" s="6" t="s">
        <v>3555</v>
      </c>
    </row>
    <row r="511" spans="1:27">
      <c r="A511" s="6" t="s">
        <v>3556</v>
      </c>
      <c r="B511" s="6" t="s">
        <v>3557</v>
      </c>
      <c r="C511" s="6" t="s">
        <v>3558</v>
      </c>
      <c r="D511" s="6" t="s">
        <v>3559</v>
      </c>
      <c r="E511" s="6" t="s">
        <v>1484</v>
      </c>
      <c r="F511" s="6" t="s">
        <v>1485</v>
      </c>
      <c r="G511" s="6" t="s">
        <v>1911</v>
      </c>
      <c r="H511" s="6" t="s">
        <v>253</v>
      </c>
      <c r="I511" s="6">
        <v>1</v>
      </c>
      <c r="J511" s="6">
        <v>960</v>
      </c>
      <c r="K511" s="6">
        <v>0</v>
      </c>
      <c r="L511" s="6">
        <v>0</v>
      </c>
      <c r="M511" s="6">
        <v>1054</v>
      </c>
      <c r="N511" s="6" t="s">
        <v>1940</v>
      </c>
      <c r="O511" s="6" t="s">
        <v>1495</v>
      </c>
      <c r="Q511" s="6" t="s">
        <v>870</v>
      </c>
      <c r="T511" s="6" t="s">
        <v>1942</v>
      </c>
      <c r="Y511" s="6">
        <v>403</v>
      </c>
      <c r="Z511" s="6" t="s">
        <v>3560</v>
      </c>
    </row>
    <row r="512" spans="1:27">
      <c r="A512" s="6" t="s">
        <v>3556</v>
      </c>
      <c r="B512" s="6" t="s">
        <v>3557</v>
      </c>
      <c r="C512" s="6" t="s">
        <v>3558</v>
      </c>
      <c r="D512" s="6" t="s">
        <v>3559</v>
      </c>
      <c r="E512" s="6" t="s">
        <v>1894</v>
      </c>
      <c r="F512" s="6" t="s">
        <v>1914</v>
      </c>
      <c r="G512" s="6" t="s">
        <v>1895</v>
      </c>
      <c r="H512" s="6">
        <v>4714781021043</v>
      </c>
      <c r="I512" s="6">
        <v>1</v>
      </c>
      <c r="J512" s="6">
        <v>150</v>
      </c>
      <c r="K512" s="6">
        <v>0</v>
      </c>
      <c r="L512" s="6">
        <v>0</v>
      </c>
      <c r="M512" s="6">
        <v>1054</v>
      </c>
      <c r="N512" s="6" t="s">
        <v>1940</v>
      </c>
      <c r="O512" s="6" t="s">
        <v>1495</v>
      </c>
      <c r="Q512" s="6" t="s">
        <v>870</v>
      </c>
      <c r="T512" s="6" t="s">
        <v>1942</v>
      </c>
      <c r="Y512" s="6">
        <v>403</v>
      </c>
      <c r="Z512" s="6" t="s">
        <v>3560</v>
      </c>
    </row>
    <row r="513" spans="1:26">
      <c r="A513" s="6" t="s">
        <v>3556</v>
      </c>
      <c r="B513" s="6" t="s">
        <v>3557</v>
      </c>
      <c r="C513" s="6" t="s">
        <v>3558</v>
      </c>
      <c r="D513" s="6" t="s">
        <v>3559</v>
      </c>
      <c r="E513" s="6" t="s">
        <v>868</v>
      </c>
      <c r="F513" s="6" t="s">
        <v>871</v>
      </c>
      <c r="G513" s="6" t="s">
        <v>872</v>
      </c>
      <c r="I513" s="6">
        <v>1</v>
      </c>
      <c r="J513" s="6">
        <v>-56</v>
      </c>
      <c r="K513" s="6">
        <v>0</v>
      </c>
      <c r="L513" s="6">
        <v>0</v>
      </c>
      <c r="M513" s="6">
        <v>1054</v>
      </c>
      <c r="N513" s="6" t="s">
        <v>1940</v>
      </c>
      <c r="O513" s="6" t="s">
        <v>1495</v>
      </c>
      <c r="Q513" s="6" t="s">
        <v>870</v>
      </c>
      <c r="T513" s="6" t="s">
        <v>1942</v>
      </c>
      <c r="Y513" s="6">
        <v>403</v>
      </c>
      <c r="Z513" s="6" t="s">
        <v>3560</v>
      </c>
    </row>
    <row r="514" spans="1:26">
      <c r="A514" s="6" t="s">
        <v>3556</v>
      </c>
      <c r="B514" s="6" t="s">
        <v>3557</v>
      </c>
      <c r="C514" s="6" t="s">
        <v>3558</v>
      </c>
      <c r="D514" s="6" t="s">
        <v>3559</v>
      </c>
      <c r="E514" s="6" t="s">
        <v>873</v>
      </c>
      <c r="F514" s="6" t="s">
        <v>1299</v>
      </c>
      <c r="G514" s="6" t="s">
        <v>874</v>
      </c>
      <c r="I514" s="6">
        <v>1</v>
      </c>
      <c r="J514" s="6">
        <v>56</v>
      </c>
      <c r="K514" s="6">
        <v>0</v>
      </c>
      <c r="L514" s="6">
        <v>0</v>
      </c>
      <c r="M514" s="6">
        <v>1054</v>
      </c>
      <c r="N514" s="6" t="s">
        <v>1940</v>
      </c>
      <c r="O514" s="6" t="s">
        <v>1495</v>
      </c>
      <c r="Q514" s="6" t="s">
        <v>870</v>
      </c>
      <c r="T514" s="6" t="s">
        <v>1942</v>
      </c>
      <c r="Y514" s="6">
        <v>403</v>
      </c>
      <c r="Z514" s="6" t="s">
        <v>3560</v>
      </c>
    </row>
    <row r="515" spans="1:26">
      <c r="A515" s="6" t="s">
        <v>3561</v>
      </c>
      <c r="B515" s="6" t="s">
        <v>3562</v>
      </c>
      <c r="C515" s="6" t="s">
        <v>3563</v>
      </c>
      <c r="D515" s="6" t="s">
        <v>3564</v>
      </c>
      <c r="E515" s="6" t="s">
        <v>1486</v>
      </c>
      <c r="F515" s="6" t="s">
        <v>1487</v>
      </c>
      <c r="G515" s="6" t="s">
        <v>1498</v>
      </c>
      <c r="H515" s="6" t="s">
        <v>164</v>
      </c>
      <c r="I515" s="6">
        <v>2</v>
      </c>
      <c r="J515" s="6">
        <v>798</v>
      </c>
      <c r="K515" s="6">
        <v>0</v>
      </c>
      <c r="L515" s="6">
        <v>0</v>
      </c>
      <c r="M515" s="6">
        <v>1444</v>
      </c>
      <c r="N515" s="6" t="s">
        <v>1940</v>
      </c>
      <c r="O515" s="6" t="s">
        <v>1048</v>
      </c>
      <c r="Q515" s="6" t="s">
        <v>870</v>
      </c>
      <c r="T515" s="6" t="s">
        <v>1942</v>
      </c>
      <c r="Y515" s="6">
        <v>350</v>
      </c>
      <c r="Z515" s="6" t="s">
        <v>3565</v>
      </c>
    </row>
    <row r="516" spans="1:26">
      <c r="A516" s="6" t="s">
        <v>3561</v>
      </c>
      <c r="B516" s="6" t="s">
        <v>3562</v>
      </c>
      <c r="C516" s="6" t="s">
        <v>3563</v>
      </c>
      <c r="D516" s="6" t="s">
        <v>3564</v>
      </c>
      <c r="E516" s="6" t="s">
        <v>1944</v>
      </c>
      <c r="F516" s="6" t="s">
        <v>1945</v>
      </c>
      <c r="G516" s="6" t="s">
        <v>2006</v>
      </c>
      <c r="H516" s="6" t="s">
        <v>296</v>
      </c>
      <c r="I516" s="6">
        <v>1</v>
      </c>
      <c r="J516" s="6">
        <v>680</v>
      </c>
      <c r="K516" s="6">
        <v>0</v>
      </c>
      <c r="L516" s="6">
        <v>0</v>
      </c>
      <c r="M516" s="6">
        <v>1444</v>
      </c>
      <c r="N516" s="6" t="s">
        <v>1940</v>
      </c>
      <c r="O516" s="6" t="s">
        <v>1048</v>
      </c>
      <c r="Q516" s="6" t="s">
        <v>870</v>
      </c>
      <c r="T516" s="6" t="s">
        <v>1942</v>
      </c>
      <c r="Y516" s="6">
        <v>350</v>
      </c>
      <c r="Z516" s="6" t="s">
        <v>3565</v>
      </c>
    </row>
    <row r="517" spans="1:26">
      <c r="A517" s="6" t="s">
        <v>3561</v>
      </c>
      <c r="B517" s="6" t="s">
        <v>3562</v>
      </c>
      <c r="C517" s="6" t="s">
        <v>3563</v>
      </c>
      <c r="D517" s="6" t="s">
        <v>3564</v>
      </c>
      <c r="E517" s="6" t="s">
        <v>1507</v>
      </c>
      <c r="F517" s="6" t="s">
        <v>1943</v>
      </c>
      <c r="G517" s="6" t="s">
        <v>874</v>
      </c>
      <c r="I517" s="6">
        <v>1</v>
      </c>
      <c r="J517" s="6">
        <v>-15</v>
      </c>
      <c r="K517" s="6">
        <v>0</v>
      </c>
      <c r="L517" s="6">
        <v>0</v>
      </c>
      <c r="M517" s="6">
        <v>1444</v>
      </c>
      <c r="N517" s="6" t="s">
        <v>1940</v>
      </c>
      <c r="O517" s="6" t="s">
        <v>1048</v>
      </c>
      <c r="Q517" s="6" t="s">
        <v>870</v>
      </c>
      <c r="T517" s="6" t="s">
        <v>1942</v>
      </c>
      <c r="Y517" s="6">
        <v>350</v>
      </c>
      <c r="Z517" s="6" t="s">
        <v>3565</v>
      </c>
    </row>
    <row r="518" spans="1:26">
      <c r="A518" s="6" t="s">
        <v>3561</v>
      </c>
      <c r="B518" s="6" t="s">
        <v>3562</v>
      </c>
      <c r="C518" s="6" t="s">
        <v>3563</v>
      </c>
      <c r="D518" s="6" t="s">
        <v>3564</v>
      </c>
      <c r="E518" s="6" t="s">
        <v>868</v>
      </c>
      <c r="F518" s="6" t="s">
        <v>871</v>
      </c>
      <c r="G518" s="6" t="s">
        <v>872</v>
      </c>
      <c r="I518" s="6">
        <v>1</v>
      </c>
      <c r="J518" s="6">
        <v>-19</v>
      </c>
      <c r="K518" s="6">
        <v>0</v>
      </c>
      <c r="L518" s="6">
        <v>0</v>
      </c>
      <c r="M518" s="6">
        <v>1444</v>
      </c>
      <c r="N518" s="6" t="s">
        <v>1940</v>
      </c>
      <c r="O518" s="6" t="s">
        <v>1048</v>
      </c>
      <c r="Q518" s="6" t="s">
        <v>870</v>
      </c>
      <c r="T518" s="6" t="s">
        <v>1942</v>
      </c>
      <c r="Y518" s="6">
        <v>350</v>
      </c>
      <c r="Z518" s="6" t="s">
        <v>3565</v>
      </c>
    </row>
    <row r="519" spans="1:26">
      <c r="A519" s="6" t="s">
        <v>3561</v>
      </c>
      <c r="B519" s="6" t="s">
        <v>3562</v>
      </c>
      <c r="C519" s="6" t="s">
        <v>3563</v>
      </c>
      <c r="D519" s="6" t="s">
        <v>3564</v>
      </c>
      <c r="E519" s="6" t="s">
        <v>873</v>
      </c>
      <c r="F519" s="6" t="s">
        <v>1299</v>
      </c>
      <c r="G519" s="6" t="s">
        <v>874</v>
      </c>
      <c r="I519" s="6">
        <v>1</v>
      </c>
      <c r="J519" s="6">
        <v>74</v>
      </c>
      <c r="K519" s="6">
        <v>0</v>
      </c>
      <c r="L519" s="6">
        <v>0</v>
      </c>
      <c r="M519" s="6">
        <v>1444</v>
      </c>
      <c r="N519" s="6" t="s">
        <v>1940</v>
      </c>
      <c r="O519" s="6" t="s">
        <v>1048</v>
      </c>
      <c r="Q519" s="6" t="s">
        <v>870</v>
      </c>
      <c r="T519" s="6" t="s">
        <v>1942</v>
      </c>
      <c r="Y519" s="6">
        <v>350</v>
      </c>
      <c r="Z519" s="6" t="s">
        <v>3565</v>
      </c>
    </row>
    <row r="520" spans="1:26">
      <c r="A520" s="6" t="s">
        <v>3566</v>
      </c>
      <c r="B520" s="6" t="s">
        <v>3567</v>
      </c>
      <c r="C520" s="6" t="s">
        <v>2632</v>
      </c>
      <c r="D520" s="6" t="s">
        <v>3568</v>
      </c>
      <c r="E520" s="6" t="s">
        <v>1919</v>
      </c>
      <c r="F520" s="6" t="s">
        <v>1920</v>
      </c>
      <c r="G520" s="6" t="s">
        <v>1921</v>
      </c>
      <c r="H520" s="6">
        <v>4714781020824</v>
      </c>
      <c r="I520" s="6">
        <v>1</v>
      </c>
      <c r="J520" s="6">
        <v>350</v>
      </c>
      <c r="K520" s="6">
        <v>0</v>
      </c>
      <c r="L520" s="6">
        <v>0</v>
      </c>
      <c r="M520" s="6">
        <v>1329</v>
      </c>
      <c r="N520" s="6" t="s">
        <v>1940</v>
      </c>
      <c r="O520" s="6" t="s">
        <v>1495</v>
      </c>
      <c r="Q520" s="6" t="s">
        <v>870</v>
      </c>
      <c r="T520" s="6" t="s">
        <v>1942</v>
      </c>
      <c r="Y520" s="6">
        <v>709</v>
      </c>
      <c r="Z520" s="6" t="s">
        <v>3569</v>
      </c>
    </row>
    <row r="521" spans="1:26">
      <c r="A521" s="6" t="s">
        <v>3566</v>
      </c>
      <c r="B521" s="6" t="s">
        <v>3567</v>
      </c>
      <c r="C521" s="6" t="s">
        <v>2632</v>
      </c>
      <c r="D521" s="6" t="s">
        <v>3568</v>
      </c>
      <c r="E521" s="6" t="s">
        <v>1912</v>
      </c>
      <c r="F521" s="6" t="s">
        <v>1913</v>
      </c>
      <c r="G521" s="6" t="s">
        <v>194</v>
      </c>
      <c r="H521" s="6">
        <v>4714781020282</v>
      </c>
      <c r="I521" s="6">
        <v>1</v>
      </c>
      <c r="J521" s="6">
        <v>299</v>
      </c>
      <c r="K521" s="6">
        <v>0</v>
      </c>
      <c r="L521" s="6">
        <v>0</v>
      </c>
      <c r="M521" s="6">
        <v>1329</v>
      </c>
      <c r="N521" s="6" t="s">
        <v>1940</v>
      </c>
      <c r="O521" s="6" t="s">
        <v>1495</v>
      </c>
      <c r="Q521" s="6" t="s">
        <v>870</v>
      </c>
      <c r="T521" s="6" t="s">
        <v>1942</v>
      </c>
      <c r="Y521" s="6">
        <v>709</v>
      </c>
      <c r="Z521" s="6" t="s">
        <v>3569</v>
      </c>
    </row>
    <row r="522" spans="1:26">
      <c r="A522" s="6" t="s">
        <v>3566</v>
      </c>
      <c r="B522" s="6" t="s">
        <v>3567</v>
      </c>
      <c r="C522" s="6" t="s">
        <v>2632</v>
      </c>
      <c r="D522" s="6" t="s">
        <v>3568</v>
      </c>
      <c r="E522" s="6" t="s">
        <v>1944</v>
      </c>
      <c r="F522" s="6" t="s">
        <v>1945</v>
      </c>
      <c r="G522" s="6" t="s">
        <v>1819</v>
      </c>
      <c r="H522" s="6" t="s">
        <v>298</v>
      </c>
      <c r="I522" s="6">
        <v>1</v>
      </c>
      <c r="J522" s="6">
        <v>680</v>
      </c>
      <c r="K522" s="6">
        <v>0</v>
      </c>
      <c r="L522" s="6">
        <v>0</v>
      </c>
      <c r="M522" s="6">
        <v>1329</v>
      </c>
      <c r="N522" s="6" t="s">
        <v>1940</v>
      </c>
      <c r="O522" s="6" t="s">
        <v>1495</v>
      </c>
      <c r="Q522" s="6" t="s">
        <v>870</v>
      </c>
      <c r="T522" s="6" t="s">
        <v>1942</v>
      </c>
      <c r="Y522" s="6">
        <v>709</v>
      </c>
      <c r="Z522" s="6" t="s">
        <v>3569</v>
      </c>
    </row>
    <row r="523" spans="1:26">
      <c r="A523" s="6" t="s">
        <v>3566</v>
      </c>
      <c r="B523" s="6" t="s">
        <v>3567</v>
      </c>
      <c r="C523" s="6" t="s">
        <v>2632</v>
      </c>
      <c r="D523" s="6" t="s">
        <v>3568</v>
      </c>
      <c r="E523" s="6" t="s">
        <v>873</v>
      </c>
      <c r="F523" s="6" t="s">
        <v>1299</v>
      </c>
      <c r="G523" s="6" t="s">
        <v>874</v>
      </c>
      <c r="I523" s="6">
        <v>1</v>
      </c>
      <c r="J523" s="6">
        <v>66</v>
      </c>
      <c r="K523" s="6">
        <v>0</v>
      </c>
      <c r="L523" s="6">
        <v>0</v>
      </c>
      <c r="M523" s="6">
        <v>1329</v>
      </c>
      <c r="N523" s="6" t="s">
        <v>1940</v>
      </c>
      <c r="O523" s="6" t="s">
        <v>1495</v>
      </c>
      <c r="Q523" s="6" t="s">
        <v>870</v>
      </c>
      <c r="T523" s="6" t="s">
        <v>1942</v>
      </c>
      <c r="Y523" s="6">
        <v>709</v>
      </c>
      <c r="Z523" s="6" t="s">
        <v>3569</v>
      </c>
    </row>
    <row r="524" spans="1:26">
      <c r="A524" s="6" t="s">
        <v>3570</v>
      </c>
      <c r="B524" s="6" t="s">
        <v>3571</v>
      </c>
      <c r="C524" s="6" t="s">
        <v>3572</v>
      </c>
      <c r="D524" s="6" t="s">
        <v>3573</v>
      </c>
      <c r="E524" s="6" t="s">
        <v>1901</v>
      </c>
      <c r="F524" s="6" t="s">
        <v>1902</v>
      </c>
      <c r="G524" s="6" t="s">
        <v>1903</v>
      </c>
      <c r="H524" s="6">
        <v>4714781020510</v>
      </c>
      <c r="I524" s="6">
        <v>1</v>
      </c>
      <c r="J524" s="6">
        <v>299</v>
      </c>
      <c r="K524" s="6">
        <v>65</v>
      </c>
      <c r="L524" s="6">
        <v>0</v>
      </c>
      <c r="M524" s="6">
        <v>364</v>
      </c>
      <c r="N524" s="6" t="s">
        <v>1476</v>
      </c>
      <c r="O524" s="6" t="s">
        <v>1495</v>
      </c>
      <c r="Q524" s="6" t="s">
        <v>870</v>
      </c>
      <c r="T524" s="6" t="s">
        <v>1886</v>
      </c>
      <c r="V524" s="6">
        <v>163730</v>
      </c>
      <c r="W524" s="6" t="s">
        <v>3574</v>
      </c>
      <c r="X524" s="6" t="s">
        <v>3575</v>
      </c>
    </row>
    <row r="525" spans="1:26">
      <c r="A525" s="6" t="s">
        <v>3576</v>
      </c>
      <c r="B525" s="6" t="s">
        <v>3577</v>
      </c>
      <c r="C525" s="6" t="s">
        <v>3578</v>
      </c>
      <c r="D525" s="6" t="s">
        <v>3579</v>
      </c>
      <c r="E525" s="6" t="s">
        <v>878</v>
      </c>
      <c r="F525" s="6" t="s">
        <v>879</v>
      </c>
      <c r="G525" s="6" t="s">
        <v>880</v>
      </c>
      <c r="H525" s="6" t="s">
        <v>181</v>
      </c>
      <c r="I525" s="6">
        <v>1</v>
      </c>
      <c r="J525" s="6">
        <v>888</v>
      </c>
      <c r="K525" s="6">
        <v>0</v>
      </c>
      <c r="L525" s="6">
        <v>0</v>
      </c>
      <c r="M525" s="6">
        <v>888</v>
      </c>
      <c r="N525" s="6" t="s">
        <v>1476</v>
      </c>
      <c r="O525" s="6" t="s">
        <v>1477</v>
      </c>
      <c r="Q525" s="6" t="s">
        <v>870</v>
      </c>
      <c r="T525" s="6" t="s">
        <v>1886</v>
      </c>
      <c r="V525" s="6">
        <v>971351</v>
      </c>
      <c r="W525" s="6" t="s">
        <v>3580</v>
      </c>
      <c r="X525" s="6" t="s">
        <v>3581</v>
      </c>
    </row>
    <row r="526" spans="1:26">
      <c r="A526" s="6" t="s">
        <v>3582</v>
      </c>
      <c r="B526" s="6" t="s">
        <v>3583</v>
      </c>
      <c r="C526" s="6" t="s">
        <v>3584</v>
      </c>
      <c r="D526" s="6" t="s">
        <v>3585</v>
      </c>
      <c r="E526" s="6" t="s">
        <v>2010</v>
      </c>
      <c r="F526" s="6" t="s">
        <v>2011</v>
      </c>
      <c r="G526" s="6" t="s">
        <v>2012</v>
      </c>
      <c r="H526" s="6">
        <v>4714781024815</v>
      </c>
      <c r="I526" s="6">
        <v>2</v>
      </c>
      <c r="J526" s="6">
        <v>1500</v>
      </c>
      <c r="K526" s="6">
        <v>0</v>
      </c>
      <c r="L526" s="6">
        <v>0</v>
      </c>
      <c r="M526" s="6">
        <v>1396</v>
      </c>
      <c r="N526" s="6" t="s">
        <v>1960</v>
      </c>
      <c r="O526" s="6" t="s">
        <v>1961</v>
      </c>
      <c r="Q526" s="6" t="s">
        <v>870</v>
      </c>
      <c r="T526" s="6" t="s">
        <v>1942</v>
      </c>
      <c r="Y526" s="6">
        <v>242</v>
      </c>
      <c r="Z526" s="6" t="s">
        <v>3586</v>
      </c>
    </row>
    <row r="527" spans="1:26">
      <c r="A527" s="6" t="s">
        <v>3582</v>
      </c>
      <c r="B527" s="6" t="s">
        <v>3583</v>
      </c>
      <c r="C527" s="6" t="s">
        <v>3584</v>
      </c>
      <c r="D527" s="6" t="s">
        <v>3585</v>
      </c>
      <c r="E527" s="6" t="s">
        <v>1507</v>
      </c>
      <c r="F527" s="6" t="s">
        <v>1926</v>
      </c>
      <c r="G527" s="6" t="s">
        <v>874</v>
      </c>
      <c r="I527" s="6">
        <v>1</v>
      </c>
      <c r="J527" s="6">
        <v>-30</v>
      </c>
      <c r="K527" s="6">
        <v>0</v>
      </c>
      <c r="L527" s="6">
        <v>0</v>
      </c>
      <c r="M527" s="6">
        <v>1396</v>
      </c>
      <c r="N527" s="6" t="s">
        <v>1960</v>
      </c>
      <c r="O527" s="6" t="s">
        <v>1961</v>
      </c>
      <c r="Q527" s="6" t="s">
        <v>870</v>
      </c>
      <c r="T527" s="6" t="s">
        <v>1942</v>
      </c>
      <c r="Y527" s="6">
        <v>242</v>
      </c>
      <c r="Z527" s="6" t="s">
        <v>3586</v>
      </c>
    </row>
    <row r="528" spans="1:26">
      <c r="A528" s="6" t="s">
        <v>3582</v>
      </c>
      <c r="B528" s="6" t="s">
        <v>3583</v>
      </c>
      <c r="C528" s="6" t="s">
        <v>3584</v>
      </c>
      <c r="D528" s="6" t="s">
        <v>3585</v>
      </c>
      <c r="E528" s="6" t="s">
        <v>868</v>
      </c>
      <c r="F528" s="6" t="s">
        <v>871</v>
      </c>
      <c r="G528" s="6" t="s">
        <v>872</v>
      </c>
      <c r="I528" s="6">
        <v>1</v>
      </c>
      <c r="J528" s="6">
        <v>-74</v>
      </c>
      <c r="K528" s="6">
        <v>0</v>
      </c>
      <c r="L528" s="6">
        <v>0</v>
      </c>
      <c r="M528" s="6">
        <v>1396</v>
      </c>
      <c r="N528" s="6" t="s">
        <v>1960</v>
      </c>
      <c r="O528" s="6" t="s">
        <v>1961</v>
      </c>
      <c r="Q528" s="6" t="s">
        <v>870</v>
      </c>
      <c r="T528" s="6" t="s">
        <v>1942</v>
      </c>
      <c r="Y528" s="6">
        <v>242</v>
      </c>
      <c r="Z528" s="6" t="s">
        <v>3586</v>
      </c>
    </row>
    <row r="529" spans="1:26">
      <c r="A529" s="6" t="s">
        <v>3582</v>
      </c>
      <c r="B529" s="6" t="s">
        <v>3583</v>
      </c>
      <c r="C529" s="6" t="s">
        <v>3584</v>
      </c>
      <c r="D529" s="6" t="s">
        <v>3585</v>
      </c>
      <c r="E529" s="6" t="s">
        <v>873</v>
      </c>
      <c r="F529" s="6" t="s">
        <v>1299</v>
      </c>
      <c r="G529" s="6" t="s">
        <v>874</v>
      </c>
      <c r="I529" s="6">
        <v>1</v>
      </c>
      <c r="J529" s="6">
        <v>75</v>
      </c>
      <c r="K529" s="6">
        <v>0</v>
      </c>
      <c r="L529" s="6">
        <v>0</v>
      </c>
      <c r="M529" s="6">
        <v>1396</v>
      </c>
      <c r="N529" s="6" t="s">
        <v>1960</v>
      </c>
      <c r="O529" s="6" t="s">
        <v>1961</v>
      </c>
      <c r="Q529" s="6" t="s">
        <v>870</v>
      </c>
      <c r="T529" s="6" t="s">
        <v>1942</v>
      </c>
      <c r="Y529" s="6">
        <v>242</v>
      </c>
      <c r="Z529" s="6" t="s">
        <v>3586</v>
      </c>
    </row>
    <row r="530" spans="1:26">
      <c r="A530" s="6" t="s">
        <v>3587</v>
      </c>
      <c r="B530" s="6" t="s">
        <v>3588</v>
      </c>
      <c r="C530" s="6" t="s">
        <v>3589</v>
      </c>
      <c r="D530" s="6" t="s">
        <v>3590</v>
      </c>
      <c r="E530" s="6" t="s">
        <v>1516</v>
      </c>
      <c r="F530" s="6" t="s">
        <v>1517</v>
      </c>
      <c r="G530" s="6" t="s">
        <v>3591</v>
      </c>
      <c r="H530" s="6" t="s">
        <v>241</v>
      </c>
      <c r="I530" s="6">
        <v>1</v>
      </c>
      <c r="J530" s="6">
        <v>699</v>
      </c>
      <c r="K530" s="6">
        <v>0</v>
      </c>
      <c r="L530" s="6">
        <v>0</v>
      </c>
      <c r="M530" s="6">
        <v>817</v>
      </c>
      <c r="N530" s="6" t="s">
        <v>1476</v>
      </c>
      <c r="O530" s="6" t="s">
        <v>1477</v>
      </c>
      <c r="Q530" s="6" t="s">
        <v>870</v>
      </c>
      <c r="T530" s="6" t="s">
        <v>1886</v>
      </c>
      <c r="V530" s="6">
        <v>164401</v>
      </c>
      <c r="W530" s="6" t="s">
        <v>3592</v>
      </c>
      <c r="X530" s="6" t="s">
        <v>3593</v>
      </c>
    </row>
    <row r="531" spans="1:26">
      <c r="A531" s="6" t="s">
        <v>3587</v>
      </c>
      <c r="B531" s="6" t="s">
        <v>3588</v>
      </c>
      <c r="C531" s="6" t="s">
        <v>3589</v>
      </c>
      <c r="D531" s="6" t="s">
        <v>3590</v>
      </c>
      <c r="E531" s="6" t="s">
        <v>1608</v>
      </c>
      <c r="F531" s="6" t="s">
        <v>282</v>
      </c>
      <c r="G531" s="6" t="s">
        <v>1609</v>
      </c>
      <c r="H531" s="6">
        <v>4714781020152</v>
      </c>
      <c r="I531" s="6">
        <v>2</v>
      </c>
      <c r="J531" s="6">
        <v>118</v>
      </c>
      <c r="K531" s="6">
        <v>0</v>
      </c>
      <c r="L531" s="6">
        <v>0</v>
      </c>
      <c r="M531" s="6">
        <v>817</v>
      </c>
      <c r="N531" s="6" t="s">
        <v>1476</v>
      </c>
      <c r="O531" s="6" t="s">
        <v>1477</v>
      </c>
      <c r="Q531" s="6" t="s">
        <v>870</v>
      </c>
      <c r="T531" s="6" t="s">
        <v>1886</v>
      </c>
      <c r="V531" s="6">
        <v>164401</v>
      </c>
      <c r="W531" s="6" t="s">
        <v>3592</v>
      </c>
      <c r="X531" s="6" t="s">
        <v>3593</v>
      </c>
    </row>
    <row r="532" spans="1:26">
      <c r="A532" s="6" t="s">
        <v>3594</v>
      </c>
      <c r="B532" s="6" t="s">
        <v>3595</v>
      </c>
      <c r="C532" s="6" t="s">
        <v>3596</v>
      </c>
      <c r="D532" s="6" t="s">
        <v>3597</v>
      </c>
      <c r="E532" s="6" t="s">
        <v>1486</v>
      </c>
      <c r="F532" s="6" t="s">
        <v>1487</v>
      </c>
      <c r="G532" s="6" t="s">
        <v>1488</v>
      </c>
      <c r="H532" s="6" t="s">
        <v>163</v>
      </c>
      <c r="I532" s="6">
        <v>1</v>
      </c>
      <c r="J532" s="6">
        <v>399</v>
      </c>
      <c r="K532" s="6">
        <v>65</v>
      </c>
      <c r="L532" s="6">
        <v>0</v>
      </c>
      <c r="M532" s="6">
        <v>663</v>
      </c>
      <c r="N532" s="6" t="s">
        <v>1476</v>
      </c>
      <c r="O532" s="6" t="s">
        <v>1477</v>
      </c>
      <c r="Q532" s="6" t="s">
        <v>870</v>
      </c>
      <c r="T532" s="6" t="s">
        <v>1886</v>
      </c>
      <c r="V532" s="6">
        <v>110253</v>
      </c>
      <c r="W532" s="6" t="s">
        <v>3598</v>
      </c>
      <c r="X532" s="6" t="s">
        <v>3599</v>
      </c>
    </row>
    <row r="533" spans="1:26">
      <c r="A533" s="6" t="s">
        <v>3594</v>
      </c>
      <c r="B533" s="6" t="s">
        <v>3595</v>
      </c>
      <c r="C533" s="6" t="s">
        <v>3596</v>
      </c>
      <c r="D533" s="6" t="s">
        <v>3597</v>
      </c>
      <c r="E533" s="6" t="s">
        <v>1526</v>
      </c>
      <c r="F533" s="6" t="s">
        <v>1527</v>
      </c>
      <c r="G533" s="6" t="s">
        <v>1528</v>
      </c>
      <c r="H533" s="6" t="s">
        <v>1021</v>
      </c>
      <c r="I533" s="6">
        <v>1</v>
      </c>
      <c r="J533" s="6">
        <v>199</v>
      </c>
      <c r="K533" s="6">
        <v>65</v>
      </c>
      <c r="L533" s="6">
        <v>0</v>
      </c>
      <c r="M533" s="6">
        <v>663</v>
      </c>
      <c r="N533" s="6" t="s">
        <v>1476</v>
      </c>
      <c r="O533" s="6" t="s">
        <v>1477</v>
      </c>
      <c r="Q533" s="6" t="s">
        <v>870</v>
      </c>
      <c r="T533" s="6" t="s">
        <v>1886</v>
      </c>
      <c r="V533" s="6">
        <v>110253</v>
      </c>
      <c r="W533" s="6" t="s">
        <v>3598</v>
      </c>
      <c r="X533" s="6" t="s">
        <v>3599</v>
      </c>
    </row>
    <row r="534" spans="1:26">
      <c r="A534" s="6" t="s">
        <v>3600</v>
      </c>
      <c r="B534" s="6" t="s">
        <v>3601</v>
      </c>
      <c r="C534" s="6" t="s">
        <v>3602</v>
      </c>
      <c r="D534" s="6" t="s">
        <v>3603</v>
      </c>
      <c r="E534" s="6" t="s">
        <v>1944</v>
      </c>
      <c r="F534" s="6" t="s">
        <v>1945</v>
      </c>
      <c r="G534" s="6" t="s">
        <v>1819</v>
      </c>
      <c r="H534" s="6" t="s">
        <v>298</v>
      </c>
      <c r="I534" s="6">
        <v>1</v>
      </c>
      <c r="J534" s="6">
        <v>680</v>
      </c>
      <c r="K534" s="6">
        <v>0</v>
      </c>
      <c r="L534" s="6">
        <v>0</v>
      </c>
      <c r="M534" s="6">
        <v>825</v>
      </c>
      <c r="N534" s="6" t="s">
        <v>1476</v>
      </c>
      <c r="O534" s="6" t="s">
        <v>1477</v>
      </c>
      <c r="Q534" s="6" t="s">
        <v>870</v>
      </c>
      <c r="T534" s="6" t="s">
        <v>1886</v>
      </c>
      <c r="V534" s="6">
        <v>210029</v>
      </c>
      <c r="W534" s="6" t="s">
        <v>3604</v>
      </c>
      <c r="X534" s="6" t="s">
        <v>3605</v>
      </c>
    </row>
    <row r="535" spans="1:26">
      <c r="A535" s="6" t="s">
        <v>3600</v>
      </c>
      <c r="B535" s="6" t="s">
        <v>3601</v>
      </c>
      <c r="C535" s="6" t="s">
        <v>3602</v>
      </c>
      <c r="D535" s="6" t="s">
        <v>3603</v>
      </c>
      <c r="E535" s="6" t="s">
        <v>1496</v>
      </c>
      <c r="F535" s="6" t="s">
        <v>1497</v>
      </c>
      <c r="G535" s="6" t="s">
        <v>183</v>
      </c>
      <c r="H535" s="6">
        <v>4714781020954</v>
      </c>
      <c r="I535" s="6">
        <v>1</v>
      </c>
      <c r="J535" s="6">
        <v>145</v>
      </c>
      <c r="K535" s="6">
        <v>0</v>
      </c>
      <c r="L535" s="6">
        <v>0</v>
      </c>
      <c r="M535" s="6">
        <v>825</v>
      </c>
      <c r="N535" s="6" t="s">
        <v>1476</v>
      </c>
      <c r="O535" s="6" t="s">
        <v>1477</v>
      </c>
      <c r="Q535" s="6" t="s">
        <v>870</v>
      </c>
      <c r="T535" s="6" t="s">
        <v>1886</v>
      </c>
      <c r="V535" s="6">
        <v>210029</v>
      </c>
      <c r="W535" s="6" t="s">
        <v>3604</v>
      </c>
      <c r="X535" s="6" t="s">
        <v>3605</v>
      </c>
    </row>
    <row r="536" spans="1:26">
      <c r="A536" s="6" t="s">
        <v>3606</v>
      </c>
      <c r="B536" s="6" t="s">
        <v>3607</v>
      </c>
      <c r="C536" s="6" t="s">
        <v>3608</v>
      </c>
      <c r="D536" s="6" t="s">
        <v>3609</v>
      </c>
      <c r="E536" s="6" t="s">
        <v>1991</v>
      </c>
      <c r="F536" s="6" t="s">
        <v>1992</v>
      </c>
      <c r="G536" s="6" t="s">
        <v>1993</v>
      </c>
      <c r="H536" s="6" t="s">
        <v>308</v>
      </c>
      <c r="I536" s="6">
        <v>1</v>
      </c>
      <c r="J536" s="6">
        <v>430</v>
      </c>
      <c r="K536" s="6">
        <v>0</v>
      </c>
      <c r="L536" s="6">
        <v>0</v>
      </c>
      <c r="M536" s="6">
        <v>880</v>
      </c>
      <c r="N536" s="6" t="s">
        <v>1476</v>
      </c>
      <c r="O536" s="6" t="s">
        <v>1477</v>
      </c>
      <c r="Q536" s="6" t="s">
        <v>870</v>
      </c>
      <c r="T536" s="6" t="s">
        <v>1886</v>
      </c>
      <c r="V536" s="6">
        <v>214560</v>
      </c>
      <c r="W536" s="6" t="s">
        <v>3610</v>
      </c>
      <c r="X536" s="6" t="s">
        <v>3611</v>
      </c>
    </row>
    <row r="537" spans="1:26">
      <c r="A537" s="6" t="s">
        <v>3606</v>
      </c>
      <c r="B537" s="6" t="s">
        <v>3607</v>
      </c>
      <c r="C537" s="6" t="s">
        <v>3608</v>
      </c>
      <c r="D537" s="6" t="s">
        <v>3609</v>
      </c>
      <c r="E537" s="6" t="s">
        <v>1481</v>
      </c>
      <c r="F537" s="6" t="s">
        <v>1482</v>
      </c>
      <c r="G537" s="6" t="s">
        <v>1483</v>
      </c>
      <c r="H537" s="6" t="s">
        <v>175</v>
      </c>
      <c r="I537" s="6">
        <v>1</v>
      </c>
      <c r="J537" s="6">
        <v>450</v>
      </c>
      <c r="K537" s="6">
        <v>0</v>
      </c>
      <c r="L537" s="6">
        <v>0</v>
      </c>
      <c r="M537" s="6">
        <v>880</v>
      </c>
      <c r="N537" s="6" t="s">
        <v>1476</v>
      </c>
      <c r="O537" s="6" t="s">
        <v>1477</v>
      </c>
      <c r="Q537" s="6" t="s">
        <v>870</v>
      </c>
      <c r="T537" s="6" t="s">
        <v>1886</v>
      </c>
      <c r="V537" s="6">
        <v>214560</v>
      </c>
      <c r="W537" s="6" t="s">
        <v>3610</v>
      </c>
      <c r="X537" s="6" t="s">
        <v>3611</v>
      </c>
    </row>
    <row r="538" spans="1:26">
      <c r="A538" s="6" t="s">
        <v>3612</v>
      </c>
      <c r="B538" s="6" t="s">
        <v>3613</v>
      </c>
      <c r="C538" s="6" t="s">
        <v>3614</v>
      </c>
      <c r="D538" s="6" t="s">
        <v>3615</v>
      </c>
      <c r="E538" s="6" t="s">
        <v>876</v>
      </c>
      <c r="F538" s="6" t="s">
        <v>877</v>
      </c>
      <c r="G538" s="6" t="s">
        <v>184</v>
      </c>
      <c r="H538" s="6">
        <v>4714781020107</v>
      </c>
      <c r="I538" s="6">
        <v>3</v>
      </c>
      <c r="J538" s="6">
        <v>1197</v>
      </c>
      <c r="K538" s="6">
        <v>0</v>
      </c>
      <c r="L538" s="6">
        <v>0</v>
      </c>
      <c r="M538" s="6">
        <v>1197</v>
      </c>
      <c r="N538" s="6" t="s">
        <v>1476</v>
      </c>
      <c r="O538" s="6" t="s">
        <v>1477</v>
      </c>
      <c r="Q538" s="6" t="s">
        <v>870</v>
      </c>
      <c r="T538" s="6" t="s">
        <v>1886</v>
      </c>
      <c r="V538" s="6">
        <v>132105</v>
      </c>
      <c r="W538" s="6" t="s">
        <v>3616</v>
      </c>
      <c r="X538" s="6" t="s">
        <v>3617</v>
      </c>
    </row>
    <row r="539" spans="1:26">
      <c r="A539" s="6" t="s">
        <v>3618</v>
      </c>
      <c r="B539" s="6" t="s">
        <v>3619</v>
      </c>
      <c r="C539" s="6" t="s">
        <v>3620</v>
      </c>
      <c r="D539" s="6" t="s">
        <v>3621</v>
      </c>
      <c r="E539" s="6" t="s">
        <v>1526</v>
      </c>
      <c r="F539" s="6" t="s">
        <v>1527</v>
      </c>
      <c r="G539" s="6" t="s">
        <v>1528</v>
      </c>
      <c r="H539" s="6" t="s">
        <v>1021</v>
      </c>
      <c r="I539" s="6">
        <v>1</v>
      </c>
      <c r="J539" s="6">
        <v>199</v>
      </c>
      <c r="K539" s="6">
        <v>65</v>
      </c>
      <c r="L539" s="6">
        <v>0</v>
      </c>
      <c r="M539" s="6">
        <v>264</v>
      </c>
      <c r="N539" s="6" t="s">
        <v>1476</v>
      </c>
      <c r="O539" s="6" t="s">
        <v>1477</v>
      </c>
      <c r="Q539" s="6" t="s">
        <v>870</v>
      </c>
      <c r="T539" s="6" t="s">
        <v>1886</v>
      </c>
      <c r="V539" s="6">
        <v>952279</v>
      </c>
      <c r="W539" s="6" t="s">
        <v>3622</v>
      </c>
      <c r="X539" s="6" t="s">
        <v>3623</v>
      </c>
    </row>
    <row r="540" spans="1:26">
      <c r="A540" s="6" t="s">
        <v>3624</v>
      </c>
      <c r="B540" s="6" t="s">
        <v>3625</v>
      </c>
      <c r="C540" s="6" t="s">
        <v>3626</v>
      </c>
      <c r="D540" s="6" t="s">
        <v>3627</v>
      </c>
      <c r="E540" s="6" t="s">
        <v>3101</v>
      </c>
      <c r="F540" s="6" t="s">
        <v>3102</v>
      </c>
      <c r="G540" s="6" t="s">
        <v>3103</v>
      </c>
      <c r="H540" s="6">
        <v>4714781021463</v>
      </c>
      <c r="I540" s="6">
        <v>6</v>
      </c>
      <c r="J540" s="6">
        <v>720</v>
      </c>
      <c r="K540" s="6">
        <v>0</v>
      </c>
      <c r="L540" s="6">
        <v>0</v>
      </c>
      <c r="M540" s="6">
        <v>720</v>
      </c>
      <c r="N540" s="6" t="s">
        <v>1476</v>
      </c>
      <c r="O540" s="6" t="s">
        <v>1477</v>
      </c>
      <c r="Q540" s="6" t="s">
        <v>870</v>
      </c>
      <c r="T540" s="6" t="s">
        <v>1886</v>
      </c>
      <c r="V540" s="6">
        <v>182199</v>
      </c>
      <c r="W540" s="6" t="s">
        <v>3628</v>
      </c>
      <c r="X540" s="6" t="s">
        <v>3629</v>
      </c>
    </row>
    <row r="541" spans="1:26">
      <c r="A541" s="6" t="s">
        <v>3630</v>
      </c>
      <c r="B541" s="6" t="s">
        <v>3631</v>
      </c>
      <c r="C541" s="6" t="s">
        <v>3632</v>
      </c>
      <c r="D541" s="6" t="s">
        <v>3633</v>
      </c>
      <c r="E541" s="6" t="s">
        <v>1901</v>
      </c>
      <c r="F541" s="6" t="s">
        <v>1902</v>
      </c>
      <c r="G541" s="6" t="s">
        <v>1903</v>
      </c>
      <c r="H541" s="6">
        <v>4714781020510</v>
      </c>
      <c r="I541" s="6">
        <v>2</v>
      </c>
      <c r="J541" s="6">
        <v>598</v>
      </c>
      <c r="K541" s="6">
        <v>0</v>
      </c>
      <c r="L541" s="6">
        <v>0</v>
      </c>
      <c r="M541" s="6">
        <v>733</v>
      </c>
      <c r="N541" s="6" t="s">
        <v>1476</v>
      </c>
      <c r="O541" s="6" t="s">
        <v>1048</v>
      </c>
      <c r="Q541" s="6" t="s">
        <v>870</v>
      </c>
      <c r="T541" s="6" t="s">
        <v>1886</v>
      </c>
      <c r="V541" s="6">
        <v>213855</v>
      </c>
      <c r="W541" s="6" t="s">
        <v>3634</v>
      </c>
      <c r="X541" s="6" t="s">
        <v>3635</v>
      </c>
    </row>
    <row r="542" spans="1:26">
      <c r="A542" s="6" t="s">
        <v>3630</v>
      </c>
      <c r="B542" s="6" t="s">
        <v>3631</v>
      </c>
      <c r="C542" s="6" t="s">
        <v>3632</v>
      </c>
      <c r="D542" s="6" t="s">
        <v>3633</v>
      </c>
      <c r="E542" s="6" t="s">
        <v>1957</v>
      </c>
      <c r="F542" s="6" t="s">
        <v>1979</v>
      </c>
      <c r="G542" s="6" t="s">
        <v>1959</v>
      </c>
      <c r="H542" s="6">
        <v>4714781020787</v>
      </c>
      <c r="I542" s="6">
        <v>1</v>
      </c>
      <c r="J542" s="6">
        <v>135</v>
      </c>
      <c r="K542" s="6">
        <v>0</v>
      </c>
      <c r="L542" s="6">
        <v>0</v>
      </c>
      <c r="M542" s="6">
        <v>733</v>
      </c>
      <c r="N542" s="6" t="s">
        <v>1476</v>
      </c>
      <c r="O542" s="6" t="s">
        <v>1048</v>
      </c>
      <c r="Q542" s="6" t="s">
        <v>870</v>
      </c>
      <c r="T542" s="6" t="s">
        <v>1886</v>
      </c>
      <c r="V542" s="6">
        <v>213855</v>
      </c>
      <c r="W542" s="6" t="s">
        <v>3634</v>
      </c>
      <c r="X542" s="6" t="s">
        <v>3635</v>
      </c>
    </row>
    <row r="543" spans="1:26">
      <c r="A543" s="6" t="s">
        <v>3636</v>
      </c>
      <c r="B543" s="6" t="s">
        <v>3637</v>
      </c>
      <c r="C543" s="6" t="s">
        <v>3638</v>
      </c>
      <c r="D543" s="6" t="s">
        <v>3639</v>
      </c>
      <c r="E543" s="6" t="s">
        <v>878</v>
      </c>
      <c r="F543" s="6" t="s">
        <v>879</v>
      </c>
      <c r="G543" s="6" t="s">
        <v>880</v>
      </c>
      <c r="H543" s="6" t="s">
        <v>181</v>
      </c>
      <c r="I543" s="6">
        <v>1</v>
      </c>
      <c r="J543" s="6">
        <v>888</v>
      </c>
      <c r="K543" s="6">
        <v>0</v>
      </c>
      <c r="L543" s="6">
        <v>0</v>
      </c>
      <c r="M543" s="6">
        <v>888</v>
      </c>
      <c r="N543" s="6" t="s">
        <v>1476</v>
      </c>
      <c r="O543" s="6" t="s">
        <v>1477</v>
      </c>
      <c r="Q543" s="6" t="s">
        <v>870</v>
      </c>
      <c r="T543" s="6" t="s">
        <v>1886</v>
      </c>
      <c r="V543" s="6">
        <v>192543</v>
      </c>
      <c r="W543" s="6" t="s">
        <v>2446</v>
      </c>
      <c r="X543" s="6" t="s">
        <v>2447</v>
      </c>
    </row>
    <row r="544" spans="1:26">
      <c r="A544" s="6" t="s">
        <v>3640</v>
      </c>
      <c r="B544" s="6" t="s">
        <v>3641</v>
      </c>
      <c r="C544" s="6" t="s">
        <v>3642</v>
      </c>
      <c r="D544" s="6" t="s">
        <v>3643</v>
      </c>
      <c r="E544" s="6" t="s">
        <v>878</v>
      </c>
      <c r="F544" s="6" t="s">
        <v>879</v>
      </c>
      <c r="G544" s="6" t="s">
        <v>880</v>
      </c>
      <c r="H544" s="6" t="s">
        <v>181</v>
      </c>
      <c r="I544" s="6">
        <v>1</v>
      </c>
      <c r="J544" s="6">
        <v>888</v>
      </c>
      <c r="K544" s="6">
        <v>0</v>
      </c>
      <c r="L544" s="6">
        <v>0</v>
      </c>
      <c r="M544" s="6">
        <v>1271</v>
      </c>
      <c r="N544" s="6" t="s">
        <v>1940</v>
      </c>
      <c r="O544" s="6" t="s">
        <v>1048</v>
      </c>
      <c r="Q544" s="6" t="s">
        <v>870</v>
      </c>
      <c r="T544" s="6" t="s">
        <v>1942</v>
      </c>
      <c r="Y544" s="6">
        <v>221</v>
      </c>
      <c r="Z544" s="6" t="s">
        <v>3644</v>
      </c>
    </row>
    <row r="545" spans="1:26">
      <c r="A545" s="6" t="s">
        <v>3640</v>
      </c>
      <c r="B545" s="6" t="s">
        <v>3641</v>
      </c>
      <c r="C545" s="6" t="s">
        <v>3642</v>
      </c>
      <c r="D545" s="6" t="s">
        <v>3643</v>
      </c>
      <c r="E545" s="6" t="s">
        <v>1481</v>
      </c>
      <c r="F545" s="6" t="s">
        <v>1482</v>
      </c>
      <c r="G545" s="6" t="s">
        <v>1483</v>
      </c>
      <c r="H545" s="6" t="s">
        <v>175</v>
      </c>
      <c r="I545" s="6">
        <v>1</v>
      </c>
      <c r="J545" s="6">
        <v>450</v>
      </c>
      <c r="K545" s="6">
        <v>0</v>
      </c>
      <c r="L545" s="6">
        <v>0</v>
      </c>
      <c r="M545" s="6">
        <v>1271</v>
      </c>
      <c r="N545" s="6" t="s">
        <v>1940</v>
      </c>
      <c r="O545" s="6" t="s">
        <v>1048</v>
      </c>
      <c r="Q545" s="6" t="s">
        <v>870</v>
      </c>
      <c r="T545" s="6" t="s">
        <v>1942</v>
      </c>
      <c r="Y545" s="6">
        <v>221</v>
      </c>
      <c r="Z545" s="6" t="s">
        <v>3644</v>
      </c>
    </row>
    <row r="546" spans="1:26">
      <c r="A546" s="6" t="s">
        <v>3640</v>
      </c>
      <c r="B546" s="6" t="s">
        <v>3641</v>
      </c>
      <c r="C546" s="6" t="s">
        <v>3642</v>
      </c>
      <c r="D546" s="6" t="s">
        <v>3643</v>
      </c>
      <c r="E546" s="6" t="s">
        <v>868</v>
      </c>
      <c r="F546" s="6" t="s">
        <v>871</v>
      </c>
      <c r="G546" s="6" t="s">
        <v>872</v>
      </c>
      <c r="I546" s="6">
        <v>1</v>
      </c>
      <c r="J546" s="6">
        <v>-67</v>
      </c>
      <c r="K546" s="6">
        <v>0</v>
      </c>
      <c r="L546" s="6">
        <v>0</v>
      </c>
      <c r="M546" s="6">
        <v>1271</v>
      </c>
      <c r="N546" s="6" t="s">
        <v>1940</v>
      </c>
      <c r="O546" s="6" t="s">
        <v>1048</v>
      </c>
      <c r="Q546" s="6" t="s">
        <v>870</v>
      </c>
      <c r="T546" s="6" t="s">
        <v>1942</v>
      </c>
      <c r="Y546" s="6">
        <v>221</v>
      </c>
      <c r="Z546" s="6" t="s">
        <v>3644</v>
      </c>
    </row>
    <row r="547" spans="1:26">
      <c r="A547" s="6" t="s">
        <v>3640</v>
      </c>
      <c r="B547" s="6" t="s">
        <v>3641</v>
      </c>
      <c r="C547" s="6" t="s">
        <v>3642</v>
      </c>
      <c r="D547" s="6" t="s">
        <v>3643</v>
      </c>
      <c r="E547" s="6" t="s">
        <v>873</v>
      </c>
      <c r="F547" s="6" t="s">
        <v>1299</v>
      </c>
      <c r="G547" s="6" t="s">
        <v>874</v>
      </c>
      <c r="I547" s="6">
        <v>1</v>
      </c>
      <c r="J547" s="6">
        <v>67</v>
      </c>
      <c r="K547" s="6">
        <v>0</v>
      </c>
      <c r="L547" s="6">
        <v>0</v>
      </c>
      <c r="M547" s="6">
        <v>1271</v>
      </c>
      <c r="N547" s="6" t="s">
        <v>1940</v>
      </c>
      <c r="O547" s="6" t="s">
        <v>1048</v>
      </c>
      <c r="Q547" s="6" t="s">
        <v>870</v>
      </c>
      <c r="T547" s="6" t="s">
        <v>1942</v>
      </c>
      <c r="Y547" s="6">
        <v>221</v>
      </c>
      <c r="Z547" s="6" t="s">
        <v>3644</v>
      </c>
    </row>
    <row r="548" spans="1:26">
      <c r="A548" s="6" t="s">
        <v>3645</v>
      </c>
      <c r="B548" s="6" t="s">
        <v>3646</v>
      </c>
      <c r="C548" s="6" t="s">
        <v>3647</v>
      </c>
      <c r="D548" s="6" t="s">
        <v>3648</v>
      </c>
      <c r="E548" s="6" t="s">
        <v>1486</v>
      </c>
      <c r="F548" s="6" t="s">
        <v>1487</v>
      </c>
      <c r="G548" s="6" t="s">
        <v>1907</v>
      </c>
      <c r="H548" s="6" t="s">
        <v>1045</v>
      </c>
      <c r="I548" s="6">
        <v>1</v>
      </c>
      <c r="J548" s="6">
        <v>399</v>
      </c>
      <c r="K548" s="6">
        <v>0</v>
      </c>
      <c r="L548" s="6">
        <v>0</v>
      </c>
      <c r="M548" s="6">
        <v>966</v>
      </c>
      <c r="N548" s="6" t="s">
        <v>1476</v>
      </c>
      <c r="O548" s="6" t="s">
        <v>1477</v>
      </c>
      <c r="Q548" s="6" t="s">
        <v>870</v>
      </c>
      <c r="T548" s="6" t="s">
        <v>1886</v>
      </c>
      <c r="V548" s="6">
        <v>163718</v>
      </c>
      <c r="W548" s="6" t="s">
        <v>2477</v>
      </c>
      <c r="X548" s="6" t="s">
        <v>2478</v>
      </c>
    </row>
    <row r="549" spans="1:26">
      <c r="A549" s="6" t="s">
        <v>3645</v>
      </c>
      <c r="B549" s="6" t="s">
        <v>3646</v>
      </c>
      <c r="C549" s="6" t="s">
        <v>3647</v>
      </c>
      <c r="D549" s="6" t="s">
        <v>3648</v>
      </c>
      <c r="E549" s="6" t="s">
        <v>1496</v>
      </c>
      <c r="F549" s="6" t="s">
        <v>1497</v>
      </c>
      <c r="G549" s="6" t="s">
        <v>183</v>
      </c>
      <c r="H549" s="6">
        <v>4714781020954</v>
      </c>
      <c r="I549" s="6">
        <v>1</v>
      </c>
      <c r="J549" s="6">
        <v>145</v>
      </c>
      <c r="K549" s="6">
        <v>0</v>
      </c>
      <c r="L549" s="6">
        <v>0</v>
      </c>
      <c r="M549" s="6">
        <v>966</v>
      </c>
      <c r="N549" s="6" t="s">
        <v>1476</v>
      </c>
      <c r="O549" s="6" t="s">
        <v>1477</v>
      </c>
      <c r="Q549" s="6" t="s">
        <v>870</v>
      </c>
      <c r="T549" s="6" t="s">
        <v>1886</v>
      </c>
      <c r="V549" s="6">
        <v>163718</v>
      </c>
      <c r="W549" s="6" t="s">
        <v>2477</v>
      </c>
      <c r="X549" s="6" t="s">
        <v>2478</v>
      </c>
    </row>
    <row r="550" spans="1:26">
      <c r="A550" s="6" t="s">
        <v>3645</v>
      </c>
      <c r="B550" s="6" t="s">
        <v>3646</v>
      </c>
      <c r="C550" s="6" t="s">
        <v>3647</v>
      </c>
      <c r="D550" s="6" t="s">
        <v>3648</v>
      </c>
      <c r="E550" s="6" t="s">
        <v>1957</v>
      </c>
      <c r="F550" s="6" t="s">
        <v>1979</v>
      </c>
      <c r="G550" s="6" t="s">
        <v>1959</v>
      </c>
      <c r="H550" s="6">
        <v>4714781020787</v>
      </c>
      <c r="I550" s="6">
        <v>3</v>
      </c>
      <c r="J550" s="6">
        <v>405</v>
      </c>
      <c r="K550" s="6">
        <v>0</v>
      </c>
      <c r="L550" s="6">
        <v>0</v>
      </c>
      <c r="M550" s="6">
        <v>966</v>
      </c>
      <c r="N550" s="6" t="s">
        <v>1476</v>
      </c>
      <c r="O550" s="6" t="s">
        <v>1477</v>
      </c>
      <c r="Q550" s="6" t="s">
        <v>870</v>
      </c>
      <c r="T550" s="6" t="s">
        <v>1886</v>
      </c>
      <c r="V550" s="6">
        <v>163718</v>
      </c>
      <c r="W550" s="6" t="s">
        <v>2477</v>
      </c>
      <c r="X550" s="6" t="s">
        <v>2478</v>
      </c>
    </row>
    <row r="551" spans="1:26">
      <c r="A551" s="6" t="s">
        <v>3645</v>
      </c>
      <c r="B551" s="6" t="s">
        <v>3646</v>
      </c>
      <c r="C551" s="6" t="s">
        <v>3647</v>
      </c>
      <c r="D551" s="6" t="s">
        <v>3648</v>
      </c>
      <c r="E551" s="6" t="s">
        <v>1608</v>
      </c>
      <c r="F551" s="6" t="s">
        <v>282</v>
      </c>
      <c r="G551" s="6" t="s">
        <v>1609</v>
      </c>
      <c r="H551" s="6">
        <v>4714781020152</v>
      </c>
      <c r="I551" s="6">
        <v>1</v>
      </c>
      <c r="J551" s="6">
        <v>59</v>
      </c>
      <c r="K551" s="6">
        <v>0</v>
      </c>
      <c r="L551" s="6">
        <v>0</v>
      </c>
      <c r="M551" s="6">
        <v>966</v>
      </c>
      <c r="N551" s="6" t="s">
        <v>1476</v>
      </c>
      <c r="O551" s="6" t="s">
        <v>1477</v>
      </c>
      <c r="Q551" s="6" t="s">
        <v>870</v>
      </c>
      <c r="T551" s="6" t="s">
        <v>1886</v>
      </c>
      <c r="V551" s="6">
        <v>163718</v>
      </c>
      <c r="W551" s="6" t="s">
        <v>2477</v>
      </c>
      <c r="X551" s="6" t="s">
        <v>2478</v>
      </c>
    </row>
    <row r="552" spans="1:26">
      <c r="A552" s="6" t="s">
        <v>3645</v>
      </c>
      <c r="B552" s="6" t="s">
        <v>3646</v>
      </c>
      <c r="C552" s="6" t="s">
        <v>3647</v>
      </c>
      <c r="D552" s="6" t="s">
        <v>3648</v>
      </c>
      <c r="E552" s="6" t="s">
        <v>1889</v>
      </c>
      <c r="F552" s="6" t="s">
        <v>1890</v>
      </c>
      <c r="G552" s="6" t="s">
        <v>1891</v>
      </c>
      <c r="H552" s="6">
        <v>4714781021227</v>
      </c>
      <c r="I552" s="6">
        <v>1</v>
      </c>
      <c r="J552" s="6">
        <v>59</v>
      </c>
      <c r="K552" s="6">
        <v>0</v>
      </c>
      <c r="L552" s="6">
        <v>0</v>
      </c>
      <c r="M552" s="6">
        <v>966</v>
      </c>
      <c r="N552" s="6" t="s">
        <v>1476</v>
      </c>
      <c r="O552" s="6" t="s">
        <v>1477</v>
      </c>
      <c r="Q552" s="6" t="s">
        <v>870</v>
      </c>
      <c r="T552" s="6" t="s">
        <v>1886</v>
      </c>
      <c r="V552" s="6">
        <v>163718</v>
      </c>
      <c r="W552" s="6" t="s">
        <v>2477</v>
      </c>
      <c r="X552" s="6" t="s">
        <v>2478</v>
      </c>
    </row>
    <row r="553" spans="1:26">
      <c r="A553" s="6" t="s">
        <v>3645</v>
      </c>
      <c r="B553" s="6" t="s">
        <v>3646</v>
      </c>
      <c r="C553" s="6" t="s">
        <v>3647</v>
      </c>
      <c r="D553" s="6" t="s">
        <v>3648</v>
      </c>
      <c r="E553" s="6" t="s">
        <v>1962</v>
      </c>
      <c r="F553" s="6" t="s">
        <v>3260</v>
      </c>
      <c r="G553" s="6" t="s">
        <v>3261</v>
      </c>
      <c r="I553" s="6">
        <v>1</v>
      </c>
      <c r="J553" s="6">
        <v>-50</v>
      </c>
      <c r="K553" s="6">
        <v>0</v>
      </c>
      <c r="L553" s="6">
        <v>0</v>
      </c>
      <c r="M553" s="6">
        <v>966</v>
      </c>
      <c r="N553" s="6" t="s">
        <v>1476</v>
      </c>
      <c r="O553" s="6" t="s">
        <v>1477</v>
      </c>
      <c r="Q553" s="6" t="s">
        <v>870</v>
      </c>
      <c r="T553" s="6" t="s">
        <v>1886</v>
      </c>
      <c r="V553" s="6">
        <v>163718</v>
      </c>
      <c r="W553" s="6" t="s">
        <v>2477</v>
      </c>
      <c r="X553" s="6" t="s">
        <v>2478</v>
      </c>
    </row>
    <row r="554" spans="1:26">
      <c r="A554" s="6" t="s">
        <v>3645</v>
      </c>
      <c r="B554" s="6" t="s">
        <v>3646</v>
      </c>
      <c r="C554" s="6" t="s">
        <v>3647</v>
      </c>
      <c r="D554" s="6" t="s">
        <v>3648</v>
      </c>
      <c r="E554" s="6" t="s">
        <v>868</v>
      </c>
      <c r="F554" s="6" t="s">
        <v>871</v>
      </c>
      <c r="G554" s="6" t="s">
        <v>872</v>
      </c>
      <c r="I554" s="6">
        <v>1</v>
      </c>
      <c r="J554" s="6">
        <v>-51</v>
      </c>
      <c r="K554" s="6">
        <v>0</v>
      </c>
      <c r="L554" s="6">
        <v>0</v>
      </c>
      <c r="M554" s="6">
        <v>966</v>
      </c>
      <c r="N554" s="6" t="s">
        <v>1476</v>
      </c>
      <c r="O554" s="6" t="s">
        <v>1477</v>
      </c>
      <c r="Q554" s="6" t="s">
        <v>870</v>
      </c>
      <c r="T554" s="6" t="s">
        <v>1886</v>
      </c>
      <c r="V554" s="6">
        <v>163718</v>
      </c>
      <c r="W554" s="6" t="s">
        <v>2477</v>
      </c>
      <c r="X554" s="6" t="s">
        <v>2478</v>
      </c>
    </row>
    <row r="555" spans="1:26">
      <c r="A555" s="6" t="s">
        <v>3645</v>
      </c>
      <c r="B555" s="6" t="s">
        <v>3646</v>
      </c>
      <c r="C555" s="6" t="s">
        <v>3647</v>
      </c>
      <c r="D555" s="6" t="s">
        <v>3648</v>
      </c>
      <c r="E555" s="6" t="s">
        <v>873</v>
      </c>
      <c r="F555" s="6" t="s">
        <v>1299</v>
      </c>
      <c r="G555" s="6" t="s">
        <v>874</v>
      </c>
      <c r="I555" s="6">
        <v>1</v>
      </c>
      <c r="J555" s="6">
        <v>51</v>
      </c>
      <c r="K555" s="6">
        <v>0</v>
      </c>
      <c r="L555" s="6">
        <v>0</v>
      </c>
      <c r="M555" s="6">
        <v>966</v>
      </c>
      <c r="N555" s="6" t="s">
        <v>1476</v>
      </c>
      <c r="O555" s="6" t="s">
        <v>1477</v>
      </c>
      <c r="Q555" s="6" t="s">
        <v>870</v>
      </c>
      <c r="T555" s="6" t="s">
        <v>1886</v>
      </c>
      <c r="V555" s="6">
        <v>163718</v>
      </c>
      <c r="W555" s="6" t="s">
        <v>2477</v>
      </c>
      <c r="X555" s="6" t="s">
        <v>2478</v>
      </c>
    </row>
    <row r="556" spans="1:26">
      <c r="A556" s="6" t="s">
        <v>3649</v>
      </c>
      <c r="B556" s="6" t="s">
        <v>3650</v>
      </c>
      <c r="C556" s="6" t="s">
        <v>3651</v>
      </c>
      <c r="D556" s="6" t="s">
        <v>3652</v>
      </c>
      <c r="E556" s="6" t="s">
        <v>1901</v>
      </c>
      <c r="F556" s="6" t="s">
        <v>1902</v>
      </c>
      <c r="G556" s="6" t="s">
        <v>1903</v>
      </c>
      <c r="H556" s="6">
        <v>4714781020510</v>
      </c>
      <c r="I556" s="6">
        <v>2</v>
      </c>
      <c r="J556" s="6">
        <v>598</v>
      </c>
      <c r="K556" s="6">
        <v>0</v>
      </c>
      <c r="L556" s="6">
        <v>0</v>
      </c>
      <c r="M556" s="6">
        <v>2061</v>
      </c>
      <c r="N556" s="6" t="s">
        <v>1940</v>
      </c>
      <c r="O556" s="6" t="s">
        <v>1048</v>
      </c>
      <c r="Q556" s="6" t="s">
        <v>870</v>
      </c>
      <c r="T556" s="6" t="s">
        <v>1942</v>
      </c>
      <c r="Y556" s="6">
        <v>220</v>
      </c>
      <c r="Z556" s="6" t="s">
        <v>3653</v>
      </c>
    </row>
    <row r="557" spans="1:26">
      <c r="A557" s="6" t="s">
        <v>3649</v>
      </c>
      <c r="B557" s="6" t="s">
        <v>3650</v>
      </c>
      <c r="C557" s="6" t="s">
        <v>3651</v>
      </c>
      <c r="D557" s="6" t="s">
        <v>3652</v>
      </c>
      <c r="E557" s="6" t="s">
        <v>1478</v>
      </c>
      <c r="F557" s="6" t="s">
        <v>1479</v>
      </c>
      <c r="G557" s="6" t="s">
        <v>1946</v>
      </c>
      <c r="H557" s="6" t="s">
        <v>295</v>
      </c>
      <c r="I557" s="6">
        <v>2</v>
      </c>
      <c r="J557" s="6">
        <v>560</v>
      </c>
      <c r="K557" s="6">
        <v>0</v>
      </c>
      <c r="L557" s="6">
        <v>0</v>
      </c>
      <c r="M557" s="6">
        <v>2061</v>
      </c>
      <c r="N557" s="6" t="s">
        <v>1940</v>
      </c>
      <c r="O557" s="6" t="s">
        <v>1048</v>
      </c>
      <c r="Q557" s="6" t="s">
        <v>870</v>
      </c>
      <c r="T557" s="6" t="s">
        <v>1942</v>
      </c>
      <c r="Y557" s="6">
        <v>220</v>
      </c>
      <c r="Z557" s="6" t="s">
        <v>3653</v>
      </c>
    </row>
    <row r="558" spans="1:26">
      <c r="A558" s="6" t="s">
        <v>3649</v>
      </c>
      <c r="B558" s="6" t="s">
        <v>3650</v>
      </c>
      <c r="C558" s="6" t="s">
        <v>3651</v>
      </c>
      <c r="D558" s="6" t="s">
        <v>3652</v>
      </c>
      <c r="E558" s="6" t="s">
        <v>1496</v>
      </c>
      <c r="F558" s="6" t="s">
        <v>1523</v>
      </c>
      <c r="G558" s="6" t="s">
        <v>183</v>
      </c>
      <c r="H558" s="6">
        <v>4714781020954</v>
      </c>
      <c r="I558" s="6">
        <v>2</v>
      </c>
      <c r="J558" s="6">
        <v>298</v>
      </c>
      <c r="K558" s="6">
        <v>0</v>
      </c>
      <c r="L558" s="6">
        <v>0</v>
      </c>
      <c r="M558" s="6">
        <v>2061</v>
      </c>
      <c r="N558" s="6" t="s">
        <v>1940</v>
      </c>
      <c r="O558" s="6" t="s">
        <v>1048</v>
      </c>
      <c r="Q558" s="6" t="s">
        <v>870</v>
      </c>
      <c r="T558" s="6" t="s">
        <v>1942</v>
      </c>
      <c r="Y558" s="6">
        <v>220</v>
      </c>
      <c r="Z558" s="6" t="s">
        <v>3653</v>
      </c>
    </row>
    <row r="559" spans="1:26">
      <c r="A559" s="6" t="s">
        <v>3649</v>
      </c>
      <c r="B559" s="6" t="s">
        <v>3650</v>
      </c>
      <c r="C559" s="6" t="s">
        <v>3651</v>
      </c>
      <c r="D559" s="6" t="s">
        <v>3652</v>
      </c>
      <c r="E559" s="6" t="s">
        <v>1912</v>
      </c>
      <c r="F559" s="6" t="s">
        <v>1913</v>
      </c>
      <c r="G559" s="6" t="s">
        <v>194</v>
      </c>
      <c r="H559" s="6">
        <v>4714781020282</v>
      </c>
      <c r="I559" s="6">
        <v>1</v>
      </c>
      <c r="J559" s="6">
        <v>299</v>
      </c>
      <c r="K559" s="6">
        <v>0</v>
      </c>
      <c r="L559" s="6">
        <v>0</v>
      </c>
      <c r="M559" s="6">
        <v>2061</v>
      </c>
      <c r="N559" s="6" t="s">
        <v>1940</v>
      </c>
      <c r="O559" s="6" t="s">
        <v>1048</v>
      </c>
      <c r="Q559" s="6" t="s">
        <v>870</v>
      </c>
      <c r="T559" s="6" t="s">
        <v>1942</v>
      </c>
      <c r="Y559" s="6">
        <v>220</v>
      </c>
      <c r="Z559" s="6" t="s">
        <v>3653</v>
      </c>
    </row>
    <row r="560" spans="1:26">
      <c r="A560" s="6" t="s">
        <v>3649</v>
      </c>
      <c r="B560" s="6" t="s">
        <v>3650</v>
      </c>
      <c r="C560" s="6" t="s">
        <v>3651</v>
      </c>
      <c r="D560" s="6" t="s">
        <v>3652</v>
      </c>
      <c r="E560" s="6" t="s">
        <v>1904</v>
      </c>
      <c r="F560" s="6" t="s">
        <v>1905</v>
      </c>
      <c r="G560" s="6" t="s">
        <v>1906</v>
      </c>
      <c r="H560" s="6" t="s">
        <v>284</v>
      </c>
      <c r="I560" s="6">
        <v>1</v>
      </c>
      <c r="J560" s="6">
        <v>300</v>
      </c>
      <c r="K560" s="6">
        <v>0</v>
      </c>
      <c r="L560" s="6">
        <v>0</v>
      </c>
      <c r="M560" s="6">
        <v>2061</v>
      </c>
      <c r="N560" s="6" t="s">
        <v>1940</v>
      </c>
      <c r="O560" s="6" t="s">
        <v>1048</v>
      </c>
      <c r="Q560" s="6" t="s">
        <v>870</v>
      </c>
      <c r="T560" s="6" t="s">
        <v>1942</v>
      </c>
      <c r="Y560" s="6">
        <v>220</v>
      </c>
      <c r="Z560" s="6" t="s">
        <v>3653</v>
      </c>
    </row>
    <row r="561" spans="1:26">
      <c r="A561" s="6" t="s">
        <v>3649</v>
      </c>
      <c r="B561" s="6" t="s">
        <v>3650</v>
      </c>
      <c r="C561" s="6" t="s">
        <v>3651</v>
      </c>
      <c r="D561" s="6" t="s">
        <v>3652</v>
      </c>
      <c r="E561" s="6" t="s">
        <v>1489</v>
      </c>
      <c r="F561" s="6" t="s">
        <v>1954</v>
      </c>
      <c r="G561" s="6" t="s">
        <v>1491</v>
      </c>
      <c r="H561" s="6">
        <v>4714781020794</v>
      </c>
      <c r="I561" s="6">
        <v>1</v>
      </c>
      <c r="J561" s="6">
        <v>109</v>
      </c>
      <c r="K561" s="6">
        <v>0</v>
      </c>
      <c r="L561" s="6">
        <v>0</v>
      </c>
      <c r="M561" s="6">
        <v>2061</v>
      </c>
      <c r="N561" s="6" t="s">
        <v>1940</v>
      </c>
      <c r="O561" s="6" t="s">
        <v>1048</v>
      </c>
      <c r="Q561" s="6" t="s">
        <v>870</v>
      </c>
      <c r="T561" s="6" t="s">
        <v>1942</v>
      </c>
      <c r="Y561" s="6">
        <v>220</v>
      </c>
      <c r="Z561" s="6" t="s">
        <v>3653</v>
      </c>
    </row>
    <row r="562" spans="1:26">
      <c r="A562" s="6" t="s">
        <v>3649</v>
      </c>
      <c r="B562" s="6" t="s">
        <v>3650</v>
      </c>
      <c r="C562" s="6" t="s">
        <v>3651</v>
      </c>
      <c r="D562" s="6" t="s">
        <v>3652</v>
      </c>
      <c r="E562" s="6" t="s">
        <v>868</v>
      </c>
      <c r="F562" s="6" t="s">
        <v>871</v>
      </c>
      <c r="G562" s="6" t="s">
        <v>872</v>
      </c>
      <c r="I562" s="6">
        <v>1</v>
      </c>
      <c r="J562" s="6">
        <v>-103</v>
      </c>
      <c r="K562" s="6">
        <v>0</v>
      </c>
      <c r="L562" s="6">
        <v>0</v>
      </c>
      <c r="M562" s="6">
        <v>2061</v>
      </c>
      <c r="N562" s="6" t="s">
        <v>1940</v>
      </c>
      <c r="O562" s="6" t="s">
        <v>1048</v>
      </c>
      <c r="Q562" s="6" t="s">
        <v>870</v>
      </c>
      <c r="T562" s="6" t="s">
        <v>1942</v>
      </c>
      <c r="Y562" s="6">
        <v>220</v>
      </c>
      <c r="Z562" s="6" t="s">
        <v>3653</v>
      </c>
    </row>
    <row r="563" spans="1:26">
      <c r="A563" s="6" t="s">
        <v>3649</v>
      </c>
      <c r="B563" s="6" t="s">
        <v>3650</v>
      </c>
      <c r="C563" s="6" t="s">
        <v>3651</v>
      </c>
      <c r="D563" s="6" t="s">
        <v>3652</v>
      </c>
      <c r="E563" s="6" t="s">
        <v>873</v>
      </c>
      <c r="F563" s="6" t="s">
        <v>1299</v>
      </c>
      <c r="G563" s="6" t="s">
        <v>874</v>
      </c>
      <c r="I563" s="6">
        <v>1</v>
      </c>
      <c r="J563" s="6">
        <v>103</v>
      </c>
      <c r="K563" s="6">
        <v>0</v>
      </c>
      <c r="L563" s="6">
        <v>0</v>
      </c>
      <c r="M563" s="6">
        <v>2061</v>
      </c>
      <c r="N563" s="6" t="s">
        <v>1940</v>
      </c>
      <c r="O563" s="6" t="s">
        <v>1048</v>
      </c>
      <c r="Q563" s="6" t="s">
        <v>870</v>
      </c>
      <c r="T563" s="6" t="s">
        <v>1942</v>
      </c>
      <c r="Y563" s="6">
        <v>220</v>
      </c>
      <c r="Z563" s="6" t="s">
        <v>3653</v>
      </c>
    </row>
    <row r="564" spans="1:26">
      <c r="A564" s="6" t="s">
        <v>3654</v>
      </c>
      <c r="B564" s="6" t="s">
        <v>3655</v>
      </c>
      <c r="C564" s="6" t="s">
        <v>3656</v>
      </c>
      <c r="D564" s="6" t="s">
        <v>3657</v>
      </c>
      <c r="E564" s="6" t="s">
        <v>878</v>
      </c>
      <c r="F564" s="6" t="s">
        <v>879</v>
      </c>
      <c r="G564" s="6" t="s">
        <v>880</v>
      </c>
      <c r="H564" s="6" t="s">
        <v>181</v>
      </c>
      <c r="I564" s="6">
        <v>1</v>
      </c>
      <c r="J564" s="6">
        <v>888</v>
      </c>
      <c r="K564" s="6">
        <v>0</v>
      </c>
      <c r="L564" s="6">
        <v>0</v>
      </c>
      <c r="M564" s="6">
        <v>888</v>
      </c>
      <c r="N564" s="6" t="s">
        <v>1476</v>
      </c>
      <c r="O564" s="6" t="s">
        <v>1477</v>
      </c>
      <c r="Q564" s="6" t="s">
        <v>870</v>
      </c>
      <c r="T564" s="6" t="s">
        <v>1886</v>
      </c>
      <c r="V564" s="6">
        <v>138170</v>
      </c>
      <c r="W564" s="6" t="s">
        <v>2463</v>
      </c>
      <c r="X564" s="6" t="s">
        <v>2464</v>
      </c>
    </row>
    <row r="565" spans="1:26">
      <c r="A565" s="6" t="s">
        <v>3658</v>
      </c>
      <c r="B565" s="6" t="s">
        <v>3659</v>
      </c>
      <c r="C565" s="6" t="s">
        <v>3660</v>
      </c>
      <c r="D565" s="6" t="s">
        <v>3661</v>
      </c>
      <c r="E565" s="6" t="s">
        <v>3101</v>
      </c>
      <c r="F565" s="6" t="s">
        <v>3102</v>
      </c>
      <c r="G565" s="6" t="s">
        <v>3103</v>
      </c>
      <c r="H565" s="6">
        <v>4714781021463</v>
      </c>
      <c r="I565" s="6">
        <v>2</v>
      </c>
      <c r="J565" s="6">
        <v>240</v>
      </c>
      <c r="K565" s="6">
        <v>0</v>
      </c>
      <c r="L565" s="6">
        <v>0</v>
      </c>
      <c r="M565" s="6">
        <v>1210</v>
      </c>
      <c r="N565" s="6" t="s">
        <v>1940</v>
      </c>
      <c r="O565" s="6" t="s">
        <v>1495</v>
      </c>
      <c r="Q565" s="6" t="s">
        <v>870</v>
      </c>
      <c r="T565" s="6" t="s">
        <v>1942</v>
      </c>
      <c r="Y565" s="6">
        <v>241</v>
      </c>
      <c r="Z565" s="6" t="s">
        <v>3662</v>
      </c>
    </row>
    <row r="566" spans="1:26">
      <c r="A566" s="6" t="s">
        <v>3658</v>
      </c>
      <c r="B566" s="6" t="s">
        <v>3659</v>
      </c>
      <c r="C566" s="6" t="s">
        <v>3660</v>
      </c>
      <c r="D566" s="6" t="s">
        <v>3661</v>
      </c>
      <c r="E566" s="6" t="s">
        <v>2408</v>
      </c>
      <c r="F566" s="6" t="s">
        <v>2415</v>
      </c>
      <c r="G566" s="6" t="s">
        <v>2409</v>
      </c>
      <c r="H566" s="6">
        <v>4714781021715</v>
      </c>
      <c r="I566" s="6">
        <v>1</v>
      </c>
      <c r="J566" s="6">
        <v>299</v>
      </c>
      <c r="K566" s="6">
        <v>0</v>
      </c>
      <c r="L566" s="6">
        <v>0</v>
      </c>
      <c r="M566" s="6">
        <v>1210</v>
      </c>
      <c r="N566" s="6" t="s">
        <v>1940</v>
      </c>
      <c r="O566" s="6" t="s">
        <v>1495</v>
      </c>
      <c r="Q566" s="6" t="s">
        <v>870</v>
      </c>
      <c r="T566" s="6" t="s">
        <v>1942</v>
      </c>
      <c r="Y566" s="6">
        <v>241</v>
      </c>
      <c r="Z566" s="6" t="s">
        <v>3662</v>
      </c>
    </row>
    <row r="567" spans="1:26">
      <c r="A567" s="6" t="s">
        <v>3658</v>
      </c>
      <c r="B567" s="6" t="s">
        <v>3659</v>
      </c>
      <c r="C567" s="6" t="s">
        <v>3660</v>
      </c>
      <c r="D567" s="6" t="s">
        <v>3661</v>
      </c>
      <c r="E567" s="6" t="s">
        <v>1928</v>
      </c>
      <c r="F567" s="6" t="s">
        <v>1929</v>
      </c>
      <c r="G567" s="6" t="s">
        <v>2458</v>
      </c>
      <c r="H567" s="6" t="s">
        <v>221</v>
      </c>
      <c r="I567" s="6">
        <v>1</v>
      </c>
      <c r="J567" s="6">
        <v>748</v>
      </c>
      <c r="K567" s="6">
        <v>0</v>
      </c>
      <c r="L567" s="6">
        <v>0</v>
      </c>
      <c r="M567" s="6">
        <v>1210</v>
      </c>
      <c r="N567" s="6" t="s">
        <v>1940</v>
      </c>
      <c r="O567" s="6" t="s">
        <v>1495</v>
      </c>
      <c r="Q567" s="6" t="s">
        <v>870</v>
      </c>
      <c r="T567" s="6" t="s">
        <v>1942</v>
      </c>
      <c r="Y567" s="6">
        <v>241</v>
      </c>
      <c r="Z567" s="6" t="s">
        <v>3662</v>
      </c>
    </row>
    <row r="568" spans="1:26">
      <c r="A568" s="6" t="s">
        <v>3658</v>
      </c>
      <c r="B568" s="6" t="s">
        <v>3659</v>
      </c>
      <c r="C568" s="6" t="s">
        <v>3660</v>
      </c>
      <c r="D568" s="6" t="s">
        <v>3661</v>
      </c>
      <c r="E568" s="6" t="s">
        <v>1507</v>
      </c>
      <c r="F568" s="6" t="s">
        <v>1943</v>
      </c>
      <c r="G568" s="6" t="s">
        <v>874</v>
      </c>
      <c r="I568" s="6">
        <v>1</v>
      </c>
      <c r="J568" s="6">
        <v>-13</v>
      </c>
      <c r="K568" s="6">
        <v>0</v>
      </c>
      <c r="L568" s="6">
        <v>0</v>
      </c>
      <c r="M568" s="6">
        <v>1210</v>
      </c>
      <c r="N568" s="6" t="s">
        <v>1940</v>
      </c>
      <c r="O568" s="6" t="s">
        <v>1495</v>
      </c>
      <c r="Q568" s="6" t="s">
        <v>870</v>
      </c>
      <c r="T568" s="6" t="s">
        <v>1942</v>
      </c>
      <c r="Y568" s="6">
        <v>241</v>
      </c>
      <c r="Z568" s="6" t="s">
        <v>3662</v>
      </c>
    </row>
    <row r="569" spans="1:26">
      <c r="A569" s="6" t="s">
        <v>3658</v>
      </c>
      <c r="B569" s="6" t="s">
        <v>3659</v>
      </c>
      <c r="C569" s="6" t="s">
        <v>3660</v>
      </c>
      <c r="D569" s="6" t="s">
        <v>3661</v>
      </c>
      <c r="E569" s="6" t="s">
        <v>868</v>
      </c>
      <c r="F569" s="6" t="s">
        <v>871</v>
      </c>
      <c r="G569" s="6" t="s">
        <v>872</v>
      </c>
      <c r="I569" s="6">
        <v>1</v>
      </c>
      <c r="J569" s="6">
        <v>-64</v>
      </c>
      <c r="K569" s="6">
        <v>0</v>
      </c>
      <c r="L569" s="6">
        <v>0</v>
      </c>
      <c r="M569" s="6">
        <v>1210</v>
      </c>
      <c r="N569" s="6" t="s">
        <v>1940</v>
      </c>
      <c r="O569" s="6" t="s">
        <v>1495</v>
      </c>
      <c r="Q569" s="6" t="s">
        <v>870</v>
      </c>
      <c r="T569" s="6" t="s">
        <v>1942</v>
      </c>
      <c r="Y569" s="6">
        <v>241</v>
      </c>
      <c r="Z569" s="6" t="s">
        <v>3662</v>
      </c>
    </row>
    <row r="570" spans="1:26">
      <c r="A570" s="6" t="s">
        <v>3658</v>
      </c>
      <c r="B570" s="6" t="s">
        <v>3659</v>
      </c>
      <c r="C570" s="6" t="s">
        <v>3660</v>
      </c>
      <c r="D570" s="6" t="s">
        <v>3661</v>
      </c>
      <c r="E570" s="6" t="s">
        <v>873</v>
      </c>
      <c r="F570" s="6" t="s">
        <v>1299</v>
      </c>
      <c r="G570" s="6" t="s">
        <v>874</v>
      </c>
      <c r="I570" s="6">
        <v>1</v>
      </c>
      <c r="J570" s="6">
        <v>64</v>
      </c>
      <c r="K570" s="6">
        <v>0</v>
      </c>
      <c r="L570" s="6">
        <v>0</v>
      </c>
      <c r="M570" s="6">
        <v>1210</v>
      </c>
      <c r="N570" s="6" t="s">
        <v>1940</v>
      </c>
      <c r="O570" s="6" t="s">
        <v>1495</v>
      </c>
      <c r="Q570" s="6" t="s">
        <v>870</v>
      </c>
      <c r="T570" s="6" t="s">
        <v>1942</v>
      </c>
      <c r="Y570" s="6">
        <v>241</v>
      </c>
      <c r="Z570" s="6" t="s">
        <v>3662</v>
      </c>
    </row>
    <row r="571" spans="1:26">
      <c r="A571" s="6" t="s">
        <v>3663</v>
      </c>
      <c r="B571" s="6" t="s">
        <v>3664</v>
      </c>
      <c r="C571" s="6" t="s">
        <v>3665</v>
      </c>
      <c r="D571" s="6" t="s">
        <v>3666</v>
      </c>
      <c r="E571" s="6" t="s">
        <v>1486</v>
      </c>
      <c r="F571" s="6" t="s">
        <v>1487</v>
      </c>
      <c r="G571" s="6" t="s">
        <v>1907</v>
      </c>
      <c r="H571" s="6" t="s">
        <v>1045</v>
      </c>
      <c r="I571" s="6">
        <v>1</v>
      </c>
      <c r="J571" s="6">
        <v>399</v>
      </c>
      <c r="K571" s="6">
        <v>0</v>
      </c>
      <c r="L571" s="6">
        <v>0</v>
      </c>
      <c r="M571" s="6">
        <v>1597</v>
      </c>
      <c r="N571" s="6" t="s">
        <v>1476</v>
      </c>
      <c r="O571" s="6" t="s">
        <v>1477</v>
      </c>
      <c r="Q571" s="6" t="s">
        <v>870</v>
      </c>
      <c r="T571" s="6" t="s">
        <v>1886</v>
      </c>
      <c r="V571" s="6">
        <v>111795</v>
      </c>
      <c r="W571" s="6" t="s">
        <v>3667</v>
      </c>
      <c r="X571" s="6" t="s">
        <v>3668</v>
      </c>
    </row>
    <row r="572" spans="1:26">
      <c r="A572" s="6" t="s">
        <v>3663</v>
      </c>
      <c r="B572" s="6" t="s">
        <v>3664</v>
      </c>
      <c r="C572" s="6" t="s">
        <v>3665</v>
      </c>
      <c r="D572" s="6" t="s">
        <v>3666</v>
      </c>
      <c r="E572" s="6" t="s">
        <v>1481</v>
      </c>
      <c r="F572" s="6" t="s">
        <v>1482</v>
      </c>
      <c r="G572" s="6" t="s">
        <v>1927</v>
      </c>
      <c r="H572" s="6" t="s">
        <v>254</v>
      </c>
      <c r="I572" s="6">
        <v>1</v>
      </c>
      <c r="J572" s="6">
        <v>450</v>
      </c>
      <c r="K572" s="6">
        <v>0</v>
      </c>
      <c r="L572" s="6">
        <v>0</v>
      </c>
      <c r="M572" s="6">
        <v>1597</v>
      </c>
      <c r="N572" s="6" t="s">
        <v>1476</v>
      </c>
      <c r="O572" s="6" t="s">
        <v>1477</v>
      </c>
      <c r="Q572" s="6" t="s">
        <v>870</v>
      </c>
      <c r="T572" s="6" t="s">
        <v>1886</v>
      </c>
      <c r="V572" s="6">
        <v>111795</v>
      </c>
      <c r="W572" s="6" t="s">
        <v>3667</v>
      </c>
      <c r="X572" s="6" t="s">
        <v>3668</v>
      </c>
    </row>
    <row r="573" spans="1:26">
      <c r="A573" s="6" t="s">
        <v>3663</v>
      </c>
      <c r="B573" s="6" t="s">
        <v>3664</v>
      </c>
      <c r="C573" s="6" t="s">
        <v>3665</v>
      </c>
      <c r="D573" s="6" t="s">
        <v>3666</v>
      </c>
      <c r="E573" s="6" t="s">
        <v>1481</v>
      </c>
      <c r="F573" s="6" t="s">
        <v>1482</v>
      </c>
      <c r="G573" s="6" t="s">
        <v>2445</v>
      </c>
      <c r="H573" s="6" t="s">
        <v>257</v>
      </c>
      <c r="I573" s="6">
        <v>1</v>
      </c>
      <c r="J573" s="6">
        <v>450</v>
      </c>
      <c r="K573" s="6">
        <v>0</v>
      </c>
      <c r="L573" s="6">
        <v>0</v>
      </c>
      <c r="M573" s="6">
        <v>1597</v>
      </c>
      <c r="N573" s="6" t="s">
        <v>1476</v>
      </c>
      <c r="O573" s="6" t="s">
        <v>1477</v>
      </c>
      <c r="Q573" s="6" t="s">
        <v>870</v>
      </c>
      <c r="T573" s="6" t="s">
        <v>1886</v>
      </c>
      <c r="V573" s="6">
        <v>111795</v>
      </c>
      <c r="W573" s="6" t="s">
        <v>3667</v>
      </c>
      <c r="X573" s="6" t="s">
        <v>3668</v>
      </c>
    </row>
    <row r="574" spans="1:26">
      <c r="A574" s="6" t="s">
        <v>3663</v>
      </c>
      <c r="B574" s="6" t="s">
        <v>3664</v>
      </c>
      <c r="C574" s="6" t="s">
        <v>3665</v>
      </c>
      <c r="D574" s="6" t="s">
        <v>3666</v>
      </c>
      <c r="E574" s="6" t="s">
        <v>1486</v>
      </c>
      <c r="F574" s="6" t="s">
        <v>1487</v>
      </c>
      <c r="G574" s="6" t="s">
        <v>2664</v>
      </c>
      <c r="H574" s="6" t="s">
        <v>166</v>
      </c>
      <c r="I574" s="6">
        <v>1</v>
      </c>
      <c r="J574" s="6">
        <v>399</v>
      </c>
      <c r="K574" s="6">
        <v>0</v>
      </c>
      <c r="L574" s="6">
        <v>0</v>
      </c>
      <c r="M574" s="6">
        <v>1597</v>
      </c>
      <c r="N574" s="6" t="s">
        <v>1476</v>
      </c>
      <c r="O574" s="6" t="s">
        <v>1477</v>
      </c>
      <c r="Q574" s="6" t="s">
        <v>870</v>
      </c>
      <c r="T574" s="6" t="s">
        <v>1886</v>
      </c>
      <c r="V574" s="6">
        <v>111795</v>
      </c>
      <c r="W574" s="6" t="s">
        <v>3667</v>
      </c>
      <c r="X574" s="6" t="s">
        <v>3668</v>
      </c>
    </row>
    <row r="575" spans="1:26">
      <c r="A575" s="6" t="s">
        <v>3663</v>
      </c>
      <c r="B575" s="6" t="s">
        <v>3664</v>
      </c>
      <c r="C575" s="6" t="s">
        <v>3665</v>
      </c>
      <c r="D575" s="6" t="s">
        <v>3666</v>
      </c>
      <c r="E575" s="6" t="s">
        <v>1507</v>
      </c>
      <c r="F575" s="6" t="s">
        <v>1943</v>
      </c>
      <c r="G575" s="6" t="s">
        <v>874</v>
      </c>
      <c r="I575" s="6">
        <v>1</v>
      </c>
      <c r="J575" s="6">
        <v>-17</v>
      </c>
      <c r="K575" s="6">
        <v>0</v>
      </c>
      <c r="L575" s="6">
        <v>0</v>
      </c>
      <c r="M575" s="6">
        <v>1597</v>
      </c>
      <c r="N575" s="6" t="s">
        <v>1476</v>
      </c>
      <c r="O575" s="6" t="s">
        <v>1477</v>
      </c>
      <c r="Q575" s="6" t="s">
        <v>870</v>
      </c>
      <c r="T575" s="6" t="s">
        <v>1886</v>
      </c>
      <c r="V575" s="6">
        <v>111795</v>
      </c>
      <c r="W575" s="6" t="s">
        <v>3667</v>
      </c>
      <c r="X575" s="6" t="s">
        <v>3668</v>
      </c>
    </row>
    <row r="576" spans="1:26">
      <c r="A576" s="6" t="s">
        <v>3663</v>
      </c>
      <c r="B576" s="6" t="s">
        <v>3664</v>
      </c>
      <c r="C576" s="6" t="s">
        <v>3665</v>
      </c>
      <c r="D576" s="6" t="s">
        <v>3666</v>
      </c>
      <c r="E576" s="6" t="s">
        <v>868</v>
      </c>
      <c r="F576" s="6" t="s">
        <v>871</v>
      </c>
      <c r="G576" s="6" t="s">
        <v>872</v>
      </c>
      <c r="I576" s="6">
        <v>1</v>
      </c>
      <c r="J576" s="6">
        <v>-84</v>
      </c>
      <c r="K576" s="6">
        <v>0</v>
      </c>
      <c r="L576" s="6">
        <v>0</v>
      </c>
      <c r="M576" s="6">
        <v>1597</v>
      </c>
      <c r="N576" s="6" t="s">
        <v>1476</v>
      </c>
      <c r="O576" s="6" t="s">
        <v>1477</v>
      </c>
      <c r="Q576" s="6" t="s">
        <v>870</v>
      </c>
      <c r="T576" s="6" t="s">
        <v>1886</v>
      </c>
      <c r="V576" s="6">
        <v>111795</v>
      </c>
      <c r="W576" s="6" t="s">
        <v>3667</v>
      </c>
      <c r="X576" s="6" t="s">
        <v>3668</v>
      </c>
    </row>
    <row r="577" spans="1:26">
      <c r="A577" s="6" t="s">
        <v>3663</v>
      </c>
      <c r="B577" s="6" t="s">
        <v>3664</v>
      </c>
      <c r="C577" s="6" t="s">
        <v>3665</v>
      </c>
      <c r="D577" s="6" t="s">
        <v>3666</v>
      </c>
      <c r="E577" s="6" t="s">
        <v>873</v>
      </c>
      <c r="F577" s="6" t="s">
        <v>1299</v>
      </c>
      <c r="G577" s="6" t="s">
        <v>874</v>
      </c>
      <c r="I577" s="6">
        <v>1</v>
      </c>
      <c r="J577" s="6">
        <v>85</v>
      </c>
      <c r="K577" s="6">
        <v>0</v>
      </c>
      <c r="L577" s="6">
        <v>0</v>
      </c>
      <c r="M577" s="6">
        <v>1597</v>
      </c>
      <c r="N577" s="6" t="s">
        <v>1476</v>
      </c>
      <c r="O577" s="6" t="s">
        <v>1477</v>
      </c>
      <c r="Q577" s="6" t="s">
        <v>870</v>
      </c>
      <c r="T577" s="6" t="s">
        <v>1886</v>
      </c>
      <c r="V577" s="6">
        <v>111795</v>
      </c>
      <c r="W577" s="6" t="s">
        <v>3667</v>
      </c>
      <c r="X577" s="6" t="s">
        <v>3668</v>
      </c>
    </row>
    <row r="578" spans="1:26">
      <c r="A578" s="6" t="s">
        <v>3669</v>
      </c>
      <c r="B578" s="6" t="s">
        <v>3670</v>
      </c>
      <c r="C578" s="6" t="s">
        <v>3671</v>
      </c>
      <c r="D578" s="6" t="s">
        <v>3672</v>
      </c>
      <c r="E578" s="6" t="s">
        <v>1511</v>
      </c>
      <c r="F578" s="6" t="s">
        <v>1512</v>
      </c>
      <c r="G578" s="6" t="s">
        <v>1513</v>
      </c>
      <c r="H578" s="6" t="s">
        <v>275</v>
      </c>
      <c r="I578" s="6">
        <v>1</v>
      </c>
      <c r="J578" s="6">
        <v>528</v>
      </c>
      <c r="K578" s="6">
        <v>65</v>
      </c>
      <c r="L578" s="6">
        <v>0</v>
      </c>
      <c r="M578" s="6">
        <v>593</v>
      </c>
      <c r="N578" s="6" t="s">
        <v>1476</v>
      </c>
      <c r="O578" s="6" t="s">
        <v>1477</v>
      </c>
      <c r="Q578" s="6" t="s">
        <v>870</v>
      </c>
      <c r="T578" s="6" t="s">
        <v>1886</v>
      </c>
      <c r="V578" s="6">
        <v>946458</v>
      </c>
      <c r="W578" s="6" t="s">
        <v>3673</v>
      </c>
      <c r="X578" s="6" t="s">
        <v>3674</v>
      </c>
    </row>
    <row r="579" spans="1:26">
      <c r="A579" s="6" t="s">
        <v>3675</v>
      </c>
      <c r="B579" s="6" t="s">
        <v>3676</v>
      </c>
      <c r="C579" s="6" t="s">
        <v>3677</v>
      </c>
      <c r="D579" s="6" t="s">
        <v>3678</v>
      </c>
      <c r="E579" s="6" t="s">
        <v>1511</v>
      </c>
      <c r="F579" s="6" t="s">
        <v>1512</v>
      </c>
      <c r="G579" s="6" t="s">
        <v>1513</v>
      </c>
      <c r="H579" s="6" t="s">
        <v>275</v>
      </c>
      <c r="I579" s="6">
        <v>1</v>
      </c>
      <c r="J579" s="6">
        <v>528</v>
      </c>
      <c r="K579" s="6">
        <v>80</v>
      </c>
      <c r="L579" s="6">
        <v>0</v>
      </c>
      <c r="M579" s="6">
        <v>608</v>
      </c>
      <c r="N579" s="6" t="s">
        <v>1960</v>
      </c>
      <c r="O579" s="6" t="s">
        <v>1961</v>
      </c>
      <c r="Q579" s="6" t="s">
        <v>870</v>
      </c>
      <c r="T579" s="6" t="s">
        <v>1942</v>
      </c>
      <c r="Y579" s="6">
        <v>807</v>
      </c>
      <c r="Z579" s="6" t="s">
        <v>3679</v>
      </c>
    </row>
    <row r="580" spans="1:26">
      <c r="A580" s="6" t="s">
        <v>3680</v>
      </c>
      <c r="B580" s="6" t="s">
        <v>3681</v>
      </c>
      <c r="C580" s="6" t="s">
        <v>3682</v>
      </c>
      <c r="D580" s="6" t="s">
        <v>3683</v>
      </c>
      <c r="E580" s="6" t="s">
        <v>1496</v>
      </c>
      <c r="F580" s="6" t="s">
        <v>1523</v>
      </c>
      <c r="G580" s="6" t="s">
        <v>183</v>
      </c>
      <c r="H580" s="6">
        <v>4714781020954</v>
      </c>
      <c r="I580" s="6">
        <v>1</v>
      </c>
      <c r="J580" s="6">
        <v>149</v>
      </c>
      <c r="K580" s="6">
        <v>0</v>
      </c>
      <c r="L580" s="6">
        <v>0</v>
      </c>
      <c r="M580" s="6">
        <v>1302</v>
      </c>
      <c r="N580" s="6" t="s">
        <v>1476</v>
      </c>
      <c r="O580" s="6" t="s">
        <v>1477</v>
      </c>
      <c r="Q580" s="6" t="s">
        <v>870</v>
      </c>
      <c r="T580" s="6" t="s">
        <v>1886</v>
      </c>
      <c r="V580" s="6">
        <v>892179</v>
      </c>
      <c r="W580" s="6" t="s">
        <v>3684</v>
      </c>
      <c r="X580" s="6" t="s">
        <v>3685</v>
      </c>
    </row>
    <row r="581" spans="1:26">
      <c r="A581" s="6" t="s">
        <v>3680</v>
      </c>
      <c r="B581" s="6" t="s">
        <v>3681</v>
      </c>
      <c r="C581" s="6" t="s">
        <v>3682</v>
      </c>
      <c r="D581" s="6" t="s">
        <v>3683</v>
      </c>
      <c r="E581" s="6" t="s">
        <v>1508</v>
      </c>
      <c r="F581" s="6" t="s">
        <v>1509</v>
      </c>
      <c r="G581" s="6" t="s">
        <v>1510</v>
      </c>
      <c r="H581" s="6">
        <v>4714781020800</v>
      </c>
      <c r="I581" s="6">
        <v>1</v>
      </c>
      <c r="J581" s="6">
        <v>128</v>
      </c>
      <c r="K581" s="6">
        <v>0</v>
      </c>
      <c r="L581" s="6">
        <v>0</v>
      </c>
      <c r="M581" s="6">
        <v>1302</v>
      </c>
      <c r="N581" s="6" t="s">
        <v>1476</v>
      </c>
      <c r="O581" s="6" t="s">
        <v>1477</v>
      </c>
      <c r="Q581" s="6" t="s">
        <v>870</v>
      </c>
      <c r="T581" s="6" t="s">
        <v>1886</v>
      </c>
      <c r="V581" s="6">
        <v>892179</v>
      </c>
      <c r="W581" s="6" t="s">
        <v>3684</v>
      </c>
      <c r="X581" s="6" t="s">
        <v>3685</v>
      </c>
    </row>
    <row r="582" spans="1:26">
      <c r="A582" s="6" t="s">
        <v>3680</v>
      </c>
      <c r="B582" s="6" t="s">
        <v>3681</v>
      </c>
      <c r="C582" s="6" t="s">
        <v>3682</v>
      </c>
      <c r="D582" s="6" t="s">
        <v>3683</v>
      </c>
      <c r="E582" s="6" t="s">
        <v>1489</v>
      </c>
      <c r="F582" s="6" t="s">
        <v>1954</v>
      </c>
      <c r="G582" s="6" t="s">
        <v>1491</v>
      </c>
      <c r="H582" s="6">
        <v>4714781020794</v>
      </c>
      <c r="I582" s="6">
        <v>1</v>
      </c>
      <c r="J582" s="6">
        <v>128</v>
      </c>
      <c r="K582" s="6">
        <v>0</v>
      </c>
      <c r="L582" s="6">
        <v>0</v>
      </c>
      <c r="M582" s="6">
        <v>1302</v>
      </c>
      <c r="N582" s="6" t="s">
        <v>1476</v>
      </c>
      <c r="O582" s="6" t="s">
        <v>1477</v>
      </c>
      <c r="Q582" s="6" t="s">
        <v>870</v>
      </c>
      <c r="T582" s="6" t="s">
        <v>1886</v>
      </c>
      <c r="V582" s="6">
        <v>892179</v>
      </c>
      <c r="W582" s="6" t="s">
        <v>3684</v>
      </c>
      <c r="X582" s="6" t="s">
        <v>3685</v>
      </c>
    </row>
    <row r="583" spans="1:26">
      <c r="A583" s="6" t="s">
        <v>3680</v>
      </c>
      <c r="B583" s="6" t="s">
        <v>3681</v>
      </c>
      <c r="C583" s="6" t="s">
        <v>3682</v>
      </c>
      <c r="D583" s="6" t="s">
        <v>3683</v>
      </c>
      <c r="E583" s="6" t="s">
        <v>1912</v>
      </c>
      <c r="F583" s="6" t="s">
        <v>1913</v>
      </c>
      <c r="G583" s="6" t="s">
        <v>194</v>
      </c>
      <c r="H583" s="6">
        <v>4714781020282</v>
      </c>
      <c r="I583" s="6">
        <v>1</v>
      </c>
      <c r="J583" s="6">
        <v>299</v>
      </c>
      <c r="K583" s="6">
        <v>0</v>
      </c>
      <c r="L583" s="6">
        <v>0</v>
      </c>
      <c r="M583" s="6">
        <v>1302</v>
      </c>
      <c r="N583" s="6" t="s">
        <v>1476</v>
      </c>
      <c r="O583" s="6" t="s">
        <v>1477</v>
      </c>
      <c r="Q583" s="6" t="s">
        <v>870</v>
      </c>
      <c r="T583" s="6" t="s">
        <v>1886</v>
      </c>
      <c r="V583" s="6">
        <v>892179</v>
      </c>
      <c r="W583" s="6" t="s">
        <v>3684</v>
      </c>
      <c r="X583" s="6" t="s">
        <v>3685</v>
      </c>
    </row>
    <row r="584" spans="1:26">
      <c r="A584" s="6" t="s">
        <v>3680</v>
      </c>
      <c r="B584" s="6" t="s">
        <v>3681</v>
      </c>
      <c r="C584" s="6" t="s">
        <v>3682</v>
      </c>
      <c r="D584" s="6" t="s">
        <v>3683</v>
      </c>
      <c r="E584" s="6" t="s">
        <v>1499</v>
      </c>
      <c r="F584" s="6" t="s">
        <v>1500</v>
      </c>
      <c r="G584" s="6" t="s">
        <v>173</v>
      </c>
      <c r="H584" s="6">
        <v>4714781024730</v>
      </c>
      <c r="I584" s="6">
        <v>1</v>
      </c>
      <c r="J584" s="6">
        <v>299</v>
      </c>
      <c r="K584" s="6">
        <v>0</v>
      </c>
      <c r="L584" s="6">
        <v>0</v>
      </c>
      <c r="M584" s="6">
        <v>1302</v>
      </c>
      <c r="N584" s="6" t="s">
        <v>1476</v>
      </c>
      <c r="O584" s="6" t="s">
        <v>1477</v>
      </c>
      <c r="Q584" s="6" t="s">
        <v>870</v>
      </c>
      <c r="T584" s="6" t="s">
        <v>1886</v>
      </c>
      <c r="V584" s="6">
        <v>892179</v>
      </c>
      <c r="W584" s="6" t="s">
        <v>3684</v>
      </c>
      <c r="X584" s="6" t="s">
        <v>3685</v>
      </c>
    </row>
    <row r="585" spans="1:26">
      <c r="A585" s="6" t="s">
        <v>3680</v>
      </c>
      <c r="B585" s="6" t="s">
        <v>3681</v>
      </c>
      <c r="C585" s="6" t="s">
        <v>3682</v>
      </c>
      <c r="D585" s="6" t="s">
        <v>3683</v>
      </c>
      <c r="E585" s="6" t="s">
        <v>1514</v>
      </c>
      <c r="F585" s="6" t="s">
        <v>1515</v>
      </c>
      <c r="G585" s="6" t="s">
        <v>179</v>
      </c>
      <c r="H585" s="6">
        <v>4714781024716</v>
      </c>
      <c r="I585" s="6">
        <v>1</v>
      </c>
      <c r="J585" s="6">
        <v>299</v>
      </c>
      <c r="K585" s="6">
        <v>0</v>
      </c>
      <c r="L585" s="6">
        <v>0</v>
      </c>
      <c r="M585" s="6">
        <v>1302</v>
      </c>
      <c r="N585" s="6" t="s">
        <v>1476</v>
      </c>
      <c r="O585" s="6" t="s">
        <v>1477</v>
      </c>
      <c r="Q585" s="6" t="s">
        <v>870</v>
      </c>
      <c r="T585" s="6" t="s">
        <v>1886</v>
      </c>
      <c r="V585" s="6">
        <v>892179</v>
      </c>
      <c r="W585" s="6" t="s">
        <v>3684</v>
      </c>
      <c r="X585" s="6" t="s">
        <v>3685</v>
      </c>
    </row>
    <row r="586" spans="1:26">
      <c r="A586" s="6" t="s">
        <v>3686</v>
      </c>
      <c r="B586" s="6" t="s">
        <v>3687</v>
      </c>
      <c r="C586" s="6" t="s">
        <v>3688</v>
      </c>
      <c r="D586" s="6" t="s">
        <v>3689</v>
      </c>
      <c r="E586" s="6" t="s">
        <v>878</v>
      </c>
      <c r="F586" s="6" t="s">
        <v>879</v>
      </c>
      <c r="G586" s="6" t="s">
        <v>880</v>
      </c>
      <c r="H586" s="6" t="s">
        <v>181</v>
      </c>
      <c r="I586" s="6">
        <v>1</v>
      </c>
      <c r="J586" s="6">
        <v>888</v>
      </c>
      <c r="K586" s="6">
        <v>0</v>
      </c>
      <c r="L586" s="6">
        <v>0</v>
      </c>
      <c r="M586" s="6">
        <v>985</v>
      </c>
      <c r="N586" s="6" t="s">
        <v>1476</v>
      </c>
      <c r="O586" s="6" t="s">
        <v>1477</v>
      </c>
      <c r="Q586" s="6" t="s">
        <v>870</v>
      </c>
      <c r="T586" s="6" t="s">
        <v>1886</v>
      </c>
      <c r="V586" s="6">
        <v>165035</v>
      </c>
      <c r="W586" s="6" t="s">
        <v>3690</v>
      </c>
      <c r="X586" s="6" t="s">
        <v>3691</v>
      </c>
    </row>
    <row r="587" spans="1:26">
      <c r="A587" s="6" t="s">
        <v>3686</v>
      </c>
      <c r="B587" s="6" t="s">
        <v>3687</v>
      </c>
      <c r="C587" s="6" t="s">
        <v>3688</v>
      </c>
      <c r="D587" s="6" t="s">
        <v>3689</v>
      </c>
      <c r="E587" s="6" t="s">
        <v>1501</v>
      </c>
      <c r="F587" s="6" t="s">
        <v>1502</v>
      </c>
      <c r="G587" s="6" t="s">
        <v>1503</v>
      </c>
      <c r="H587" s="6">
        <v>4714781021005</v>
      </c>
      <c r="I587" s="6">
        <v>1</v>
      </c>
      <c r="J587" s="6">
        <v>149</v>
      </c>
      <c r="K587" s="6">
        <v>0</v>
      </c>
      <c r="L587" s="6">
        <v>0</v>
      </c>
      <c r="M587" s="6">
        <v>985</v>
      </c>
      <c r="N587" s="6" t="s">
        <v>1476</v>
      </c>
      <c r="O587" s="6" t="s">
        <v>1477</v>
      </c>
      <c r="Q587" s="6" t="s">
        <v>870</v>
      </c>
      <c r="T587" s="6" t="s">
        <v>1886</v>
      </c>
      <c r="V587" s="6">
        <v>165035</v>
      </c>
      <c r="W587" s="6" t="s">
        <v>3690</v>
      </c>
      <c r="X587" s="6" t="s">
        <v>3691</v>
      </c>
    </row>
    <row r="588" spans="1:26">
      <c r="A588" s="6" t="s">
        <v>3686</v>
      </c>
      <c r="B588" s="6" t="s">
        <v>3687</v>
      </c>
      <c r="C588" s="6" t="s">
        <v>3688</v>
      </c>
      <c r="D588" s="6" t="s">
        <v>3689</v>
      </c>
      <c r="E588" s="6" t="s">
        <v>868</v>
      </c>
      <c r="F588" s="6" t="s">
        <v>871</v>
      </c>
      <c r="G588" s="6" t="s">
        <v>872</v>
      </c>
      <c r="I588" s="6">
        <v>1</v>
      </c>
      <c r="J588" s="6">
        <v>-52</v>
      </c>
      <c r="K588" s="6">
        <v>0</v>
      </c>
      <c r="L588" s="6">
        <v>0</v>
      </c>
      <c r="M588" s="6">
        <v>985</v>
      </c>
      <c r="N588" s="6" t="s">
        <v>1476</v>
      </c>
      <c r="O588" s="6" t="s">
        <v>1477</v>
      </c>
      <c r="Q588" s="6" t="s">
        <v>870</v>
      </c>
      <c r="T588" s="6" t="s">
        <v>1886</v>
      </c>
      <c r="V588" s="6">
        <v>165035</v>
      </c>
      <c r="W588" s="6" t="s">
        <v>3690</v>
      </c>
      <c r="X588" s="6" t="s">
        <v>3691</v>
      </c>
    </row>
    <row r="589" spans="1:26">
      <c r="A589" s="6" t="s">
        <v>3686</v>
      </c>
      <c r="B589" s="6" t="s">
        <v>3687</v>
      </c>
      <c r="C589" s="6" t="s">
        <v>3688</v>
      </c>
      <c r="D589" s="6" t="s">
        <v>3689</v>
      </c>
      <c r="E589" s="6" t="s">
        <v>873</v>
      </c>
      <c r="F589" s="6" t="s">
        <v>1299</v>
      </c>
      <c r="G589" s="6" t="s">
        <v>874</v>
      </c>
      <c r="I589" s="6">
        <v>1</v>
      </c>
      <c r="J589" s="6">
        <v>52</v>
      </c>
      <c r="K589" s="6">
        <v>0</v>
      </c>
      <c r="L589" s="6">
        <v>0</v>
      </c>
      <c r="M589" s="6">
        <v>985</v>
      </c>
      <c r="N589" s="6" t="s">
        <v>1476</v>
      </c>
      <c r="O589" s="6" t="s">
        <v>1477</v>
      </c>
      <c r="Q589" s="6" t="s">
        <v>870</v>
      </c>
      <c r="T589" s="6" t="s">
        <v>1886</v>
      </c>
      <c r="V589" s="6">
        <v>165035</v>
      </c>
      <c r="W589" s="6" t="s">
        <v>3690</v>
      </c>
      <c r="X589" s="6" t="s">
        <v>3691</v>
      </c>
    </row>
    <row r="590" spans="1:26">
      <c r="A590" s="6" t="s">
        <v>3692</v>
      </c>
      <c r="B590" s="6" t="s">
        <v>3693</v>
      </c>
      <c r="C590" s="6" t="s">
        <v>2460</v>
      </c>
      <c r="D590" s="6" t="s">
        <v>2461</v>
      </c>
      <c r="E590" s="6" t="s">
        <v>1492</v>
      </c>
      <c r="F590" s="6" t="s">
        <v>1493</v>
      </c>
      <c r="G590" s="6" t="s">
        <v>1494</v>
      </c>
      <c r="H590" s="6">
        <v>4714781020541</v>
      </c>
      <c r="I590" s="6">
        <v>2</v>
      </c>
      <c r="J590" s="6">
        <v>600</v>
      </c>
      <c r="K590" s="6">
        <v>80</v>
      </c>
      <c r="L590" s="6">
        <v>0</v>
      </c>
      <c r="M590" s="6">
        <v>680</v>
      </c>
      <c r="N590" s="6" t="s">
        <v>1960</v>
      </c>
      <c r="O590" s="6" t="s">
        <v>1961</v>
      </c>
      <c r="Q590" s="6" t="s">
        <v>870</v>
      </c>
      <c r="T590" s="6" t="s">
        <v>1942</v>
      </c>
      <c r="Y590" s="6">
        <v>407</v>
      </c>
      <c r="Z590" s="6" t="s">
        <v>2462</v>
      </c>
    </row>
    <row r="591" spans="1:26">
      <c r="A591" s="6" t="s">
        <v>3694</v>
      </c>
      <c r="B591" s="6" t="s">
        <v>3695</v>
      </c>
      <c r="C591" s="6" t="s">
        <v>3696</v>
      </c>
      <c r="D591" s="6" t="s">
        <v>3697</v>
      </c>
      <c r="E591" s="6" t="s">
        <v>1484</v>
      </c>
      <c r="F591" s="6" t="s">
        <v>1485</v>
      </c>
      <c r="G591" s="6" t="s">
        <v>1965</v>
      </c>
      <c r="H591" s="6" t="s">
        <v>247</v>
      </c>
      <c r="I591" s="6">
        <v>1</v>
      </c>
      <c r="J591" s="6">
        <v>960</v>
      </c>
      <c r="K591" s="6">
        <v>0</v>
      </c>
      <c r="L591" s="6">
        <v>0</v>
      </c>
      <c r="M591" s="6">
        <v>959</v>
      </c>
      <c r="N591" s="6" t="s">
        <v>1476</v>
      </c>
      <c r="O591" s="6" t="s">
        <v>1477</v>
      </c>
      <c r="Q591" s="6" t="s">
        <v>870</v>
      </c>
      <c r="T591" s="6" t="s">
        <v>1886</v>
      </c>
      <c r="V591" s="6">
        <v>138790</v>
      </c>
      <c r="W591" s="6" t="s">
        <v>3698</v>
      </c>
      <c r="X591" s="6" t="s">
        <v>3699</v>
      </c>
    </row>
    <row r="592" spans="1:26">
      <c r="A592" s="6" t="s">
        <v>3694</v>
      </c>
      <c r="B592" s="6" t="s">
        <v>3695</v>
      </c>
      <c r="C592" s="6" t="s">
        <v>3696</v>
      </c>
      <c r="D592" s="6" t="s">
        <v>3697</v>
      </c>
      <c r="E592" s="6" t="s">
        <v>1608</v>
      </c>
      <c r="F592" s="6" t="s">
        <v>282</v>
      </c>
      <c r="G592" s="6" t="s">
        <v>1609</v>
      </c>
      <c r="H592" s="6">
        <v>4714781020152</v>
      </c>
      <c r="I592" s="6">
        <v>1</v>
      </c>
      <c r="J592" s="6">
        <v>49</v>
      </c>
      <c r="K592" s="6">
        <v>0</v>
      </c>
      <c r="L592" s="6">
        <v>0</v>
      </c>
      <c r="M592" s="6">
        <v>959</v>
      </c>
      <c r="N592" s="6" t="s">
        <v>1476</v>
      </c>
      <c r="O592" s="6" t="s">
        <v>1477</v>
      </c>
      <c r="Q592" s="6" t="s">
        <v>870</v>
      </c>
      <c r="T592" s="6" t="s">
        <v>1886</v>
      </c>
      <c r="V592" s="6">
        <v>138790</v>
      </c>
      <c r="W592" s="6" t="s">
        <v>3698</v>
      </c>
      <c r="X592" s="6" t="s">
        <v>3699</v>
      </c>
    </row>
    <row r="593" spans="1:26">
      <c r="A593" s="6" t="s">
        <v>3694</v>
      </c>
      <c r="B593" s="6" t="s">
        <v>3695</v>
      </c>
      <c r="C593" s="6" t="s">
        <v>3696</v>
      </c>
      <c r="D593" s="6" t="s">
        <v>3697</v>
      </c>
      <c r="E593" s="6" t="s">
        <v>868</v>
      </c>
      <c r="F593" s="6" t="s">
        <v>871</v>
      </c>
      <c r="G593" s="6" t="s">
        <v>872</v>
      </c>
      <c r="I593" s="6">
        <v>1</v>
      </c>
      <c r="J593" s="6">
        <v>-50</v>
      </c>
      <c r="K593" s="6">
        <v>0</v>
      </c>
      <c r="L593" s="6">
        <v>0</v>
      </c>
      <c r="M593" s="6">
        <v>959</v>
      </c>
      <c r="N593" s="6" t="s">
        <v>1476</v>
      </c>
      <c r="O593" s="6" t="s">
        <v>1477</v>
      </c>
      <c r="Q593" s="6" t="s">
        <v>870</v>
      </c>
      <c r="T593" s="6" t="s">
        <v>1886</v>
      </c>
      <c r="V593" s="6">
        <v>138790</v>
      </c>
      <c r="W593" s="6" t="s">
        <v>3698</v>
      </c>
      <c r="X593" s="6" t="s">
        <v>3699</v>
      </c>
    </row>
    <row r="594" spans="1:26">
      <c r="A594" s="6" t="s">
        <v>3694</v>
      </c>
      <c r="B594" s="6" t="s">
        <v>3695</v>
      </c>
      <c r="C594" s="6" t="s">
        <v>3696</v>
      </c>
      <c r="D594" s="6" t="s">
        <v>3697</v>
      </c>
      <c r="E594" s="6" t="s">
        <v>873</v>
      </c>
      <c r="F594" s="6" t="s">
        <v>1299</v>
      </c>
      <c r="G594" s="6" t="s">
        <v>874</v>
      </c>
      <c r="I594" s="6">
        <v>1</v>
      </c>
      <c r="J594" s="6">
        <v>50</v>
      </c>
      <c r="K594" s="6">
        <v>0</v>
      </c>
      <c r="L594" s="6">
        <v>0</v>
      </c>
      <c r="M594" s="6">
        <v>959</v>
      </c>
      <c r="N594" s="6" t="s">
        <v>1476</v>
      </c>
      <c r="O594" s="6" t="s">
        <v>1477</v>
      </c>
      <c r="Q594" s="6" t="s">
        <v>870</v>
      </c>
      <c r="T594" s="6" t="s">
        <v>1886</v>
      </c>
      <c r="V594" s="6">
        <v>138790</v>
      </c>
      <c r="W594" s="6" t="s">
        <v>3698</v>
      </c>
      <c r="X594" s="6" t="s">
        <v>3699</v>
      </c>
    </row>
    <row r="595" spans="1:26">
      <c r="A595" s="6" t="s">
        <v>3700</v>
      </c>
      <c r="B595" s="6" t="s">
        <v>3701</v>
      </c>
      <c r="C595" s="6" t="s">
        <v>3702</v>
      </c>
      <c r="D595" s="6" t="s">
        <v>3703</v>
      </c>
      <c r="E595" s="6" t="s">
        <v>1484</v>
      </c>
      <c r="F595" s="6" t="s">
        <v>1485</v>
      </c>
      <c r="G595" s="6" t="s">
        <v>1985</v>
      </c>
      <c r="H595" s="6" t="s">
        <v>249</v>
      </c>
      <c r="I595" s="6">
        <v>1</v>
      </c>
      <c r="J595" s="6">
        <v>960</v>
      </c>
      <c r="K595" s="6">
        <v>0</v>
      </c>
      <c r="L595" s="6">
        <v>0</v>
      </c>
      <c r="M595" s="6">
        <v>1043</v>
      </c>
      <c r="N595" s="6" t="s">
        <v>1940</v>
      </c>
      <c r="O595" s="6" t="s">
        <v>1048</v>
      </c>
      <c r="Q595" s="6" t="s">
        <v>870</v>
      </c>
      <c r="T595" s="6" t="s">
        <v>1942</v>
      </c>
      <c r="Y595" s="6">
        <v>241</v>
      </c>
      <c r="Z595" s="6" t="s">
        <v>3704</v>
      </c>
    </row>
    <row r="596" spans="1:26">
      <c r="A596" s="6" t="s">
        <v>3700</v>
      </c>
      <c r="B596" s="6" t="s">
        <v>3701</v>
      </c>
      <c r="C596" s="6" t="s">
        <v>3702</v>
      </c>
      <c r="D596" s="6" t="s">
        <v>3703</v>
      </c>
      <c r="E596" s="6" t="s">
        <v>1496</v>
      </c>
      <c r="F596" s="6" t="s">
        <v>1523</v>
      </c>
      <c r="G596" s="6" t="s">
        <v>183</v>
      </c>
      <c r="H596" s="6">
        <v>4714781020954</v>
      </c>
      <c r="I596" s="6">
        <v>1</v>
      </c>
      <c r="J596" s="6">
        <v>149</v>
      </c>
      <c r="K596" s="6">
        <v>0</v>
      </c>
      <c r="L596" s="6">
        <v>0</v>
      </c>
      <c r="M596" s="6">
        <v>1043</v>
      </c>
      <c r="N596" s="6" t="s">
        <v>1940</v>
      </c>
      <c r="O596" s="6" t="s">
        <v>1048</v>
      </c>
      <c r="Q596" s="6" t="s">
        <v>870</v>
      </c>
      <c r="T596" s="6" t="s">
        <v>1942</v>
      </c>
      <c r="Y596" s="6">
        <v>241</v>
      </c>
      <c r="Z596" s="6" t="s">
        <v>3704</v>
      </c>
    </row>
    <row r="597" spans="1:26">
      <c r="A597" s="6" t="s">
        <v>3700</v>
      </c>
      <c r="B597" s="6" t="s">
        <v>3701</v>
      </c>
      <c r="C597" s="6" t="s">
        <v>3702</v>
      </c>
      <c r="D597" s="6" t="s">
        <v>3703</v>
      </c>
      <c r="E597" s="6" t="s">
        <v>1507</v>
      </c>
      <c r="F597" s="6" t="s">
        <v>1943</v>
      </c>
      <c r="G597" s="6" t="s">
        <v>874</v>
      </c>
      <c r="I597" s="6">
        <v>1</v>
      </c>
      <c r="J597" s="6">
        <v>-11</v>
      </c>
      <c r="K597" s="6">
        <v>0</v>
      </c>
      <c r="L597" s="6">
        <v>0</v>
      </c>
      <c r="M597" s="6">
        <v>1043</v>
      </c>
      <c r="N597" s="6" t="s">
        <v>1940</v>
      </c>
      <c r="O597" s="6" t="s">
        <v>1048</v>
      </c>
      <c r="Q597" s="6" t="s">
        <v>870</v>
      </c>
      <c r="T597" s="6" t="s">
        <v>1942</v>
      </c>
      <c r="Y597" s="6">
        <v>241</v>
      </c>
      <c r="Z597" s="6" t="s">
        <v>3704</v>
      </c>
    </row>
    <row r="598" spans="1:26">
      <c r="A598" s="6" t="s">
        <v>3700</v>
      </c>
      <c r="B598" s="6" t="s">
        <v>3701</v>
      </c>
      <c r="C598" s="6" t="s">
        <v>3702</v>
      </c>
      <c r="D598" s="6" t="s">
        <v>3703</v>
      </c>
      <c r="E598" s="6" t="s">
        <v>868</v>
      </c>
      <c r="F598" s="6" t="s">
        <v>871</v>
      </c>
      <c r="G598" s="6" t="s">
        <v>872</v>
      </c>
      <c r="I598" s="6">
        <v>1</v>
      </c>
      <c r="J598" s="6">
        <v>-55</v>
      </c>
      <c r="K598" s="6">
        <v>0</v>
      </c>
      <c r="L598" s="6">
        <v>0</v>
      </c>
      <c r="M598" s="6">
        <v>1043</v>
      </c>
      <c r="N598" s="6" t="s">
        <v>1940</v>
      </c>
      <c r="O598" s="6" t="s">
        <v>1048</v>
      </c>
      <c r="Q598" s="6" t="s">
        <v>870</v>
      </c>
      <c r="T598" s="6" t="s">
        <v>1942</v>
      </c>
      <c r="Y598" s="6">
        <v>241</v>
      </c>
      <c r="Z598" s="6" t="s">
        <v>3704</v>
      </c>
    </row>
    <row r="599" spans="1:26">
      <c r="A599" s="6" t="s">
        <v>3700</v>
      </c>
      <c r="B599" s="6" t="s">
        <v>3701</v>
      </c>
      <c r="C599" s="6" t="s">
        <v>3702</v>
      </c>
      <c r="D599" s="6" t="s">
        <v>3703</v>
      </c>
      <c r="E599" s="6" t="s">
        <v>873</v>
      </c>
      <c r="F599" s="6" t="s">
        <v>1299</v>
      </c>
      <c r="G599" s="6" t="s">
        <v>874</v>
      </c>
      <c r="I599" s="6">
        <v>1</v>
      </c>
      <c r="J599" s="6">
        <v>55</v>
      </c>
      <c r="K599" s="6">
        <v>0</v>
      </c>
      <c r="L599" s="6">
        <v>0</v>
      </c>
      <c r="M599" s="6">
        <v>1043</v>
      </c>
      <c r="N599" s="6" t="s">
        <v>1940</v>
      </c>
      <c r="O599" s="6" t="s">
        <v>1048</v>
      </c>
      <c r="Q599" s="6" t="s">
        <v>870</v>
      </c>
      <c r="T599" s="6" t="s">
        <v>1942</v>
      </c>
      <c r="Y599" s="6">
        <v>241</v>
      </c>
      <c r="Z599" s="6" t="s">
        <v>3704</v>
      </c>
    </row>
    <row r="600" spans="1:26">
      <c r="A600" s="6" t="s">
        <v>3705</v>
      </c>
      <c r="B600" s="6" t="s">
        <v>3706</v>
      </c>
      <c r="C600" s="6" t="s">
        <v>3707</v>
      </c>
      <c r="D600" s="6" t="s">
        <v>3708</v>
      </c>
      <c r="E600" s="6" t="s">
        <v>1486</v>
      </c>
      <c r="F600" s="6" t="s">
        <v>1487</v>
      </c>
      <c r="G600" s="6" t="s">
        <v>1488</v>
      </c>
      <c r="H600" s="6" t="s">
        <v>163</v>
      </c>
      <c r="I600" s="6">
        <v>1</v>
      </c>
      <c r="J600" s="6">
        <v>399</v>
      </c>
      <c r="K600" s="6">
        <v>0</v>
      </c>
      <c r="L600" s="6">
        <v>0</v>
      </c>
      <c r="M600" s="6">
        <v>1071</v>
      </c>
      <c r="N600" s="6" t="s">
        <v>1940</v>
      </c>
      <c r="O600" s="6" t="s">
        <v>1495</v>
      </c>
      <c r="Q600" s="6" t="s">
        <v>870</v>
      </c>
      <c r="T600" s="6" t="s">
        <v>1942</v>
      </c>
      <c r="Y600" s="6">
        <v>106</v>
      </c>
      <c r="Z600" s="6" t="s">
        <v>3709</v>
      </c>
    </row>
    <row r="601" spans="1:26">
      <c r="A601" s="6" t="s">
        <v>3705</v>
      </c>
      <c r="B601" s="6" t="s">
        <v>3706</v>
      </c>
      <c r="C601" s="6" t="s">
        <v>3707</v>
      </c>
      <c r="D601" s="6" t="s">
        <v>3708</v>
      </c>
      <c r="E601" s="6" t="s">
        <v>1966</v>
      </c>
      <c r="F601" s="6" t="s">
        <v>1967</v>
      </c>
      <c r="G601" s="6" t="s">
        <v>1968</v>
      </c>
      <c r="H601" s="6">
        <v>4714781020817</v>
      </c>
      <c r="I601" s="6">
        <v>1</v>
      </c>
      <c r="J601" s="6">
        <v>128</v>
      </c>
      <c r="K601" s="6">
        <v>0</v>
      </c>
      <c r="L601" s="6">
        <v>0</v>
      </c>
      <c r="M601" s="6">
        <v>1071</v>
      </c>
      <c r="N601" s="6" t="s">
        <v>1940</v>
      </c>
      <c r="O601" s="6" t="s">
        <v>1495</v>
      </c>
      <c r="Q601" s="6" t="s">
        <v>870</v>
      </c>
      <c r="T601" s="6" t="s">
        <v>1942</v>
      </c>
      <c r="Y601" s="6">
        <v>106</v>
      </c>
      <c r="Z601" s="6" t="s">
        <v>3709</v>
      </c>
    </row>
    <row r="602" spans="1:26">
      <c r="A602" s="6" t="s">
        <v>3705</v>
      </c>
      <c r="B602" s="6" t="s">
        <v>3706</v>
      </c>
      <c r="C602" s="6" t="s">
        <v>3707</v>
      </c>
      <c r="D602" s="6" t="s">
        <v>3708</v>
      </c>
      <c r="E602" s="6" t="s">
        <v>1557</v>
      </c>
      <c r="F602" s="6" t="s">
        <v>1558</v>
      </c>
      <c r="G602" s="6" t="s">
        <v>1610</v>
      </c>
      <c r="H602" s="6" t="s">
        <v>490</v>
      </c>
      <c r="I602" s="6">
        <v>1</v>
      </c>
      <c r="J602" s="6">
        <v>650</v>
      </c>
      <c r="K602" s="6">
        <v>0</v>
      </c>
      <c r="L602" s="6">
        <v>0</v>
      </c>
      <c r="M602" s="6">
        <v>1071</v>
      </c>
      <c r="N602" s="6" t="s">
        <v>1940</v>
      </c>
      <c r="O602" s="6" t="s">
        <v>1495</v>
      </c>
      <c r="Q602" s="6" t="s">
        <v>870</v>
      </c>
      <c r="T602" s="6" t="s">
        <v>1942</v>
      </c>
      <c r="Y602" s="6">
        <v>106</v>
      </c>
      <c r="Z602" s="6" t="s">
        <v>3709</v>
      </c>
    </row>
    <row r="603" spans="1:26">
      <c r="A603" s="6" t="s">
        <v>3705</v>
      </c>
      <c r="B603" s="6" t="s">
        <v>3706</v>
      </c>
      <c r="C603" s="6" t="s">
        <v>3707</v>
      </c>
      <c r="D603" s="6" t="s">
        <v>3708</v>
      </c>
      <c r="E603" s="6" t="s">
        <v>1962</v>
      </c>
      <c r="F603" s="6" t="s">
        <v>1963</v>
      </c>
      <c r="G603" s="6" t="s">
        <v>1964</v>
      </c>
      <c r="I603" s="6">
        <v>1</v>
      </c>
      <c r="J603" s="6">
        <v>-50</v>
      </c>
      <c r="K603" s="6">
        <v>0</v>
      </c>
      <c r="L603" s="6">
        <v>0</v>
      </c>
      <c r="M603" s="6">
        <v>1071</v>
      </c>
      <c r="N603" s="6" t="s">
        <v>1940</v>
      </c>
      <c r="O603" s="6" t="s">
        <v>1495</v>
      </c>
      <c r="Q603" s="6" t="s">
        <v>870</v>
      </c>
      <c r="T603" s="6" t="s">
        <v>1942</v>
      </c>
      <c r="Y603" s="6">
        <v>106</v>
      </c>
      <c r="Z603" s="6" t="s">
        <v>3709</v>
      </c>
    </row>
    <row r="604" spans="1:26">
      <c r="A604" s="6" t="s">
        <v>3705</v>
      </c>
      <c r="B604" s="6" t="s">
        <v>3706</v>
      </c>
      <c r="C604" s="6" t="s">
        <v>3707</v>
      </c>
      <c r="D604" s="6" t="s">
        <v>3708</v>
      </c>
      <c r="E604" s="6" t="s">
        <v>868</v>
      </c>
      <c r="F604" s="6" t="s">
        <v>871</v>
      </c>
      <c r="G604" s="6" t="s">
        <v>872</v>
      </c>
      <c r="I604" s="6">
        <v>1</v>
      </c>
      <c r="J604" s="6">
        <v>-56</v>
      </c>
      <c r="K604" s="6">
        <v>0</v>
      </c>
      <c r="L604" s="6">
        <v>0</v>
      </c>
      <c r="M604" s="6">
        <v>1071</v>
      </c>
      <c r="N604" s="6" t="s">
        <v>1940</v>
      </c>
      <c r="O604" s="6" t="s">
        <v>1495</v>
      </c>
      <c r="Q604" s="6" t="s">
        <v>870</v>
      </c>
      <c r="T604" s="6" t="s">
        <v>1942</v>
      </c>
      <c r="Y604" s="6">
        <v>106</v>
      </c>
      <c r="Z604" s="6" t="s">
        <v>3709</v>
      </c>
    </row>
    <row r="605" spans="1:26">
      <c r="A605" s="6" t="s">
        <v>3705</v>
      </c>
      <c r="B605" s="6" t="s">
        <v>3706</v>
      </c>
      <c r="C605" s="6" t="s">
        <v>3707</v>
      </c>
      <c r="D605" s="6" t="s">
        <v>3708</v>
      </c>
      <c r="E605" s="6" t="s">
        <v>873</v>
      </c>
      <c r="F605" s="6" t="s">
        <v>1299</v>
      </c>
      <c r="G605" s="6" t="s">
        <v>874</v>
      </c>
      <c r="I605" s="6">
        <v>1</v>
      </c>
      <c r="J605" s="6">
        <v>56</v>
      </c>
      <c r="K605" s="6">
        <v>0</v>
      </c>
      <c r="L605" s="6">
        <v>0</v>
      </c>
      <c r="M605" s="6">
        <v>1071</v>
      </c>
      <c r="N605" s="6" t="s">
        <v>1940</v>
      </c>
      <c r="O605" s="6" t="s">
        <v>1495</v>
      </c>
      <c r="Q605" s="6" t="s">
        <v>870</v>
      </c>
      <c r="T605" s="6" t="s">
        <v>1942</v>
      </c>
      <c r="Y605" s="6">
        <v>106</v>
      </c>
      <c r="Z605" s="6" t="s">
        <v>3709</v>
      </c>
    </row>
    <row r="606" spans="1:26">
      <c r="A606" s="6" t="s">
        <v>3710</v>
      </c>
      <c r="B606" s="6" t="s">
        <v>3711</v>
      </c>
      <c r="C606" s="6" t="s">
        <v>3712</v>
      </c>
      <c r="D606" s="6" t="s">
        <v>3713</v>
      </c>
      <c r="E606" s="6" t="s">
        <v>1944</v>
      </c>
      <c r="F606" s="6" t="s">
        <v>1945</v>
      </c>
      <c r="G606" s="6" t="s">
        <v>1819</v>
      </c>
      <c r="H606" s="6" t="s">
        <v>298</v>
      </c>
      <c r="I606" s="6">
        <v>1</v>
      </c>
      <c r="J606" s="6">
        <v>680</v>
      </c>
      <c r="K606" s="6">
        <v>0</v>
      </c>
      <c r="L606" s="6">
        <v>0</v>
      </c>
      <c r="M606" s="6">
        <v>960</v>
      </c>
      <c r="N606" s="6" t="s">
        <v>1476</v>
      </c>
      <c r="O606" s="6" t="s">
        <v>1477</v>
      </c>
      <c r="Q606" s="6" t="s">
        <v>870</v>
      </c>
      <c r="T606" s="6" t="s">
        <v>1886</v>
      </c>
      <c r="V606" s="6">
        <v>116756</v>
      </c>
      <c r="W606" s="6" t="s">
        <v>3714</v>
      </c>
      <c r="X606" s="6" t="s">
        <v>3715</v>
      </c>
    </row>
    <row r="607" spans="1:26">
      <c r="A607" s="6" t="s">
        <v>3710</v>
      </c>
      <c r="B607" s="6" t="s">
        <v>3711</v>
      </c>
      <c r="C607" s="6" t="s">
        <v>3712</v>
      </c>
      <c r="D607" s="6" t="s">
        <v>3713</v>
      </c>
      <c r="E607" s="6" t="s">
        <v>1496</v>
      </c>
      <c r="F607" s="6" t="s">
        <v>1497</v>
      </c>
      <c r="G607" s="6" t="s">
        <v>183</v>
      </c>
      <c r="H607" s="6">
        <v>4714781020954</v>
      </c>
      <c r="I607" s="6">
        <v>1</v>
      </c>
      <c r="J607" s="6">
        <v>145</v>
      </c>
      <c r="K607" s="6">
        <v>0</v>
      </c>
      <c r="L607" s="6">
        <v>0</v>
      </c>
      <c r="M607" s="6">
        <v>960</v>
      </c>
      <c r="N607" s="6" t="s">
        <v>1476</v>
      </c>
      <c r="O607" s="6" t="s">
        <v>1477</v>
      </c>
      <c r="Q607" s="6" t="s">
        <v>870</v>
      </c>
      <c r="T607" s="6" t="s">
        <v>1886</v>
      </c>
      <c r="V607" s="6">
        <v>116756</v>
      </c>
      <c r="W607" s="6" t="s">
        <v>3714</v>
      </c>
      <c r="X607" s="6" t="s">
        <v>3715</v>
      </c>
    </row>
    <row r="608" spans="1:26">
      <c r="A608" s="6" t="s">
        <v>3710</v>
      </c>
      <c r="B608" s="6" t="s">
        <v>3711</v>
      </c>
      <c r="C608" s="6" t="s">
        <v>3712</v>
      </c>
      <c r="D608" s="6" t="s">
        <v>3713</v>
      </c>
      <c r="E608" s="6" t="s">
        <v>1957</v>
      </c>
      <c r="F608" s="6" t="s">
        <v>1979</v>
      </c>
      <c r="G608" s="6" t="s">
        <v>1959</v>
      </c>
      <c r="H608" s="6">
        <v>4714781020787</v>
      </c>
      <c r="I608" s="6">
        <v>1</v>
      </c>
      <c r="J608" s="6">
        <v>135</v>
      </c>
      <c r="K608" s="6">
        <v>0</v>
      </c>
      <c r="L608" s="6">
        <v>0</v>
      </c>
      <c r="M608" s="6">
        <v>960</v>
      </c>
      <c r="N608" s="6" t="s">
        <v>1476</v>
      </c>
      <c r="O608" s="6" t="s">
        <v>1477</v>
      </c>
      <c r="Q608" s="6" t="s">
        <v>870</v>
      </c>
      <c r="T608" s="6" t="s">
        <v>1886</v>
      </c>
      <c r="V608" s="6">
        <v>116756</v>
      </c>
      <c r="W608" s="6" t="s">
        <v>3714</v>
      </c>
      <c r="X608" s="6" t="s">
        <v>3715</v>
      </c>
    </row>
    <row r="609" spans="1:26">
      <c r="A609" s="6" t="s">
        <v>3716</v>
      </c>
      <c r="B609" s="6" t="s">
        <v>3717</v>
      </c>
      <c r="C609" s="6" t="s">
        <v>3718</v>
      </c>
      <c r="D609" s="6" t="s">
        <v>3719</v>
      </c>
      <c r="E609" s="6" t="s">
        <v>1492</v>
      </c>
      <c r="F609" s="6" t="s">
        <v>1493</v>
      </c>
      <c r="G609" s="6" t="s">
        <v>1494</v>
      </c>
      <c r="H609" s="6">
        <v>4714781020541</v>
      </c>
      <c r="I609" s="6">
        <v>1</v>
      </c>
      <c r="J609" s="6">
        <v>300</v>
      </c>
      <c r="K609" s="6">
        <v>65</v>
      </c>
      <c r="L609" s="6">
        <v>0</v>
      </c>
      <c r="M609" s="6">
        <v>365</v>
      </c>
      <c r="N609" s="6" t="s">
        <v>1476</v>
      </c>
      <c r="O609" s="6" t="s">
        <v>1477</v>
      </c>
      <c r="Q609" s="6" t="s">
        <v>870</v>
      </c>
      <c r="T609" s="6" t="s">
        <v>1886</v>
      </c>
      <c r="V609" s="6">
        <v>181749</v>
      </c>
      <c r="W609" s="6" t="s">
        <v>3720</v>
      </c>
      <c r="X609" s="6" t="s">
        <v>3721</v>
      </c>
    </row>
    <row r="610" spans="1:26">
      <c r="A610" s="6" t="s">
        <v>3722</v>
      </c>
      <c r="B610" s="6" t="s">
        <v>3723</v>
      </c>
      <c r="C610" s="6" t="s">
        <v>3724</v>
      </c>
      <c r="D610" s="6" t="s">
        <v>3725</v>
      </c>
      <c r="E610" s="6" t="s">
        <v>1951</v>
      </c>
      <c r="F610" s="6" t="s">
        <v>1952</v>
      </c>
      <c r="G610" s="6" t="s">
        <v>3249</v>
      </c>
      <c r="H610" s="6" t="s">
        <v>292</v>
      </c>
      <c r="I610" s="6">
        <v>1</v>
      </c>
      <c r="J610" s="6">
        <v>480</v>
      </c>
      <c r="K610" s="6">
        <v>0</v>
      </c>
      <c r="L610" s="6">
        <v>0</v>
      </c>
      <c r="M610" s="6">
        <v>1155</v>
      </c>
      <c r="N610" s="6" t="s">
        <v>1476</v>
      </c>
      <c r="O610" s="6" t="s">
        <v>1477</v>
      </c>
      <c r="Q610" s="6" t="s">
        <v>870</v>
      </c>
      <c r="T610" s="6" t="s">
        <v>1886</v>
      </c>
      <c r="V610" s="6">
        <v>952143</v>
      </c>
      <c r="W610" s="6" t="s">
        <v>3726</v>
      </c>
      <c r="X610" s="6" t="s">
        <v>3727</v>
      </c>
    </row>
    <row r="611" spans="1:26">
      <c r="A611" s="6" t="s">
        <v>3722</v>
      </c>
      <c r="B611" s="6" t="s">
        <v>3723</v>
      </c>
      <c r="C611" s="6" t="s">
        <v>3724</v>
      </c>
      <c r="D611" s="6" t="s">
        <v>3725</v>
      </c>
      <c r="E611" s="6" t="s">
        <v>3101</v>
      </c>
      <c r="F611" s="6" t="s">
        <v>3102</v>
      </c>
      <c r="G611" s="6" t="s">
        <v>3103</v>
      </c>
      <c r="H611" s="6">
        <v>4714781021463</v>
      </c>
      <c r="I611" s="6">
        <v>1</v>
      </c>
      <c r="J611" s="6">
        <v>120</v>
      </c>
      <c r="K611" s="6">
        <v>0</v>
      </c>
      <c r="L611" s="6">
        <v>0</v>
      </c>
      <c r="M611" s="6">
        <v>1155</v>
      </c>
      <c r="N611" s="6" t="s">
        <v>1476</v>
      </c>
      <c r="O611" s="6" t="s">
        <v>1477</v>
      </c>
      <c r="Q611" s="6" t="s">
        <v>870</v>
      </c>
      <c r="T611" s="6" t="s">
        <v>1886</v>
      </c>
      <c r="V611" s="6">
        <v>952143</v>
      </c>
      <c r="W611" s="6" t="s">
        <v>3726</v>
      </c>
      <c r="X611" s="6" t="s">
        <v>3727</v>
      </c>
    </row>
    <row r="612" spans="1:26">
      <c r="A612" s="6" t="s">
        <v>3722</v>
      </c>
      <c r="B612" s="6" t="s">
        <v>3723</v>
      </c>
      <c r="C612" s="6" t="s">
        <v>3724</v>
      </c>
      <c r="D612" s="6" t="s">
        <v>3725</v>
      </c>
      <c r="E612" s="6" t="s">
        <v>1947</v>
      </c>
      <c r="F612" s="6" t="s">
        <v>1948</v>
      </c>
      <c r="G612" s="6" t="s">
        <v>1949</v>
      </c>
      <c r="H612" s="6">
        <v>4714781021012</v>
      </c>
      <c r="I612" s="6">
        <v>1</v>
      </c>
      <c r="J612" s="6">
        <v>149</v>
      </c>
      <c r="K612" s="6">
        <v>0</v>
      </c>
      <c r="L612" s="6">
        <v>0</v>
      </c>
      <c r="M612" s="6">
        <v>1155</v>
      </c>
      <c r="N612" s="6" t="s">
        <v>1476</v>
      </c>
      <c r="O612" s="6" t="s">
        <v>1477</v>
      </c>
      <c r="Q612" s="6" t="s">
        <v>870</v>
      </c>
      <c r="T612" s="6" t="s">
        <v>1886</v>
      </c>
      <c r="V612" s="6">
        <v>952143</v>
      </c>
      <c r="W612" s="6" t="s">
        <v>3726</v>
      </c>
      <c r="X612" s="6" t="s">
        <v>3727</v>
      </c>
    </row>
    <row r="613" spans="1:26">
      <c r="A613" s="6" t="s">
        <v>3722</v>
      </c>
      <c r="B613" s="6" t="s">
        <v>3723</v>
      </c>
      <c r="C613" s="6" t="s">
        <v>3724</v>
      </c>
      <c r="D613" s="6" t="s">
        <v>3725</v>
      </c>
      <c r="E613" s="6" t="s">
        <v>1514</v>
      </c>
      <c r="F613" s="6" t="s">
        <v>1515</v>
      </c>
      <c r="G613" s="6" t="s">
        <v>179</v>
      </c>
      <c r="H613" s="6">
        <v>4714781024716</v>
      </c>
      <c r="I613" s="6">
        <v>1</v>
      </c>
      <c r="J613" s="6">
        <v>299</v>
      </c>
      <c r="K613" s="6">
        <v>0</v>
      </c>
      <c r="L613" s="6">
        <v>0</v>
      </c>
      <c r="M613" s="6">
        <v>1155</v>
      </c>
      <c r="N613" s="6" t="s">
        <v>1476</v>
      </c>
      <c r="O613" s="6" t="s">
        <v>1477</v>
      </c>
      <c r="Q613" s="6" t="s">
        <v>870</v>
      </c>
      <c r="T613" s="6" t="s">
        <v>1886</v>
      </c>
      <c r="V613" s="6">
        <v>952143</v>
      </c>
      <c r="W613" s="6" t="s">
        <v>3726</v>
      </c>
      <c r="X613" s="6" t="s">
        <v>3727</v>
      </c>
    </row>
    <row r="614" spans="1:26">
      <c r="A614" s="6" t="s">
        <v>3722</v>
      </c>
      <c r="B614" s="6" t="s">
        <v>3723</v>
      </c>
      <c r="C614" s="6" t="s">
        <v>3724</v>
      </c>
      <c r="D614" s="6" t="s">
        <v>3725</v>
      </c>
      <c r="E614" s="6" t="s">
        <v>1980</v>
      </c>
      <c r="F614" s="6" t="s">
        <v>1981</v>
      </c>
      <c r="G614" s="6" t="s">
        <v>1982</v>
      </c>
      <c r="H614" s="6">
        <v>4714781020466</v>
      </c>
      <c r="I614" s="6">
        <v>1</v>
      </c>
      <c r="J614" s="6">
        <v>168</v>
      </c>
      <c r="K614" s="6">
        <v>0</v>
      </c>
      <c r="L614" s="6">
        <v>0</v>
      </c>
      <c r="M614" s="6">
        <v>1155</v>
      </c>
      <c r="N614" s="6" t="s">
        <v>1476</v>
      </c>
      <c r="O614" s="6" t="s">
        <v>1477</v>
      </c>
      <c r="Q614" s="6" t="s">
        <v>870</v>
      </c>
      <c r="T614" s="6" t="s">
        <v>1886</v>
      </c>
      <c r="V614" s="6">
        <v>952143</v>
      </c>
      <c r="W614" s="6" t="s">
        <v>3726</v>
      </c>
      <c r="X614" s="6" t="s">
        <v>3727</v>
      </c>
    </row>
    <row r="615" spans="1:26">
      <c r="A615" s="6" t="s">
        <v>3722</v>
      </c>
      <c r="B615" s="6" t="s">
        <v>3723</v>
      </c>
      <c r="C615" s="6" t="s">
        <v>3724</v>
      </c>
      <c r="D615" s="6" t="s">
        <v>3725</v>
      </c>
      <c r="E615" s="6" t="s">
        <v>868</v>
      </c>
      <c r="F615" s="6" t="s">
        <v>871</v>
      </c>
      <c r="G615" s="6" t="s">
        <v>872</v>
      </c>
      <c r="I615" s="6">
        <v>1</v>
      </c>
      <c r="J615" s="6">
        <v>-61</v>
      </c>
      <c r="K615" s="6">
        <v>0</v>
      </c>
      <c r="L615" s="6">
        <v>0</v>
      </c>
      <c r="M615" s="6">
        <v>1155</v>
      </c>
      <c r="N615" s="6" t="s">
        <v>1476</v>
      </c>
      <c r="O615" s="6" t="s">
        <v>1477</v>
      </c>
      <c r="Q615" s="6" t="s">
        <v>870</v>
      </c>
      <c r="T615" s="6" t="s">
        <v>1886</v>
      </c>
      <c r="V615" s="6">
        <v>952143</v>
      </c>
      <c r="W615" s="6" t="s">
        <v>3726</v>
      </c>
      <c r="X615" s="6" t="s">
        <v>3727</v>
      </c>
    </row>
    <row r="616" spans="1:26">
      <c r="A616" s="6" t="s">
        <v>3722</v>
      </c>
      <c r="B616" s="6" t="s">
        <v>3723</v>
      </c>
      <c r="C616" s="6" t="s">
        <v>3724</v>
      </c>
      <c r="D616" s="6" t="s">
        <v>3725</v>
      </c>
      <c r="E616" s="6" t="s">
        <v>873</v>
      </c>
      <c r="F616" s="6" t="s">
        <v>1299</v>
      </c>
      <c r="G616" s="6" t="s">
        <v>874</v>
      </c>
      <c r="I616" s="6">
        <v>1</v>
      </c>
      <c r="J616" s="6">
        <v>61</v>
      </c>
      <c r="K616" s="6">
        <v>0</v>
      </c>
      <c r="L616" s="6">
        <v>0</v>
      </c>
      <c r="M616" s="6">
        <v>1155</v>
      </c>
      <c r="N616" s="6" t="s">
        <v>1476</v>
      </c>
      <c r="O616" s="6" t="s">
        <v>1477</v>
      </c>
      <c r="Q616" s="6" t="s">
        <v>870</v>
      </c>
      <c r="T616" s="6" t="s">
        <v>1886</v>
      </c>
      <c r="V616" s="6">
        <v>952143</v>
      </c>
      <c r="W616" s="6" t="s">
        <v>3726</v>
      </c>
      <c r="X616" s="6" t="s">
        <v>3727</v>
      </c>
    </row>
    <row r="617" spans="1:26">
      <c r="A617" s="6" t="s">
        <v>3728</v>
      </c>
      <c r="B617" s="6" t="s">
        <v>3729</v>
      </c>
      <c r="C617" s="6" t="s">
        <v>3730</v>
      </c>
      <c r="D617" s="6" t="s">
        <v>3731</v>
      </c>
      <c r="E617" s="6" t="s">
        <v>1486</v>
      </c>
      <c r="F617" s="6" t="s">
        <v>1487</v>
      </c>
      <c r="G617" s="6" t="s">
        <v>1488</v>
      </c>
      <c r="H617" s="6" t="s">
        <v>163</v>
      </c>
      <c r="I617" s="6">
        <v>4</v>
      </c>
      <c r="J617" s="6">
        <v>1596</v>
      </c>
      <c r="K617" s="6">
        <v>0</v>
      </c>
      <c r="L617" s="6">
        <v>0</v>
      </c>
      <c r="M617" s="6">
        <v>2724</v>
      </c>
      <c r="N617" s="6" t="s">
        <v>1940</v>
      </c>
      <c r="O617" s="6" t="s">
        <v>1048</v>
      </c>
      <c r="Q617" s="6" t="s">
        <v>870</v>
      </c>
      <c r="T617" s="6" t="s">
        <v>1942</v>
      </c>
      <c r="Y617" s="6">
        <v>640</v>
      </c>
      <c r="Z617" s="6" t="s">
        <v>3732</v>
      </c>
    </row>
    <row r="618" spans="1:26">
      <c r="A618" s="6" t="s">
        <v>3728</v>
      </c>
      <c r="B618" s="6" t="s">
        <v>3729</v>
      </c>
      <c r="C618" s="6" t="s">
        <v>3730</v>
      </c>
      <c r="D618" s="6" t="s">
        <v>3731</v>
      </c>
      <c r="E618" s="6" t="s">
        <v>1518</v>
      </c>
      <c r="F618" s="6" t="s">
        <v>1950</v>
      </c>
      <c r="G618" s="6" t="s">
        <v>1519</v>
      </c>
      <c r="H618" s="6">
        <v>4714781020558</v>
      </c>
      <c r="I618" s="6">
        <v>2</v>
      </c>
      <c r="J618" s="6">
        <v>336</v>
      </c>
      <c r="K618" s="6">
        <v>0</v>
      </c>
      <c r="L618" s="6">
        <v>0</v>
      </c>
      <c r="M618" s="6">
        <v>2724</v>
      </c>
      <c r="N618" s="6" t="s">
        <v>1940</v>
      </c>
      <c r="O618" s="6" t="s">
        <v>1048</v>
      </c>
      <c r="Q618" s="6" t="s">
        <v>870</v>
      </c>
      <c r="T618" s="6" t="s">
        <v>1942</v>
      </c>
      <c r="Y618" s="6">
        <v>640</v>
      </c>
      <c r="Z618" s="6" t="s">
        <v>3732</v>
      </c>
    </row>
    <row r="619" spans="1:26">
      <c r="A619" s="6" t="s">
        <v>3728</v>
      </c>
      <c r="B619" s="6" t="s">
        <v>3729</v>
      </c>
      <c r="C619" s="6" t="s">
        <v>3730</v>
      </c>
      <c r="D619" s="6" t="s">
        <v>3731</v>
      </c>
      <c r="E619" s="6" t="s">
        <v>1520</v>
      </c>
      <c r="F619" s="6" t="s">
        <v>1521</v>
      </c>
      <c r="G619" s="6" t="s">
        <v>1522</v>
      </c>
      <c r="H619" s="6">
        <v>4714781020503</v>
      </c>
      <c r="I619" s="6">
        <v>2</v>
      </c>
      <c r="J619" s="6">
        <v>336</v>
      </c>
      <c r="K619" s="6">
        <v>0</v>
      </c>
      <c r="L619" s="6">
        <v>0</v>
      </c>
      <c r="M619" s="6">
        <v>2724</v>
      </c>
      <c r="N619" s="6" t="s">
        <v>1940</v>
      </c>
      <c r="O619" s="6" t="s">
        <v>1048</v>
      </c>
      <c r="Q619" s="6" t="s">
        <v>870</v>
      </c>
      <c r="T619" s="6" t="s">
        <v>1942</v>
      </c>
      <c r="Y619" s="6">
        <v>640</v>
      </c>
      <c r="Z619" s="6" t="s">
        <v>3732</v>
      </c>
    </row>
    <row r="620" spans="1:26">
      <c r="A620" s="6" t="s">
        <v>3728</v>
      </c>
      <c r="B620" s="6" t="s">
        <v>3729</v>
      </c>
      <c r="C620" s="6" t="s">
        <v>3730</v>
      </c>
      <c r="D620" s="6" t="s">
        <v>3731</v>
      </c>
      <c r="E620" s="6" t="s">
        <v>1980</v>
      </c>
      <c r="F620" s="6" t="s">
        <v>1981</v>
      </c>
      <c r="G620" s="6" t="s">
        <v>1982</v>
      </c>
      <c r="H620" s="6">
        <v>4714781020466</v>
      </c>
      <c r="I620" s="6">
        <v>2</v>
      </c>
      <c r="J620" s="6">
        <v>336</v>
      </c>
      <c r="K620" s="6">
        <v>0</v>
      </c>
      <c r="L620" s="6">
        <v>0</v>
      </c>
      <c r="M620" s="6">
        <v>2724</v>
      </c>
      <c r="N620" s="6" t="s">
        <v>1940</v>
      </c>
      <c r="O620" s="6" t="s">
        <v>1048</v>
      </c>
      <c r="Q620" s="6" t="s">
        <v>870</v>
      </c>
      <c r="T620" s="6" t="s">
        <v>1942</v>
      </c>
      <c r="Y620" s="6">
        <v>640</v>
      </c>
      <c r="Z620" s="6" t="s">
        <v>3732</v>
      </c>
    </row>
    <row r="621" spans="1:26">
      <c r="A621" s="6" t="s">
        <v>3728</v>
      </c>
      <c r="B621" s="6" t="s">
        <v>3729</v>
      </c>
      <c r="C621" s="6" t="s">
        <v>3730</v>
      </c>
      <c r="D621" s="6" t="s">
        <v>3731</v>
      </c>
      <c r="E621" s="6" t="s">
        <v>3101</v>
      </c>
      <c r="F621" s="6" t="s">
        <v>3102</v>
      </c>
      <c r="G621" s="6" t="s">
        <v>3103</v>
      </c>
      <c r="H621" s="6">
        <v>4714781021463</v>
      </c>
      <c r="I621" s="6">
        <v>1</v>
      </c>
      <c r="J621" s="6">
        <v>120</v>
      </c>
      <c r="K621" s="6">
        <v>0</v>
      </c>
      <c r="L621" s="6">
        <v>0</v>
      </c>
      <c r="M621" s="6">
        <v>2724</v>
      </c>
      <c r="N621" s="6" t="s">
        <v>1940</v>
      </c>
      <c r="O621" s="6" t="s">
        <v>1048</v>
      </c>
      <c r="Q621" s="6" t="s">
        <v>870</v>
      </c>
      <c r="T621" s="6" t="s">
        <v>1942</v>
      </c>
      <c r="Y621" s="6">
        <v>640</v>
      </c>
      <c r="Z621" s="6" t="s">
        <v>3732</v>
      </c>
    </row>
    <row r="622" spans="1:26">
      <c r="A622" s="6" t="s">
        <v>3728</v>
      </c>
      <c r="B622" s="6" t="s">
        <v>3729</v>
      </c>
      <c r="C622" s="6" t="s">
        <v>3730</v>
      </c>
      <c r="D622" s="6" t="s">
        <v>3731</v>
      </c>
      <c r="E622" s="6" t="s">
        <v>873</v>
      </c>
      <c r="F622" s="6" t="s">
        <v>1299</v>
      </c>
      <c r="G622" s="6" t="s">
        <v>874</v>
      </c>
      <c r="I622" s="6">
        <v>1</v>
      </c>
      <c r="J622" s="6">
        <v>136</v>
      </c>
      <c r="K622" s="6">
        <v>0</v>
      </c>
      <c r="L622" s="6">
        <v>0</v>
      </c>
      <c r="M622" s="6">
        <v>2724</v>
      </c>
      <c r="N622" s="6" t="s">
        <v>1940</v>
      </c>
      <c r="O622" s="6" t="s">
        <v>1048</v>
      </c>
      <c r="Q622" s="6" t="s">
        <v>870</v>
      </c>
      <c r="T622" s="6" t="s">
        <v>1942</v>
      </c>
      <c r="Y622" s="6">
        <v>640</v>
      </c>
      <c r="Z622" s="6" t="s">
        <v>3732</v>
      </c>
    </row>
    <row r="623" spans="1:26">
      <c r="A623" s="6" t="s">
        <v>3733</v>
      </c>
      <c r="B623" s="6" t="s">
        <v>3734</v>
      </c>
      <c r="C623" s="6" t="s">
        <v>3735</v>
      </c>
      <c r="D623" s="6" t="s">
        <v>3736</v>
      </c>
      <c r="E623" s="6" t="s">
        <v>2408</v>
      </c>
      <c r="F623" s="6" t="s">
        <v>2415</v>
      </c>
      <c r="G623" s="6" t="s">
        <v>2409</v>
      </c>
      <c r="H623" s="6">
        <v>4714781021715</v>
      </c>
      <c r="I623" s="6">
        <v>2</v>
      </c>
      <c r="J623" s="6">
        <v>598</v>
      </c>
      <c r="K623" s="6">
        <v>65</v>
      </c>
      <c r="L623" s="6">
        <v>0</v>
      </c>
      <c r="M623" s="6">
        <v>663</v>
      </c>
      <c r="N623" s="6" t="s">
        <v>1476</v>
      </c>
      <c r="O623" s="6" t="s">
        <v>1477</v>
      </c>
      <c r="Q623" s="6" t="s">
        <v>870</v>
      </c>
      <c r="T623" s="6" t="s">
        <v>1886</v>
      </c>
      <c r="V623" s="6">
        <v>840101</v>
      </c>
      <c r="W623" s="6" t="s">
        <v>3737</v>
      </c>
      <c r="X623" s="6" t="s">
        <v>3738</v>
      </c>
    </row>
    <row r="624" spans="1:26">
      <c r="A624" s="6" t="s">
        <v>3739</v>
      </c>
      <c r="B624" s="6" t="s">
        <v>3740</v>
      </c>
      <c r="C624" s="6" t="s">
        <v>3741</v>
      </c>
      <c r="D624" s="6" t="s">
        <v>3742</v>
      </c>
      <c r="E624" s="6" t="s">
        <v>3101</v>
      </c>
      <c r="F624" s="6" t="s">
        <v>3102</v>
      </c>
      <c r="G624" s="6" t="s">
        <v>3103</v>
      </c>
      <c r="H624" s="6">
        <v>4714781021463</v>
      </c>
      <c r="I624" s="6">
        <v>1</v>
      </c>
      <c r="J624" s="6">
        <v>120</v>
      </c>
      <c r="K624" s="6">
        <v>65</v>
      </c>
      <c r="L624" s="6">
        <v>0</v>
      </c>
      <c r="M624" s="6">
        <v>612</v>
      </c>
      <c r="N624" s="6" t="s">
        <v>1476</v>
      </c>
      <c r="O624" s="6" t="s">
        <v>1477</v>
      </c>
      <c r="Q624" s="6" t="s">
        <v>870</v>
      </c>
      <c r="T624" s="6" t="s">
        <v>1886</v>
      </c>
      <c r="V624" s="6">
        <v>128254</v>
      </c>
      <c r="W624" s="6" t="s">
        <v>3743</v>
      </c>
      <c r="X624" s="6" t="s">
        <v>3744</v>
      </c>
    </row>
    <row r="625" spans="1:26">
      <c r="A625" s="6" t="s">
        <v>3739</v>
      </c>
      <c r="B625" s="6" t="s">
        <v>3740</v>
      </c>
      <c r="C625" s="6" t="s">
        <v>3741</v>
      </c>
      <c r="D625" s="6" t="s">
        <v>3742</v>
      </c>
      <c r="E625" s="6" t="s">
        <v>1508</v>
      </c>
      <c r="F625" s="6" t="s">
        <v>1509</v>
      </c>
      <c r="G625" s="6" t="s">
        <v>1510</v>
      </c>
      <c r="H625" s="6">
        <v>4714781020800</v>
      </c>
      <c r="I625" s="6">
        <v>1</v>
      </c>
      <c r="J625" s="6">
        <v>128</v>
      </c>
      <c r="K625" s="6">
        <v>65</v>
      </c>
      <c r="L625" s="6">
        <v>0</v>
      </c>
      <c r="M625" s="6">
        <v>612</v>
      </c>
      <c r="N625" s="6" t="s">
        <v>1476</v>
      </c>
      <c r="O625" s="6" t="s">
        <v>1477</v>
      </c>
      <c r="Q625" s="6" t="s">
        <v>870</v>
      </c>
      <c r="T625" s="6" t="s">
        <v>1886</v>
      </c>
      <c r="V625" s="6">
        <v>128254</v>
      </c>
      <c r="W625" s="6" t="s">
        <v>3743</v>
      </c>
      <c r="X625" s="6" t="s">
        <v>3744</v>
      </c>
    </row>
    <row r="626" spans="1:26">
      <c r="A626" s="6" t="s">
        <v>3739</v>
      </c>
      <c r="B626" s="6" t="s">
        <v>3740</v>
      </c>
      <c r="C626" s="6" t="s">
        <v>3741</v>
      </c>
      <c r="D626" s="6" t="s">
        <v>3742</v>
      </c>
      <c r="E626" s="6" t="s">
        <v>1499</v>
      </c>
      <c r="F626" s="6" t="s">
        <v>1500</v>
      </c>
      <c r="G626" s="6" t="s">
        <v>173</v>
      </c>
      <c r="H626" s="6">
        <v>4714781024730</v>
      </c>
      <c r="I626" s="6">
        <v>1</v>
      </c>
      <c r="J626" s="6">
        <v>299</v>
      </c>
      <c r="K626" s="6">
        <v>65</v>
      </c>
      <c r="L626" s="6">
        <v>0</v>
      </c>
      <c r="M626" s="6">
        <v>612</v>
      </c>
      <c r="N626" s="6" t="s">
        <v>1476</v>
      </c>
      <c r="O626" s="6" t="s">
        <v>1477</v>
      </c>
      <c r="Q626" s="6" t="s">
        <v>870</v>
      </c>
      <c r="T626" s="6" t="s">
        <v>1886</v>
      </c>
      <c r="V626" s="6">
        <v>128254</v>
      </c>
      <c r="W626" s="6" t="s">
        <v>3743</v>
      </c>
      <c r="X626" s="6" t="s">
        <v>3744</v>
      </c>
    </row>
    <row r="627" spans="1:26">
      <c r="A627" s="6" t="s">
        <v>3745</v>
      </c>
      <c r="B627" s="6" t="s">
        <v>3746</v>
      </c>
      <c r="C627" s="6" t="s">
        <v>3747</v>
      </c>
      <c r="D627" s="6" t="s">
        <v>3748</v>
      </c>
      <c r="E627" s="6" t="s">
        <v>1481</v>
      </c>
      <c r="F627" s="6" t="s">
        <v>1482</v>
      </c>
      <c r="G627" s="6" t="s">
        <v>1984</v>
      </c>
      <c r="H627" s="6" t="s">
        <v>258</v>
      </c>
      <c r="I627" s="6">
        <v>1</v>
      </c>
      <c r="J627" s="6">
        <v>450</v>
      </c>
      <c r="K627" s="6">
        <v>0</v>
      </c>
      <c r="L627" s="6">
        <v>0</v>
      </c>
      <c r="M627" s="6">
        <v>1701</v>
      </c>
      <c r="N627" s="6" t="s">
        <v>1940</v>
      </c>
      <c r="O627" s="6" t="s">
        <v>1495</v>
      </c>
      <c r="Q627" s="6" t="s">
        <v>870</v>
      </c>
      <c r="T627" s="6" t="s">
        <v>1942</v>
      </c>
      <c r="Y627" s="6">
        <v>326</v>
      </c>
      <c r="Z627" s="6" t="s">
        <v>3749</v>
      </c>
    </row>
    <row r="628" spans="1:26">
      <c r="A628" s="6" t="s">
        <v>3745</v>
      </c>
      <c r="B628" s="6" t="s">
        <v>3746</v>
      </c>
      <c r="C628" s="6" t="s">
        <v>3747</v>
      </c>
      <c r="D628" s="6" t="s">
        <v>3748</v>
      </c>
      <c r="E628" s="6" t="s">
        <v>878</v>
      </c>
      <c r="F628" s="6" t="s">
        <v>879</v>
      </c>
      <c r="G628" s="6" t="s">
        <v>880</v>
      </c>
      <c r="H628" s="6" t="s">
        <v>181</v>
      </c>
      <c r="I628" s="6">
        <v>1</v>
      </c>
      <c r="J628" s="6">
        <v>888</v>
      </c>
      <c r="K628" s="6">
        <v>0</v>
      </c>
      <c r="L628" s="6">
        <v>0</v>
      </c>
      <c r="M628" s="6">
        <v>1701</v>
      </c>
      <c r="N628" s="6" t="s">
        <v>1940</v>
      </c>
      <c r="O628" s="6" t="s">
        <v>1495</v>
      </c>
      <c r="Q628" s="6" t="s">
        <v>870</v>
      </c>
      <c r="T628" s="6" t="s">
        <v>1942</v>
      </c>
      <c r="Y628" s="6">
        <v>326</v>
      </c>
      <c r="Z628" s="6" t="s">
        <v>3749</v>
      </c>
    </row>
    <row r="629" spans="1:26">
      <c r="A629" s="6" t="s">
        <v>3745</v>
      </c>
      <c r="B629" s="6" t="s">
        <v>3746</v>
      </c>
      <c r="C629" s="6" t="s">
        <v>3747</v>
      </c>
      <c r="D629" s="6" t="s">
        <v>3748</v>
      </c>
      <c r="E629" s="6" t="s">
        <v>1991</v>
      </c>
      <c r="F629" s="6" t="s">
        <v>1992</v>
      </c>
      <c r="G629" s="6" t="s">
        <v>1993</v>
      </c>
      <c r="H629" s="6" t="s">
        <v>308</v>
      </c>
      <c r="I629" s="6">
        <v>1</v>
      </c>
      <c r="J629" s="6">
        <v>430</v>
      </c>
      <c r="K629" s="6">
        <v>0</v>
      </c>
      <c r="L629" s="6">
        <v>0</v>
      </c>
      <c r="M629" s="6">
        <v>1701</v>
      </c>
      <c r="N629" s="6" t="s">
        <v>1940</v>
      </c>
      <c r="O629" s="6" t="s">
        <v>1495</v>
      </c>
      <c r="Q629" s="6" t="s">
        <v>870</v>
      </c>
      <c r="T629" s="6" t="s">
        <v>1942</v>
      </c>
      <c r="Y629" s="6">
        <v>326</v>
      </c>
      <c r="Z629" s="6" t="s">
        <v>3749</v>
      </c>
    </row>
    <row r="630" spans="1:26">
      <c r="A630" s="6" t="s">
        <v>3745</v>
      </c>
      <c r="B630" s="6" t="s">
        <v>3746</v>
      </c>
      <c r="C630" s="6" t="s">
        <v>3747</v>
      </c>
      <c r="D630" s="6" t="s">
        <v>3748</v>
      </c>
      <c r="E630" s="6" t="s">
        <v>868</v>
      </c>
      <c r="F630" s="6" t="s">
        <v>871</v>
      </c>
      <c r="G630" s="6" t="s">
        <v>872</v>
      </c>
      <c r="I630" s="6">
        <v>1</v>
      </c>
      <c r="J630" s="6">
        <v>-67</v>
      </c>
      <c r="K630" s="6">
        <v>0</v>
      </c>
      <c r="L630" s="6">
        <v>0</v>
      </c>
      <c r="M630" s="6">
        <v>1701</v>
      </c>
      <c r="N630" s="6" t="s">
        <v>1940</v>
      </c>
      <c r="O630" s="6" t="s">
        <v>1495</v>
      </c>
      <c r="Q630" s="6" t="s">
        <v>870</v>
      </c>
      <c r="T630" s="6" t="s">
        <v>1942</v>
      </c>
      <c r="Y630" s="6">
        <v>326</v>
      </c>
      <c r="Z630" s="6" t="s">
        <v>3749</v>
      </c>
    </row>
    <row r="631" spans="1:26">
      <c r="A631" s="6" t="s">
        <v>3745</v>
      </c>
      <c r="B631" s="6" t="s">
        <v>3746</v>
      </c>
      <c r="C631" s="6" t="s">
        <v>3747</v>
      </c>
      <c r="D631" s="6" t="s">
        <v>3748</v>
      </c>
      <c r="E631" s="6" t="s">
        <v>873</v>
      </c>
      <c r="F631" s="6" t="s">
        <v>1299</v>
      </c>
      <c r="G631" s="6" t="s">
        <v>874</v>
      </c>
      <c r="I631" s="6">
        <v>1</v>
      </c>
      <c r="J631" s="6">
        <v>88</v>
      </c>
      <c r="K631" s="6">
        <v>0</v>
      </c>
      <c r="L631" s="6">
        <v>0</v>
      </c>
      <c r="M631" s="6">
        <v>1701</v>
      </c>
      <c r="N631" s="6" t="s">
        <v>1940</v>
      </c>
      <c r="O631" s="6" t="s">
        <v>1495</v>
      </c>
      <c r="Q631" s="6" t="s">
        <v>870</v>
      </c>
      <c r="T631" s="6" t="s">
        <v>1942</v>
      </c>
      <c r="Y631" s="6">
        <v>326</v>
      </c>
      <c r="Z631" s="6" t="s">
        <v>3749</v>
      </c>
    </row>
    <row r="632" spans="1:26">
      <c r="A632" s="6" t="s">
        <v>3750</v>
      </c>
      <c r="B632" s="6" t="s">
        <v>3751</v>
      </c>
      <c r="C632" s="6" t="s">
        <v>3752</v>
      </c>
      <c r="D632" s="6" t="s">
        <v>3753</v>
      </c>
      <c r="E632" s="6" t="s">
        <v>1901</v>
      </c>
      <c r="F632" s="6" t="s">
        <v>1902</v>
      </c>
      <c r="G632" s="6" t="s">
        <v>1903</v>
      </c>
      <c r="H632" s="6">
        <v>4714781020510</v>
      </c>
      <c r="I632" s="6">
        <v>1</v>
      </c>
      <c r="J632" s="6">
        <v>299</v>
      </c>
      <c r="K632" s="6">
        <v>65</v>
      </c>
      <c r="L632" s="6">
        <v>0</v>
      </c>
      <c r="M632" s="6">
        <v>499</v>
      </c>
      <c r="N632" s="6" t="s">
        <v>1476</v>
      </c>
      <c r="O632" s="6" t="s">
        <v>1477</v>
      </c>
      <c r="Q632" s="6" t="s">
        <v>870</v>
      </c>
      <c r="T632" s="6" t="s">
        <v>1886</v>
      </c>
      <c r="V632" s="6">
        <v>216256</v>
      </c>
      <c r="W632" s="6" t="s">
        <v>3754</v>
      </c>
      <c r="X632" s="6" t="s">
        <v>3755</v>
      </c>
    </row>
    <row r="633" spans="1:26">
      <c r="A633" s="6" t="s">
        <v>3750</v>
      </c>
      <c r="B633" s="6" t="s">
        <v>3751</v>
      </c>
      <c r="C633" s="6" t="s">
        <v>3752</v>
      </c>
      <c r="D633" s="6" t="s">
        <v>3753</v>
      </c>
      <c r="E633" s="6" t="s">
        <v>1957</v>
      </c>
      <c r="F633" s="6" t="s">
        <v>1979</v>
      </c>
      <c r="G633" s="6" t="s">
        <v>1959</v>
      </c>
      <c r="H633" s="6">
        <v>4714781020787</v>
      </c>
      <c r="I633" s="6">
        <v>1</v>
      </c>
      <c r="J633" s="6">
        <v>135</v>
      </c>
      <c r="K633" s="6">
        <v>65</v>
      </c>
      <c r="L633" s="6">
        <v>0</v>
      </c>
      <c r="M633" s="6">
        <v>499</v>
      </c>
      <c r="N633" s="6" t="s">
        <v>1476</v>
      </c>
      <c r="O633" s="6" t="s">
        <v>1477</v>
      </c>
      <c r="Q633" s="6" t="s">
        <v>870</v>
      </c>
      <c r="T633" s="6" t="s">
        <v>1886</v>
      </c>
      <c r="V633" s="6">
        <v>216256</v>
      </c>
      <c r="W633" s="6" t="s">
        <v>3754</v>
      </c>
      <c r="X633" s="6" t="s">
        <v>3755</v>
      </c>
    </row>
    <row r="634" spans="1:26">
      <c r="A634" s="6" t="s">
        <v>3756</v>
      </c>
      <c r="B634" s="6" t="s">
        <v>3757</v>
      </c>
      <c r="C634" s="6" t="s">
        <v>3758</v>
      </c>
      <c r="D634" s="6" t="s">
        <v>3759</v>
      </c>
      <c r="E634" s="6" t="s">
        <v>3101</v>
      </c>
      <c r="F634" s="6" t="s">
        <v>3102</v>
      </c>
      <c r="G634" s="6" t="s">
        <v>3103</v>
      </c>
      <c r="H634" s="6">
        <v>4714781021463</v>
      </c>
      <c r="I634" s="6">
        <v>3</v>
      </c>
      <c r="J634" s="6">
        <v>360</v>
      </c>
      <c r="K634" s="6">
        <v>0</v>
      </c>
      <c r="L634" s="6">
        <v>0</v>
      </c>
      <c r="M634" s="6">
        <v>957</v>
      </c>
      <c r="N634" s="6" t="s">
        <v>1476</v>
      </c>
      <c r="O634" s="6" t="s">
        <v>1048</v>
      </c>
      <c r="Q634" s="6" t="s">
        <v>870</v>
      </c>
      <c r="T634" s="6" t="s">
        <v>1886</v>
      </c>
      <c r="V634" s="6">
        <v>846235</v>
      </c>
      <c r="W634" s="6" t="s">
        <v>3760</v>
      </c>
      <c r="X634" s="6" t="s">
        <v>3761</v>
      </c>
    </row>
    <row r="635" spans="1:26">
      <c r="A635" s="6" t="s">
        <v>3756</v>
      </c>
      <c r="B635" s="6" t="s">
        <v>3757</v>
      </c>
      <c r="C635" s="6" t="s">
        <v>3758</v>
      </c>
      <c r="D635" s="6" t="s">
        <v>3759</v>
      </c>
      <c r="E635" s="6" t="s">
        <v>1499</v>
      </c>
      <c r="F635" s="6" t="s">
        <v>1500</v>
      </c>
      <c r="G635" s="6" t="s">
        <v>173</v>
      </c>
      <c r="H635" s="6">
        <v>4714781024730</v>
      </c>
      <c r="I635" s="6">
        <v>1</v>
      </c>
      <c r="J635" s="6">
        <v>299</v>
      </c>
      <c r="K635" s="6">
        <v>0</v>
      </c>
      <c r="L635" s="6">
        <v>0</v>
      </c>
      <c r="M635" s="6">
        <v>957</v>
      </c>
      <c r="N635" s="6" t="s">
        <v>1476</v>
      </c>
      <c r="O635" s="6" t="s">
        <v>1048</v>
      </c>
      <c r="Q635" s="6" t="s">
        <v>870</v>
      </c>
      <c r="T635" s="6" t="s">
        <v>1886</v>
      </c>
      <c r="V635" s="6">
        <v>846235</v>
      </c>
      <c r="W635" s="6" t="s">
        <v>3760</v>
      </c>
      <c r="X635" s="6" t="s">
        <v>3761</v>
      </c>
    </row>
    <row r="636" spans="1:26">
      <c r="A636" s="6" t="s">
        <v>3756</v>
      </c>
      <c r="B636" s="6" t="s">
        <v>3757</v>
      </c>
      <c r="C636" s="6" t="s">
        <v>3758</v>
      </c>
      <c r="D636" s="6" t="s">
        <v>3759</v>
      </c>
      <c r="E636" s="6" t="s">
        <v>1496</v>
      </c>
      <c r="F636" s="6" t="s">
        <v>1523</v>
      </c>
      <c r="G636" s="6" t="s">
        <v>183</v>
      </c>
      <c r="H636" s="6">
        <v>4714781020954</v>
      </c>
      <c r="I636" s="6">
        <v>1</v>
      </c>
      <c r="J636" s="6">
        <v>149</v>
      </c>
      <c r="K636" s="6">
        <v>0</v>
      </c>
      <c r="L636" s="6">
        <v>0</v>
      </c>
      <c r="M636" s="6">
        <v>957</v>
      </c>
      <c r="N636" s="6" t="s">
        <v>1476</v>
      </c>
      <c r="O636" s="6" t="s">
        <v>1048</v>
      </c>
      <c r="Q636" s="6" t="s">
        <v>870</v>
      </c>
      <c r="T636" s="6" t="s">
        <v>1886</v>
      </c>
      <c r="V636" s="6">
        <v>846235</v>
      </c>
      <c r="W636" s="6" t="s">
        <v>3760</v>
      </c>
      <c r="X636" s="6" t="s">
        <v>3761</v>
      </c>
    </row>
    <row r="637" spans="1:26">
      <c r="A637" s="6" t="s">
        <v>3756</v>
      </c>
      <c r="B637" s="6" t="s">
        <v>3757</v>
      </c>
      <c r="C637" s="6" t="s">
        <v>3758</v>
      </c>
      <c r="D637" s="6" t="s">
        <v>3759</v>
      </c>
      <c r="E637" s="6" t="s">
        <v>1957</v>
      </c>
      <c r="F637" s="6" t="s">
        <v>1958</v>
      </c>
      <c r="G637" s="6" t="s">
        <v>1959</v>
      </c>
      <c r="H637" s="6">
        <v>4714781020787</v>
      </c>
      <c r="I637" s="6">
        <v>1</v>
      </c>
      <c r="J637" s="6">
        <v>149</v>
      </c>
      <c r="K637" s="6">
        <v>0</v>
      </c>
      <c r="L637" s="6">
        <v>0</v>
      </c>
      <c r="M637" s="6">
        <v>957</v>
      </c>
      <c r="N637" s="6" t="s">
        <v>1476</v>
      </c>
      <c r="O637" s="6" t="s">
        <v>1048</v>
      </c>
      <c r="Q637" s="6" t="s">
        <v>870</v>
      </c>
      <c r="T637" s="6" t="s">
        <v>1886</v>
      </c>
      <c r="V637" s="6">
        <v>846235</v>
      </c>
      <c r="W637" s="6" t="s">
        <v>3760</v>
      </c>
      <c r="X637" s="6" t="s">
        <v>3761</v>
      </c>
    </row>
    <row r="638" spans="1:26">
      <c r="A638" s="6" t="s">
        <v>3762</v>
      </c>
      <c r="B638" s="6" t="s">
        <v>3763</v>
      </c>
      <c r="C638" s="6" t="s">
        <v>3764</v>
      </c>
      <c r="D638" s="6" t="s">
        <v>3765</v>
      </c>
      <c r="E638" s="6" t="s">
        <v>1486</v>
      </c>
      <c r="F638" s="6" t="s">
        <v>1487</v>
      </c>
      <c r="G638" s="6" t="s">
        <v>1488</v>
      </c>
      <c r="H638" s="6" t="s">
        <v>163</v>
      </c>
      <c r="I638" s="6">
        <v>1</v>
      </c>
      <c r="J638" s="6">
        <v>399</v>
      </c>
      <c r="K638" s="6">
        <v>0</v>
      </c>
      <c r="L638" s="6">
        <v>0</v>
      </c>
      <c r="M638" s="6">
        <v>849</v>
      </c>
      <c r="N638" s="6" t="s">
        <v>1476</v>
      </c>
      <c r="O638" s="6" t="s">
        <v>1477</v>
      </c>
      <c r="Q638" s="6" t="s">
        <v>870</v>
      </c>
      <c r="T638" s="6" t="s">
        <v>1886</v>
      </c>
      <c r="V638" s="6">
        <v>187976</v>
      </c>
      <c r="W638" s="6" t="s">
        <v>3766</v>
      </c>
      <c r="X638" s="6" t="s">
        <v>3767</v>
      </c>
    </row>
    <row r="639" spans="1:26">
      <c r="A639" s="6" t="s">
        <v>3762</v>
      </c>
      <c r="B639" s="6" t="s">
        <v>3763</v>
      </c>
      <c r="C639" s="6" t="s">
        <v>3764</v>
      </c>
      <c r="D639" s="6" t="s">
        <v>3765</v>
      </c>
      <c r="E639" s="6" t="s">
        <v>1481</v>
      </c>
      <c r="F639" s="6" t="s">
        <v>1482</v>
      </c>
      <c r="G639" s="6" t="s">
        <v>1984</v>
      </c>
      <c r="H639" s="6" t="s">
        <v>258</v>
      </c>
      <c r="I639" s="6">
        <v>1</v>
      </c>
      <c r="J639" s="6">
        <v>450</v>
      </c>
      <c r="K639" s="6">
        <v>0</v>
      </c>
      <c r="L639" s="6">
        <v>0</v>
      </c>
      <c r="M639" s="6">
        <v>849</v>
      </c>
      <c r="N639" s="6" t="s">
        <v>1476</v>
      </c>
      <c r="O639" s="6" t="s">
        <v>1477</v>
      </c>
      <c r="Q639" s="6" t="s">
        <v>870</v>
      </c>
      <c r="T639" s="6" t="s">
        <v>1886</v>
      </c>
      <c r="V639" s="6">
        <v>187976</v>
      </c>
      <c r="W639" s="6" t="s">
        <v>3766</v>
      </c>
      <c r="X639" s="6" t="s">
        <v>3767</v>
      </c>
    </row>
    <row r="640" spans="1:26">
      <c r="A640" s="6" t="s">
        <v>3768</v>
      </c>
      <c r="B640" s="6" t="s">
        <v>3769</v>
      </c>
      <c r="C640" s="6" t="s">
        <v>3770</v>
      </c>
      <c r="D640" s="6" t="s">
        <v>3771</v>
      </c>
      <c r="E640" s="6" t="s">
        <v>878</v>
      </c>
      <c r="F640" s="6" t="s">
        <v>879</v>
      </c>
      <c r="G640" s="6" t="s">
        <v>880</v>
      </c>
      <c r="H640" s="6" t="s">
        <v>181</v>
      </c>
      <c r="I640" s="6">
        <v>1</v>
      </c>
      <c r="J640" s="6">
        <v>888</v>
      </c>
      <c r="K640" s="6">
        <v>0</v>
      </c>
      <c r="L640" s="6">
        <v>0</v>
      </c>
      <c r="M640" s="6">
        <v>888</v>
      </c>
      <c r="N640" s="6" t="s">
        <v>1940</v>
      </c>
      <c r="O640" s="6" t="s">
        <v>1941</v>
      </c>
      <c r="Q640" s="6" t="s">
        <v>870</v>
      </c>
      <c r="T640" s="6" t="s">
        <v>1942</v>
      </c>
      <c r="Y640" s="6">
        <v>330</v>
      </c>
      <c r="Z640" s="6" t="s">
        <v>3772</v>
      </c>
    </row>
    <row r="641" spans="1:27">
      <c r="A641" s="6" t="s">
        <v>3773</v>
      </c>
      <c r="B641" s="6" t="s">
        <v>3774</v>
      </c>
      <c r="C641" s="6" t="s">
        <v>3775</v>
      </c>
      <c r="D641" s="6" t="s">
        <v>3776</v>
      </c>
      <c r="E641" s="6" t="s">
        <v>1928</v>
      </c>
      <c r="F641" s="6" t="s">
        <v>1929</v>
      </c>
      <c r="G641" s="6" t="s">
        <v>1930</v>
      </c>
      <c r="H641" s="6" t="s">
        <v>219</v>
      </c>
      <c r="I641" s="6">
        <v>1</v>
      </c>
      <c r="J641" s="6">
        <v>748</v>
      </c>
      <c r="K641" s="6">
        <v>0</v>
      </c>
      <c r="L641" s="6">
        <v>0</v>
      </c>
      <c r="M641" s="6">
        <v>748</v>
      </c>
      <c r="N641" s="6" t="s">
        <v>1940</v>
      </c>
      <c r="O641" s="6" t="s">
        <v>1048</v>
      </c>
      <c r="Q641" s="6" t="s">
        <v>870</v>
      </c>
      <c r="T641" s="6" t="s">
        <v>1942</v>
      </c>
      <c r="Y641" s="6">
        <v>251</v>
      </c>
      <c r="Z641" s="6" t="s">
        <v>3777</v>
      </c>
      <c r="AA641" s="6" t="s">
        <v>3778</v>
      </c>
    </row>
    <row r="642" spans="1:27">
      <c r="A642" s="6" t="s">
        <v>3779</v>
      </c>
      <c r="B642" s="6" t="s">
        <v>3780</v>
      </c>
      <c r="C642" s="6" t="s">
        <v>3781</v>
      </c>
      <c r="D642" s="6" t="s">
        <v>3782</v>
      </c>
      <c r="E642" s="6" t="s">
        <v>1481</v>
      </c>
      <c r="F642" s="6" t="s">
        <v>1482</v>
      </c>
      <c r="G642" s="6" t="s">
        <v>1483</v>
      </c>
      <c r="H642" s="6" t="s">
        <v>175</v>
      </c>
      <c r="I642" s="6">
        <v>1</v>
      </c>
      <c r="J642" s="6">
        <v>450</v>
      </c>
      <c r="K642" s="6">
        <v>0</v>
      </c>
      <c r="L642" s="6">
        <v>0</v>
      </c>
      <c r="M642" s="6">
        <v>749</v>
      </c>
      <c r="N642" s="6" t="s">
        <v>1476</v>
      </c>
      <c r="O642" s="6" t="s">
        <v>1477</v>
      </c>
      <c r="Q642" s="6" t="s">
        <v>870</v>
      </c>
      <c r="T642" s="6" t="s">
        <v>1886</v>
      </c>
      <c r="V642" s="6">
        <v>112204</v>
      </c>
      <c r="W642" s="6" t="s">
        <v>3783</v>
      </c>
      <c r="X642" s="6" t="s">
        <v>3784</v>
      </c>
    </row>
    <row r="643" spans="1:27">
      <c r="A643" s="6" t="s">
        <v>3779</v>
      </c>
      <c r="B643" s="6" t="s">
        <v>3780</v>
      </c>
      <c r="C643" s="6" t="s">
        <v>3781</v>
      </c>
      <c r="D643" s="6" t="s">
        <v>3782</v>
      </c>
      <c r="E643" s="6" t="s">
        <v>2408</v>
      </c>
      <c r="F643" s="6" t="s">
        <v>2415</v>
      </c>
      <c r="G643" s="6" t="s">
        <v>2409</v>
      </c>
      <c r="H643" s="6">
        <v>4714781021715</v>
      </c>
      <c r="I643" s="6">
        <v>1</v>
      </c>
      <c r="J643" s="6">
        <v>299</v>
      </c>
      <c r="K643" s="6">
        <v>0</v>
      </c>
      <c r="L643" s="6">
        <v>0</v>
      </c>
      <c r="M643" s="6">
        <v>749</v>
      </c>
      <c r="N643" s="6" t="s">
        <v>1476</v>
      </c>
      <c r="O643" s="6" t="s">
        <v>1477</v>
      </c>
      <c r="Q643" s="6" t="s">
        <v>870</v>
      </c>
      <c r="T643" s="6" t="s">
        <v>1886</v>
      </c>
      <c r="V643" s="6">
        <v>112204</v>
      </c>
      <c r="W643" s="6" t="s">
        <v>3783</v>
      </c>
      <c r="X643" s="6" t="s">
        <v>3784</v>
      </c>
    </row>
    <row r="644" spans="1:27">
      <c r="A644" s="6" t="s">
        <v>3785</v>
      </c>
      <c r="B644" s="6" t="s">
        <v>3786</v>
      </c>
      <c r="C644" s="6" t="s">
        <v>3787</v>
      </c>
      <c r="D644" s="6" t="s">
        <v>3788</v>
      </c>
      <c r="E644" s="6" t="s">
        <v>1486</v>
      </c>
      <c r="F644" s="6" t="s">
        <v>1487</v>
      </c>
      <c r="G644" s="6" t="s">
        <v>1488</v>
      </c>
      <c r="H644" s="6" t="s">
        <v>163</v>
      </c>
      <c r="I644" s="6">
        <v>1</v>
      </c>
      <c r="J644" s="6">
        <v>399</v>
      </c>
      <c r="K644" s="6">
        <v>65</v>
      </c>
      <c r="L644" s="6">
        <v>0</v>
      </c>
      <c r="M644" s="6">
        <v>613</v>
      </c>
      <c r="N644" s="6" t="s">
        <v>1476</v>
      </c>
      <c r="O644" s="6" t="s">
        <v>1477</v>
      </c>
      <c r="Q644" s="6" t="s">
        <v>870</v>
      </c>
      <c r="T644" s="6" t="s">
        <v>1886</v>
      </c>
      <c r="V644" s="6">
        <v>141143</v>
      </c>
      <c r="W644" s="6" t="s">
        <v>3789</v>
      </c>
      <c r="X644" s="6" t="s">
        <v>3790</v>
      </c>
    </row>
    <row r="645" spans="1:27">
      <c r="A645" s="6" t="s">
        <v>3785</v>
      </c>
      <c r="B645" s="6" t="s">
        <v>3786</v>
      </c>
      <c r="C645" s="6" t="s">
        <v>3787</v>
      </c>
      <c r="D645" s="6" t="s">
        <v>3788</v>
      </c>
      <c r="E645" s="6" t="s">
        <v>1496</v>
      </c>
      <c r="F645" s="6" t="s">
        <v>1523</v>
      </c>
      <c r="G645" s="6" t="s">
        <v>183</v>
      </c>
      <c r="H645" s="6">
        <v>4714781020954</v>
      </c>
      <c r="I645" s="6">
        <v>1</v>
      </c>
      <c r="J645" s="6">
        <v>149</v>
      </c>
      <c r="K645" s="6">
        <v>65</v>
      </c>
      <c r="L645" s="6">
        <v>0</v>
      </c>
      <c r="M645" s="6">
        <v>613</v>
      </c>
      <c r="N645" s="6" t="s">
        <v>1476</v>
      </c>
      <c r="O645" s="6" t="s">
        <v>1477</v>
      </c>
      <c r="Q645" s="6" t="s">
        <v>870</v>
      </c>
      <c r="T645" s="6" t="s">
        <v>1886</v>
      </c>
      <c r="V645" s="6">
        <v>141143</v>
      </c>
      <c r="W645" s="6" t="s">
        <v>3789</v>
      </c>
      <c r="X645" s="6" t="s">
        <v>3790</v>
      </c>
    </row>
    <row r="646" spans="1:27">
      <c r="A646" s="6" t="s">
        <v>3791</v>
      </c>
      <c r="B646" s="6" t="s">
        <v>3792</v>
      </c>
      <c r="C646" s="6" t="s">
        <v>3793</v>
      </c>
      <c r="D646" s="6" t="s">
        <v>3794</v>
      </c>
      <c r="E646" s="6" t="s">
        <v>1486</v>
      </c>
      <c r="F646" s="6" t="s">
        <v>1487</v>
      </c>
      <c r="G646" s="6" t="s">
        <v>1907</v>
      </c>
      <c r="H646" s="6" t="s">
        <v>1045</v>
      </c>
      <c r="I646" s="6">
        <v>2</v>
      </c>
      <c r="J646" s="6">
        <v>798</v>
      </c>
      <c r="K646" s="6">
        <v>0</v>
      </c>
      <c r="L646" s="6">
        <v>0</v>
      </c>
      <c r="M646" s="6">
        <v>798</v>
      </c>
      <c r="N646" s="6" t="s">
        <v>1476</v>
      </c>
      <c r="O646" s="6" t="s">
        <v>1477</v>
      </c>
      <c r="Q646" s="6" t="s">
        <v>870</v>
      </c>
      <c r="T646" s="6" t="s">
        <v>1886</v>
      </c>
      <c r="V646" s="6">
        <v>113816</v>
      </c>
      <c r="W646" s="6" t="s">
        <v>3795</v>
      </c>
      <c r="X646" s="6" t="s">
        <v>3796</v>
      </c>
    </row>
    <row r="647" spans="1:27">
      <c r="A647" s="6" t="s">
        <v>3797</v>
      </c>
      <c r="B647" s="6" t="s">
        <v>3798</v>
      </c>
      <c r="C647" s="6" t="s">
        <v>3799</v>
      </c>
      <c r="D647" s="6" t="s">
        <v>3800</v>
      </c>
      <c r="E647" s="6" t="s">
        <v>1904</v>
      </c>
      <c r="F647" s="6" t="s">
        <v>1905</v>
      </c>
      <c r="G647" s="6" t="s">
        <v>1906</v>
      </c>
      <c r="H647" s="6" t="s">
        <v>284</v>
      </c>
      <c r="I647" s="6">
        <v>1</v>
      </c>
      <c r="J647" s="6">
        <v>300</v>
      </c>
      <c r="K647" s="6">
        <v>65</v>
      </c>
      <c r="L647" s="6">
        <v>0</v>
      </c>
      <c r="M647" s="6">
        <v>365</v>
      </c>
      <c r="N647" s="6" t="s">
        <v>1476</v>
      </c>
      <c r="O647" s="6" t="s">
        <v>1477</v>
      </c>
      <c r="Q647" s="6" t="s">
        <v>870</v>
      </c>
      <c r="T647" s="6" t="s">
        <v>1886</v>
      </c>
      <c r="V647" s="6">
        <v>216289</v>
      </c>
      <c r="W647" s="6" t="s">
        <v>3801</v>
      </c>
      <c r="X647" s="6" t="s">
        <v>3802</v>
      </c>
    </row>
    <row r="648" spans="1:27">
      <c r="A648" s="6" t="s">
        <v>3803</v>
      </c>
      <c r="B648" s="6" t="s">
        <v>3804</v>
      </c>
      <c r="C648" s="6" t="s">
        <v>3805</v>
      </c>
      <c r="D648" s="6" t="s">
        <v>3806</v>
      </c>
      <c r="E648" s="6" t="s">
        <v>1496</v>
      </c>
      <c r="F648" s="6" t="s">
        <v>1523</v>
      </c>
      <c r="G648" s="6" t="s">
        <v>183</v>
      </c>
      <c r="H648" s="6">
        <v>4714781020954</v>
      </c>
      <c r="I648" s="6">
        <v>2</v>
      </c>
      <c r="J648" s="6">
        <v>298</v>
      </c>
      <c r="K648" s="6">
        <v>0</v>
      </c>
      <c r="L648" s="6">
        <v>0</v>
      </c>
      <c r="M648" s="6">
        <v>1276</v>
      </c>
      <c r="N648" s="6" t="s">
        <v>1476</v>
      </c>
      <c r="O648" s="6" t="s">
        <v>1495</v>
      </c>
      <c r="Q648" s="6" t="s">
        <v>870</v>
      </c>
      <c r="T648" s="6" t="s">
        <v>1886</v>
      </c>
      <c r="V648" s="6">
        <v>997571</v>
      </c>
      <c r="W648" s="6" t="s">
        <v>3807</v>
      </c>
      <c r="X648" s="6" t="s">
        <v>3808</v>
      </c>
    </row>
    <row r="649" spans="1:27">
      <c r="A649" s="6" t="s">
        <v>3803</v>
      </c>
      <c r="B649" s="6" t="s">
        <v>3804</v>
      </c>
      <c r="C649" s="6" t="s">
        <v>3805</v>
      </c>
      <c r="D649" s="6" t="s">
        <v>3806</v>
      </c>
      <c r="E649" s="6" t="s">
        <v>1957</v>
      </c>
      <c r="F649" s="6" t="s">
        <v>1979</v>
      </c>
      <c r="G649" s="6" t="s">
        <v>1959</v>
      </c>
      <c r="H649" s="6">
        <v>4714781020787</v>
      </c>
      <c r="I649" s="6">
        <v>1</v>
      </c>
      <c r="J649" s="6">
        <v>135</v>
      </c>
      <c r="K649" s="6">
        <v>0</v>
      </c>
      <c r="L649" s="6">
        <v>0</v>
      </c>
      <c r="M649" s="6">
        <v>1276</v>
      </c>
      <c r="N649" s="6" t="s">
        <v>1476</v>
      </c>
      <c r="O649" s="6" t="s">
        <v>1495</v>
      </c>
      <c r="Q649" s="6" t="s">
        <v>870</v>
      </c>
      <c r="T649" s="6" t="s">
        <v>1886</v>
      </c>
      <c r="V649" s="6">
        <v>997571</v>
      </c>
      <c r="W649" s="6" t="s">
        <v>3807</v>
      </c>
      <c r="X649" s="6" t="s">
        <v>3808</v>
      </c>
    </row>
    <row r="650" spans="1:27">
      <c r="A650" s="6" t="s">
        <v>3803</v>
      </c>
      <c r="B650" s="6" t="s">
        <v>3804</v>
      </c>
      <c r="C650" s="6" t="s">
        <v>3805</v>
      </c>
      <c r="D650" s="6" t="s">
        <v>3806</v>
      </c>
      <c r="E650" s="6" t="s">
        <v>1901</v>
      </c>
      <c r="F650" s="6" t="s">
        <v>1917</v>
      </c>
      <c r="G650" s="6" t="s">
        <v>1903</v>
      </c>
      <c r="H650" s="6">
        <v>4714781020510</v>
      </c>
      <c r="I650" s="6">
        <v>1</v>
      </c>
      <c r="J650" s="6">
        <v>260</v>
      </c>
      <c r="K650" s="6">
        <v>0</v>
      </c>
      <c r="L650" s="6">
        <v>0</v>
      </c>
      <c r="M650" s="6">
        <v>1276</v>
      </c>
      <c r="N650" s="6" t="s">
        <v>1476</v>
      </c>
      <c r="O650" s="6" t="s">
        <v>1495</v>
      </c>
      <c r="Q650" s="6" t="s">
        <v>870</v>
      </c>
      <c r="T650" s="6" t="s">
        <v>1886</v>
      </c>
      <c r="V650" s="6">
        <v>997571</v>
      </c>
      <c r="W650" s="6" t="s">
        <v>3807</v>
      </c>
      <c r="X650" s="6" t="s">
        <v>3808</v>
      </c>
    </row>
    <row r="651" spans="1:27">
      <c r="A651" s="6" t="s">
        <v>3803</v>
      </c>
      <c r="B651" s="6" t="s">
        <v>3804</v>
      </c>
      <c r="C651" s="6" t="s">
        <v>3805</v>
      </c>
      <c r="D651" s="6" t="s">
        <v>3806</v>
      </c>
      <c r="E651" s="6" t="s">
        <v>1557</v>
      </c>
      <c r="F651" s="6" t="s">
        <v>1558</v>
      </c>
      <c r="G651" s="6" t="s">
        <v>3809</v>
      </c>
      <c r="H651" s="6" t="s">
        <v>451</v>
      </c>
      <c r="I651" s="6">
        <v>1</v>
      </c>
      <c r="J651" s="6">
        <v>650</v>
      </c>
      <c r="K651" s="6">
        <v>0</v>
      </c>
      <c r="L651" s="6">
        <v>0</v>
      </c>
      <c r="M651" s="6">
        <v>1276</v>
      </c>
      <c r="N651" s="6" t="s">
        <v>1476</v>
      </c>
      <c r="O651" s="6" t="s">
        <v>1495</v>
      </c>
      <c r="Q651" s="6" t="s">
        <v>870</v>
      </c>
      <c r="T651" s="6" t="s">
        <v>1886</v>
      </c>
      <c r="V651" s="6">
        <v>997571</v>
      </c>
      <c r="W651" s="6" t="s">
        <v>3807</v>
      </c>
      <c r="X651" s="6" t="s">
        <v>3808</v>
      </c>
    </row>
    <row r="652" spans="1:27">
      <c r="A652" s="6" t="s">
        <v>3803</v>
      </c>
      <c r="B652" s="6" t="s">
        <v>3804</v>
      </c>
      <c r="C652" s="6" t="s">
        <v>3805</v>
      </c>
      <c r="D652" s="6" t="s">
        <v>3806</v>
      </c>
      <c r="E652" s="6" t="s">
        <v>868</v>
      </c>
      <c r="F652" s="6" t="s">
        <v>871</v>
      </c>
      <c r="G652" s="6" t="s">
        <v>872</v>
      </c>
      <c r="I652" s="6">
        <v>1</v>
      </c>
      <c r="J652" s="6">
        <v>-67</v>
      </c>
      <c r="K652" s="6">
        <v>0</v>
      </c>
      <c r="L652" s="6">
        <v>0</v>
      </c>
      <c r="M652" s="6">
        <v>1276</v>
      </c>
      <c r="N652" s="6" t="s">
        <v>1476</v>
      </c>
      <c r="O652" s="6" t="s">
        <v>1495</v>
      </c>
      <c r="Q652" s="6" t="s">
        <v>870</v>
      </c>
      <c r="T652" s="6" t="s">
        <v>1886</v>
      </c>
      <c r="V652" s="6">
        <v>997571</v>
      </c>
      <c r="W652" s="6" t="s">
        <v>3807</v>
      </c>
      <c r="X652" s="6" t="s">
        <v>3808</v>
      </c>
    </row>
    <row r="653" spans="1:27">
      <c r="A653" s="6" t="s">
        <v>3803</v>
      </c>
      <c r="B653" s="6" t="s">
        <v>3804</v>
      </c>
      <c r="C653" s="6" t="s">
        <v>3805</v>
      </c>
      <c r="D653" s="6" t="s">
        <v>3806</v>
      </c>
      <c r="E653" s="6" t="s">
        <v>873</v>
      </c>
      <c r="F653" s="6" t="s">
        <v>1299</v>
      </c>
      <c r="G653" s="6" t="s">
        <v>874</v>
      </c>
      <c r="I653" s="6">
        <v>1</v>
      </c>
      <c r="J653" s="6">
        <v>67</v>
      </c>
      <c r="K653" s="6">
        <v>0</v>
      </c>
      <c r="L653" s="6">
        <v>0</v>
      </c>
      <c r="M653" s="6">
        <v>1276</v>
      </c>
      <c r="N653" s="6" t="s">
        <v>1476</v>
      </c>
      <c r="O653" s="6" t="s">
        <v>1495</v>
      </c>
      <c r="Q653" s="6" t="s">
        <v>870</v>
      </c>
      <c r="T653" s="6" t="s">
        <v>1886</v>
      </c>
      <c r="V653" s="6">
        <v>997571</v>
      </c>
      <c r="W653" s="6" t="s">
        <v>3807</v>
      </c>
      <c r="X653" s="6" t="s">
        <v>3808</v>
      </c>
    </row>
    <row r="654" spans="1:27">
      <c r="A654" s="6" t="s">
        <v>3810</v>
      </c>
      <c r="B654" s="6" t="s">
        <v>3811</v>
      </c>
      <c r="C654" s="6" t="s">
        <v>3812</v>
      </c>
      <c r="D654" s="6" t="s">
        <v>3813</v>
      </c>
      <c r="E654" s="6" t="s">
        <v>878</v>
      </c>
      <c r="F654" s="6" t="s">
        <v>879</v>
      </c>
      <c r="G654" s="6" t="s">
        <v>880</v>
      </c>
      <c r="H654" s="6" t="s">
        <v>181</v>
      </c>
      <c r="I654" s="6">
        <v>1</v>
      </c>
      <c r="J654" s="6">
        <v>888</v>
      </c>
      <c r="K654" s="6">
        <v>0</v>
      </c>
      <c r="L654" s="6">
        <v>0</v>
      </c>
      <c r="M654" s="6">
        <v>947</v>
      </c>
      <c r="N654" s="6" t="s">
        <v>1476</v>
      </c>
      <c r="O654" s="6" t="s">
        <v>1477</v>
      </c>
      <c r="Q654" s="6" t="s">
        <v>870</v>
      </c>
      <c r="T654" s="6" t="s">
        <v>1886</v>
      </c>
      <c r="V654" s="6">
        <v>901684</v>
      </c>
      <c r="W654" s="6" t="s">
        <v>2435</v>
      </c>
      <c r="X654" s="6" t="s">
        <v>2436</v>
      </c>
    </row>
    <row r="655" spans="1:27">
      <c r="A655" s="6" t="s">
        <v>3810</v>
      </c>
      <c r="B655" s="6" t="s">
        <v>3811</v>
      </c>
      <c r="C655" s="6" t="s">
        <v>3812</v>
      </c>
      <c r="D655" s="6" t="s">
        <v>3813</v>
      </c>
      <c r="E655" s="6" t="s">
        <v>2021</v>
      </c>
      <c r="F655" s="6" t="s">
        <v>2417</v>
      </c>
      <c r="G655" s="6" t="s">
        <v>2022</v>
      </c>
      <c r="H655" s="6">
        <v>4714781021241</v>
      </c>
      <c r="I655" s="6">
        <v>1</v>
      </c>
      <c r="J655" s="6">
        <v>59</v>
      </c>
      <c r="K655" s="6">
        <v>0</v>
      </c>
      <c r="L655" s="6">
        <v>0</v>
      </c>
      <c r="M655" s="6">
        <v>947</v>
      </c>
      <c r="N655" s="6" t="s">
        <v>1476</v>
      </c>
      <c r="O655" s="6" t="s">
        <v>1477</v>
      </c>
      <c r="Q655" s="6" t="s">
        <v>870</v>
      </c>
      <c r="T655" s="6" t="s">
        <v>1886</v>
      </c>
      <c r="V655" s="6">
        <v>901684</v>
      </c>
      <c r="W655" s="6" t="s">
        <v>2435</v>
      </c>
      <c r="X655" s="6" t="s">
        <v>2436</v>
      </c>
    </row>
    <row r="656" spans="1:27">
      <c r="A656" s="6" t="s">
        <v>3814</v>
      </c>
      <c r="B656" s="6" t="s">
        <v>3815</v>
      </c>
      <c r="C656" s="6" t="s">
        <v>3816</v>
      </c>
      <c r="D656" s="6" t="s">
        <v>3817</v>
      </c>
      <c r="E656" s="6" t="s">
        <v>1912</v>
      </c>
      <c r="F656" s="6" t="s">
        <v>1913</v>
      </c>
      <c r="G656" s="6" t="s">
        <v>194</v>
      </c>
      <c r="H656" s="6">
        <v>4714781020282</v>
      </c>
      <c r="I656" s="6">
        <v>1</v>
      </c>
      <c r="J656" s="6">
        <v>299</v>
      </c>
      <c r="K656" s="6">
        <v>0</v>
      </c>
      <c r="L656" s="6">
        <v>0</v>
      </c>
      <c r="M656" s="6">
        <v>956</v>
      </c>
      <c r="N656" s="6" t="s">
        <v>1940</v>
      </c>
      <c r="O656" s="6" t="s">
        <v>1048</v>
      </c>
      <c r="Q656" s="6" t="s">
        <v>870</v>
      </c>
      <c r="T656" s="6" t="s">
        <v>1942</v>
      </c>
      <c r="Y656" s="6">
        <v>335</v>
      </c>
      <c r="Z656" s="6" t="s">
        <v>3818</v>
      </c>
    </row>
    <row r="657" spans="1:26">
      <c r="A657" s="6" t="s">
        <v>3814</v>
      </c>
      <c r="B657" s="6" t="s">
        <v>3815</v>
      </c>
      <c r="C657" s="6" t="s">
        <v>3816</v>
      </c>
      <c r="D657" s="6" t="s">
        <v>3817</v>
      </c>
      <c r="E657" s="6" t="s">
        <v>1499</v>
      </c>
      <c r="F657" s="6" t="s">
        <v>1500</v>
      </c>
      <c r="G657" s="6" t="s">
        <v>173</v>
      </c>
      <c r="H657" s="6">
        <v>4714781024730</v>
      </c>
      <c r="I657" s="6">
        <v>2</v>
      </c>
      <c r="J657" s="6">
        <v>598</v>
      </c>
      <c r="K657" s="6">
        <v>0</v>
      </c>
      <c r="L657" s="6">
        <v>0</v>
      </c>
      <c r="M657" s="6">
        <v>956</v>
      </c>
      <c r="N657" s="6" t="s">
        <v>1940</v>
      </c>
      <c r="O657" s="6" t="s">
        <v>1048</v>
      </c>
      <c r="Q657" s="6" t="s">
        <v>870</v>
      </c>
      <c r="T657" s="6" t="s">
        <v>1942</v>
      </c>
      <c r="Y657" s="6">
        <v>335</v>
      </c>
      <c r="Z657" s="6" t="s">
        <v>3818</v>
      </c>
    </row>
    <row r="658" spans="1:26">
      <c r="A658" s="6" t="s">
        <v>3814</v>
      </c>
      <c r="B658" s="6" t="s">
        <v>3815</v>
      </c>
      <c r="C658" s="6" t="s">
        <v>3816</v>
      </c>
      <c r="D658" s="6" t="s">
        <v>3817</v>
      </c>
      <c r="E658" s="6" t="s">
        <v>2024</v>
      </c>
      <c r="F658" s="6" t="s">
        <v>2412</v>
      </c>
      <c r="G658" s="6" t="s">
        <v>2025</v>
      </c>
      <c r="H658" s="6">
        <v>4714781021234</v>
      </c>
      <c r="I658" s="6">
        <v>1</v>
      </c>
      <c r="J658" s="6">
        <v>59</v>
      </c>
      <c r="K658" s="6">
        <v>0</v>
      </c>
      <c r="L658" s="6">
        <v>0</v>
      </c>
      <c r="M658" s="6">
        <v>956</v>
      </c>
      <c r="N658" s="6" t="s">
        <v>1940</v>
      </c>
      <c r="O658" s="6" t="s">
        <v>1048</v>
      </c>
      <c r="Q658" s="6" t="s">
        <v>870</v>
      </c>
      <c r="T658" s="6" t="s">
        <v>1942</v>
      </c>
      <c r="Y658" s="6">
        <v>335</v>
      </c>
      <c r="Z658" s="6" t="s">
        <v>3818</v>
      </c>
    </row>
    <row r="659" spans="1:26">
      <c r="A659" s="6" t="s">
        <v>3819</v>
      </c>
      <c r="B659" s="6" t="s">
        <v>3820</v>
      </c>
      <c r="C659" s="6" t="s">
        <v>3821</v>
      </c>
      <c r="D659" s="6" t="s">
        <v>3822</v>
      </c>
      <c r="E659" s="6" t="s">
        <v>3101</v>
      </c>
      <c r="F659" s="6" t="s">
        <v>3102</v>
      </c>
      <c r="G659" s="6" t="s">
        <v>3103</v>
      </c>
      <c r="H659" s="6">
        <v>4714781021463</v>
      </c>
      <c r="I659" s="6">
        <v>1</v>
      </c>
      <c r="J659" s="6">
        <v>120</v>
      </c>
      <c r="K659" s="6">
        <v>65</v>
      </c>
      <c r="L659" s="6">
        <v>0</v>
      </c>
      <c r="M659" s="6">
        <v>185</v>
      </c>
      <c r="N659" s="6" t="s">
        <v>1476</v>
      </c>
      <c r="O659" s="6" t="s">
        <v>1048</v>
      </c>
      <c r="Q659" s="6" t="s">
        <v>870</v>
      </c>
      <c r="T659" s="6" t="s">
        <v>1886</v>
      </c>
      <c r="V659" s="6">
        <v>167938</v>
      </c>
      <c r="W659" s="6" t="s">
        <v>3823</v>
      </c>
      <c r="X659" s="6" t="s">
        <v>3824</v>
      </c>
    </row>
    <row r="660" spans="1:26">
      <c r="A660" s="6" t="s">
        <v>3825</v>
      </c>
      <c r="B660" s="6" t="s">
        <v>3826</v>
      </c>
      <c r="C660" s="6" t="s">
        <v>3827</v>
      </c>
      <c r="D660" s="6" t="s">
        <v>3828</v>
      </c>
      <c r="E660" s="6" t="s">
        <v>1908</v>
      </c>
      <c r="F660" s="6" t="s">
        <v>2020</v>
      </c>
      <c r="G660" s="6" t="s">
        <v>1910</v>
      </c>
      <c r="H660" s="6">
        <v>4714781020268</v>
      </c>
      <c r="I660" s="6">
        <v>1</v>
      </c>
      <c r="J660" s="6">
        <v>430</v>
      </c>
      <c r="K660" s="6">
        <v>65</v>
      </c>
      <c r="L660" s="6">
        <v>0</v>
      </c>
      <c r="M660" s="6">
        <v>495</v>
      </c>
      <c r="N660" s="6" t="s">
        <v>1476</v>
      </c>
      <c r="O660" s="6" t="s">
        <v>1477</v>
      </c>
      <c r="Q660" s="6" t="s">
        <v>870</v>
      </c>
      <c r="T660" s="6" t="s">
        <v>1886</v>
      </c>
      <c r="V660" s="6">
        <v>200963</v>
      </c>
      <c r="W660" s="6" t="s">
        <v>3829</v>
      </c>
      <c r="X660" s="6" t="s">
        <v>3830</v>
      </c>
    </row>
    <row r="661" spans="1:26">
      <c r="A661" s="6" t="s">
        <v>3831</v>
      </c>
      <c r="B661" s="6" t="s">
        <v>3832</v>
      </c>
      <c r="C661" s="6" t="s">
        <v>3833</v>
      </c>
      <c r="D661" s="6" t="s">
        <v>3834</v>
      </c>
      <c r="E661" s="6" t="s">
        <v>1904</v>
      </c>
      <c r="F661" s="6" t="s">
        <v>1905</v>
      </c>
      <c r="G661" s="6" t="s">
        <v>1906</v>
      </c>
      <c r="H661" s="6" t="s">
        <v>284</v>
      </c>
      <c r="I661" s="6">
        <v>1</v>
      </c>
      <c r="J661" s="6">
        <v>300</v>
      </c>
      <c r="K661" s="6">
        <v>65</v>
      </c>
      <c r="L661" s="6">
        <v>0</v>
      </c>
      <c r="M661" s="6">
        <v>365</v>
      </c>
      <c r="N661" s="6" t="s">
        <v>1476</v>
      </c>
      <c r="O661" s="6" t="s">
        <v>1477</v>
      </c>
      <c r="Q661" s="6" t="s">
        <v>870</v>
      </c>
      <c r="T661" s="6" t="s">
        <v>1886</v>
      </c>
      <c r="V661" s="6">
        <v>197249</v>
      </c>
      <c r="W661" s="6" t="s">
        <v>3835</v>
      </c>
      <c r="X661" s="6" t="s">
        <v>3836</v>
      </c>
    </row>
    <row r="662" spans="1:26">
      <c r="A662" s="6" t="s">
        <v>3837</v>
      </c>
      <c r="B662" s="6" t="s">
        <v>3838</v>
      </c>
      <c r="C662" s="6" t="s">
        <v>3839</v>
      </c>
      <c r="D662" s="6" t="s">
        <v>3840</v>
      </c>
      <c r="E662" s="6" t="s">
        <v>1496</v>
      </c>
      <c r="F662" s="6" t="s">
        <v>1523</v>
      </c>
      <c r="G662" s="6" t="s">
        <v>183</v>
      </c>
      <c r="H662" s="6">
        <v>4714781020954</v>
      </c>
      <c r="I662" s="6">
        <v>1</v>
      </c>
      <c r="J662" s="6">
        <v>149</v>
      </c>
      <c r="K662" s="6">
        <v>0</v>
      </c>
      <c r="L662" s="6">
        <v>0</v>
      </c>
      <c r="M662" s="6">
        <v>747</v>
      </c>
      <c r="N662" s="6" t="s">
        <v>1476</v>
      </c>
      <c r="O662" s="6" t="s">
        <v>1477</v>
      </c>
      <c r="Q662" s="6" t="s">
        <v>870</v>
      </c>
      <c r="T662" s="6" t="s">
        <v>1886</v>
      </c>
      <c r="V662" s="6">
        <v>180573</v>
      </c>
      <c r="W662" s="6" t="s">
        <v>3841</v>
      </c>
      <c r="X662" s="6" t="s">
        <v>3842</v>
      </c>
    </row>
    <row r="663" spans="1:26">
      <c r="A663" s="6" t="s">
        <v>3837</v>
      </c>
      <c r="B663" s="6" t="s">
        <v>3838</v>
      </c>
      <c r="C663" s="6" t="s">
        <v>3839</v>
      </c>
      <c r="D663" s="6" t="s">
        <v>3840</v>
      </c>
      <c r="E663" s="6" t="s">
        <v>1526</v>
      </c>
      <c r="F663" s="6" t="s">
        <v>1527</v>
      </c>
      <c r="G663" s="6" t="s">
        <v>1528</v>
      </c>
      <c r="H663" s="6" t="s">
        <v>1021</v>
      </c>
      <c r="I663" s="6">
        <v>1</v>
      </c>
      <c r="J663" s="6">
        <v>199</v>
      </c>
      <c r="K663" s="6">
        <v>0</v>
      </c>
      <c r="L663" s="6">
        <v>0</v>
      </c>
      <c r="M663" s="6">
        <v>747</v>
      </c>
      <c r="N663" s="6" t="s">
        <v>1476</v>
      </c>
      <c r="O663" s="6" t="s">
        <v>1477</v>
      </c>
      <c r="Q663" s="6" t="s">
        <v>870</v>
      </c>
      <c r="T663" s="6" t="s">
        <v>1886</v>
      </c>
      <c r="V663" s="6">
        <v>180573</v>
      </c>
      <c r="W663" s="6" t="s">
        <v>3841</v>
      </c>
      <c r="X663" s="6" t="s">
        <v>3842</v>
      </c>
    </row>
    <row r="664" spans="1:26">
      <c r="A664" s="6" t="s">
        <v>3837</v>
      </c>
      <c r="B664" s="6" t="s">
        <v>3838</v>
      </c>
      <c r="C664" s="6" t="s">
        <v>3839</v>
      </c>
      <c r="D664" s="6" t="s">
        <v>3840</v>
      </c>
      <c r="E664" s="6" t="s">
        <v>1486</v>
      </c>
      <c r="F664" s="6" t="s">
        <v>1487</v>
      </c>
      <c r="G664" s="6" t="s">
        <v>1488</v>
      </c>
      <c r="H664" s="6" t="s">
        <v>163</v>
      </c>
      <c r="I664" s="6">
        <v>1</v>
      </c>
      <c r="J664" s="6">
        <v>399</v>
      </c>
      <c r="K664" s="6">
        <v>0</v>
      </c>
      <c r="L664" s="6">
        <v>0</v>
      </c>
      <c r="M664" s="6">
        <v>747</v>
      </c>
      <c r="N664" s="6" t="s">
        <v>1476</v>
      </c>
      <c r="O664" s="6" t="s">
        <v>1477</v>
      </c>
      <c r="Q664" s="6" t="s">
        <v>870</v>
      </c>
      <c r="T664" s="6" t="s">
        <v>1886</v>
      </c>
      <c r="V664" s="6">
        <v>180573</v>
      </c>
      <c r="W664" s="6" t="s">
        <v>3841</v>
      </c>
      <c r="X664" s="6" t="s">
        <v>3842</v>
      </c>
    </row>
    <row r="665" spans="1:26">
      <c r="A665" s="6" t="s">
        <v>3843</v>
      </c>
      <c r="B665" s="6" t="s">
        <v>3844</v>
      </c>
      <c r="C665" s="6" t="s">
        <v>3845</v>
      </c>
      <c r="D665" s="6" t="s">
        <v>3846</v>
      </c>
      <c r="E665" s="6" t="s">
        <v>1526</v>
      </c>
      <c r="F665" s="6" t="s">
        <v>1527</v>
      </c>
      <c r="G665" s="6" t="s">
        <v>1528</v>
      </c>
      <c r="H665" s="6" t="s">
        <v>1021</v>
      </c>
      <c r="I665" s="6">
        <v>1</v>
      </c>
      <c r="J665" s="6">
        <v>199</v>
      </c>
      <c r="K665" s="6">
        <v>0</v>
      </c>
      <c r="L665" s="6">
        <v>0</v>
      </c>
      <c r="M665" s="6">
        <v>1899</v>
      </c>
      <c r="N665" s="6" t="s">
        <v>1476</v>
      </c>
      <c r="O665" s="6" t="s">
        <v>1477</v>
      </c>
      <c r="Q665" s="6" t="s">
        <v>870</v>
      </c>
      <c r="T665" s="6" t="s">
        <v>1886</v>
      </c>
      <c r="V665" s="6">
        <v>238728</v>
      </c>
      <c r="W665" s="6" t="s">
        <v>3847</v>
      </c>
      <c r="X665" s="6" t="s">
        <v>3848</v>
      </c>
    </row>
    <row r="666" spans="1:26">
      <c r="A666" s="6" t="s">
        <v>3843</v>
      </c>
      <c r="B666" s="6" t="s">
        <v>3844</v>
      </c>
      <c r="C666" s="6" t="s">
        <v>3845</v>
      </c>
      <c r="D666" s="6" t="s">
        <v>3846</v>
      </c>
      <c r="E666" s="6" t="s">
        <v>1481</v>
      </c>
      <c r="F666" s="6" t="s">
        <v>1482</v>
      </c>
      <c r="G666" s="6" t="s">
        <v>1483</v>
      </c>
      <c r="H666" s="6" t="s">
        <v>175</v>
      </c>
      <c r="I666" s="6">
        <v>4</v>
      </c>
      <c r="J666" s="6">
        <v>1800</v>
      </c>
      <c r="K666" s="6">
        <v>0</v>
      </c>
      <c r="L666" s="6">
        <v>0</v>
      </c>
      <c r="M666" s="6">
        <v>1899</v>
      </c>
      <c r="N666" s="6" t="s">
        <v>1476</v>
      </c>
      <c r="O666" s="6" t="s">
        <v>1477</v>
      </c>
      <c r="Q666" s="6" t="s">
        <v>870</v>
      </c>
      <c r="T666" s="6" t="s">
        <v>1886</v>
      </c>
      <c r="V666" s="6">
        <v>238728</v>
      </c>
      <c r="W666" s="6" t="s">
        <v>3847</v>
      </c>
      <c r="X666" s="6" t="s">
        <v>3848</v>
      </c>
    </row>
    <row r="667" spans="1:26">
      <c r="A667" s="6" t="s">
        <v>3843</v>
      </c>
      <c r="B667" s="6" t="s">
        <v>3844</v>
      </c>
      <c r="C667" s="6" t="s">
        <v>3845</v>
      </c>
      <c r="D667" s="6" t="s">
        <v>3846</v>
      </c>
      <c r="E667" s="6" t="s">
        <v>868</v>
      </c>
      <c r="F667" s="6" t="s">
        <v>871</v>
      </c>
      <c r="G667" s="6" t="s">
        <v>872</v>
      </c>
      <c r="I667" s="6">
        <v>1</v>
      </c>
      <c r="J667" s="6">
        <v>-100</v>
      </c>
      <c r="K667" s="6">
        <v>0</v>
      </c>
      <c r="L667" s="6">
        <v>0</v>
      </c>
      <c r="M667" s="6">
        <v>1899</v>
      </c>
      <c r="N667" s="6" t="s">
        <v>1476</v>
      </c>
      <c r="O667" s="6" t="s">
        <v>1477</v>
      </c>
      <c r="Q667" s="6" t="s">
        <v>870</v>
      </c>
      <c r="T667" s="6" t="s">
        <v>1886</v>
      </c>
      <c r="V667" s="6">
        <v>238728</v>
      </c>
      <c r="W667" s="6" t="s">
        <v>3847</v>
      </c>
      <c r="X667" s="6" t="s">
        <v>3848</v>
      </c>
    </row>
    <row r="668" spans="1:26">
      <c r="A668" s="6" t="s">
        <v>3843</v>
      </c>
      <c r="B668" s="6" t="s">
        <v>3844</v>
      </c>
      <c r="C668" s="6" t="s">
        <v>3845</v>
      </c>
      <c r="D668" s="6" t="s">
        <v>3846</v>
      </c>
      <c r="E668" s="6" t="s">
        <v>873</v>
      </c>
      <c r="F668" s="6" t="s">
        <v>1299</v>
      </c>
      <c r="G668" s="6" t="s">
        <v>874</v>
      </c>
      <c r="I668" s="6">
        <v>1</v>
      </c>
      <c r="J668" s="6">
        <v>100</v>
      </c>
      <c r="K668" s="6">
        <v>0</v>
      </c>
      <c r="L668" s="6">
        <v>0</v>
      </c>
      <c r="M668" s="6">
        <v>1899</v>
      </c>
      <c r="N668" s="6" t="s">
        <v>1476</v>
      </c>
      <c r="O668" s="6" t="s">
        <v>1477</v>
      </c>
      <c r="Q668" s="6" t="s">
        <v>870</v>
      </c>
      <c r="T668" s="6" t="s">
        <v>1886</v>
      </c>
      <c r="V668" s="6">
        <v>238728</v>
      </c>
      <c r="W668" s="6" t="s">
        <v>3847</v>
      </c>
      <c r="X668" s="6" t="s">
        <v>3848</v>
      </c>
    </row>
    <row r="669" spans="1:26">
      <c r="A669" s="6" t="s">
        <v>3849</v>
      </c>
      <c r="B669" s="6" t="s">
        <v>3850</v>
      </c>
      <c r="C669" s="6" t="s">
        <v>3851</v>
      </c>
      <c r="D669" s="6" t="s">
        <v>3852</v>
      </c>
      <c r="E669" s="6" t="s">
        <v>3853</v>
      </c>
      <c r="F669" s="6" t="s">
        <v>3854</v>
      </c>
      <c r="G669" s="6" t="s">
        <v>3855</v>
      </c>
      <c r="H669" s="6" t="s">
        <v>274</v>
      </c>
      <c r="I669" s="6">
        <v>1</v>
      </c>
      <c r="J669" s="6">
        <v>765</v>
      </c>
      <c r="K669" s="6">
        <v>0</v>
      </c>
      <c r="L669" s="6">
        <v>0</v>
      </c>
      <c r="M669" s="6">
        <v>765</v>
      </c>
      <c r="N669" s="6" t="s">
        <v>1476</v>
      </c>
      <c r="O669" s="6" t="s">
        <v>1477</v>
      </c>
      <c r="Q669" s="6" t="s">
        <v>870</v>
      </c>
      <c r="T669" s="6" t="s">
        <v>1886</v>
      </c>
      <c r="V669" s="6">
        <v>138929</v>
      </c>
      <c r="W669" s="6" t="s">
        <v>2466</v>
      </c>
      <c r="X669" s="6" t="s">
        <v>2467</v>
      </c>
    </row>
    <row r="670" spans="1:26">
      <c r="A670" s="6" t="s">
        <v>3856</v>
      </c>
      <c r="B670" s="6" t="s">
        <v>3857</v>
      </c>
      <c r="C670" s="6" t="s">
        <v>3858</v>
      </c>
      <c r="D670" s="6" t="s">
        <v>3859</v>
      </c>
      <c r="E670" s="6" t="s">
        <v>1514</v>
      </c>
      <c r="F670" s="6" t="s">
        <v>1515</v>
      </c>
      <c r="G670" s="6" t="s">
        <v>179</v>
      </c>
      <c r="H670" s="6">
        <v>4714781024716</v>
      </c>
      <c r="I670" s="6">
        <v>1</v>
      </c>
      <c r="J670" s="6">
        <v>299</v>
      </c>
      <c r="K670" s="6">
        <v>0</v>
      </c>
      <c r="L670" s="6">
        <v>0</v>
      </c>
      <c r="M670" s="6">
        <v>883</v>
      </c>
      <c r="N670" s="6" t="s">
        <v>1476</v>
      </c>
      <c r="O670" s="6" t="s">
        <v>1477</v>
      </c>
      <c r="Q670" s="6" t="s">
        <v>870</v>
      </c>
      <c r="T670" s="6" t="s">
        <v>1886</v>
      </c>
      <c r="V670" s="6">
        <v>174545</v>
      </c>
      <c r="W670" s="6" t="s">
        <v>2472</v>
      </c>
      <c r="X670" s="6" t="s">
        <v>2473</v>
      </c>
    </row>
    <row r="671" spans="1:26">
      <c r="A671" s="6" t="s">
        <v>3856</v>
      </c>
      <c r="B671" s="6" t="s">
        <v>3857</v>
      </c>
      <c r="C671" s="6" t="s">
        <v>3858</v>
      </c>
      <c r="D671" s="6" t="s">
        <v>3859</v>
      </c>
      <c r="E671" s="6" t="s">
        <v>1489</v>
      </c>
      <c r="F671" s="6" t="s">
        <v>1954</v>
      </c>
      <c r="G671" s="6" t="s">
        <v>1491</v>
      </c>
      <c r="H671" s="6">
        <v>4714781020794</v>
      </c>
      <c r="I671" s="6">
        <v>1</v>
      </c>
      <c r="J671" s="6">
        <v>128</v>
      </c>
      <c r="K671" s="6">
        <v>0</v>
      </c>
      <c r="L671" s="6">
        <v>0</v>
      </c>
      <c r="M671" s="6">
        <v>883</v>
      </c>
      <c r="N671" s="6" t="s">
        <v>1476</v>
      </c>
      <c r="O671" s="6" t="s">
        <v>1477</v>
      </c>
      <c r="Q671" s="6" t="s">
        <v>870</v>
      </c>
      <c r="T671" s="6" t="s">
        <v>1886</v>
      </c>
      <c r="V671" s="6">
        <v>174545</v>
      </c>
      <c r="W671" s="6" t="s">
        <v>2472</v>
      </c>
      <c r="X671" s="6" t="s">
        <v>2473</v>
      </c>
    </row>
    <row r="672" spans="1:26">
      <c r="A672" s="6" t="s">
        <v>3856</v>
      </c>
      <c r="B672" s="6" t="s">
        <v>3857</v>
      </c>
      <c r="C672" s="6" t="s">
        <v>3858</v>
      </c>
      <c r="D672" s="6" t="s">
        <v>3859</v>
      </c>
      <c r="E672" s="6" t="s">
        <v>1520</v>
      </c>
      <c r="F672" s="6" t="s">
        <v>1521</v>
      </c>
      <c r="G672" s="6" t="s">
        <v>1522</v>
      </c>
      <c r="H672" s="6">
        <v>4714781020503</v>
      </c>
      <c r="I672" s="6">
        <v>1</v>
      </c>
      <c r="J672" s="6">
        <v>168</v>
      </c>
      <c r="K672" s="6">
        <v>0</v>
      </c>
      <c r="L672" s="6">
        <v>0</v>
      </c>
      <c r="M672" s="6">
        <v>883</v>
      </c>
      <c r="N672" s="6" t="s">
        <v>1476</v>
      </c>
      <c r="O672" s="6" t="s">
        <v>1477</v>
      </c>
      <c r="Q672" s="6" t="s">
        <v>870</v>
      </c>
      <c r="T672" s="6" t="s">
        <v>1886</v>
      </c>
      <c r="V672" s="6">
        <v>174545</v>
      </c>
      <c r="W672" s="6" t="s">
        <v>2472</v>
      </c>
      <c r="X672" s="6" t="s">
        <v>2473</v>
      </c>
    </row>
    <row r="673" spans="1:26">
      <c r="A673" s="6" t="s">
        <v>3856</v>
      </c>
      <c r="B673" s="6" t="s">
        <v>3857</v>
      </c>
      <c r="C673" s="6" t="s">
        <v>3858</v>
      </c>
      <c r="D673" s="6" t="s">
        <v>3859</v>
      </c>
      <c r="E673" s="6" t="s">
        <v>1980</v>
      </c>
      <c r="F673" s="6" t="s">
        <v>1981</v>
      </c>
      <c r="G673" s="6" t="s">
        <v>1982</v>
      </c>
      <c r="H673" s="6">
        <v>4714781020466</v>
      </c>
      <c r="I673" s="6">
        <v>1</v>
      </c>
      <c r="J673" s="6">
        <v>168</v>
      </c>
      <c r="K673" s="6">
        <v>0</v>
      </c>
      <c r="L673" s="6">
        <v>0</v>
      </c>
      <c r="M673" s="6">
        <v>883</v>
      </c>
      <c r="N673" s="6" t="s">
        <v>1476</v>
      </c>
      <c r="O673" s="6" t="s">
        <v>1477</v>
      </c>
      <c r="Q673" s="6" t="s">
        <v>870</v>
      </c>
      <c r="T673" s="6" t="s">
        <v>1886</v>
      </c>
      <c r="V673" s="6">
        <v>174545</v>
      </c>
      <c r="W673" s="6" t="s">
        <v>2472</v>
      </c>
      <c r="X673" s="6" t="s">
        <v>2473</v>
      </c>
    </row>
    <row r="674" spans="1:26">
      <c r="A674" s="6" t="s">
        <v>3856</v>
      </c>
      <c r="B674" s="6" t="s">
        <v>3857</v>
      </c>
      <c r="C674" s="6" t="s">
        <v>3858</v>
      </c>
      <c r="D674" s="6" t="s">
        <v>3859</v>
      </c>
      <c r="E674" s="6" t="s">
        <v>3101</v>
      </c>
      <c r="F674" s="6" t="s">
        <v>3102</v>
      </c>
      <c r="G674" s="6" t="s">
        <v>3103</v>
      </c>
      <c r="H674" s="6">
        <v>4714781021463</v>
      </c>
      <c r="I674" s="6">
        <v>1</v>
      </c>
      <c r="J674" s="6">
        <v>120</v>
      </c>
      <c r="K674" s="6">
        <v>0</v>
      </c>
      <c r="L674" s="6">
        <v>0</v>
      </c>
      <c r="M674" s="6">
        <v>883</v>
      </c>
      <c r="N674" s="6" t="s">
        <v>1476</v>
      </c>
      <c r="O674" s="6" t="s">
        <v>1477</v>
      </c>
      <c r="Q674" s="6" t="s">
        <v>870</v>
      </c>
      <c r="T674" s="6" t="s">
        <v>1886</v>
      </c>
      <c r="V674" s="6">
        <v>174545</v>
      </c>
      <c r="W674" s="6" t="s">
        <v>2472</v>
      </c>
      <c r="X674" s="6" t="s">
        <v>2473</v>
      </c>
    </row>
    <row r="675" spans="1:26">
      <c r="A675" s="6" t="s">
        <v>3860</v>
      </c>
      <c r="B675" s="6" t="s">
        <v>3861</v>
      </c>
      <c r="C675" s="6" t="s">
        <v>3862</v>
      </c>
      <c r="D675" s="6" t="s">
        <v>3863</v>
      </c>
      <c r="E675" s="6" t="s">
        <v>876</v>
      </c>
      <c r="F675" s="6" t="s">
        <v>877</v>
      </c>
      <c r="G675" s="6" t="s">
        <v>184</v>
      </c>
      <c r="H675" s="6">
        <v>4714781020107</v>
      </c>
      <c r="I675" s="6">
        <v>2</v>
      </c>
      <c r="J675" s="6">
        <v>798</v>
      </c>
      <c r="K675" s="6">
        <v>0</v>
      </c>
      <c r="L675" s="6">
        <v>0</v>
      </c>
      <c r="M675" s="6">
        <v>798</v>
      </c>
      <c r="N675" s="6" t="s">
        <v>1960</v>
      </c>
      <c r="O675" s="6" t="s">
        <v>1961</v>
      </c>
      <c r="Q675" s="6" t="s">
        <v>870</v>
      </c>
      <c r="T675" s="6" t="s">
        <v>1942</v>
      </c>
      <c r="Y675" s="6">
        <v>112</v>
      </c>
      <c r="Z675" s="6" t="s">
        <v>3864</v>
      </c>
    </row>
    <row r="676" spans="1:26">
      <c r="A676" s="6" t="s">
        <v>3865</v>
      </c>
      <c r="B676" s="6" t="s">
        <v>3866</v>
      </c>
      <c r="C676" s="6" t="s">
        <v>3867</v>
      </c>
      <c r="D676" s="6" t="s">
        <v>3868</v>
      </c>
      <c r="E676" s="6" t="s">
        <v>1486</v>
      </c>
      <c r="F676" s="6" t="s">
        <v>1487</v>
      </c>
      <c r="G676" s="6" t="s">
        <v>1488</v>
      </c>
      <c r="H676" s="6" t="s">
        <v>163</v>
      </c>
      <c r="I676" s="6">
        <v>2</v>
      </c>
      <c r="J676" s="6">
        <v>798</v>
      </c>
      <c r="K676" s="6">
        <v>0</v>
      </c>
      <c r="L676" s="6">
        <v>0</v>
      </c>
      <c r="M676" s="6">
        <v>1186</v>
      </c>
      <c r="N676" s="6" t="s">
        <v>1940</v>
      </c>
      <c r="O676" s="6" t="s">
        <v>1495</v>
      </c>
      <c r="Q676" s="6" t="s">
        <v>870</v>
      </c>
      <c r="T676" s="6" t="s">
        <v>1942</v>
      </c>
      <c r="Y676" s="6">
        <v>338</v>
      </c>
      <c r="Z676" s="6" t="s">
        <v>3869</v>
      </c>
    </row>
    <row r="677" spans="1:26">
      <c r="A677" s="6" t="s">
        <v>3865</v>
      </c>
      <c r="B677" s="6" t="s">
        <v>3866</v>
      </c>
      <c r="C677" s="6" t="s">
        <v>3867</v>
      </c>
      <c r="D677" s="6" t="s">
        <v>3868</v>
      </c>
      <c r="E677" s="6" t="s">
        <v>1481</v>
      </c>
      <c r="F677" s="6" t="s">
        <v>1482</v>
      </c>
      <c r="G677" s="6" t="s">
        <v>1483</v>
      </c>
      <c r="H677" s="6" t="s">
        <v>175</v>
      </c>
      <c r="I677" s="6">
        <v>1</v>
      </c>
      <c r="J677" s="6">
        <v>450</v>
      </c>
      <c r="K677" s="6">
        <v>0</v>
      </c>
      <c r="L677" s="6">
        <v>0</v>
      </c>
      <c r="M677" s="6">
        <v>1186</v>
      </c>
      <c r="N677" s="6" t="s">
        <v>1940</v>
      </c>
      <c r="O677" s="6" t="s">
        <v>1495</v>
      </c>
      <c r="Q677" s="6" t="s">
        <v>870</v>
      </c>
      <c r="T677" s="6" t="s">
        <v>1942</v>
      </c>
      <c r="Y677" s="6">
        <v>338</v>
      </c>
      <c r="Z677" s="6" t="s">
        <v>3869</v>
      </c>
    </row>
    <row r="678" spans="1:26">
      <c r="A678" s="6" t="s">
        <v>3865</v>
      </c>
      <c r="B678" s="6" t="s">
        <v>3866</v>
      </c>
      <c r="C678" s="6" t="s">
        <v>3867</v>
      </c>
      <c r="D678" s="6" t="s">
        <v>3868</v>
      </c>
      <c r="E678" s="6" t="s">
        <v>868</v>
      </c>
      <c r="F678" s="6" t="s">
        <v>871</v>
      </c>
      <c r="G678" s="6" t="s">
        <v>872</v>
      </c>
      <c r="I678" s="6">
        <v>1</v>
      </c>
      <c r="J678" s="6">
        <v>-62</v>
      </c>
      <c r="K678" s="6">
        <v>0</v>
      </c>
      <c r="L678" s="6">
        <v>0</v>
      </c>
      <c r="M678" s="6">
        <v>1186</v>
      </c>
      <c r="N678" s="6" t="s">
        <v>1940</v>
      </c>
      <c r="O678" s="6" t="s">
        <v>1495</v>
      </c>
      <c r="Q678" s="6" t="s">
        <v>870</v>
      </c>
      <c r="T678" s="6" t="s">
        <v>1942</v>
      </c>
      <c r="Y678" s="6">
        <v>338</v>
      </c>
      <c r="Z678" s="6" t="s">
        <v>3869</v>
      </c>
    </row>
    <row r="679" spans="1:26">
      <c r="A679" s="6" t="s">
        <v>3865</v>
      </c>
      <c r="B679" s="6" t="s">
        <v>3866</v>
      </c>
      <c r="C679" s="6" t="s">
        <v>3867</v>
      </c>
      <c r="D679" s="6" t="s">
        <v>3868</v>
      </c>
      <c r="E679" s="6" t="s">
        <v>1740</v>
      </c>
      <c r="F679" s="6" t="s">
        <v>1741</v>
      </c>
      <c r="I679" s="6">
        <v>1</v>
      </c>
      <c r="J679" s="6">
        <v>0</v>
      </c>
      <c r="K679" s="6">
        <v>0</v>
      </c>
      <c r="L679" s="6">
        <v>0</v>
      </c>
      <c r="M679" s="6">
        <v>1186</v>
      </c>
      <c r="N679" s="6" t="s">
        <v>1940</v>
      </c>
      <c r="O679" s="6" t="s">
        <v>1495</v>
      </c>
      <c r="Q679" s="6" t="s">
        <v>870</v>
      </c>
      <c r="T679" s="6" t="s">
        <v>1942</v>
      </c>
      <c r="Y679" s="6">
        <v>338</v>
      </c>
      <c r="Z679" s="6" t="s">
        <v>3869</v>
      </c>
    </row>
    <row r="680" spans="1:26">
      <c r="A680" s="6" t="s">
        <v>3865</v>
      </c>
      <c r="B680" s="6" t="s">
        <v>3866</v>
      </c>
      <c r="C680" s="6" t="s">
        <v>3867</v>
      </c>
      <c r="D680" s="6" t="s">
        <v>3868</v>
      </c>
      <c r="E680" s="6" t="s">
        <v>873</v>
      </c>
      <c r="F680" s="6" t="s">
        <v>1299</v>
      </c>
      <c r="G680" s="6" t="s">
        <v>874</v>
      </c>
      <c r="I680" s="6">
        <v>1</v>
      </c>
      <c r="J680" s="6">
        <v>62</v>
      </c>
      <c r="K680" s="6">
        <v>0</v>
      </c>
      <c r="L680" s="6">
        <v>0</v>
      </c>
      <c r="M680" s="6">
        <v>1186</v>
      </c>
      <c r="N680" s="6" t="s">
        <v>1940</v>
      </c>
      <c r="O680" s="6" t="s">
        <v>1495</v>
      </c>
      <c r="Q680" s="6" t="s">
        <v>870</v>
      </c>
      <c r="T680" s="6" t="s">
        <v>1942</v>
      </c>
      <c r="Y680" s="6">
        <v>338</v>
      </c>
      <c r="Z680" s="6" t="s">
        <v>3869</v>
      </c>
    </row>
    <row r="681" spans="1:26">
      <c r="A681" s="6" t="s">
        <v>3870</v>
      </c>
      <c r="B681" s="6" t="s">
        <v>3871</v>
      </c>
      <c r="C681" s="6" t="s">
        <v>3872</v>
      </c>
      <c r="D681" s="6" t="s">
        <v>3873</v>
      </c>
      <c r="E681" s="6" t="s">
        <v>1991</v>
      </c>
      <c r="F681" s="6" t="s">
        <v>1992</v>
      </c>
      <c r="G681" s="6" t="s">
        <v>1993</v>
      </c>
      <c r="H681" s="6" t="s">
        <v>308</v>
      </c>
      <c r="I681" s="6">
        <v>2</v>
      </c>
      <c r="J681" s="6">
        <v>860</v>
      </c>
      <c r="K681" s="6">
        <v>0</v>
      </c>
      <c r="L681" s="6">
        <v>0</v>
      </c>
      <c r="M681" s="6">
        <v>860</v>
      </c>
      <c r="N681" s="6" t="s">
        <v>1476</v>
      </c>
      <c r="O681" s="6" t="s">
        <v>1477</v>
      </c>
      <c r="Q681" s="6" t="s">
        <v>870</v>
      </c>
      <c r="T681" s="6" t="s">
        <v>1886</v>
      </c>
      <c r="V681" s="6">
        <v>965552</v>
      </c>
      <c r="W681" s="6" t="s">
        <v>3874</v>
      </c>
      <c r="X681" s="6" t="s">
        <v>3875</v>
      </c>
    </row>
    <row r="682" spans="1:26">
      <c r="A682" s="6" t="s">
        <v>3876</v>
      </c>
      <c r="B682" s="6" t="s">
        <v>3877</v>
      </c>
      <c r="C682" s="6" t="s">
        <v>3878</v>
      </c>
      <c r="D682" s="6" t="s">
        <v>3879</v>
      </c>
      <c r="E682" s="6" t="s">
        <v>1486</v>
      </c>
      <c r="F682" s="6" t="s">
        <v>1487</v>
      </c>
      <c r="G682" s="6" t="s">
        <v>1488</v>
      </c>
      <c r="H682" s="6" t="s">
        <v>163</v>
      </c>
      <c r="I682" s="6">
        <v>3</v>
      </c>
      <c r="J682" s="6">
        <v>1197</v>
      </c>
      <c r="K682" s="6">
        <v>0</v>
      </c>
      <c r="L682" s="6">
        <v>0</v>
      </c>
      <c r="M682" s="6">
        <v>1197</v>
      </c>
      <c r="N682" s="6" t="s">
        <v>1940</v>
      </c>
      <c r="O682" s="6" t="s">
        <v>1048</v>
      </c>
      <c r="Q682" s="6" t="s">
        <v>870</v>
      </c>
      <c r="T682" s="6" t="s">
        <v>1942</v>
      </c>
      <c r="Y682" s="6">
        <v>821</v>
      </c>
      <c r="Z682" s="6" t="s">
        <v>3880</v>
      </c>
    </row>
    <row r="683" spans="1:26">
      <c r="A683" s="6" t="s">
        <v>3876</v>
      </c>
      <c r="B683" s="6" t="s">
        <v>3877</v>
      </c>
      <c r="C683" s="6" t="s">
        <v>3878</v>
      </c>
      <c r="D683" s="6" t="s">
        <v>3879</v>
      </c>
      <c r="E683" s="6" t="s">
        <v>1810</v>
      </c>
      <c r="F683" s="6" t="s">
        <v>1811</v>
      </c>
      <c r="I683" s="6">
        <v>1</v>
      </c>
      <c r="J683" s="6">
        <v>0</v>
      </c>
      <c r="K683" s="6">
        <v>0</v>
      </c>
      <c r="L683" s="6">
        <v>0</v>
      </c>
      <c r="M683" s="6">
        <v>1197</v>
      </c>
      <c r="N683" s="6" t="s">
        <v>1940</v>
      </c>
      <c r="O683" s="6" t="s">
        <v>1048</v>
      </c>
      <c r="Q683" s="6" t="s">
        <v>870</v>
      </c>
      <c r="T683" s="6" t="s">
        <v>1942</v>
      </c>
      <c r="Y683" s="6">
        <v>821</v>
      </c>
      <c r="Z683" s="6" t="s">
        <v>3880</v>
      </c>
    </row>
    <row r="684" spans="1:26">
      <c r="A684" s="6" t="s">
        <v>3876</v>
      </c>
      <c r="B684" s="6" t="s">
        <v>3877</v>
      </c>
      <c r="C684" s="6" t="s">
        <v>3878</v>
      </c>
      <c r="D684" s="6" t="s">
        <v>3879</v>
      </c>
      <c r="E684" s="6" t="s">
        <v>873</v>
      </c>
      <c r="F684" s="6" t="s">
        <v>1299</v>
      </c>
      <c r="G684" s="6" t="s">
        <v>874</v>
      </c>
      <c r="I684" s="6">
        <v>1</v>
      </c>
      <c r="J684" s="6">
        <v>60</v>
      </c>
      <c r="K684" s="6">
        <v>0</v>
      </c>
      <c r="L684" s="6">
        <v>0</v>
      </c>
      <c r="M684" s="6">
        <v>1197</v>
      </c>
      <c r="N684" s="6" t="s">
        <v>1940</v>
      </c>
      <c r="O684" s="6" t="s">
        <v>1048</v>
      </c>
      <c r="Q684" s="6" t="s">
        <v>870</v>
      </c>
      <c r="T684" s="6" t="s">
        <v>1942</v>
      </c>
      <c r="Y684" s="6">
        <v>821</v>
      </c>
      <c r="Z684" s="6" t="s">
        <v>3880</v>
      </c>
    </row>
    <row r="685" spans="1:26">
      <c r="A685" s="6" t="s">
        <v>3881</v>
      </c>
      <c r="B685" s="6" t="s">
        <v>3882</v>
      </c>
      <c r="C685" s="6" t="s">
        <v>3883</v>
      </c>
      <c r="D685" s="6" t="s">
        <v>3884</v>
      </c>
      <c r="E685" s="6" t="s">
        <v>878</v>
      </c>
      <c r="F685" s="6" t="s">
        <v>879</v>
      </c>
      <c r="G685" s="6" t="s">
        <v>880</v>
      </c>
      <c r="H685" s="6" t="s">
        <v>181</v>
      </c>
      <c r="I685" s="6">
        <v>1</v>
      </c>
      <c r="J685" s="6">
        <v>888</v>
      </c>
      <c r="K685" s="6">
        <v>0</v>
      </c>
      <c r="L685" s="6">
        <v>0</v>
      </c>
      <c r="M685" s="6">
        <v>1038</v>
      </c>
      <c r="N685" s="6" t="s">
        <v>1476</v>
      </c>
      <c r="O685" s="6" t="s">
        <v>1477</v>
      </c>
      <c r="Q685" s="6" t="s">
        <v>870</v>
      </c>
      <c r="T685" s="6" t="s">
        <v>1886</v>
      </c>
      <c r="V685" s="6">
        <v>144795</v>
      </c>
      <c r="W685" s="6" t="s">
        <v>3885</v>
      </c>
      <c r="X685" s="6" t="s">
        <v>3886</v>
      </c>
    </row>
    <row r="686" spans="1:26">
      <c r="A686" s="6" t="s">
        <v>3881</v>
      </c>
      <c r="B686" s="6" t="s">
        <v>3882</v>
      </c>
      <c r="C686" s="6" t="s">
        <v>3883</v>
      </c>
      <c r="D686" s="6" t="s">
        <v>3884</v>
      </c>
      <c r="E686" s="6" t="s">
        <v>1894</v>
      </c>
      <c r="F686" s="6" t="s">
        <v>1914</v>
      </c>
      <c r="G686" s="6" t="s">
        <v>1895</v>
      </c>
      <c r="H686" s="6">
        <v>4714781021043</v>
      </c>
      <c r="I686" s="6">
        <v>1</v>
      </c>
      <c r="J686" s="6">
        <v>150</v>
      </c>
      <c r="K686" s="6">
        <v>0</v>
      </c>
      <c r="L686" s="6">
        <v>0</v>
      </c>
      <c r="M686" s="6">
        <v>1038</v>
      </c>
      <c r="N686" s="6" t="s">
        <v>1476</v>
      </c>
      <c r="O686" s="6" t="s">
        <v>1477</v>
      </c>
      <c r="Q686" s="6" t="s">
        <v>870</v>
      </c>
      <c r="T686" s="6" t="s">
        <v>1886</v>
      </c>
      <c r="V686" s="6">
        <v>144795</v>
      </c>
      <c r="W686" s="6" t="s">
        <v>3885</v>
      </c>
      <c r="X686" s="6" t="s">
        <v>3886</v>
      </c>
    </row>
    <row r="687" spans="1:26">
      <c r="A687" s="6" t="s">
        <v>3881</v>
      </c>
      <c r="B687" s="6" t="s">
        <v>3882</v>
      </c>
      <c r="C687" s="6" t="s">
        <v>3883</v>
      </c>
      <c r="D687" s="6" t="s">
        <v>3884</v>
      </c>
      <c r="E687" s="6" t="s">
        <v>1887</v>
      </c>
      <c r="F687" s="6" t="s">
        <v>1888</v>
      </c>
      <c r="I687" s="6">
        <v>1</v>
      </c>
      <c r="J687" s="6">
        <v>0</v>
      </c>
      <c r="K687" s="6">
        <v>0</v>
      </c>
      <c r="L687" s="6">
        <v>0</v>
      </c>
      <c r="M687" s="6">
        <v>1038</v>
      </c>
      <c r="N687" s="6" t="s">
        <v>1476</v>
      </c>
      <c r="O687" s="6" t="s">
        <v>1477</v>
      </c>
      <c r="Q687" s="6" t="s">
        <v>870</v>
      </c>
      <c r="T687" s="6" t="s">
        <v>1886</v>
      </c>
      <c r="V687" s="6">
        <v>144795</v>
      </c>
      <c r="W687" s="6" t="s">
        <v>3885</v>
      </c>
      <c r="X687" s="6" t="s">
        <v>3886</v>
      </c>
    </row>
    <row r="688" spans="1:26">
      <c r="A688" s="6" t="s">
        <v>3881</v>
      </c>
      <c r="B688" s="6" t="s">
        <v>3882</v>
      </c>
      <c r="C688" s="6" t="s">
        <v>3883</v>
      </c>
      <c r="D688" s="6" t="s">
        <v>3884</v>
      </c>
      <c r="E688" s="6" t="s">
        <v>873</v>
      </c>
      <c r="F688" s="6" t="s">
        <v>1299</v>
      </c>
      <c r="G688" s="6" t="s">
        <v>874</v>
      </c>
      <c r="I688" s="6">
        <v>1</v>
      </c>
      <c r="J688" s="6">
        <v>52</v>
      </c>
      <c r="K688" s="6">
        <v>0</v>
      </c>
      <c r="L688" s="6">
        <v>0</v>
      </c>
      <c r="M688" s="6">
        <v>1038</v>
      </c>
      <c r="N688" s="6" t="s">
        <v>1476</v>
      </c>
      <c r="O688" s="6" t="s">
        <v>1477</v>
      </c>
      <c r="Q688" s="6" t="s">
        <v>870</v>
      </c>
      <c r="T688" s="6" t="s">
        <v>1886</v>
      </c>
      <c r="V688" s="6">
        <v>144795</v>
      </c>
      <c r="W688" s="6" t="s">
        <v>3885</v>
      </c>
      <c r="X688" s="6" t="s">
        <v>3886</v>
      </c>
    </row>
    <row r="689" spans="1:25">
      <c r="A689" s="6" t="s">
        <v>3887</v>
      </c>
      <c r="B689" s="6" t="s">
        <v>3888</v>
      </c>
      <c r="C689" s="6" t="s">
        <v>3889</v>
      </c>
      <c r="D689" s="6" t="s">
        <v>3890</v>
      </c>
      <c r="E689" s="6" t="s">
        <v>1511</v>
      </c>
      <c r="F689" s="6" t="s">
        <v>1512</v>
      </c>
      <c r="G689" s="6" t="s">
        <v>1513</v>
      </c>
      <c r="H689" s="6" t="s">
        <v>275</v>
      </c>
      <c r="I689" s="6">
        <v>1</v>
      </c>
      <c r="J689" s="6">
        <v>528</v>
      </c>
      <c r="K689" s="6">
        <v>65</v>
      </c>
      <c r="L689" s="6">
        <v>0</v>
      </c>
      <c r="M689" s="6">
        <v>742</v>
      </c>
      <c r="N689" s="6" t="s">
        <v>1476</v>
      </c>
      <c r="O689" s="6" t="s">
        <v>1477</v>
      </c>
      <c r="Q689" s="6" t="s">
        <v>870</v>
      </c>
      <c r="T689" s="6" t="s">
        <v>1886</v>
      </c>
      <c r="V689" s="6">
        <v>128807</v>
      </c>
      <c r="W689" s="6" t="s">
        <v>3891</v>
      </c>
      <c r="X689" s="6" t="s">
        <v>3892</v>
      </c>
    </row>
    <row r="690" spans="1:25">
      <c r="A690" s="6" t="s">
        <v>3887</v>
      </c>
      <c r="B690" s="6" t="s">
        <v>3888</v>
      </c>
      <c r="C690" s="6" t="s">
        <v>3889</v>
      </c>
      <c r="D690" s="6" t="s">
        <v>3890</v>
      </c>
      <c r="E690" s="6" t="s">
        <v>1496</v>
      </c>
      <c r="F690" s="6" t="s">
        <v>1523</v>
      </c>
      <c r="G690" s="6" t="s">
        <v>183</v>
      </c>
      <c r="H690" s="6">
        <v>4714781020954</v>
      </c>
      <c r="I690" s="6">
        <v>1</v>
      </c>
      <c r="J690" s="6">
        <v>149</v>
      </c>
      <c r="K690" s="6">
        <v>65</v>
      </c>
      <c r="L690" s="6">
        <v>0</v>
      </c>
      <c r="M690" s="6">
        <v>742</v>
      </c>
      <c r="N690" s="6" t="s">
        <v>1476</v>
      </c>
      <c r="O690" s="6" t="s">
        <v>1477</v>
      </c>
      <c r="Q690" s="6" t="s">
        <v>870</v>
      </c>
      <c r="T690" s="6" t="s">
        <v>1886</v>
      </c>
      <c r="V690" s="6">
        <v>128807</v>
      </c>
      <c r="W690" s="6" t="s">
        <v>3891</v>
      </c>
      <c r="X690" s="6" t="s">
        <v>3892</v>
      </c>
    </row>
    <row r="691" spans="1:25">
      <c r="A691" s="6" t="s">
        <v>3893</v>
      </c>
      <c r="B691" s="6" t="s">
        <v>3894</v>
      </c>
      <c r="C691" s="6" t="s">
        <v>3895</v>
      </c>
      <c r="D691" s="6" t="s">
        <v>3896</v>
      </c>
      <c r="E691" s="6" t="s">
        <v>1508</v>
      </c>
      <c r="F691" s="6" t="s">
        <v>1509</v>
      </c>
      <c r="G691" s="6" t="s">
        <v>1510</v>
      </c>
      <c r="H691" s="6">
        <v>4714781020800</v>
      </c>
      <c r="I691" s="6">
        <v>1</v>
      </c>
      <c r="J691" s="6">
        <v>128</v>
      </c>
      <c r="K691" s="6">
        <v>65</v>
      </c>
      <c r="L691" s="6">
        <v>0</v>
      </c>
      <c r="M691" s="6">
        <v>302</v>
      </c>
      <c r="N691" s="6" t="s">
        <v>1476</v>
      </c>
      <c r="O691" s="6" t="s">
        <v>1477</v>
      </c>
      <c r="Q691" s="6" t="s">
        <v>870</v>
      </c>
      <c r="T691" s="6" t="s">
        <v>1886</v>
      </c>
      <c r="V691" s="6">
        <v>911647</v>
      </c>
      <c r="W691" s="6" t="s">
        <v>3897</v>
      </c>
      <c r="X691" s="6" t="s">
        <v>3898</v>
      </c>
    </row>
    <row r="692" spans="1:25">
      <c r="A692" s="6" t="s">
        <v>3893</v>
      </c>
      <c r="B692" s="6" t="s">
        <v>3894</v>
      </c>
      <c r="C692" s="6" t="s">
        <v>3895</v>
      </c>
      <c r="D692" s="6" t="s">
        <v>3896</v>
      </c>
      <c r="E692" s="6" t="s">
        <v>1489</v>
      </c>
      <c r="F692" s="6" t="s">
        <v>1490</v>
      </c>
      <c r="G692" s="6" t="s">
        <v>1491</v>
      </c>
      <c r="H692" s="6">
        <v>4714781020794</v>
      </c>
      <c r="I692" s="6">
        <v>1</v>
      </c>
      <c r="J692" s="6">
        <v>109</v>
      </c>
      <c r="K692" s="6">
        <v>65</v>
      </c>
      <c r="L692" s="6">
        <v>0</v>
      </c>
      <c r="M692" s="6">
        <v>302</v>
      </c>
      <c r="N692" s="6" t="s">
        <v>1476</v>
      </c>
      <c r="O692" s="6" t="s">
        <v>1477</v>
      </c>
      <c r="Q692" s="6" t="s">
        <v>870</v>
      </c>
      <c r="T692" s="6" t="s">
        <v>1886</v>
      </c>
      <c r="V692" s="6">
        <v>911647</v>
      </c>
      <c r="W692" s="6" t="s">
        <v>3897</v>
      </c>
      <c r="X692" s="6" t="s">
        <v>3898</v>
      </c>
    </row>
    <row r="693" spans="1:25">
      <c r="A693" s="6" t="s">
        <v>3899</v>
      </c>
      <c r="B693" s="6" t="s">
        <v>3900</v>
      </c>
      <c r="C693" s="6" t="s">
        <v>3901</v>
      </c>
      <c r="D693" s="6" t="s">
        <v>3902</v>
      </c>
      <c r="E693" s="6" t="s">
        <v>876</v>
      </c>
      <c r="F693" s="6" t="s">
        <v>877</v>
      </c>
      <c r="G693" s="6" t="s">
        <v>184</v>
      </c>
      <c r="H693" s="6">
        <v>4714781020107</v>
      </c>
      <c r="I693" s="6">
        <v>1</v>
      </c>
      <c r="J693" s="6">
        <v>399</v>
      </c>
      <c r="K693" s="6">
        <v>105</v>
      </c>
      <c r="L693" s="6">
        <v>0</v>
      </c>
      <c r="M693" s="6">
        <v>803</v>
      </c>
      <c r="N693" s="6" t="s">
        <v>1476</v>
      </c>
      <c r="O693" s="6" t="s">
        <v>1477</v>
      </c>
      <c r="Q693" s="6" t="s">
        <v>870</v>
      </c>
      <c r="T693" s="6" t="s">
        <v>1886</v>
      </c>
      <c r="V693" s="6">
        <v>173977</v>
      </c>
      <c r="W693" s="6" t="s">
        <v>3903</v>
      </c>
      <c r="X693" s="6" t="s">
        <v>3904</v>
      </c>
    </row>
    <row r="694" spans="1:25">
      <c r="A694" s="6" t="s">
        <v>3899</v>
      </c>
      <c r="B694" s="6" t="s">
        <v>3900</v>
      </c>
      <c r="C694" s="6" t="s">
        <v>3901</v>
      </c>
      <c r="D694" s="6" t="s">
        <v>3902</v>
      </c>
      <c r="E694" s="6" t="s">
        <v>1912</v>
      </c>
      <c r="F694" s="6" t="s">
        <v>1913</v>
      </c>
      <c r="G694" s="6" t="s">
        <v>194</v>
      </c>
      <c r="H694" s="6">
        <v>4714781020282</v>
      </c>
      <c r="I694" s="6">
        <v>1</v>
      </c>
      <c r="J694" s="6">
        <v>299</v>
      </c>
      <c r="K694" s="6">
        <v>105</v>
      </c>
      <c r="L694" s="6">
        <v>0</v>
      </c>
      <c r="M694" s="6">
        <v>803</v>
      </c>
      <c r="N694" s="6" t="s">
        <v>1476</v>
      </c>
      <c r="O694" s="6" t="s">
        <v>1477</v>
      </c>
      <c r="Q694" s="6" t="s">
        <v>870</v>
      </c>
      <c r="T694" s="6" t="s">
        <v>1886</v>
      </c>
      <c r="V694" s="6">
        <v>173977</v>
      </c>
      <c r="W694" s="6" t="s">
        <v>3903</v>
      </c>
      <c r="X694" s="6" t="s">
        <v>3904</v>
      </c>
    </row>
    <row r="695" spans="1:25">
      <c r="A695" s="6" t="s">
        <v>3905</v>
      </c>
      <c r="B695" s="6" t="s">
        <v>3906</v>
      </c>
      <c r="C695" s="6" t="s">
        <v>3907</v>
      </c>
      <c r="D695" s="6" t="s">
        <v>3908</v>
      </c>
      <c r="E695" s="6" t="s">
        <v>1478</v>
      </c>
      <c r="F695" s="6" t="s">
        <v>1479</v>
      </c>
      <c r="G695" s="6" t="s">
        <v>1946</v>
      </c>
      <c r="H695" s="6" t="s">
        <v>295</v>
      </c>
      <c r="I695" s="6">
        <v>1</v>
      </c>
      <c r="J695" s="6">
        <v>280</v>
      </c>
      <c r="K695" s="6">
        <v>65</v>
      </c>
      <c r="L695" s="6">
        <v>0</v>
      </c>
      <c r="M695" s="6">
        <v>490</v>
      </c>
      <c r="N695" s="6" t="s">
        <v>1476</v>
      </c>
      <c r="O695" s="6" t="s">
        <v>1477</v>
      </c>
      <c r="Q695" s="6" t="s">
        <v>870</v>
      </c>
      <c r="T695" s="6" t="s">
        <v>1886</v>
      </c>
      <c r="V695" s="6">
        <v>158945</v>
      </c>
      <c r="W695" s="6" t="s">
        <v>3909</v>
      </c>
      <c r="X695" s="6" t="s">
        <v>3910</v>
      </c>
      <c r="Y695" s="6">
        <v>207</v>
      </c>
    </row>
    <row r="696" spans="1:25">
      <c r="A696" s="6" t="s">
        <v>3905</v>
      </c>
      <c r="B696" s="6" t="s">
        <v>3906</v>
      </c>
      <c r="C696" s="6" t="s">
        <v>3907</v>
      </c>
      <c r="D696" s="6" t="s">
        <v>3908</v>
      </c>
      <c r="E696" s="6" t="s">
        <v>1496</v>
      </c>
      <c r="F696" s="6" t="s">
        <v>1497</v>
      </c>
      <c r="G696" s="6" t="s">
        <v>183</v>
      </c>
      <c r="H696" s="6">
        <v>4714781020954</v>
      </c>
      <c r="I696" s="6">
        <v>1</v>
      </c>
      <c r="J696" s="6">
        <v>145</v>
      </c>
      <c r="K696" s="6">
        <v>65</v>
      </c>
      <c r="L696" s="6">
        <v>0</v>
      </c>
      <c r="M696" s="6">
        <v>490</v>
      </c>
      <c r="N696" s="6" t="s">
        <v>1476</v>
      </c>
      <c r="O696" s="6" t="s">
        <v>1477</v>
      </c>
      <c r="Q696" s="6" t="s">
        <v>870</v>
      </c>
      <c r="T696" s="6" t="s">
        <v>1886</v>
      </c>
      <c r="V696" s="6">
        <v>158945</v>
      </c>
      <c r="W696" s="6" t="s">
        <v>3909</v>
      </c>
      <c r="X696" s="6" t="s">
        <v>3910</v>
      </c>
      <c r="Y696" s="6">
        <v>207</v>
      </c>
    </row>
    <row r="697" spans="1:25">
      <c r="A697" s="6" t="s">
        <v>3911</v>
      </c>
      <c r="B697" s="6" t="s">
        <v>3912</v>
      </c>
      <c r="C697" s="6" t="s">
        <v>3913</v>
      </c>
      <c r="D697" s="6" t="s">
        <v>3914</v>
      </c>
      <c r="E697" s="6" t="s">
        <v>1481</v>
      </c>
      <c r="F697" s="6" t="s">
        <v>1482</v>
      </c>
      <c r="G697" s="6" t="s">
        <v>1483</v>
      </c>
      <c r="H697" s="6" t="s">
        <v>175</v>
      </c>
      <c r="I697" s="6">
        <v>1</v>
      </c>
      <c r="J697" s="6">
        <v>450</v>
      </c>
      <c r="K697" s="6">
        <v>0</v>
      </c>
      <c r="L697" s="6">
        <v>0</v>
      </c>
      <c r="M697" s="6">
        <v>1719</v>
      </c>
      <c r="N697" s="6" t="s">
        <v>1476</v>
      </c>
      <c r="O697" s="6" t="s">
        <v>1477</v>
      </c>
      <c r="Q697" s="6" t="s">
        <v>870</v>
      </c>
      <c r="T697" s="6" t="s">
        <v>1886</v>
      </c>
      <c r="V697" s="6">
        <v>129062</v>
      </c>
      <c r="W697" s="6" t="s">
        <v>3915</v>
      </c>
      <c r="X697" s="6" t="s">
        <v>3916</v>
      </c>
    </row>
    <row r="698" spans="1:25">
      <c r="A698" s="6" t="s">
        <v>3911</v>
      </c>
      <c r="B698" s="6" t="s">
        <v>3912</v>
      </c>
      <c r="C698" s="6" t="s">
        <v>3913</v>
      </c>
      <c r="D698" s="6" t="s">
        <v>3914</v>
      </c>
      <c r="E698" s="6" t="s">
        <v>1486</v>
      </c>
      <c r="F698" s="6" t="s">
        <v>1487</v>
      </c>
      <c r="G698" s="6" t="s">
        <v>1907</v>
      </c>
      <c r="H698" s="6" t="s">
        <v>1045</v>
      </c>
      <c r="I698" s="6">
        <v>1</v>
      </c>
      <c r="J698" s="6">
        <v>399</v>
      </c>
      <c r="K698" s="6">
        <v>0</v>
      </c>
      <c r="L698" s="6">
        <v>0</v>
      </c>
      <c r="M698" s="6">
        <v>1719</v>
      </c>
      <c r="N698" s="6" t="s">
        <v>1476</v>
      </c>
      <c r="O698" s="6" t="s">
        <v>1477</v>
      </c>
      <c r="Q698" s="6" t="s">
        <v>870</v>
      </c>
      <c r="T698" s="6" t="s">
        <v>1886</v>
      </c>
      <c r="V698" s="6">
        <v>129062</v>
      </c>
      <c r="W698" s="6" t="s">
        <v>3915</v>
      </c>
      <c r="X698" s="6" t="s">
        <v>3916</v>
      </c>
    </row>
    <row r="699" spans="1:25">
      <c r="A699" s="6" t="s">
        <v>3911</v>
      </c>
      <c r="B699" s="6" t="s">
        <v>3912</v>
      </c>
      <c r="C699" s="6" t="s">
        <v>3913</v>
      </c>
      <c r="D699" s="6" t="s">
        <v>3914</v>
      </c>
      <c r="E699" s="6" t="s">
        <v>1484</v>
      </c>
      <c r="F699" s="6" t="s">
        <v>1485</v>
      </c>
      <c r="G699" s="6" t="s">
        <v>1911</v>
      </c>
      <c r="H699" s="6" t="s">
        <v>253</v>
      </c>
      <c r="I699" s="6">
        <v>1</v>
      </c>
      <c r="J699" s="6">
        <v>960</v>
      </c>
      <c r="K699" s="6">
        <v>0</v>
      </c>
      <c r="L699" s="6">
        <v>0</v>
      </c>
      <c r="M699" s="6">
        <v>1719</v>
      </c>
      <c r="N699" s="6" t="s">
        <v>1476</v>
      </c>
      <c r="O699" s="6" t="s">
        <v>1477</v>
      </c>
      <c r="Q699" s="6" t="s">
        <v>870</v>
      </c>
      <c r="T699" s="6" t="s">
        <v>1886</v>
      </c>
      <c r="V699" s="6">
        <v>129062</v>
      </c>
      <c r="W699" s="6" t="s">
        <v>3915</v>
      </c>
      <c r="X699" s="6" t="s">
        <v>3916</v>
      </c>
    </row>
    <row r="700" spans="1:25">
      <c r="A700" s="6" t="s">
        <v>3911</v>
      </c>
      <c r="B700" s="6" t="s">
        <v>3912</v>
      </c>
      <c r="C700" s="6" t="s">
        <v>3913</v>
      </c>
      <c r="D700" s="6" t="s">
        <v>3914</v>
      </c>
      <c r="E700" s="6" t="s">
        <v>868</v>
      </c>
      <c r="F700" s="6" t="s">
        <v>871</v>
      </c>
      <c r="G700" s="6" t="s">
        <v>872</v>
      </c>
      <c r="I700" s="6">
        <v>1</v>
      </c>
      <c r="J700" s="6">
        <v>-90</v>
      </c>
      <c r="K700" s="6">
        <v>0</v>
      </c>
      <c r="L700" s="6">
        <v>0</v>
      </c>
      <c r="M700" s="6">
        <v>1719</v>
      </c>
      <c r="N700" s="6" t="s">
        <v>1476</v>
      </c>
      <c r="O700" s="6" t="s">
        <v>1477</v>
      </c>
      <c r="Q700" s="6" t="s">
        <v>870</v>
      </c>
      <c r="T700" s="6" t="s">
        <v>1886</v>
      </c>
      <c r="V700" s="6">
        <v>129062</v>
      </c>
      <c r="W700" s="6" t="s">
        <v>3915</v>
      </c>
      <c r="X700" s="6" t="s">
        <v>3916</v>
      </c>
    </row>
    <row r="701" spans="1:25">
      <c r="A701" s="6" t="s">
        <v>3911</v>
      </c>
      <c r="B701" s="6" t="s">
        <v>3912</v>
      </c>
      <c r="C701" s="6" t="s">
        <v>3913</v>
      </c>
      <c r="D701" s="6" t="s">
        <v>3914</v>
      </c>
      <c r="E701" s="6" t="s">
        <v>1740</v>
      </c>
      <c r="F701" s="6" t="s">
        <v>1741</v>
      </c>
      <c r="I701" s="6">
        <v>1</v>
      </c>
      <c r="J701" s="6">
        <v>0</v>
      </c>
      <c r="K701" s="6">
        <v>0</v>
      </c>
      <c r="L701" s="6">
        <v>0</v>
      </c>
      <c r="M701" s="6">
        <v>1719</v>
      </c>
      <c r="N701" s="6" t="s">
        <v>1476</v>
      </c>
      <c r="O701" s="6" t="s">
        <v>1477</v>
      </c>
      <c r="Q701" s="6" t="s">
        <v>870</v>
      </c>
      <c r="T701" s="6" t="s">
        <v>1886</v>
      </c>
      <c r="V701" s="6">
        <v>129062</v>
      </c>
      <c r="W701" s="6" t="s">
        <v>3915</v>
      </c>
      <c r="X701" s="6" t="s">
        <v>3916</v>
      </c>
    </row>
    <row r="702" spans="1:25">
      <c r="A702" s="6" t="s">
        <v>3911</v>
      </c>
      <c r="B702" s="6" t="s">
        <v>3912</v>
      </c>
      <c r="C702" s="6" t="s">
        <v>3913</v>
      </c>
      <c r="D702" s="6" t="s">
        <v>3914</v>
      </c>
      <c r="E702" s="6" t="s">
        <v>1740</v>
      </c>
      <c r="F702" s="6" t="s">
        <v>1741</v>
      </c>
      <c r="I702" s="6">
        <v>1</v>
      </c>
      <c r="J702" s="6">
        <v>0</v>
      </c>
      <c r="K702" s="6">
        <v>0</v>
      </c>
      <c r="L702" s="6">
        <v>0</v>
      </c>
      <c r="M702" s="6">
        <v>1719</v>
      </c>
      <c r="N702" s="6" t="s">
        <v>1476</v>
      </c>
      <c r="O702" s="6" t="s">
        <v>1477</v>
      </c>
      <c r="Q702" s="6" t="s">
        <v>870</v>
      </c>
      <c r="T702" s="6" t="s">
        <v>1886</v>
      </c>
      <c r="V702" s="6">
        <v>129062</v>
      </c>
      <c r="W702" s="6" t="s">
        <v>3915</v>
      </c>
      <c r="X702" s="6" t="s">
        <v>3916</v>
      </c>
    </row>
    <row r="703" spans="1:25">
      <c r="A703" s="6" t="s">
        <v>3911</v>
      </c>
      <c r="B703" s="6" t="s">
        <v>3912</v>
      </c>
      <c r="C703" s="6" t="s">
        <v>3913</v>
      </c>
      <c r="D703" s="6" t="s">
        <v>3914</v>
      </c>
      <c r="E703" s="6" t="s">
        <v>1740</v>
      </c>
      <c r="F703" s="6" t="s">
        <v>1741</v>
      </c>
      <c r="I703" s="6">
        <v>1</v>
      </c>
      <c r="J703" s="6">
        <v>0</v>
      </c>
      <c r="K703" s="6">
        <v>0</v>
      </c>
      <c r="L703" s="6">
        <v>0</v>
      </c>
      <c r="M703" s="6">
        <v>1719</v>
      </c>
      <c r="N703" s="6" t="s">
        <v>1476</v>
      </c>
      <c r="O703" s="6" t="s">
        <v>1477</v>
      </c>
      <c r="Q703" s="6" t="s">
        <v>870</v>
      </c>
      <c r="T703" s="6" t="s">
        <v>1886</v>
      </c>
      <c r="V703" s="6">
        <v>129062</v>
      </c>
      <c r="W703" s="6" t="s">
        <v>3915</v>
      </c>
      <c r="X703" s="6" t="s">
        <v>3916</v>
      </c>
    </row>
    <row r="704" spans="1:25">
      <c r="A704" s="6" t="s">
        <v>3911</v>
      </c>
      <c r="B704" s="6" t="s">
        <v>3912</v>
      </c>
      <c r="C704" s="6" t="s">
        <v>3913</v>
      </c>
      <c r="D704" s="6" t="s">
        <v>3914</v>
      </c>
      <c r="E704" s="6" t="s">
        <v>873</v>
      </c>
      <c r="F704" s="6" t="s">
        <v>1299</v>
      </c>
      <c r="G704" s="6" t="s">
        <v>874</v>
      </c>
      <c r="I704" s="6">
        <v>1</v>
      </c>
      <c r="J704" s="6">
        <v>90</v>
      </c>
      <c r="K704" s="6">
        <v>0</v>
      </c>
      <c r="L704" s="6">
        <v>0</v>
      </c>
      <c r="M704" s="6">
        <v>1719</v>
      </c>
      <c r="N704" s="6" t="s">
        <v>1476</v>
      </c>
      <c r="O704" s="6" t="s">
        <v>1477</v>
      </c>
      <c r="Q704" s="6" t="s">
        <v>870</v>
      </c>
      <c r="T704" s="6" t="s">
        <v>1886</v>
      </c>
      <c r="V704" s="6">
        <v>129062</v>
      </c>
      <c r="W704" s="6" t="s">
        <v>3915</v>
      </c>
      <c r="X704" s="6" t="s">
        <v>3916</v>
      </c>
    </row>
    <row r="705" spans="1:27">
      <c r="A705" s="6" t="s">
        <v>3917</v>
      </c>
      <c r="B705" s="6" t="s">
        <v>3918</v>
      </c>
      <c r="C705" s="6" t="s">
        <v>3919</v>
      </c>
      <c r="D705" s="6" t="s">
        <v>3920</v>
      </c>
      <c r="E705" s="6" t="s">
        <v>1486</v>
      </c>
      <c r="F705" s="6" t="s">
        <v>1487</v>
      </c>
      <c r="G705" s="6" t="s">
        <v>1498</v>
      </c>
      <c r="H705" s="6" t="s">
        <v>164</v>
      </c>
      <c r="I705" s="6">
        <v>2</v>
      </c>
      <c r="J705" s="6">
        <v>798</v>
      </c>
      <c r="K705" s="6">
        <v>0</v>
      </c>
      <c r="L705" s="6">
        <v>0</v>
      </c>
      <c r="M705" s="6">
        <v>798</v>
      </c>
      <c r="N705" s="6" t="s">
        <v>1476</v>
      </c>
      <c r="O705" s="6" t="s">
        <v>1477</v>
      </c>
      <c r="Q705" s="6" t="s">
        <v>870</v>
      </c>
      <c r="T705" s="6" t="s">
        <v>1886</v>
      </c>
      <c r="V705" s="6">
        <v>214526</v>
      </c>
      <c r="W705" s="6" t="s">
        <v>3921</v>
      </c>
      <c r="X705" s="6" t="s">
        <v>3922</v>
      </c>
    </row>
    <row r="706" spans="1:27">
      <c r="A706" s="6" t="s">
        <v>3923</v>
      </c>
      <c r="B706" s="6" t="s">
        <v>3924</v>
      </c>
      <c r="C706" s="6" t="s">
        <v>3925</v>
      </c>
      <c r="D706" s="6" t="s">
        <v>3926</v>
      </c>
      <c r="E706" s="6" t="s">
        <v>1496</v>
      </c>
      <c r="F706" s="6" t="s">
        <v>1523</v>
      </c>
      <c r="G706" s="6" t="s">
        <v>183</v>
      </c>
      <c r="H706" s="6">
        <v>4714781020954</v>
      </c>
      <c r="I706" s="6">
        <v>2</v>
      </c>
      <c r="J706" s="6">
        <v>298</v>
      </c>
      <c r="K706" s="6">
        <v>0</v>
      </c>
      <c r="L706" s="6">
        <v>0</v>
      </c>
      <c r="M706" s="6">
        <v>1233</v>
      </c>
      <c r="N706" s="6" t="s">
        <v>1940</v>
      </c>
      <c r="O706" s="6" t="s">
        <v>1048</v>
      </c>
      <c r="Q706" s="6" t="s">
        <v>870</v>
      </c>
      <c r="T706" s="6" t="s">
        <v>1942</v>
      </c>
      <c r="Y706" s="6">
        <v>404</v>
      </c>
      <c r="Z706" s="6" t="s">
        <v>3927</v>
      </c>
      <c r="AA706" s="6" t="s">
        <v>1995</v>
      </c>
    </row>
    <row r="707" spans="1:27">
      <c r="A707" s="6" t="s">
        <v>3923</v>
      </c>
      <c r="B707" s="6" t="s">
        <v>3924</v>
      </c>
      <c r="C707" s="6" t="s">
        <v>3925</v>
      </c>
      <c r="D707" s="6" t="s">
        <v>3926</v>
      </c>
      <c r="E707" s="6" t="s">
        <v>1489</v>
      </c>
      <c r="F707" s="6" t="s">
        <v>1490</v>
      </c>
      <c r="G707" s="6" t="s">
        <v>1491</v>
      </c>
      <c r="H707" s="6">
        <v>4714781020794</v>
      </c>
      <c r="I707" s="6">
        <v>1</v>
      </c>
      <c r="J707" s="6">
        <v>109</v>
      </c>
      <c r="K707" s="6">
        <v>0</v>
      </c>
      <c r="L707" s="6">
        <v>0</v>
      </c>
      <c r="M707" s="6">
        <v>1233</v>
      </c>
      <c r="N707" s="6" t="s">
        <v>1940</v>
      </c>
      <c r="O707" s="6" t="s">
        <v>1048</v>
      </c>
      <c r="Q707" s="6" t="s">
        <v>870</v>
      </c>
      <c r="T707" s="6" t="s">
        <v>1942</v>
      </c>
      <c r="Y707" s="6">
        <v>404</v>
      </c>
      <c r="Z707" s="6" t="s">
        <v>3927</v>
      </c>
      <c r="AA707" s="6" t="s">
        <v>1995</v>
      </c>
    </row>
    <row r="708" spans="1:27">
      <c r="A708" s="6" t="s">
        <v>3923</v>
      </c>
      <c r="B708" s="6" t="s">
        <v>3924</v>
      </c>
      <c r="C708" s="6" t="s">
        <v>3925</v>
      </c>
      <c r="D708" s="6" t="s">
        <v>3926</v>
      </c>
      <c r="E708" s="6" t="s">
        <v>3101</v>
      </c>
      <c r="F708" s="6" t="s">
        <v>3102</v>
      </c>
      <c r="G708" s="6" t="s">
        <v>3103</v>
      </c>
      <c r="H708" s="6">
        <v>4714781021463</v>
      </c>
      <c r="I708" s="6">
        <v>1</v>
      </c>
      <c r="J708" s="6">
        <v>120</v>
      </c>
      <c r="K708" s="6">
        <v>0</v>
      </c>
      <c r="L708" s="6">
        <v>0</v>
      </c>
      <c r="M708" s="6">
        <v>1233</v>
      </c>
      <c r="N708" s="6" t="s">
        <v>1940</v>
      </c>
      <c r="O708" s="6" t="s">
        <v>1048</v>
      </c>
      <c r="Q708" s="6" t="s">
        <v>870</v>
      </c>
      <c r="T708" s="6" t="s">
        <v>1942</v>
      </c>
      <c r="Y708" s="6">
        <v>404</v>
      </c>
      <c r="Z708" s="6" t="s">
        <v>3927</v>
      </c>
      <c r="AA708" s="6" t="s">
        <v>1995</v>
      </c>
    </row>
    <row r="709" spans="1:27">
      <c r="A709" s="6" t="s">
        <v>3923</v>
      </c>
      <c r="B709" s="6" t="s">
        <v>3924</v>
      </c>
      <c r="C709" s="6" t="s">
        <v>3925</v>
      </c>
      <c r="D709" s="6" t="s">
        <v>3926</v>
      </c>
      <c r="E709" s="6" t="s">
        <v>1478</v>
      </c>
      <c r="F709" s="6" t="s">
        <v>1479</v>
      </c>
      <c r="G709" s="6" t="s">
        <v>1946</v>
      </c>
      <c r="H709" s="6" t="s">
        <v>295</v>
      </c>
      <c r="I709" s="6">
        <v>1</v>
      </c>
      <c r="J709" s="6">
        <v>280</v>
      </c>
      <c r="K709" s="6">
        <v>0</v>
      </c>
      <c r="L709" s="6">
        <v>0</v>
      </c>
      <c r="M709" s="6">
        <v>1233</v>
      </c>
      <c r="N709" s="6" t="s">
        <v>1940</v>
      </c>
      <c r="O709" s="6" t="s">
        <v>1048</v>
      </c>
      <c r="Q709" s="6" t="s">
        <v>870</v>
      </c>
      <c r="T709" s="6" t="s">
        <v>1942</v>
      </c>
      <c r="Y709" s="6">
        <v>404</v>
      </c>
      <c r="Z709" s="6" t="s">
        <v>3927</v>
      </c>
      <c r="AA709" s="6" t="s">
        <v>1995</v>
      </c>
    </row>
    <row r="710" spans="1:27">
      <c r="A710" s="6" t="s">
        <v>3923</v>
      </c>
      <c r="B710" s="6" t="s">
        <v>3924</v>
      </c>
      <c r="C710" s="6" t="s">
        <v>3925</v>
      </c>
      <c r="D710" s="6" t="s">
        <v>3926</v>
      </c>
      <c r="E710" s="6" t="s">
        <v>1508</v>
      </c>
      <c r="F710" s="6" t="s">
        <v>1509</v>
      </c>
      <c r="G710" s="6" t="s">
        <v>1510</v>
      </c>
      <c r="H710" s="6">
        <v>4714781020800</v>
      </c>
      <c r="I710" s="6">
        <v>1</v>
      </c>
      <c r="J710" s="6">
        <v>128</v>
      </c>
      <c r="K710" s="6">
        <v>0</v>
      </c>
      <c r="L710" s="6">
        <v>0</v>
      </c>
      <c r="M710" s="6">
        <v>1233</v>
      </c>
      <c r="N710" s="6" t="s">
        <v>1940</v>
      </c>
      <c r="O710" s="6" t="s">
        <v>1048</v>
      </c>
      <c r="Q710" s="6" t="s">
        <v>870</v>
      </c>
      <c r="T710" s="6" t="s">
        <v>1942</v>
      </c>
      <c r="Y710" s="6">
        <v>404</v>
      </c>
      <c r="Z710" s="6" t="s">
        <v>3927</v>
      </c>
      <c r="AA710" s="6" t="s">
        <v>1995</v>
      </c>
    </row>
    <row r="711" spans="1:27">
      <c r="A711" s="6" t="s">
        <v>3923</v>
      </c>
      <c r="B711" s="6" t="s">
        <v>3924</v>
      </c>
      <c r="C711" s="6" t="s">
        <v>3925</v>
      </c>
      <c r="D711" s="6" t="s">
        <v>3926</v>
      </c>
      <c r="E711" s="6" t="s">
        <v>1501</v>
      </c>
      <c r="F711" s="6" t="s">
        <v>1502</v>
      </c>
      <c r="G711" s="6" t="s">
        <v>1503</v>
      </c>
      <c r="H711" s="6">
        <v>4714781021005</v>
      </c>
      <c r="I711" s="6">
        <v>1</v>
      </c>
      <c r="J711" s="6">
        <v>149</v>
      </c>
      <c r="K711" s="6">
        <v>0</v>
      </c>
      <c r="L711" s="6">
        <v>0</v>
      </c>
      <c r="M711" s="6">
        <v>1233</v>
      </c>
      <c r="N711" s="6" t="s">
        <v>1940</v>
      </c>
      <c r="O711" s="6" t="s">
        <v>1048</v>
      </c>
      <c r="Q711" s="6" t="s">
        <v>870</v>
      </c>
      <c r="T711" s="6" t="s">
        <v>1942</v>
      </c>
      <c r="Y711" s="6">
        <v>404</v>
      </c>
      <c r="Z711" s="6" t="s">
        <v>3927</v>
      </c>
      <c r="AA711" s="6" t="s">
        <v>1995</v>
      </c>
    </row>
    <row r="712" spans="1:27">
      <c r="A712" s="6" t="s">
        <v>3923</v>
      </c>
      <c r="B712" s="6" t="s">
        <v>3924</v>
      </c>
      <c r="C712" s="6" t="s">
        <v>3925</v>
      </c>
      <c r="D712" s="6" t="s">
        <v>3926</v>
      </c>
      <c r="E712" s="6" t="s">
        <v>1947</v>
      </c>
      <c r="F712" s="6" t="s">
        <v>1948</v>
      </c>
      <c r="G712" s="6" t="s">
        <v>1949</v>
      </c>
      <c r="H712" s="6">
        <v>4714781021012</v>
      </c>
      <c r="I712" s="6">
        <v>1</v>
      </c>
      <c r="J712" s="6">
        <v>149</v>
      </c>
      <c r="K712" s="6">
        <v>0</v>
      </c>
      <c r="L712" s="6">
        <v>0</v>
      </c>
      <c r="M712" s="6">
        <v>1233</v>
      </c>
      <c r="N712" s="6" t="s">
        <v>1940</v>
      </c>
      <c r="O712" s="6" t="s">
        <v>1048</v>
      </c>
      <c r="Q712" s="6" t="s">
        <v>870</v>
      </c>
      <c r="T712" s="6" t="s">
        <v>1942</v>
      </c>
      <c r="Y712" s="6">
        <v>404</v>
      </c>
      <c r="Z712" s="6" t="s">
        <v>3927</v>
      </c>
      <c r="AA712" s="6" t="s">
        <v>1995</v>
      </c>
    </row>
    <row r="713" spans="1:27">
      <c r="A713" s="6" t="s">
        <v>3923</v>
      </c>
      <c r="B713" s="6" t="s">
        <v>3924</v>
      </c>
      <c r="C713" s="6" t="s">
        <v>3925</v>
      </c>
      <c r="D713" s="6" t="s">
        <v>3926</v>
      </c>
      <c r="E713" s="6" t="s">
        <v>1740</v>
      </c>
      <c r="F713" s="6" t="s">
        <v>1741</v>
      </c>
      <c r="I713" s="6">
        <v>1</v>
      </c>
      <c r="J713" s="6">
        <v>0</v>
      </c>
      <c r="K713" s="6">
        <v>0</v>
      </c>
      <c r="L713" s="6">
        <v>0</v>
      </c>
      <c r="M713" s="6">
        <v>1233</v>
      </c>
      <c r="N713" s="6" t="s">
        <v>1940</v>
      </c>
      <c r="O713" s="6" t="s">
        <v>1048</v>
      </c>
      <c r="Q713" s="6" t="s">
        <v>870</v>
      </c>
      <c r="T713" s="6" t="s">
        <v>1942</v>
      </c>
      <c r="Y713" s="6">
        <v>404</v>
      </c>
      <c r="Z713" s="6" t="s">
        <v>3927</v>
      </c>
      <c r="AA713" s="6" t="s">
        <v>1995</v>
      </c>
    </row>
    <row r="714" spans="1:27">
      <c r="A714" s="6" t="s">
        <v>3923</v>
      </c>
      <c r="B714" s="6" t="s">
        <v>3924</v>
      </c>
      <c r="C714" s="6" t="s">
        <v>3925</v>
      </c>
      <c r="D714" s="6" t="s">
        <v>3926</v>
      </c>
      <c r="E714" s="6" t="s">
        <v>873</v>
      </c>
      <c r="F714" s="6" t="s">
        <v>1299</v>
      </c>
      <c r="G714" s="6" t="s">
        <v>874</v>
      </c>
      <c r="I714" s="6">
        <v>1</v>
      </c>
      <c r="J714" s="6">
        <v>62</v>
      </c>
      <c r="K714" s="6">
        <v>0</v>
      </c>
      <c r="L714" s="6">
        <v>0</v>
      </c>
      <c r="M714" s="6">
        <v>1233</v>
      </c>
      <c r="N714" s="6" t="s">
        <v>1940</v>
      </c>
      <c r="O714" s="6" t="s">
        <v>1048</v>
      </c>
      <c r="Q714" s="6" t="s">
        <v>870</v>
      </c>
      <c r="T714" s="6" t="s">
        <v>1942</v>
      </c>
      <c r="Y714" s="6">
        <v>404</v>
      </c>
      <c r="Z714" s="6" t="s">
        <v>3927</v>
      </c>
      <c r="AA714" s="6" t="s">
        <v>1995</v>
      </c>
    </row>
    <row r="715" spans="1:27">
      <c r="A715" s="6" t="s">
        <v>3928</v>
      </c>
      <c r="B715" s="6" t="s">
        <v>3929</v>
      </c>
      <c r="C715" s="6" t="s">
        <v>3930</v>
      </c>
      <c r="D715" s="6" t="s">
        <v>3931</v>
      </c>
      <c r="E715" s="6" t="s">
        <v>1557</v>
      </c>
      <c r="F715" s="6" t="s">
        <v>1558</v>
      </c>
      <c r="G715" s="6" t="s">
        <v>1939</v>
      </c>
      <c r="H715" s="6" t="s">
        <v>1370</v>
      </c>
      <c r="I715" s="6">
        <v>1</v>
      </c>
      <c r="J715" s="6">
        <v>650</v>
      </c>
      <c r="K715" s="6">
        <v>80</v>
      </c>
      <c r="L715" s="6">
        <v>0</v>
      </c>
      <c r="M715" s="6">
        <v>730</v>
      </c>
      <c r="N715" s="6" t="s">
        <v>1960</v>
      </c>
      <c r="O715" s="6" t="s">
        <v>1961</v>
      </c>
      <c r="Q715" s="6" t="s">
        <v>870</v>
      </c>
      <c r="T715" s="6" t="s">
        <v>1942</v>
      </c>
      <c r="Y715" s="6">
        <v>970</v>
      </c>
      <c r="Z715" s="6" t="s">
        <v>3932</v>
      </c>
    </row>
    <row r="716" spans="1:27">
      <c r="A716" s="6" t="s">
        <v>3933</v>
      </c>
      <c r="B716" s="6" t="s">
        <v>3934</v>
      </c>
      <c r="C716" s="6" t="s">
        <v>3935</v>
      </c>
      <c r="D716" s="6" t="s">
        <v>3936</v>
      </c>
      <c r="E716" s="6" t="s">
        <v>1511</v>
      </c>
      <c r="F716" s="6" t="s">
        <v>1512</v>
      </c>
      <c r="G716" s="6" t="s">
        <v>1513</v>
      </c>
      <c r="H716" s="6" t="s">
        <v>275</v>
      </c>
      <c r="I716" s="6">
        <v>1</v>
      </c>
      <c r="J716" s="6">
        <v>528</v>
      </c>
      <c r="K716" s="6">
        <v>65</v>
      </c>
      <c r="L716" s="6">
        <v>0</v>
      </c>
      <c r="M716" s="6">
        <v>593</v>
      </c>
      <c r="N716" s="6" t="s">
        <v>1476</v>
      </c>
      <c r="O716" s="6" t="s">
        <v>1477</v>
      </c>
      <c r="Q716" s="6" t="s">
        <v>870</v>
      </c>
      <c r="T716" s="6" t="s">
        <v>1886</v>
      </c>
      <c r="V716" s="6">
        <v>164098</v>
      </c>
      <c r="W716" s="6" t="s">
        <v>3937</v>
      </c>
      <c r="X716" s="6" t="s">
        <v>3938</v>
      </c>
    </row>
    <row r="717" spans="1:27">
      <c r="A717" s="6" t="s">
        <v>3939</v>
      </c>
      <c r="B717" s="6" t="s">
        <v>3940</v>
      </c>
      <c r="C717" s="6" t="s">
        <v>3941</v>
      </c>
      <c r="D717" s="6" t="s">
        <v>3942</v>
      </c>
      <c r="E717" s="6" t="s">
        <v>1508</v>
      </c>
      <c r="F717" s="6" t="s">
        <v>1509</v>
      </c>
      <c r="G717" s="6" t="s">
        <v>1510</v>
      </c>
      <c r="H717" s="6">
        <v>4714781020800</v>
      </c>
      <c r="I717" s="6">
        <v>1</v>
      </c>
      <c r="J717" s="6">
        <v>128</v>
      </c>
      <c r="K717" s="6">
        <v>0</v>
      </c>
      <c r="L717" s="6">
        <v>0</v>
      </c>
      <c r="M717" s="6">
        <v>737</v>
      </c>
      <c r="N717" s="6" t="s">
        <v>1476</v>
      </c>
      <c r="O717" s="6" t="s">
        <v>1477</v>
      </c>
      <c r="Q717" s="6" t="s">
        <v>870</v>
      </c>
      <c r="T717" s="6" t="s">
        <v>1886</v>
      </c>
      <c r="V717" s="6">
        <v>942191</v>
      </c>
      <c r="W717" s="6" t="s">
        <v>3943</v>
      </c>
      <c r="X717" s="6" t="s">
        <v>3944</v>
      </c>
    </row>
    <row r="718" spans="1:27">
      <c r="A718" s="6" t="s">
        <v>3939</v>
      </c>
      <c r="B718" s="6" t="s">
        <v>3940</v>
      </c>
      <c r="C718" s="6" t="s">
        <v>3941</v>
      </c>
      <c r="D718" s="6" t="s">
        <v>3942</v>
      </c>
      <c r="E718" s="6" t="s">
        <v>1489</v>
      </c>
      <c r="F718" s="6" t="s">
        <v>1490</v>
      </c>
      <c r="G718" s="6" t="s">
        <v>1491</v>
      </c>
      <c r="H718" s="6">
        <v>4714781020794</v>
      </c>
      <c r="I718" s="6">
        <v>1</v>
      </c>
      <c r="J718" s="6">
        <v>109</v>
      </c>
      <c r="K718" s="6">
        <v>0</v>
      </c>
      <c r="L718" s="6">
        <v>0</v>
      </c>
      <c r="M718" s="6">
        <v>737</v>
      </c>
      <c r="N718" s="6" t="s">
        <v>1476</v>
      </c>
      <c r="O718" s="6" t="s">
        <v>1477</v>
      </c>
      <c r="Q718" s="6" t="s">
        <v>870</v>
      </c>
      <c r="T718" s="6" t="s">
        <v>1886</v>
      </c>
      <c r="V718" s="6">
        <v>942191</v>
      </c>
      <c r="W718" s="6" t="s">
        <v>3943</v>
      </c>
      <c r="X718" s="6" t="s">
        <v>3944</v>
      </c>
    </row>
    <row r="719" spans="1:27">
      <c r="A719" s="6" t="s">
        <v>3939</v>
      </c>
      <c r="B719" s="6" t="s">
        <v>3940</v>
      </c>
      <c r="C719" s="6" t="s">
        <v>3941</v>
      </c>
      <c r="D719" s="6" t="s">
        <v>3942</v>
      </c>
      <c r="E719" s="6" t="s">
        <v>1901</v>
      </c>
      <c r="F719" s="6" t="s">
        <v>1917</v>
      </c>
      <c r="G719" s="6" t="s">
        <v>1903</v>
      </c>
      <c r="H719" s="6">
        <v>4714781020510</v>
      </c>
      <c r="I719" s="6">
        <v>1</v>
      </c>
      <c r="J719" s="6">
        <v>260</v>
      </c>
      <c r="K719" s="6">
        <v>0</v>
      </c>
      <c r="L719" s="6">
        <v>0</v>
      </c>
      <c r="M719" s="6">
        <v>737</v>
      </c>
      <c r="N719" s="6" t="s">
        <v>1476</v>
      </c>
      <c r="O719" s="6" t="s">
        <v>1477</v>
      </c>
      <c r="Q719" s="6" t="s">
        <v>870</v>
      </c>
      <c r="T719" s="6" t="s">
        <v>1886</v>
      </c>
      <c r="V719" s="6">
        <v>942191</v>
      </c>
      <c r="W719" s="6" t="s">
        <v>3943</v>
      </c>
      <c r="X719" s="6" t="s">
        <v>3944</v>
      </c>
    </row>
    <row r="720" spans="1:27">
      <c r="A720" s="6" t="s">
        <v>3939</v>
      </c>
      <c r="B720" s="6" t="s">
        <v>3940</v>
      </c>
      <c r="C720" s="6" t="s">
        <v>3941</v>
      </c>
      <c r="D720" s="6" t="s">
        <v>3942</v>
      </c>
      <c r="E720" s="6" t="s">
        <v>3101</v>
      </c>
      <c r="F720" s="6" t="s">
        <v>3102</v>
      </c>
      <c r="G720" s="6" t="s">
        <v>3103</v>
      </c>
      <c r="H720" s="6">
        <v>4714781021463</v>
      </c>
      <c r="I720" s="6">
        <v>2</v>
      </c>
      <c r="J720" s="6">
        <v>240</v>
      </c>
      <c r="K720" s="6">
        <v>0</v>
      </c>
      <c r="L720" s="6">
        <v>0</v>
      </c>
      <c r="M720" s="6">
        <v>737</v>
      </c>
      <c r="N720" s="6" t="s">
        <v>1476</v>
      </c>
      <c r="O720" s="6" t="s">
        <v>1477</v>
      </c>
      <c r="Q720" s="6" t="s">
        <v>870</v>
      </c>
      <c r="T720" s="6" t="s">
        <v>1886</v>
      </c>
      <c r="V720" s="6">
        <v>942191</v>
      </c>
      <c r="W720" s="6" t="s">
        <v>3943</v>
      </c>
      <c r="X720" s="6" t="s">
        <v>3944</v>
      </c>
    </row>
    <row r="721" spans="1:26">
      <c r="A721" s="6" t="s">
        <v>3945</v>
      </c>
      <c r="B721" s="6" t="s">
        <v>3946</v>
      </c>
      <c r="C721" s="6" t="s">
        <v>3947</v>
      </c>
      <c r="D721" s="6" t="s">
        <v>3948</v>
      </c>
      <c r="E721" s="6" t="s">
        <v>878</v>
      </c>
      <c r="F721" s="6" t="s">
        <v>879</v>
      </c>
      <c r="G721" s="6" t="s">
        <v>880</v>
      </c>
      <c r="H721" s="6" t="s">
        <v>181</v>
      </c>
      <c r="I721" s="6">
        <v>1</v>
      </c>
      <c r="J721" s="6">
        <v>888</v>
      </c>
      <c r="K721" s="6">
        <v>0</v>
      </c>
      <c r="L721" s="6">
        <v>0</v>
      </c>
      <c r="M721" s="6">
        <v>888</v>
      </c>
      <c r="N721" s="6" t="s">
        <v>1940</v>
      </c>
      <c r="O721" s="6" t="s">
        <v>1048</v>
      </c>
      <c r="Q721" s="6" t="s">
        <v>870</v>
      </c>
      <c r="T721" s="6" t="s">
        <v>1942</v>
      </c>
      <c r="Y721" s="6">
        <v>406</v>
      </c>
      <c r="Z721" s="6" t="s">
        <v>3949</v>
      </c>
    </row>
    <row r="722" spans="1:26">
      <c r="A722" s="6" t="s">
        <v>3950</v>
      </c>
      <c r="B722" s="6" t="s">
        <v>3951</v>
      </c>
      <c r="C722" s="6" t="s">
        <v>3952</v>
      </c>
      <c r="D722" s="6" t="s">
        <v>3953</v>
      </c>
      <c r="E722" s="6" t="s">
        <v>3101</v>
      </c>
      <c r="F722" s="6" t="s">
        <v>3102</v>
      </c>
      <c r="G722" s="6" t="s">
        <v>3103</v>
      </c>
      <c r="H722" s="6">
        <v>4714781021463</v>
      </c>
      <c r="I722" s="6">
        <v>1</v>
      </c>
      <c r="J722" s="6">
        <v>120</v>
      </c>
      <c r="K722" s="6">
        <v>0</v>
      </c>
      <c r="L722" s="6">
        <v>0</v>
      </c>
      <c r="M722" s="6">
        <v>1519</v>
      </c>
      <c r="N722" s="6" t="s">
        <v>1940</v>
      </c>
      <c r="O722" s="6" t="s">
        <v>1048</v>
      </c>
      <c r="Q722" s="6" t="s">
        <v>870</v>
      </c>
      <c r="T722" s="6" t="s">
        <v>1942</v>
      </c>
      <c r="Y722" s="6">
        <v>400</v>
      </c>
      <c r="Z722" s="6" t="s">
        <v>3954</v>
      </c>
    </row>
    <row r="723" spans="1:26">
      <c r="A723" s="6" t="s">
        <v>3950</v>
      </c>
      <c r="B723" s="6" t="s">
        <v>3951</v>
      </c>
      <c r="C723" s="6" t="s">
        <v>3952</v>
      </c>
      <c r="D723" s="6" t="s">
        <v>3953</v>
      </c>
      <c r="E723" s="6" t="s">
        <v>1524</v>
      </c>
      <c r="F723" s="6" t="s">
        <v>1525</v>
      </c>
      <c r="G723" s="6" t="s">
        <v>180</v>
      </c>
      <c r="H723" s="6">
        <v>4714781024723</v>
      </c>
      <c r="I723" s="6">
        <v>5</v>
      </c>
      <c r="J723" s="6">
        <v>1495</v>
      </c>
      <c r="K723" s="6">
        <v>0</v>
      </c>
      <c r="L723" s="6">
        <v>0</v>
      </c>
      <c r="M723" s="6">
        <v>1519</v>
      </c>
      <c r="N723" s="6" t="s">
        <v>1940</v>
      </c>
      <c r="O723" s="6" t="s">
        <v>1048</v>
      </c>
      <c r="Q723" s="6" t="s">
        <v>870</v>
      </c>
      <c r="T723" s="6" t="s">
        <v>1942</v>
      </c>
      <c r="Y723" s="6">
        <v>400</v>
      </c>
      <c r="Z723" s="6" t="s">
        <v>3954</v>
      </c>
    </row>
    <row r="724" spans="1:26">
      <c r="A724" s="6" t="s">
        <v>3950</v>
      </c>
      <c r="B724" s="6" t="s">
        <v>3951</v>
      </c>
      <c r="C724" s="6" t="s">
        <v>3952</v>
      </c>
      <c r="D724" s="6" t="s">
        <v>3953</v>
      </c>
      <c r="E724" s="6" t="s">
        <v>1507</v>
      </c>
      <c r="F724" s="6" t="s">
        <v>1943</v>
      </c>
      <c r="G724" s="6" t="s">
        <v>874</v>
      </c>
      <c r="I724" s="6">
        <v>1</v>
      </c>
      <c r="J724" s="6">
        <v>-16</v>
      </c>
      <c r="K724" s="6">
        <v>0</v>
      </c>
      <c r="L724" s="6">
        <v>0</v>
      </c>
      <c r="M724" s="6">
        <v>1519</v>
      </c>
      <c r="N724" s="6" t="s">
        <v>1940</v>
      </c>
      <c r="O724" s="6" t="s">
        <v>1048</v>
      </c>
      <c r="Q724" s="6" t="s">
        <v>870</v>
      </c>
      <c r="T724" s="6" t="s">
        <v>1942</v>
      </c>
      <c r="Y724" s="6">
        <v>400</v>
      </c>
      <c r="Z724" s="6" t="s">
        <v>3954</v>
      </c>
    </row>
    <row r="725" spans="1:26">
      <c r="A725" s="6" t="s">
        <v>3950</v>
      </c>
      <c r="B725" s="6" t="s">
        <v>3951</v>
      </c>
      <c r="C725" s="6" t="s">
        <v>3952</v>
      </c>
      <c r="D725" s="6" t="s">
        <v>3953</v>
      </c>
      <c r="E725" s="6" t="s">
        <v>868</v>
      </c>
      <c r="F725" s="6" t="s">
        <v>871</v>
      </c>
      <c r="G725" s="6" t="s">
        <v>872</v>
      </c>
      <c r="I725" s="6">
        <v>1</v>
      </c>
      <c r="J725" s="6">
        <v>-80</v>
      </c>
      <c r="K725" s="6">
        <v>0</v>
      </c>
      <c r="L725" s="6">
        <v>0</v>
      </c>
      <c r="M725" s="6">
        <v>1519</v>
      </c>
      <c r="N725" s="6" t="s">
        <v>1940</v>
      </c>
      <c r="O725" s="6" t="s">
        <v>1048</v>
      </c>
      <c r="Q725" s="6" t="s">
        <v>870</v>
      </c>
      <c r="T725" s="6" t="s">
        <v>1942</v>
      </c>
      <c r="Y725" s="6">
        <v>400</v>
      </c>
      <c r="Z725" s="6" t="s">
        <v>3954</v>
      </c>
    </row>
    <row r="726" spans="1:26">
      <c r="A726" s="6" t="s">
        <v>3950</v>
      </c>
      <c r="B726" s="6" t="s">
        <v>3951</v>
      </c>
      <c r="C726" s="6" t="s">
        <v>3952</v>
      </c>
      <c r="D726" s="6" t="s">
        <v>3953</v>
      </c>
      <c r="E726" s="6" t="s">
        <v>1740</v>
      </c>
      <c r="F726" s="6" t="s">
        <v>1741</v>
      </c>
      <c r="I726" s="6">
        <v>1</v>
      </c>
      <c r="J726" s="6">
        <v>0</v>
      </c>
      <c r="K726" s="6">
        <v>0</v>
      </c>
      <c r="L726" s="6">
        <v>0</v>
      </c>
      <c r="M726" s="6">
        <v>1519</v>
      </c>
      <c r="N726" s="6" t="s">
        <v>1940</v>
      </c>
      <c r="O726" s="6" t="s">
        <v>1048</v>
      </c>
      <c r="Q726" s="6" t="s">
        <v>870</v>
      </c>
      <c r="T726" s="6" t="s">
        <v>1942</v>
      </c>
      <c r="Y726" s="6">
        <v>400</v>
      </c>
      <c r="Z726" s="6" t="s">
        <v>3954</v>
      </c>
    </row>
    <row r="727" spans="1:26">
      <c r="A727" s="6" t="s">
        <v>3950</v>
      </c>
      <c r="B727" s="6" t="s">
        <v>3951</v>
      </c>
      <c r="C727" s="6" t="s">
        <v>3952</v>
      </c>
      <c r="D727" s="6" t="s">
        <v>3953</v>
      </c>
      <c r="E727" s="6" t="s">
        <v>1740</v>
      </c>
      <c r="F727" s="6" t="s">
        <v>1741</v>
      </c>
      <c r="I727" s="6">
        <v>1</v>
      </c>
      <c r="J727" s="6">
        <v>0</v>
      </c>
      <c r="K727" s="6">
        <v>0</v>
      </c>
      <c r="L727" s="6">
        <v>0</v>
      </c>
      <c r="M727" s="6">
        <v>1519</v>
      </c>
      <c r="N727" s="6" t="s">
        <v>1940</v>
      </c>
      <c r="O727" s="6" t="s">
        <v>1048</v>
      </c>
      <c r="Q727" s="6" t="s">
        <v>870</v>
      </c>
      <c r="T727" s="6" t="s">
        <v>1942</v>
      </c>
      <c r="Y727" s="6">
        <v>400</v>
      </c>
      <c r="Z727" s="6" t="s">
        <v>3954</v>
      </c>
    </row>
    <row r="728" spans="1:26">
      <c r="A728" s="6" t="s">
        <v>3950</v>
      </c>
      <c r="B728" s="6" t="s">
        <v>3951</v>
      </c>
      <c r="C728" s="6" t="s">
        <v>3952</v>
      </c>
      <c r="D728" s="6" t="s">
        <v>3953</v>
      </c>
      <c r="E728" s="6" t="s">
        <v>873</v>
      </c>
      <c r="F728" s="6" t="s">
        <v>1299</v>
      </c>
      <c r="G728" s="6" t="s">
        <v>874</v>
      </c>
      <c r="I728" s="6">
        <v>1</v>
      </c>
      <c r="J728" s="6">
        <v>81</v>
      </c>
      <c r="K728" s="6">
        <v>0</v>
      </c>
      <c r="L728" s="6">
        <v>0</v>
      </c>
      <c r="M728" s="6">
        <v>1519</v>
      </c>
      <c r="N728" s="6" t="s">
        <v>1940</v>
      </c>
      <c r="O728" s="6" t="s">
        <v>1048</v>
      </c>
      <c r="Q728" s="6" t="s">
        <v>870</v>
      </c>
      <c r="T728" s="6" t="s">
        <v>1942</v>
      </c>
      <c r="Y728" s="6">
        <v>400</v>
      </c>
      <c r="Z728" s="6" t="s">
        <v>3954</v>
      </c>
    </row>
    <row r="729" spans="1:26">
      <c r="A729" s="6" t="s">
        <v>3955</v>
      </c>
      <c r="B729" s="6" t="s">
        <v>3956</v>
      </c>
      <c r="C729" s="6" t="s">
        <v>3957</v>
      </c>
      <c r="D729" s="6" t="s">
        <v>3958</v>
      </c>
      <c r="E729" s="6" t="s">
        <v>1492</v>
      </c>
      <c r="F729" s="6" t="s">
        <v>1493</v>
      </c>
      <c r="G729" s="6" t="s">
        <v>1494</v>
      </c>
      <c r="H729" s="6">
        <v>4714781020541</v>
      </c>
      <c r="I729" s="6">
        <v>1</v>
      </c>
      <c r="J729" s="6">
        <v>300</v>
      </c>
      <c r="K729" s="6">
        <v>65</v>
      </c>
      <c r="L729" s="6">
        <v>0</v>
      </c>
      <c r="M729" s="6">
        <v>365</v>
      </c>
      <c r="N729" s="6" t="s">
        <v>1476</v>
      </c>
      <c r="O729" s="6" t="s">
        <v>1477</v>
      </c>
      <c r="Q729" s="6" t="s">
        <v>870</v>
      </c>
      <c r="T729" s="6" t="s">
        <v>1886</v>
      </c>
      <c r="V729" s="6">
        <v>130729</v>
      </c>
      <c r="W729" s="6" t="s">
        <v>3959</v>
      </c>
      <c r="X729" s="6" t="s">
        <v>3960</v>
      </c>
    </row>
    <row r="730" spans="1:26">
      <c r="A730" s="6" t="s">
        <v>3961</v>
      </c>
      <c r="B730" s="6" t="s">
        <v>3962</v>
      </c>
      <c r="C730" s="6" t="s">
        <v>3963</v>
      </c>
      <c r="D730" s="6" t="s">
        <v>3964</v>
      </c>
      <c r="E730" s="6" t="s">
        <v>1481</v>
      </c>
      <c r="F730" s="6" t="s">
        <v>1482</v>
      </c>
      <c r="G730" s="6" t="s">
        <v>1483</v>
      </c>
      <c r="H730" s="6" t="s">
        <v>175</v>
      </c>
      <c r="I730" s="6">
        <v>1</v>
      </c>
      <c r="J730" s="6">
        <v>450</v>
      </c>
      <c r="K730" s="6">
        <v>0</v>
      </c>
      <c r="L730" s="6">
        <v>0</v>
      </c>
      <c r="M730" s="6">
        <v>1045</v>
      </c>
      <c r="N730" s="6" t="s">
        <v>1476</v>
      </c>
      <c r="O730" s="6" t="s">
        <v>1477</v>
      </c>
      <c r="Q730" s="6" t="s">
        <v>870</v>
      </c>
      <c r="T730" s="6" t="s">
        <v>1886</v>
      </c>
      <c r="V730" s="6">
        <v>846235</v>
      </c>
      <c r="W730" s="6" t="s">
        <v>3760</v>
      </c>
      <c r="X730" s="6" t="s">
        <v>3761</v>
      </c>
    </row>
    <row r="731" spans="1:26">
      <c r="A731" s="6" t="s">
        <v>3961</v>
      </c>
      <c r="B731" s="6" t="s">
        <v>3962</v>
      </c>
      <c r="C731" s="6" t="s">
        <v>3963</v>
      </c>
      <c r="D731" s="6" t="s">
        <v>3964</v>
      </c>
      <c r="E731" s="6" t="s">
        <v>1557</v>
      </c>
      <c r="F731" s="6" t="s">
        <v>1558</v>
      </c>
      <c r="G731" s="6" t="s">
        <v>1922</v>
      </c>
      <c r="H731" s="6" t="s">
        <v>471</v>
      </c>
      <c r="I731" s="6">
        <v>1</v>
      </c>
      <c r="J731" s="6">
        <v>650</v>
      </c>
      <c r="K731" s="6">
        <v>0</v>
      </c>
      <c r="L731" s="6">
        <v>0</v>
      </c>
      <c r="M731" s="6">
        <v>1045</v>
      </c>
      <c r="N731" s="6" t="s">
        <v>1476</v>
      </c>
      <c r="O731" s="6" t="s">
        <v>1477</v>
      </c>
      <c r="Q731" s="6" t="s">
        <v>870</v>
      </c>
      <c r="T731" s="6" t="s">
        <v>1886</v>
      </c>
      <c r="V731" s="6">
        <v>846235</v>
      </c>
      <c r="W731" s="6" t="s">
        <v>3760</v>
      </c>
      <c r="X731" s="6" t="s">
        <v>3761</v>
      </c>
    </row>
    <row r="732" spans="1:26">
      <c r="A732" s="6" t="s">
        <v>3961</v>
      </c>
      <c r="B732" s="6" t="s">
        <v>3962</v>
      </c>
      <c r="C732" s="6" t="s">
        <v>3963</v>
      </c>
      <c r="D732" s="6" t="s">
        <v>3964</v>
      </c>
      <c r="E732" s="6" t="s">
        <v>868</v>
      </c>
      <c r="F732" s="6" t="s">
        <v>871</v>
      </c>
      <c r="G732" s="6" t="s">
        <v>872</v>
      </c>
      <c r="I732" s="6">
        <v>1</v>
      </c>
      <c r="J732" s="6">
        <v>-55</v>
      </c>
      <c r="K732" s="6">
        <v>0</v>
      </c>
      <c r="L732" s="6">
        <v>0</v>
      </c>
      <c r="M732" s="6">
        <v>1045</v>
      </c>
      <c r="N732" s="6" t="s">
        <v>1476</v>
      </c>
      <c r="O732" s="6" t="s">
        <v>1477</v>
      </c>
      <c r="Q732" s="6" t="s">
        <v>870</v>
      </c>
      <c r="T732" s="6" t="s">
        <v>1886</v>
      </c>
      <c r="V732" s="6">
        <v>846235</v>
      </c>
      <c r="W732" s="6" t="s">
        <v>3760</v>
      </c>
      <c r="X732" s="6" t="s">
        <v>3761</v>
      </c>
    </row>
    <row r="733" spans="1:26">
      <c r="A733" s="6" t="s">
        <v>3961</v>
      </c>
      <c r="B733" s="6" t="s">
        <v>3962</v>
      </c>
      <c r="C733" s="6" t="s">
        <v>3963</v>
      </c>
      <c r="D733" s="6" t="s">
        <v>3964</v>
      </c>
      <c r="E733" s="6" t="s">
        <v>1740</v>
      </c>
      <c r="F733" s="6" t="s">
        <v>1741</v>
      </c>
      <c r="I733" s="6">
        <v>1</v>
      </c>
      <c r="J733" s="6">
        <v>0</v>
      </c>
      <c r="K733" s="6">
        <v>0</v>
      </c>
      <c r="L733" s="6">
        <v>0</v>
      </c>
      <c r="M733" s="6">
        <v>1045</v>
      </c>
      <c r="N733" s="6" t="s">
        <v>1476</v>
      </c>
      <c r="O733" s="6" t="s">
        <v>1477</v>
      </c>
      <c r="Q733" s="6" t="s">
        <v>870</v>
      </c>
      <c r="T733" s="6" t="s">
        <v>1886</v>
      </c>
      <c r="V733" s="6">
        <v>846235</v>
      </c>
      <c r="W733" s="6" t="s">
        <v>3760</v>
      </c>
      <c r="X733" s="6" t="s">
        <v>3761</v>
      </c>
    </row>
    <row r="734" spans="1:26">
      <c r="A734" s="6" t="s">
        <v>3961</v>
      </c>
      <c r="B734" s="6" t="s">
        <v>3962</v>
      </c>
      <c r="C734" s="6" t="s">
        <v>3963</v>
      </c>
      <c r="D734" s="6" t="s">
        <v>3964</v>
      </c>
      <c r="E734" s="6" t="s">
        <v>873</v>
      </c>
      <c r="F734" s="6" t="s">
        <v>1299</v>
      </c>
      <c r="G734" s="6" t="s">
        <v>874</v>
      </c>
      <c r="I734" s="6">
        <v>1</v>
      </c>
      <c r="J734" s="6">
        <v>55</v>
      </c>
      <c r="K734" s="6">
        <v>0</v>
      </c>
      <c r="L734" s="6">
        <v>0</v>
      </c>
      <c r="M734" s="6">
        <v>1045</v>
      </c>
      <c r="N734" s="6" t="s">
        <v>1476</v>
      </c>
      <c r="O734" s="6" t="s">
        <v>1477</v>
      </c>
      <c r="Q734" s="6" t="s">
        <v>870</v>
      </c>
      <c r="T734" s="6" t="s">
        <v>1886</v>
      </c>
      <c r="V734" s="6">
        <v>846235</v>
      </c>
      <c r="W734" s="6" t="s">
        <v>3760</v>
      </c>
      <c r="X734" s="6" t="s">
        <v>3761</v>
      </c>
    </row>
    <row r="735" spans="1:26">
      <c r="A735" s="6" t="s">
        <v>3965</v>
      </c>
      <c r="B735" s="6" t="s">
        <v>3966</v>
      </c>
      <c r="C735" s="6" t="s">
        <v>3967</v>
      </c>
      <c r="D735" s="6" t="s">
        <v>3968</v>
      </c>
      <c r="E735" s="6" t="s">
        <v>1486</v>
      </c>
      <c r="F735" s="6" t="s">
        <v>1487</v>
      </c>
      <c r="G735" s="6" t="s">
        <v>1488</v>
      </c>
      <c r="H735" s="6" t="s">
        <v>163</v>
      </c>
      <c r="I735" s="6">
        <v>1</v>
      </c>
      <c r="J735" s="6">
        <v>399</v>
      </c>
      <c r="K735" s="6">
        <v>65</v>
      </c>
      <c r="L735" s="6">
        <v>0</v>
      </c>
      <c r="M735" s="6">
        <v>464</v>
      </c>
      <c r="N735" s="6" t="s">
        <v>1476</v>
      </c>
      <c r="O735" s="6" t="s">
        <v>1477</v>
      </c>
      <c r="Q735" s="6" t="s">
        <v>870</v>
      </c>
      <c r="T735" s="6" t="s">
        <v>1886</v>
      </c>
      <c r="V735" s="6">
        <v>132600</v>
      </c>
      <c r="W735" s="6" t="s">
        <v>3969</v>
      </c>
      <c r="X735" s="6" t="s">
        <v>3970</v>
      </c>
    </row>
    <row r="736" spans="1:26">
      <c r="A736" s="6" t="s">
        <v>3971</v>
      </c>
      <c r="B736" s="6" t="s">
        <v>3972</v>
      </c>
      <c r="C736" s="6" t="s">
        <v>3973</v>
      </c>
      <c r="D736" s="6" t="s">
        <v>3974</v>
      </c>
      <c r="E736" s="6" t="s">
        <v>2761</v>
      </c>
      <c r="F736" s="6" t="s">
        <v>2762</v>
      </c>
      <c r="G736" s="6" t="s">
        <v>2763</v>
      </c>
      <c r="H736" s="6" t="s">
        <v>187</v>
      </c>
      <c r="I736" s="6">
        <v>1</v>
      </c>
      <c r="J736" s="6">
        <v>570</v>
      </c>
      <c r="K736" s="6">
        <v>0</v>
      </c>
      <c r="L736" s="6">
        <v>0</v>
      </c>
      <c r="M736" s="6">
        <v>1081</v>
      </c>
      <c r="N736" s="6" t="s">
        <v>1476</v>
      </c>
      <c r="O736" s="6" t="s">
        <v>1477</v>
      </c>
      <c r="Q736" s="6" t="s">
        <v>870</v>
      </c>
      <c r="T736" s="6" t="s">
        <v>1886</v>
      </c>
      <c r="V736" s="6">
        <v>136336</v>
      </c>
      <c r="W736" s="6" t="s">
        <v>3975</v>
      </c>
      <c r="X736" s="6" t="s">
        <v>3976</v>
      </c>
    </row>
    <row r="737" spans="1:27">
      <c r="A737" s="6" t="s">
        <v>3971</v>
      </c>
      <c r="B737" s="6" t="s">
        <v>3972</v>
      </c>
      <c r="C737" s="6" t="s">
        <v>3973</v>
      </c>
      <c r="D737" s="6" t="s">
        <v>3974</v>
      </c>
      <c r="E737" s="6" t="s">
        <v>1478</v>
      </c>
      <c r="F737" s="6" t="s">
        <v>1479</v>
      </c>
      <c r="G737" s="6" t="s">
        <v>1480</v>
      </c>
      <c r="H737" s="6" t="s">
        <v>293</v>
      </c>
      <c r="I737" s="6">
        <v>1</v>
      </c>
      <c r="J737" s="6">
        <v>280</v>
      </c>
      <c r="K737" s="6">
        <v>0</v>
      </c>
      <c r="L737" s="6">
        <v>0</v>
      </c>
      <c r="M737" s="6">
        <v>1081</v>
      </c>
      <c r="N737" s="6" t="s">
        <v>1476</v>
      </c>
      <c r="O737" s="6" t="s">
        <v>1477</v>
      </c>
      <c r="Q737" s="6" t="s">
        <v>870</v>
      </c>
      <c r="T737" s="6" t="s">
        <v>1886</v>
      </c>
      <c r="V737" s="6">
        <v>136336</v>
      </c>
      <c r="W737" s="6" t="s">
        <v>3975</v>
      </c>
      <c r="X737" s="6" t="s">
        <v>3976</v>
      </c>
    </row>
    <row r="738" spans="1:27">
      <c r="A738" s="6" t="s">
        <v>3971</v>
      </c>
      <c r="B738" s="6" t="s">
        <v>3972</v>
      </c>
      <c r="C738" s="6" t="s">
        <v>3973</v>
      </c>
      <c r="D738" s="6" t="s">
        <v>3974</v>
      </c>
      <c r="E738" s="6" t="s">
        <v>1514</v>
      </c>
      <c r="F738" s="6" t="s">
        <v>1515</v>
      </c>
      <c r="G738" s="6" t="s">
        <v>179</v>
      </c>
      <c r="H738" s="6">
        <v>4714781024716</v>
      </c>
      <c r="I738" s="6">
        <v>1</v>
      </c>
      <c r="J738" s="6">
        <v>299</v>
      </c>
      <c r="K738" s="6">
        <v>0</v>
      </c>
      <c r="L738" s="6">
        <v>0</v>
      </c>
      <c r="M738" s="6">
        <v>1081</v>
      </c>
      <c r="N738" s="6" t="s">
        <v>1476</v>
      </c>
      <c r="O738" s="6" t="s">
        <v>1477</v>
      </c>
      <c r="Q738" s="6" t="s">
        <v>870</v>
      </c>
      <c r="T738" s="6" t="s">
        <v>1886</v>
      </c>
      <c r="V738" s="6">
        <v>136336</v>
      </c>
      <c r="W738" s="6" t="s">
        <v>3975</v>
      </c>
      <c r="X738" s="6" t="s">
        <v>3976</v>
      </c>
    </row>
    <row r="739" spans="1:27">
      <c r="A739" s="6" t="s">
        <v>3971</v>
      </c>
      <c r="B739" s="6" t="s">
        <v>3972</v>
      </c>
      <c r="C739" s="6" t="s">
        <v>3973</v>
      </c>
      <c r="D739" s="6" t="s">
        <v>3974</v>
      </c>
      <c r="E739" s="6" t="s">
        <v>1507</v>
      </c>
      <c r="F739" s="6" t="s">
        <v>1943</v>
      </c>
      <c r="G739" s="6" t="s">
        <v>874</v>
      </c>
      <c r="I739" s="6">
        <v>1</v>
      </c>
      <c r="J739" s="6">
        <v>-11</v>
      </c>
      <c r="K739" s="6">
        <v>0</v>
      </c>
      <c r="L739" s="6">
        <v>0</v>
      </c>
      <c r="M739" s="6">
        <v>1081</v>
      </c>
      <c r="N739" s="6" t="s">
        <v>1476</v>
      </c>
      <c r="O739" s="6" t="s">
        <v>1477</v>
      </c>
      <c r="Q739" s="6" t="s">
        <v>870</v>
      </c>
      <c r="T739" s="6" t="s">
        <v>1886</v>
      </c>
      <c r="V739" s="6">
        <v>136336</v>
      </c>
      <c r="W739" s="6" t="s">
        <v>3975</v>
      </c>
      <c r="X739" s="6" t="s">
        <v>3976</v>
      </c>
    </row>
    <row r="740" spans="1:27">
      <c r="A740" s="6" t="s">
        <v>3971</v>
      </c>
      <c r="B740" s="6" t="s">
        <v>3972</v>
      </c>
      <c r="C740" s="6" t="s">
        <v>3973</v>
      </c>
      <c r="D740" s="6" t="s">
        <v>3974</v>
      </c>
      <c r="E740" s="6" t="s">
        <v>868</v>
      </c>
      <c r="F740" s="6" t="s">
        <v>871</v>
      </c>
      <c r="G740" s="6" t="s">
        <v>872</v>
      </c>
      <c r="I740" s="6">
        <v>1</v>
      </c>
      <c r="J740" s="6">
        <v>-57</v>
      </c>
      <c r="K740" s="6">
        <v>0</v>
      </c>
      <c r="L740" s="6">
        <v>0</v>
      </c>
      <c r="M740" s="6">
        <v>1081</v>
      </c>
      <c r="N740" s="6" t="s">
        <v>1476</v>
      </c>
      <c r="O740" s="6" t="s">
        <v>1477</v>
      </c>
      <c r="Q740" s="6" t="s">
        <v>870</v>
      </c>
      <c r="T740" s="6" t="s">
        <v>1886</v>
      </c>
      <c r="V740" s="6">
        <v>136336</v>
      </c>
      <c r="W740" s="6" t="s">
        <v>3975</v>
      </c>
      <c r="X740" s="6" t="s">
        <v>3976</v>
      </c>
    </row>
    <row r="741" spans="1:27">
      <c r="A741" s="6" t="s">
        <v>3971</v>
      </c>
      <c r="B741" s="6" t="s">
        <v>3972</v>
      </c>
      <c r="C741" s="6" t="s">
        <v>3973</v>
      </c>
      <c r="D741" s="6" t="s">
        <v>3974</v>
      </c>
      <c r="E741" s="6" t="s">
        <v>1887</v>
      </c>
      <c r="F741" s="6" t="s">
        <v>1888</v>
      </c>
      <c r="I741" s="6">
        <v>1</v>
      </c>
      <c r="J741" s="6">
        <v>0</v>
      </c>
      <c r="K741" s="6">
        <v>0</v>
      </c>
      <c r="L741" s="6">
        <v>0</v>
      </c>
      <c r="M741" s="6">
        <v>1081</v>
      </c>
      <c r="N741" s="6" t="s">
        <v>1476</v>
      </c>
      <c r="O741" s="6" t="s">
        <v>1477</v>
      </c>
      <c r="Q741" s="6" t="s">
        <v>870</v>
      </c>
      <c r="T741" s="6" t="s">
        <v>1886</v>
      </c>
      <c r="V741" s="6">
        <v>136336</v>
      </c>
      <c r="W741" s="6" t="s">
        <v>3975</v>
      </c>
      <c r="X741" s="6" t="s">
        <v>3976</v>
      </c>
    </row>
    <row r="742" spans="1:27">
      <c r="A742" s="6" t="s">
        <v>3971</v>
      </c>
      <c r="B742" s="6" t="s">
        <v>3972</v>
      </c>
      <c r="C742" s="6" t="s">
        <v>3973</v>
      </c>
      <c r="D742" s="6" t="s">
        <v>3974</v>
      </c>
      <c r="E742" s="6" t="s">
        <v>873</v>
      </c>
      <c r="F742" s="6" t="s">
        <v>1299</v>
      </c>
      <c r="G742" s="6" t="s">
        <v>874</v>
      </c>
      <c r="I742" s="6">
        <v>1</v>
      </c>
      <c r="J742" s="6">
        <v>57</v>
      </c>
      <c r="K742" s="6">
        <v>0</v>
      </c>
      <c r="L742" s="6">
        <v>0</v>
      </c>
      <c r="M742" s="6">
        <v>1081</v>
      </c>
      <c r="N742" s="6" t="s">
        <v>1476</v>
      </c>
      <c r="O742" s="6" t="s">
        <v>1477</v>
      </c>
      <c r="Q742" s="6" t="s">
        <v>870</v>
      </c>
      <c r="T742" s="6" t="s">
        <v>1886</v>
      </c>
      <c r="V742" s="6">
        <v>136336</v>
      </c>
      <c r="W742" s="6" t="s">
        <v>3975</v>
      </c>
      <c r="X742" s="6" t="s">
        <v>3976</v>
      </c>
    </row>
    <row r="743" spans="1:27">
      <c r="A743" s="6" t="s">
        <v>3977</v>
      </c>
      <c r="B743" s="6" t="s">
        <v>3978</v>
      </c>
      <c r="C743" s="6" t="s">
        <v>3979</v>
      </c>
      <c r="D743" s="6" t="s">
        <v>3980</v>
      </c>
      <c r="E743" s="6" t="s">
        <v>2761</v>
      </c>
      <c r="F743" s="6" t="s">
        <v>2762</v>
      </c>
      <c r="G743" s="6" t="s">
        <v>2763</v>
      </c>
      <c r="H743" s="6" t="s">
        <v>187</v>
      </c>
      <c r="I743" s="6">
        <v>1</v>
      </c>
      <c r="J743" s="6">
        <v>570</v>
      </c>
      <c r="K743" s="6">
        <v>0</v>
      </c>
      <c r="L743" s="6">
        <v>0</v>
      </c>
      <c r="M743" s="6">
        <v>1529</v>
      </c>
      <c r="N743" s="6" t="s">
        <v>1476</v>
      </c>
      <c r="O743" s="6" t="s">
        <v>1477</v>
      </c>
      <c r="Q743" s="6" t="s">
        <v>870</v>
      </c>
      <c r="T743" s="6" t="s">
        <v>1886</v>
      </c>
      <c r="V743" s="6">
        <v>963187</v>
      </c>
      <c r="W743" s="6" t="s">
        <v>3981</v>
      </c>
      <c r="X743" s="6" t="s">
        <v>3982</v>
      </c>
    </row>
    <row r="744" spans="1:27">
      <c r="A744" s="6" t="s">
        <v>3977</v>
      </c>
      <c r="B744" s="6" t="s">
        <v>3978</v>
      </c>
      <c r="C744" s="6" t="s">
        <v>3979</v>
      </c>
      <c r="D744" s="6" t="s">
        <v>3980</v>
      </c>
      <c r="E744" s="6" t="s">
        <v>1478</v>
      </c>
      <c r="F744" s="6" t="s">
        <v>1479</v>
      </c>
      <c r="G744" s="6" t="s">
        <v>1946</v>
      </c>
      <c r="H744" s="6" t="s">
        <v>295</v>
      </c>
      <c r="I744" s="6">
        <v>2</v>
      </c>
      <c r="J744" s="6">
        <v>560</v>
      </c>
      <c r="K744" s="6">
        <v>0</v>
      </c>
      <c r="L744" s="6">
        <v>0</v>
      </c>
      <c r="M744" s="6">
        <v>1529</v>
      </c>
      <c r="N744" s="6" t="s">
        <v>1476</v>
      </c>
      <c r="O744" s="6" t="s">
        <v>1477</v>
      </c>
      <c r="Q744" s="6" t="s">
        <v>870</v>
      </c>
      <c r="T744" s="6" t="s">
        <v>1886</v>
      </c>
      <c r="V744" s="6">
        <v>963187</v>
      </c>
      <c r="W744" s="6" t="s">
        <v>3981</v>
      </c>
      <c r="X744" s="6" t="s">
        <v>3982</v>
      </c>
    </row>
    <row r="745" spans="1:27">
      <c r="A745" s="6" t="s">
        <v>3977</v>
      </c>
      <c r="B745" s="6" t="s">
        <v>3978</v>
      </c>
      <c r="C745" s="6" t="s">
        <v>3979</v>
      </c>
      <c r="D745" s="6" t="s">
        <v>3980</v>
      </c>
      <c r="E745" s="6" t="s">
        <v>1486</v>
      </c>
      <c r="F745" s="6" t="s">
        <v>1487</v>
      </c>
      <c r="G745" s="6" t="s">
        <v>1488</v>
      </c>
      <c r="H745" s="6" t="s">
        <v>163</v>
      </c>
      <c r="I745" s="6">
        <v>1</v>
      </c>
      <c r="J745" s="6">
        <v>399</v>
      </c>
      <c r="K745" s="6">
        <v>0</v>
      </c>
      <c r="L745" s="6">
        <v>0</v>
      </c>
      <c r="M745" s="6">
        <v>1529</v>
      </c>
      <c r="N745" s="6" t="s">
        <v>1476</v>
      </c>
      <c r="O745" s="6" t="s">
        <v>1477</v>
      </c>
      <c r="Q745" s="6" t="s">
        <v>870</v>
      </c>
      <c r="T745" s="6" t="s">
        <v>1886</v>
      </c>
      <c r="V745" s="6">
        <v>963187</v>
      </c>
      <c r="W745" s="6" t="s">
        <v>3981</v>
      </c>
      <c r="X745" s="6" t="s">
        <v>3982</v>
      </c>
    </row>
    <row r="746" spans="1:27">
      <c r="A746" s="6" t="s">
        <v>3977</v>
      </c>
      <c r="B746" s="6" t="s">
        <v>3978</v>
      </c>
      <c r="C746" s="6" t="s">
        <v>3979</v>
      </c>
      <c r="D746" s="6" t="s">
        <v>3980</v>
      </c>
      <c r="E746" s="6" t="s">
        <v>1810</v>
      </c>
      <c r="F746" s="6" t="s">
        <v>1811</v>
      </c>
      <c r="I746" s="6">
        <v>1</v>
      </c>
      <c r="J746" s="6">
        <v>0</v>
      </c>
      <c r="K746" s="6">
        <v>0</v>
      </c>
      <c r="L746" s="6">
        <v>0</v>
      </c>
      <c r="M746" s="6">
        <v>1529</v>
      </c>
      <c r="N746" s="6" t="s">
        <v>1476</v>
      </c>
      <c r="O746" s="6" t="s">
        <v>1477</v>
      </c>
      <c r="Q746" s="6" t="s">
        <v>870</v>
      </c>
      <c r="T746" s="6" t="s">
        <v>1886</v>
      </c>
      <c r="V746" s="6">
        <v>963187</v>
      </c>
      <c r="W746" s="6" t="s">
        <v>3981</v>
      </c>
      <c r="X746" s="6" t="s">
        <v>3982</v>
      </c>
    </row>
    <row r="747" spans="1:27">
      <c r="A747" s="6" t="s">
        <v>3977</v>
      </c>
      <c r="B747" s="6" t="s">
        <v>3978</v>
      </c>
      <c r="C747" s="6" t="s">
        <v>3979</v>
      </c>
      <c r="D747" s="6" t="s">
        <v>3980</v>
      </c>
      <c r="E747" s="6" t="s">
        <v>1887</v>
      </c>
      <c r="F747" s="6" t="s">
        <v>1888</v>
      </c>
      <c r="I747" s="6">
        <v>1</v>
      </c>
      <c r="J747" s="6">
        <v>0</v>
      </c>
      <c r="K747" s="6">
        <v>0</v>
      </c>
      <c r="L747" s="6">
        <v>0</v>
      </c>
      <c r="M747" s="6">
        <v>1529</v>
      </c>
      <c r="N747" s="6" t="s">
        <v>1476</v>
      </c>
      <c r="O747" s="6" t="s">
        <v>1477</v>
      </c>
      <c r="Q747" s="6" t="s">
        <v>870</v>
      </c>
      <c r="T747" s="6" t="s">
        <v>1886</v>
      </c>
      <c r="V747" s="6">
        <v>963187</v>
      </c>
      <c r="W747" s="6" t="s">
        <v>3981</v>
      </c>
      <c r="X747" s="6" t="s">
        <v>3982</v>
      </c>
    </row>
    <row r="748" spans="1:27">
      <c r="A748" s="6" t="s">
        <v>3983</v>
      </c>
      <c r="B748" s="6" t="s">
        <v>3984</v>
      </c>
      <c r="C748" s="6" t="s">
        <v>3985</v>
      </c>
      <c r="D748" s="6" t="s">
        <v>3986</v>
      </c>
      <c r="E748" s="6" t="s">
        <v>878</v>
      </c>
      <c r="F748" s="6" t="s">
        <v>879</v>
      </c>
      <c r="G748" s="6" t="s">
        <v>880</v>
      </c>
      <c r="H748" s="6" t="s">
        <v>181</v>
      </c>
      <c r="I748" s="6">
        <v>1</v>
      </c>
      <c r="J748" s="6">
        <v>888</v>
      </c>
      <c r="K748" s="6">
        <v>0</v>
      </c>
      <c r="L748" s="6">
        <v>0</v>
      </c>
      <c r="M748" s="6">
        <v>888</v>
      </c>
      <c r="N748" s="6" t="s">
        <v>1476</v>
      </c>
      <c r="O748" s="6" t="s">
        <v>1477</v>
      </c>
      <c r="Q748" s="6" t="s">
        <v>870</v>
      </c>
      <c r="T748" s="6" t="s">
        <v>1886</v>
      </c>
      <c r="V748" s="6">
        <v>197571</v>
      </c>
      <c r="W748" s="6" t="s">
        <v>3987</v>
      </c>
      <c r="X748" s="6" t="s">
        <v>3988</v>
      </c>
    </row>
    <row r="749" spans="1:27">
      <c r="A749" s="6" t="s">
        <v>3989</v>
      </c>
      <c r="B749" s="6" t="s">
        <v>3990</v>
      </c>
      <c r="C749" s="6" t="s">
        <v>3991</v>
      </c>
      <c r="D749" s="6" t="s">
        <v>3992</v>
      </c>
      <c r="E749" s="6" t="s">
        <v>1496</v>
      </c>
      <c r="F749" s="6" t="s">
        <v>1523</v>
      </c>
      <c r="G749" s="6" t="s">
        <v>183</v>
      </c>
      <c r="H749" s="6">
        <v>4714781020954</v>
      </c>
      <c r="I749" s="6">
        <v>1</v>
      </c>
      <c r="J749" s="6">
        <v>149</v>
      </c>
      <c r="K749" s="6">
        <v>0</v>
      </c>
      <c r="L749" s="6">
        <v>0</v>
      </c>
      <c r="M749" s="6">
        <v>755</v>
      </c>
      <c r="N749" s="6" t="s">
        <v>1940</v>
      </c>
      <c r="O749" s="6" t="s">
        <v>1048</v>
      </c>
      <c r="Q749" s="6" t="s">
        <v>870</v>
      </c>
      <c r="T749" s="6" t="s">
        <v>1942</v>
      </c>
      <c r="Y749" s="6">
        <v>330</v>
      </c>
      <c r="Z749" s="6" t="s">
        <v>3993</v>
      </c>
      <c r="AA749" s="6" t="s">
        <v>3994</v>
      </c>
    </row>
    <row r="750" spans="1:27">
      <c r="A750" s="6" t="s">
        <v>3989</v>
      </c>
      <c r="B750" s="6" t="s">
        <v>3990</v>
      </c>
      <c r="C750" s="6" t="s">
        <v>3991</v>
      </c>
      <c r="D750" s="6" t="s">
        <v>3992</v>
      </c>
      <c r="E750" s="6" t="s">
        <v>1508</v>
      </c>
      <c r="F750" s="6" t="s">
        <v>1509</v>
      </c>
      <c r="G750" s="6" t="s">
        <v>1510</v>
      </c>
      <c r="H750" s="6">
        <v>4714781020800</v>
      </c>
      <c r="I750" s="6">
        <v>1</v>
      </c>
      <c r="J750" s="6">
        <v>128</v>
      </c>
      <c r="K750" s="6">
        <v>0</v>
      </c>
      <c r="L750" s="6">
        <v>0</v>
      </c>
      <c r="M750" s="6">
        <v>755</v>
      </c>
      <c r="N750" s="6" t="s">
        <v>1940</v>
      </c>
      <c r="O750" s="6" t="s">
        <v>1048</v>
      </c>
      <c r="Q750" s="6" t="s">
        <v>870</v>
      </c>
      <c r="T750" s="6" t="s">
        <v>1942</v>
      </c>
      <c r="Y750" s="6">
        <v>330</v>
      </c>
      <c r="Z750" s="6" t="s">
        <v>3993</v>
      </c>
      <c r="AA750" s="6" t="s">
        <v>3994</v>
      </c>
    </row>
    <row r="751" spans="1:27">
      <c r="A751" s="6" t="s">
        <v>3989</v>
      </c>
      <c r="B751" s="6" t="s">
        <v>3990</v>
      </c>
      <c r="C751" s="6" t="s">
        <v>3991</v>
      </c>
      <c r="D751" s="6" t="s">
        <v>3992</v>
      </c>
      <c r="E751" s="6" t="s">
        <v>1966</v>
      </c>
      <c r="F751" s="6" t="s">
        <v>1967</v>
      </c>
      <c r="G751" s="6" t="s">
        <v>1968</v>
      </c>
      <c r="H751" s="6">
        <v>4714781020817</v>
      </c>
      <c r="I751" s="6">
        <v>1</v>
      </c>
      <c r="J751" s="6">
        <v>128</v>
      </c>
      <c r="K751" s="6">
        <v>0</v>
      </c>
      <c r="L751" s="6">
        <v>0</v>
      </c>
      <c r="M751" s="6">
        <v>755</v>
      </c>
      <c r="N751" s="6" t="s">
        <v>1940</v>
      </c>
      <c r="O751" s="6" t="s">
        <v>1048</v>
      </c>
      <c r="Q751" s="6" t="s">
        <v>870</v>
      </c>
      <c r="T751" s="6" t="s">
        <v>1942</v>
      </c>
      <c r="Y751" s="6">
        <v>330</v>
      </c>
      <c r="Z751" s="6" t="s">
        <v>3993</v>
      </c>
      <c r="AA751" s="6" t="s">
        <v>3994</v>
      </c>
    </row>
    <row r="752" spans="1:27">
      <c r="A752" s="6" t="s">
        <v>3989</v>
      </c>
      <c r="B752" s="6" t="s">
        <v>3990</v>
      </c>
      <c r="C752" s="6" t="s">
        <v>3991</v>
      </c>
      <c r="D752" s="6" t="s">
        <v>3992</v>
      </c>
      <c r="E752" s="6" t="s">
        <v>1919</v>
      </c>
      <c r="F752" s="6" t="s">
        <v>1920</v>
      </c>
      <c r="G752" s="6" t="s">
        <v>1921</v>
      </c>
      <c r="H752" s="6">
        <v>4714781020824</v>
      </c>
      <c r="I752" s="6">
        <v>1</v>
      </c>
      <c r="J752" s="6">
        <v>350</v>
      </c>
      <c r="K752" s="6">
        <v>0</v>
      </c>
      <c r="L752" s="6">
        <v>0</v>
      </c>
      <c r="M752" s="6">
        <v>755</v>
      </c>
      <c r="N752" s="6" t="s">
        <v>1940</v>
      </c>
      <c r="O752" s="6" t="s">
        <v>1048</v>
      </c>
      <c r="Q752" s="6" t="s">
        <v>870</v>
      </c>
      <c r="T752" s="6" t="s">
        <v>1942</v>
      </c>
      <c r="Y752" s="6">
        <v>330</v>
      </c>
      <c r="Z752" s="6" t="s">
        <v>3993</v>
      </c>
      <c r="AA752" s="6" t="s">
        <v>3994</v>
      </c>
    </row>
    <row r="753" spans="1:27">
      <c r="A753" s="6" t="s">
        <v>3995</v>
      </c>
      <c r="B753" s="6" t="s">
        <v>3996</v>
      </c>
      <c r="C753" s="6" t="s">
        <v>3997</v>
      </c>
      <c r="D753" s="6" t="s">
        <v>3998</v>
      </c>
      <c r="E753" s="6" t="s">
        <v>1478</v>
      </c>
      <c r="F753" s="6" t="s">
        <v>1479</v>
      </c>
      <c r="G753" s="6" t="s">
        <v>1946</v>
      </c>
      <c r="H753" s="6" t="s">
        <v>295</v>
      </c>
      <c r="I753" s="6">
        <v>2</v>
      </c>
      <c r="J753" s="6">
        <v>560</v>
      </c>
      <c r="K753" s="6">
        <v>0</v>
      </c>
      <c r="L753" s="6">
        <v>0</v>
      </c>
      <c r="M753" s="6">
        <v>728</v>
      </c>
      <c r="N753" s="6" t="s">
        <v>1940</v>
      </c>
      <c r="O753" s="6" t="s">
        <v>1048</v>
      </c>
      <c r="Q753" s="6" t="s">
        <v>870</v>
      </c>
      <c r="T753" s="6" t="s">
        <v>1942</v>
      </c>
      <c r="Y753" s="6">
        <v>328</v>
      </c>
      <c r="Z753" s="6" t="s">
        <v>3999</v>
      </c>
      <c r="AA753" s="6" t="s">
        <v>4000</v>
      </c>
    </row>
    <row r="754" spans="1:27">
      <c r="A754" s="6" t="s">
        <v>3995</v>
      </c>
      <c r="B754" s="6" t="s">
        <v>3996</v>
      </c>
      <c r="C754" s="6" t="s">
        <v>3997</v>
      </c>
      <c r="D754" s="6" t="s">
        <v>3998</v>
      </c>
      <c r="E754" s="6" t="s">
        <v>1980</v>
      </c>
      <c r="F754" s="6" t="s">
        <v>1981</v>
      </c>
      <c r="G754" s="6" t="s">
        <v>1982</v>
      </c>
      <c r="H754" s="6">
        <v>4714781020466</v>
      </c>
      <c r="I754" s="6">
        <v>1</v>
      </c>
      <c r="J754" s="6">
        <v>168</v>
      </c>
      <c r="K754" s="6">
        <v>0</v>
      </c>
      <c r="L754" s="6">
        <v>0</v>
      </c>
      <c r="M754" s="6">
        <v>728</v>
      </c>
      <c r="N754" s="6" t="s">
        <v>1940</v>
      </c>
      <c r="O754" s="6" t="s">
        <v>1048</v>
      </c>
      <c r="Q754" s="6" t="s">
        <v>870</v>
      </c>
      <c r="T754" s="6" t="s">
        <v>1942</v>
      </c>
      <c r="Y754" s="6">
        <v>328</v>
      </c>
      <c r="Z754" s="6" t="s">
        <v>3999</v>
      </c>
      <c r="AA754" s="6" t="s">
        <v>4000</v>
      </c>
    </row>
    <row r="755" spans="1:27">
      <c r="A755" s="6" t="s">
        <v>4001</v>
      </c>
      <c r="B755" s="6" t="s">
        <v>4002</v>
      </c>
      <c r="C755" s="6" t="s">
        <v>4003</v>
      </c>
      <c r="D755" s="6" t="s">
        <v>4004</v>
      </c>
      <c r="E755" s="6" t="s">
        <v>1904</v>
      </c>
      <c r="F755" s="6" t="s">
        <v>1905</v>
      </c>
      <c r="G755" s="6" t="s">
        <v>1906</v>
      </c>
      <c r="H755" s="6" t="s">
        <v>284</v>
      </c>
      <c r="I755" s="6">
        <v>1</v>
      </c>
      <c r="J755" s="6">
        <v>300</v>
      </c>
      <c r="K755" s="6">
        <v>65</v>
      </c>
      <c r="L755" s="6">
        <v>0</v>
      </c>
      <c r="M755" s="6">
        <v>365</v>
      </c>
      <c r="N755" s="6" t="s">
        <v>1476</v>
      </c>
      <c r="O755" s="6" t="s">
        <v>1477</v>
      </c>
      <c r="Q755" s="6" t="s">
        <v>870</v>
      </c>
      <c r="T755" s="6" t="s">
        <v>1886</v>
      </c>
      <c r="V755" s="6">
        <v>902931</v>
      </c>
      <c r="W755" s="6" t="s">
        <v>4005</v>
      </c>
      <c r="X755" s="6" t="s">
        <v>4006</v>
      </c>
    </row>
    <row r="756" spans="1:27">
      <c r="A756" s="6" t="s">
        <v>4007</v>
      </c>
      <c r="B756" s="6" t="s">
        <v>4008</v>
      </c>
      <c r="C756" s="6" t="s">
        <v>4009</v>
      </c>
      <c r="D756" s="6" t="s">
        <v>4010</v>
      </c>
      <c r="E756" s="6" t="s">
        <v>3101</v>
      </c>
      <c r="F756" s="6" t="s">
        <v>3102</v>
      </c>
      <c r="G756" s="6" t="s">
        <v>3103</v>
      </c>
      <c r="H756" s="6">
        <v>4714781021463</v>
      </c>
      <c r="I756" s="6">
        <v>1</v>
      </c>
      <c r="J756" s="6">
        <v>120</v>
      </c>
      <c r="K756" s="6">
        <v>0</v>
      </c>
      <c r="L756" s="6">
        <v>0</v>
      </c>
      <c r="M756" s="6">
        <v>1017</v>
      </c>
      <c r="N756" s="6" t="s">
        <v>1960</v>
      </c>
      <c r="O756" s="6" t="s">
        <v>1961</v>
      </c>
      <c r="Q756" s="6" t="s">
        <v>870</v>
      </c>
      <c r="T756" s="6" t="s">
        <v>1942</v>
      </c>
      <c r="Y756" s="6">
        <v>600</v>
      </c>
      <c r="Z756" s="6" t="s">
        <v>4011</v>
      </c>
    </row>
    <row r="757" spans="1:27">
      <c r="A757" s="6" t="s">
        <v>4007</v>
      </c>
      <c r="B757" s="6" t="s">
        <v>4008</v>
      </c>
      <c r="C757" s="6" t="s">
        <v>4009</v>
      </c>
      <c r="D757" s="6" t="s">
        <v>4010</v>
      </c>
      <c r="E757" s="6" t="s">
        <v>1912</v>
      </c>
      <c r="F757" s="6" t="s">
        <v>1913</v>
      </c>
      <c r="G757" s="6" t="s">
        <v>194</v>
      </c>
      <c r="H757" s="6">
        <v>4714781020282</v>
      </c>
      <c r="I757" s="6">
        <v>1</v>
      </c>
      <c r="J757" s="6">
        <v>299</v>
      </c>
      <c r="K757" s="6">
        <v>0</v>
      </c>
      <c r="L757" s="6">
        <v>0</v>
      </c>
      <c r="M757" s="6">
        <v>1017</v>
      </c>
      <c r="N757" s="6" t="s">
        <v>1960</v>
      </c>
      <c r="O757" s="6" t="s">
        <v>1961</v>
      </c>
      <c r="Q757" s="6" t="s">
        <v>870</v>
      </c>
      <c r="T757" s="6" t="s">
        <v>1942</v>
      </c>
      <c r="Y757" s="6">
        <v>600</v>
      </c>
      <c r="Z757" s="6" t="s">
        <v>4011</v>
      </c>
    </row>
    <row r="758" spans="1:27">
      <c r="A758" s="6" t="s">
        <v>4007</v>
      </c>
      <c r="B758" s="6" t="s">
        <v>4008</v>
      </c>
      <c r="C758" s="6" t="s">
        <v>4009</v>
      </c>
      <c r="D758" s="6" t="s">
        <v>4010</v>
      </c>
      <c r="E758" s="6" t="s">
        <v>1499</v>
      </c>
      <c r="F758" s="6" t="s">
        <v>1500</v>
      </c>
      <c r="G758" s="6" t="s">
        <v>173</v>
      </c>
      <c r="H758" s="6">
        <v>4714781024730</v>
      </c>
      <c r="I758" s="6">
        <v>2</v>
      </c>
      <c r="J758" s="6">
        <v>598</v>
      </c>
      <c r="K758" s="6">
        <v>0</v>
      </c>
      <c r="L758" s="6">
        <v>0</v>
      </c>
      <c r="M758" s="6">
        <v>1017</v>
      </c>
      <c r="N758" s="6" t="s">
        <v>1960</v>
      </c>
      <c r="O758" s="6" t="s">
        <v>1961</v>
      </c>
      <c r="Q758" s="6" t="s">
        <v>870</v>
      </c>
      <c r="T758" s="6" t="s">
        <v>1942</v>
      </c>
      <c r="Y758" s="6">
        <v>600</v>
      </c>
      <c r="Z758" s="6" t="s">
        <v>4011</v>
      </c>
    </row>
    <row r="759" spans="1:27">
      <c r="A759" s="6" t="s">
        <v>4007</v>
      </c>
      <c r="B759" s="6" t="s">
        <v>4008</v>
      </c>
      <c r="C759" s="6" t="s">
        <v>4009</v>
      </c>
      <c r="D759" s="6" t="s">
        <v>4010</v>
      </c>
      <c r="E759" s="6" t="s">
        <v>1740</v>
      </c>
      <c r="F759" s="6" t="s">
        <v>1741</v>
      </c>
      <c r="I759" s="6">
        <v>1</v>
      </c>
      <c r="J759" s="6">
        <v>0</v>
      </c>
      <c r="K759" s="6">
        <v>0</v>
      </c>
      <c r="L759" s="6">
        <v>0</v>
      </c>
      <c r="M759" s="6">
        <v>1017</v>
      </c>
      <c r="N759" s="6" t="s">
        <v>1960</v>
      </c>
      <c r="O759" s="6" t="s">
        <v>1961</v>
      </c>
      <c r="Q759" s="6" t="s">
        <v>870</v>
      </c>
      <c r="T759" s="6" t="s">
        <v>1942</v>
      </c>
      <c r="Y759" s="6">
        <v>600</v>
      </c>
      <c r="Z759" s="6" t="s">
        <v>4011</v>
      </c>
    </row>
    <row r="760" spans="1:27">
      <c r="A760" s="6" t="s">
        <v>4007</v>
      </c>
      <c r="B760" s="6" t="s">
        <v>4008</v>
      </c>
      <c r="C760" s="6" t="s">
        <v>4009</v>
      </c>
      <c r="D760" s="6" t="s">
        <v>4010</v>
      </c>
      <c r="E760" s="6" t="s">
        <v>873</v>
      </c>
      <c r="F760" s="6" t="s">
        <v>1299</v>
      </c>
      <c r="G760" s="6" t="s">
        <v>874</v>
      </c>
      <c r="I760" s="6">
        <v>1</v>
      </c>
      <c r="J760" s="6">
        <v>51</v>
      </c>
      <c r="K760" s="6">
        <v>0</v>
      </c>
      <c r="L760" s="6">
        <v>0</v>
      </c>
      <c r="M760" s="6">
        <v>1017</v>
      </c>
      <c r="N760" s="6" t="s">
        <v>1960</v>
      </c>
      <c r="O760" s="6" t="s">
        <v>1961</v>
      </c>
      <c r="Q760" s="6" t="s">
        <v>870</v>
      </c>
      <c r="T760" s="6" t="s">
        <v>1942</v>
      </c>
      <c r="Y760" s="6">
        <v>600</v>
      </c>
      <c r="Z760" s="6" t="s">
        <v>4011</v>
      </c>
    </row>
    <row r="761" spans="1:27">
      <c r="A761" s="6" t="s">
        <v>4012</v>
      </c>
      <c r="B761" s="6" t="s">
        <v>4013</v>
      </c>
      <c r="C761" s="6" t="s">
        <v>4014</v>
      </c>
      <c r="D761" s="6" t="s">
        <v>4015</v>
      </c>
      <c r="E761" s="6" t="s">
        <v>1486</v>
      </c>
      <c r="F761" s="6" t="s">
        <v>1487</v>
      </c>
      <c r="G761" s="6" t="s">
        <v>1488</v>
      </c>
      <c r="H761" s="6" t="s">
        <v>163</v>
      </c>
      <c r="I761" s="6">
        <v>1</v>
      </c>
      <c r="J761" s="6">
        <v>399</v>
      </c>
      <c r="K761" s="6">
        <v>0</v>
      </c>
      <c r="L761" s="6">
        <v>0</v>
      </c>
      <c r="M761" s="6">
        <v>1547</v>
      </c>
      <c r="N761" s="6" t="s">
        <v>1960</v>
      </c>
      <c r="O761" s="6" t="s">
        <v>1961</v>
      </c>
      <c r="Q761" s="6" t="s">
        <v>870</v>
      </c>
      <c r="T761" s="6" t="s">
        <v>1942</v>
      </c>
      <c r="Y761" s="6">
        <v>723</v>
      </c>
      <c r="Z761" s="6" t="s">
        <v>4016</v>
      </c>
    </row>
    <row r="762" spans="1:27">
      <c r="A762" s="6" t="s">
        <v>4012</v>
      </c>
      <c r="B762" s="6" t="s">
        <v>4013</v>
      </c>
      <c r="C762" s="6" t="s">
        <v>4014</v>
      </c>
      <c r="D762" s="6" t="s">
        <v>4015</v>
      </c>
      <c r="E762" s="6" t="s">
        <v>876</v>
      </c>
      <c r="F762" s="6" t="s">
        <v>877</v>
      </c>
      <c r="G762" s="6" t="s">
        <v>184</v>
      </c>
      <c r="H762" s="6">
        <v>4714781020107</v>
      </c>
      <c r="I762" s="6">
        <v>1</v>
      </c>
      <c r="J762" s="6">
        <v>399</v>
      </c>
      <c r="K762" s="6">
        <v>0</v>
      </c>
      <c r="L762" s="6">
        <v>0</v>
      </c>
      <c r="M762" s="6">
        <v>1547</v>
      </c>
      <c r="N762" s="6" t="s">
        <v>1960</v>
      </c>
      <c r="O762" s="6" t="s">
        <v>1961</v>
      </c>
      <c r="Q762" s="6" t="s">
        <v>870</v>
      </c>
      <c r="T762" s="6" t="s">
        <v>1942</v>
      </c>
      <c r="Y762" s="6">
        <v>723</v>
      </c>
      <c r="Z762" s="6" t="s">
        <v>4016</v>
      </c>
    </row>
    <row r="763" spans="1:27">
      <c r="A763" s="6" t="s">
        <v>4012</v>
      </c>
      <c r="B763" s="6" t="s">
        <v>4013</v>
      </c>
      <c r="C763" s="6" t="s">
        <v>4014</v>
      </c>
      <c r="D763" s="6" t="s">
        <v>4015</v>
      </c>
      <c r="E763" s="6" t="s">
        <v>1481</v>
      </c>
      <c r="F763" s="6" t="s">
        <v>1482</v>
      </c>
      <c r="G763" s="6" t="s">
        <v>1483</v>
      </c>
      <c r="H763" s="6" t="s">
        <v>175</v>
      </c>
      <c r="I763" s="6">
        <v>1</v>
      </c>
      <c r="J763" s="6">
        <v>450</v>
      </c>
      <c r="K763" s="6">
        <v>0</v>
      </c>
      <c r="L763" s="6">
        <v>0</v>
      </c>
      <c r="M763" s="6">
        <v>1547</v>
      </c>
      <c r="N763" s="6" t="s">
        <v>1960</v>
      </c>
      <c r="O763" s="6" t="s">
        <v>1961</v>
      </c>
      <c r="Q763" s="6" t="s">
        <v>870</v>
      </c>
      <c r="T763" s="6" t="s">
        <v>1942</v>
      </c>
      <c r="Y763" s="6">
        <v>723</v>
      </c>
      <c r="Z763" s="6" t="s">
        <v>4016</v>
      </c>
    </row>
    <row r="764" spans="1:27">
      <c r="A764" s="6" t="s">
        <v>4012</v>
      </c>
      <c r="B764" s="6" t="s">
        <v>4013</v>
      </c>
      <c r="C764" s="6" t="s">
        <v>4014</v>
      </c>
      <c r="D764" s="6" t="s">
        <v>4015</v>
      </c>
      <c r="E764" s="6" t="s">
        <v>1912</v>
      </c>
      <c r="F764" s="6" t="s">
        <v>1913</v>
      </c>
      <c r="G764" s="6" t="s">
        <v>194</v>
      </c>
      <c r="H764" s="6">
        <v>4714781020282</v>
      </c>
      <c r="I764" s="6">
        <v>1</v>
      </c>
      <c r="J764" s="6">
        <v>299</v>
      </c>
      <c r="K764" s="6">
        <v>0</v>
      </c>
      <c r="L764" s="6">
        <v>0</v>
      </c>
      <c r="M764" s="6">
        <v>1547</v>
      </c>
      <c r="N764" s="6" t="s">
        <v>1960</v>
      </c>
      <c r="O764" s="6" t="s">
        <v>1961</v>
      </c>
      <c r="Q764" s="6" t="s">
        <v>870</v>
      </c>
      <c r="T764" s="6" t="s">
        <v>1942</v>
      </c>
      <c r="Y764" s="6">
        <v>723</v>
      </c>
      <c r="Z764" s="6" t="s">
        <v>4016</v>
      </c>
    </row>
    <row r="765" spans="1:27">
      <c r="A765" s="6" t="s">
        <v>4012</v>
      </c>
      <c r="B765" s="6" t="s">
        <v>4013</v>
      </c>
      <c r="C765" s="6" t="s">
        <v>4014</v>
      </c>
      <c r="D765" s="6" t="s">
        <v>4015</v>
      </c>
      <c r="E765" s="6" t="s">
        <v>1887</v>
      </c>
      <c r="F765" s="6" t="s">
        <v>1888</v>
      </c>
      <c r="I765" s="6">
        <v>1</v>
      </c>
      <c r="J765" s="6">
        <v>0</v>
      </c>
      <c r="K765" s="6">
        <v>0</v>
      </c>
      <c r="L765" s="6">
        <v>0</v>
      </c>
      <c r="M765" s="6">
        <v>1547</v>
      </c>
      <c r="N765" s="6" t="s">
        <v>1960</v>
      </c>
      <c r="O765" s="6" t="s">
        <v>1961</v>
      </c>
      <c r="Q765" s="6" t="s">
        <v>870</v>
      </c>
      <c r="T765" s="6" t="s">
        <v>1942</v>
      </c>
      <c r="Y765" s="6">
        <v>723</v>
      </c>
      <c r="Z765" s="6" t="s">
        <v>4016</v>
      </c>
    </row>
    <row r="766" spans="1:27">
      <c r="A766" s="6" t="s">
        <v>4012</v>
      </c>
      <c r="B766" s="6" t="s">
        <v>4013</v>
      </c>
      <c r="C766" s="6" t="s">
        <v>4014</v>
      </c>
      <c r="D766" s="6" t="s">
        <v>4015</v>
      </c>
      <c r="E766" s="6" t="s">
        <v>1740</v>
      </c>
      <c r="F766" s="6" t="s">
        <v>1741</v>
      </c>
      <c r="I766" s="6">
        <v>1</v>
      </c>
      <c r="J766" s="6">
        <v>0</v>
      </c>
      <c r="K766" s="6">
        <v>0</v>
      </c>
      <c r="L766" s="6">
        <v>0</v>
      </c>
      <c r="M766" s="6">
        <v>1547</v>
      </c>
      <c r="N766" s="6" t="s">
        <v>1960</v>
      </c>
      <c r="O766" s="6" t="s">
        <v>1961</v>
      </c>
      <c r="Q766" s="6" t="s">
        <v>870</v>
      </c>
      <c r="T766" s="6" t="s">
        <v>1942</v>
      </c>
      <c r="Y766" s="6">
        <v>723</v>
      </c>
      <c r="Z766" s="6" t="s">
        <v>4016</v>
      </c>
    </row>
    <row r="767" spans="1:27">
      <c r="A767" s="6" t="s">
        <v>4012</v>
      </c>
      <c r="B767" s="6" t="s">
        <v>4013</v>
      </c>
      <c r="C767" s="6" t="s">
        <v>4014</v>
      </c>
      <c r="D767" s="6" t="s">
        <v>4015</v>
      </c>
      <c r="E767" s="6" t="s">
        <v>873</v>
      </c>
      <c r="F767" s="6" t="s">
        <v>1299</v>
      </c>
      <c r="G767" s="6" t="s">
        <v>874</v>
      </c>
      <c r="I767" s="6">
        <v>1</v>
      </c>
      <c r="J767" s="6">
        <v>77</v>
      </c>
      <c r="K767" s="6">
        <v>0</v>
      </c>
      <c r="L767" s="6">
        <v>0</v>
      </c>
      <c r="M767" s="6">
        <v>1547</v>
      </c>
      <c r="N767" s="6" t="s">
        <v>1960</v>
      </c>
      <c r="O767" s="6" t="s">
        <v>1961</v>
      </c>
      <c r="Q767" s="6" t="s">
        <v>870</v>
      </c>
      <c r="T767" s="6" t="s">
        <v>1942</v>
      </c>
      <c r="Y767" s="6">
        <v>723</v>
      </c>
      <c r="Z767" s="6" t="s">
        <v>4016</v>
      </c>
    </row>
    <row r="768" spans="1:27">
      <c r="A768" s="6" t="s">
        <v>4017</v>
      </c>
      <c r="B768" s="6" t="s">
        <v>4018</v>
      </c>
      <c r="C768" s="6" t="s">
        <v>4019</v>
      </c>
      <c r="D768" s="6" t="s">
        <v>4020</v>
      </c>
      <c r="E768" s="6" t="s">
        <v>1524</v>
      </c>
      <c r="F768" s="6" t="s">
        <v>1525</v>
      </c>
      <c r="G768" s="6" t="s">
        <v>180</v>
      </c>
      <c r="H768" s="6">
        <v>4714781024723</v>
      </c>
      <c r="I768" s="6">
        <v>5</v>
      </c>
      <c r="J768" s="6">
        <v>1495</v>
      </c>
      <c r="K768" s="6">
        <v>0</v>
      </c>
      <c r="L768" s="6">
        <v>0</v>
      </c>
      <c r="M768" s="6">
        <v>3897</v>
      </c>
      <c r="N768" s="6" t="s">
        <v>1940</v>
      </c>
      <c r="O768" s="6" t="s">
        <v>1048</v>
      </c>
      <c r="Q768" s="6" t="s">
        <v>870</v>
      </c>
      <c r="T768" s="6" t="s">
        <v>1942</v>
      </c>
      <c r="Y768" s="6">
        <v>231</v>
      </c>
      <c r="Z768" s="6" t="s">
        <v>4021</v>
      </c>
    </row>
    <row r="769" spans="1:26">
      <c r="A769" s="6" t="s">
        <v>4017</v>
      </c>
      <c r="B769" s="6" t="s">
        <v>4018</v>
      </c>
      <c r="C769" s="6" t="s">
        <v>4019</v>
      </c>
      <c r="D769" s="6" t="s">
        <v>4020</v>
      </c>
      <c r="E769" s="6" t="s">
        <v>1499</v>
      </c>
      <c r="F769" s="6" t="s">
        <v>1500</v>
      </c>
      <c r="G769" s="6" t="s">
        <v>173</v>
      </c>
      <c r="H769" s="6">
        <v>4714781024730</v>
      </c>
      <c r="I769" s="6">
        <v>3</v>
      </c>
      <c r="J769" s="6">
        <v>897</v>
      </c>
      <c r="K769" s="6">
        <v>0</v>
      </c>
      <c r="L769" s="6">
        <v>0</v>
      </c>
      <c r="M769" s="6">
        <v>3897</v>
      </c>
      <c r="N769" s="6" t="s">
        <v>1940</v>
      </c>
      <c r="O769" s="6" t="s">
        <v>1048</v>
      </c>
      <c r="Q769" s="6" t="s">
        <v>870</v>
      </c>
      <c r="T769" s="6" t="s">
        <v>1942</v>
      </c>
      <c r="Y769" s="6">
        <v>231</v>
      </c>
      <c r="Z769" s="6" t="s">
        <v>4021</v>
      </c>
    </row>
    <row r="770" spans="1:26">
      <c r="A770" s="6" t="s">
        <v>4017</v>
      </c>
      <c r="B770" s="6" t="s">
        <v>4018</v>
      </c>
      <c r="C770" s="6" t="s">
        <v>4019</v>
      </c>
      <c r="D770" s="6" t="s">
        <v>4020</v>
      </c>
      <c r="E770" s="6" t="s">
        <v>1514</v>
      </c>
      <c r="F770" s="6" t="s">
        <v>1515</v>
      </c>
      <c r="G770" s="6" t="s">
        <v>179</v>
      </c>
      <c r="H770" s="6">
        <v>4714781024716</v>
      </c>
      <c r="I770" s="6">
        <v>3</v>
      </c>
      <c r="J770" s="6">
        <v>897</v>
      </c>
      <c r="K770" s="6">
        <v>0</v>
      </c>
      <c r="L770" s="6">
        <v>0</v>
      </c>
      <c r="M770" s="6">
        <v>3897</v>
      </c>
      <c r="N770" s="6" t="s">
        <v>1940</v>
      </c>
      <c r="O770" s="6" t="s">
        <v>1048</v>
      </c>
      <c r="Q770" s="6" t="s">
        <v>870</v>
      </c>
      <c r="T770" s="6" t="s">
        <v>1942</v>
      </c>
      <c r="Y770" s="6">
        <v>231</v>
      </c>
      <c r="Z770" s="6" t="s">
        <v>4021</v>
      </c>
    </row>
    <row r="771" spans="1:26">
      <c r="A771" s="6" t="s">
        <v>4017</v>
      </c>
      <c r="B771" s="6" t="s">
        <v>4018</v>
      </c>
      <c r="C771" s="6" t="s">
        <v>4019</v>
      </c>
      <c r="D771" s="6" t="s">
        <v>4020</v>
      </c>
      <c r="E771" s="6" t="s">
        <v>1912</v>
      </c>
      <c r="F771" s="6" t="s">
        <v>1913</v>
      </c>
      <c r="G771" s="6" t="s">
        <v>194</v>
      </c>
      <c r="H771" s="6">
        <v>4714781020282</v>
      </c>
      <c r="I771" s="6">
        <v>3</v>
      </c>
      <c r="J771" s="6">
        <v>897</v>
      </c>
      <c r="K771" s="6">
        <v>0</v>
      </c>
      <c r="L771" s="6">
        <v>0</v>
      </c>
      <c r="M771" s="6">
        <v>3897</v>
      </c>
      <c r="N771" s="6" t="s">
        <v>1940</v>
      </c>
      <c r="O771" s="6" t="s">
        <v>1048</v>
      </c>
      <c r="Q771" s="6" t="s">
        <v>870</v>
      </c>
      <c r="T771" s="6" t="s">
        <v>1942</v>
      </c>
      <c r="Y771" s="6">
        <v>231</v>
      </c>
      <c r="Z771" s="6" t="s">
        <v>4021</v>
      </c>
    </row>
    <row r="772" spans="1:26">
      <c r="A772" s="6" t="s">
        <v>4017</v>
      </c>
      <c r="B772" s="6" t="s">
        <v>4018</v>
      </c>
      <c r="C772" s="6" t="s">
        <v>4019</v>
      </c>
      <c r="D772" s="6" t="s">
        <v>4020</v>
      </c>
      <c r="E772" s="6" t="s">
        <v>1507</v>
      </c>
      <c r="F772" s="6" t="s">
        <v>1926</v>
      </c>
      <c r="G772" s="6" t="s">
        <v>874</v>
      </c>
      <c r="I772" s="6">
        <v>1</v>
      </c>
      <c r="J772" s="6">
        <v>-84</v>
      </c>
      <c r="K772" s="6">
        <v>0</v>
      </c>
      <c r="L772" s="6">
        <v>0</v>
      </c>
      <c r="M772" s="6">
        <v>3897</v>
      </c>
      <c r="N772" s="6" t="s">
        <v>1940</v>
      </c>
      <c r="O772" s="6" t="s">
        <v>1048</v>
      </c>
      <c r="Q772" s="6" t="s">
        <v>870</v>
      </c>
      <c r="T772" s="6" t="s">
        <v>1942</v>
      </c>
      <c r="Y772" s="6">
        <v>231</v>
      </c>
      <c r="Z772" s="6" t="s">
        <v>4021</v>
      </c>
    </row>
    <row r="773" spans="1:26">
      <c r="A773" s="6" t="s">
        <v>4017</v>
      </c>
      <c r="B773" s="6" t="s">
        <v>4018</v>
      </c>
      <c r="C773" s="6" t="s">
        <v>4019</v>
      </c>
      <c r="D773" s="6" t="s">
        <v>4020</v>
      </c>
      <c r="E773" s="6" t="s">
        <v>868</v>
      </c>
      <c r="F773" s="6" t="s">
        <v>871</v>
      </c>
      <c r="G773" s="6" t="s">
        <v>872</v>
      </c>
      <c r="I773" s="6">
        <v>1</v>
      </c>
      <c r="J773" s="6">
        <v>-205</v>
      </c>
      <c r="K773" s="6">
        <v>0</v>
      </c>
      <c r="L773" s="6">
        <v>0</v>
      </c>
      <c r="M773" s="6">
        <v>3897</v>
      </c>
      <c r="N773" s="6" t="s">
        <v>1940</v>
      </c>
      <c r="O773" s="6" t="s">
        <v>1048</v>
      </c>
      <c r="Q773" s="6" t="s">
        <v>870</v>
      </c>
      <c r="T773" s="6" t="s">
        <v>1942</v>
      </c>
      <c r="Y773" s="6">
        <v>231</v>
      </c>
      <c r="Z773" s="6" t="s">
        <v>4021</v>
      </c>
    </row>
    <row r="774" spans="1:26">
      <c r="A774" s="6" t="s">
        <v>4017</v>
      </c>
      <c r="B774" s="6" t="s">
        <v>4018</v>
      </c>
      <c r="C774" s="6" t="s">
        <v>4019</v>
      </c>
      <c r="D774" s="6" t="s">
        <v>4020</v>
      </c>
      <c r="E774" s="6" t="s">
        <v>1740</v>
      </c>
      <c r="F774" s="6" t="s">
        <v>1741</v>
      </c>
      <c r="I774" s="6">
        <v>1</v>
      </c>
      <c r="J774" s="6">
        <v>0</v>
      </c>
      <c r="K774" s="6">
        <v>0</v>
      </c>
      <c r="L774" s="6">
        <v>0</v>
      </c>
      <c r="M774" s="6">
        <v>3897</v>
      </c>
      <c r="N774" s="6" t="s">
        <v>1940</v>
      </c>
      <c r="O774" s="6" t="s">
        <v>1048</v>
      </c>
      <c r="Q774" s="6" t="s">
        <v>870</v>
      </c>
      <c r="T774" s="6" t="s">
        <v>1942</v>
      </c>
      <c r="Y774" s="6">
        <v>231</v>
      </c>
      <c r="Z774" s="6" t="s">
        <v>4021</v>
      </c>
    </row>
    <row r="775" spans="1:26">
      <c r="A775" s="6" t="s">
        <v>4017</v>
      </c>
      <c r="B775" s="6" t="s">
        <v>4018</v>
      </c>
      <c r="C775" s="6" t="s">
        <v>4019</v>
      </c>
      <c r="D775" s="6" t="s">
        <v>4020</v>
      </c>
      <c r="E775" s="6" t="s">
        <v>1740</v>
      </c>
      <c r="F775" s="6" t="s">
        <v>1741</v>
      </c>
      <c r="I775" s="6">
        <v>1</v>
      </c>
      <c r="J775" s="6">
        <v>0</v>
      </c>
      <c r="K775" s="6">
        <v>0</v>
      </c>
      <c r="L775" s="6">
        <v>0</v>
      </c>
      <c r="M775" s="6">
        <v>3897</v>
      </c>
      <c r="N775" s="6" t="s">
        <v>1940</v>
      </c>
      <c r="O775" s="6" t="s">
        <v>1048</v>
      </c>
      <c r="Q775" s="6" t="s">
        <v>870</v>
      </c>
      <c r="T775" s="6" t="s">
        <v>1942</v>
      </c>
      <c r="Y775" s="6">
        <v>231</v>
      </c>
      <c r="Z775" s="6" t="s">
        <v>4021</v>
      </c>
    </row>
    <row r="776" spans="1:26">
      <c r="A776" s="6" t="s">
        <v>4017</v>
      </c>
      <c r="B776" s="6" t="s">
        <v>4018</v>
      </c>
      <c r="C776" s="6" t="s">
        <v>4019</v>
      </c>
      <c r="D776" s="6" t="s">
        <v>4020</v>
      </c>
      <c r="E776" s="6" t="s">
        <v>1810</v>
      </c>
      <c r="F776" s="6" t="s">
        <v>1811</v>
      </c>
      <c r="I776" s="6">
        <v>1</v>
      </c>
      <c r="J776" s="6">
        <v>0</v>
      </c>
      <c r="K776" s="6">
        <v>0</v>
      </c>
      <c r="L776" s="6">
        <v>0</v>
      </c>
      <c r="M776" s="6">
        <v>3897</v>
      </c>
      <c r="N776" s="6" t="s">
        <v>1940</v>
      </c>
      <c r="O776" s="6" t="s">
        <v>1048</v>
      </c>
      <c r="Q776" s="6" t="s">
        <v>870</v>
      </c>
      <c r="T776" s="6" t="s">
        <v>1942</v>
      </c>
      <c r="Y776" s="6">
        <v>231</v>
      </c>
      <c r="Z776" s="6" t="s">
        <v>4021</v>
      </c>
    </row>
    <row r="777" spans="1:26">
      <c r="A777" s="6" t="s">
        <v>4017</v>
      </c>
      <c r="B777" s="6" t="s">
        <v>4018</v>
      </c>
      <c r="C777" s="6" t="s">
        <v>4019</v>
      </c>
      <c r="D777" s="6" t="s">
        <v>4020</v>
      </c>
      <c r="E777" s="6" t="s">
        <v>873</v>
      </c>
      <c r="F777" s="6" t="s">
        <v>1299</v>
      </c>
      <c r="G777" s="6" t="s">
        <v>874</v>
      </c>
      <c r="I777" s="6">
        <v>1</v>
      </c>
      <c r="J777" s="6">
        <v>209</v>
      </c>
      <c r="K777" s="6">
        <v>0</v>
      </c>
      <c r="L777" s="6">
        <v>0</v>
      </c>
      <c r="M777" s="6">
        <v>3897</v>
      </c>
      <c r="N777" s="6" t="s">
        <v>1940</v>
      </c>
      <c r="O777" s="6" t="s">
        <v>1048</v>
      </c>
      <c r="Q777" s="6" t="s">
        <v>870</v>
      </c>
      <c r="T777" s="6" t="s">
        <v>1942</v>
      </c>
      <c r="Y777" s="6">
        <v>231</v>
      </c>
      <c r="Z777" s="6" t="s">
        <v>4021</v>
      </c>
    </row>
    <row r="778" spans="1:26">
      <c r="A778" s="6" t="s">
        <v>4022</v>
      </c>
      <c r="B778" s="6" t="s">
        <v>4023</v>
      </c>
      <c r="C778" s="6" t="s">
        <v>4024</v>
      </c>
      <c r="D778" s="6" t="s">
        <v>4025</v>
      </c>
      <c r="E778" s="6" t="s">
        <v>1923</v>
      </c>
      <c r="F778" s="6" t="s">
        <v>1924</v>
      </c>
      <c r="G778" s="6" t="s">
        <v>2027</v>
      </c>
      <c r="H778" s="6" t="s">
        <v>185</v>
      </c>
      <c r="I778" s="6">
        <v>1</v>
      </c>
      <c r="J778" s="6">
        <v>390</v>
      </c>
      <c r="K778" s="6">
        <v>0</v>
      </c>
      <c r="L778" s="6">
        <v>0</v>
      </c>
      <c r="M778" s="6">
        <v>1031</v>
      </c>
      <c r="N778" s="6" t="s">
        <v>1476</v>
      </c>
      <c r="O778" s="6" t="s">
        <v>1477</v>
      </c>
      <c r="Q778" s="6" t="s">
        <v>870</v>
      </c>
      <c r="T778" s="6" t="s">
        <v>1886</v>
      </c>
      <c r="V778" s="6">
        <v>189112</v>
      </c>
      <c r="W778" s="6" t="s">
        <v>2419</v>
      </c>
      <c r="X778" s="6" t="s">
        <v>2420</v>
      </c>
    </row>
    <row r="779" spans="1:26">
      <c r="A779" s="6" t="s">
        <v>4022</v>
      </c>
      <c r="B779" s="6" t="s">
        <v>4023</v>
      </c>
      <c r="C779" s="6" t="s">
        <v>4024</v>
      </c>
      <c r="D779" s="6" t="s">
        <v>4025</v>
      </c>
      <c r="E779" s="6" t="s">
        <v>1486</v>
      </c>
      <c r="F779" s="6" t="s">
        <v>1487</v>
      </c>
      <c r="G779" s="6" t="s">
        <v>2026</v>
      </c>
      <c r="H779" s="6" t="s">
        <v>1042</v>
      </c>
      <c r="I779" s="6">
        <v>1</v>
      </c>
      <c r="J779" s="6">
        <v>399</v>
      </c>
      <c r="K779" s="6">
        <v>0</v>
      </c>
      <c r="L779" s="6">
        <v>0</v>
      </c>
      <c r="M779" s="6">
        <v>1031</v>
      </c>
      <c r="N779" s="6" t="s">
        <v>1476</v>
      </c>
      <c r="O779" s="6" t="s">
        <v>1477</v>
      </c>
      <c r="Q779" s="6" t="s">
        <v>870</v>
      </c>
      <c r="T779" s="6" t="s">
        <v>1886</v>
      </c>
      <c r="V779" s="6">
        <v>189112</v>
      </c>
      <c r="W779" s="6" t="s">
        <v>2419</v>
      </c>
      <c r="X779" s="6" t="s">
        <v>2420</v>
      </c>
    </row>
    <row r="780" spans="1:26">
      <c r="A780" s="6" t="s">
        <v>4022</v>
      </c>
      <c r="B780" s="6" t="s">
        <v>4023</v>
      </c>
      <c r="C780" s="6" t="s">
        <v>4024</v>
      </c>
      <c r="D780" s="6" t="s">
        <v>4025</v>
      </c>
      <c r="E780" s="6" t="s">
        <v>1966</v>
      </c>
      <c r="F780" s="6" t="s">
        <v>1967</v>
      </c>
      <c r="G780" s="6" t="s">
        <v>1968</v>
      </c>
      <c r="H780" s="6">
        <v>4714781020817</v>
      </c>
      <c r="I780" s="6">
        <v>1</v>
      </c>
      <c r="J780" s="6">
        <v>128</v>
      </c>
      <c r="K780" s="6">
        <v>0</v>
      </c>
      <c r="L780" s="6">
        <v>0</v>
      </c>
      <c r="M780" s="6">
        <v>1031</v>
      </c>
      <c r="N780" s="6" t="s">
        <v>1476</v>
      </c>
      <c r="O780" s="6" t="s">
        <v>1477</v>
      </c>
      <c r="Q780" s="6" t="s">
        <v>870</v>
      </c>
      <c r="T780" s="6" t="s">
        <v>1886</v>
      </c>
      <c r="V780" s="6">
        <v>189112</v>
      </c>
      <c r="W780" s="6" t="s">
        <v>2419</v>
      </c>
      <c r="X780" s="6" t="s">
        <v>2420</v>
      </c>
    </row>
    <row r="781" spans="1:26">
      <c r="A781" s="6" t="s">
        <v>4022</v>
      </c>
      <c r="B781" s="6" t="s">
        <v>4023</v>
      </c>
      <c r="C781" s="6" t="s">
        <v>4024</v>
      </c>
      <c r="D781" s="6" t="s">
        <v>4025</v>
      </c>
      <c r="E781" s="6" t="s">
        <v>1980</v>
      </c>
      <c r="F781" s="6" t="s">
        <v>1981</v>
      </c>
      <c r="G781" s="6" t="s">
        <v>1982</v>
      </c>
      <c r="H781" s="6">
        <v>4714781020466</v>
      </c>
      <c r="I781" s="6">
        <v>1</v>
      </c>
      <c r="J781" s="6">
        <v>168</v>
      </c>
      <c r="K781" s="6">
        <v>0</v>
      </c>
      <c r="L781" s="6">
        <v>0</v>
      </c>
      <c r="M781" s="6">
        <v>1031</v>
      </c>
      <c r="N781" s="6" t="s">
        <v>1476</v>
      </c>
      <c r="O781" s="6" t="s">
        <v>1477</v>
      </c>
      <c r="Q781" s="6" t="s">
        <v>870</v>
      </c>
      <c r="T781" s="6" t="s">
        <v>1886</v>
      </c>
      <c r="V781" s="6">
        <v>189112</v>
      </c>
      <c r="W781" s="6" t="s">
        <v>2419</v>
      </c>
      <c r="X781" s="6" t="s">
        <v>2420</v>
      </c>
    </row>
    <row r="782" spans="1:26">
      <c r="A782" s="6" t="s">
        <v>4022</v>
      </c>
      <c r="B782" s="6" t="s">
        <v>4023</v>
      </c>
      <c r="C782" s="6" t="s">
        <v>4024</v>
      </c>
      <c r="D782" s="6" t="s">
        <v>4025</v>
      </c>
      <c r="E782" s="6" t="s">
        <v>868</v>
      </c>
      <c r="F782" s="6" t="s">
        <v>871</v>
      </c>
      <c r="G782" s="6" t="s">
        <v>872</v>
      </c>
      <c r="I782" s="6">
        <v>1</v>
      </c>
      <c r="J782" s="6">
        <v>-54</v>
      </c>
      <c r="K782" s="6">
        <v>0</v>
      </c>
      <c r="L782" s="6">
        <v>0</v>
      </c>
      <c r="M782" s="6">
        <v>1031</v>
      </c>
      <c r="N782" s="6" t="s">
        <v>1476</v>
      </c>
      <c r="O782" s="6" t="s">
        <v>1477</v>
      </c>
      <c r="Q782" s="6" t="s">
        <v>870</v>
      </c>
      <c r="T782" s="6" t="s">
        <v>1886</v>
      </c>
      <c r="V782" s="6">
        <v>189112</v>
      </c>
      <c r="W782" s="6" t="s">
        <v>2419</v>
      </c>
      <c r="X782" s="6" t="s">
        <v>2420</v>
      </c>
    </row>
    <row r="783" spans="1:26">
      <c r="A783" s="6" t="s">
        <v>4022</v>
      </c>
      <c r="B783" s="6" t="s">
        <v>4023</v>
      </c>
      <c r="C783" s="6" t="s">
        <v>4024</v>
      </c>
      <c r="D783" s="6" t="s">
        <v>4025</v>
      </c>
      <c r="E783" s="6" t="s">
        <v>1810</v>
      </c>
      <c r="F783" s="6" t="s">
        <v>1811</v>
      </c>
      <c r="I783" s="6">
        <v>1</v>
      </c>
      <c r="J783" s="6">
        <v>0</v>
      </c>
      <c r="K783" s="6">
        <v>0</v>
      </c>
      <c r="L783" s="6">
        <v>0</v>
      </c>
      <c r="M783" s="6">
        <v>1031</v>
      </c>
      <c r="N783" s="6" t="s">
        <v>1476</v>
      </c>
      <c r="O783" s="6" t="s">
        <v>1477</v>
      </c>
      <c r="Q783" s="6" t="s">
        <v>870</v>
      </c>
      <c r="T783" s="6" t="s">
        <v>1886</v>
      </c>
      <c r="V783" s="6">
        <v>189112</v>
      </c>
      <c r="W783" s="6" t="s">
        <v>2419</v>
      </c>
      <c r="X783" s="6" t="s">
        <v>2420</v>
      </c>
    </row>
    <row r="784" spans="1:26">
      <c r="A784" s="6" t="s">
        <v>4022</v>
      </c>
      <c r="B784" s="6" t="s">
        <v>4023</v>
      </c>
      <c r="C784" s="6" t="s">
        <v>4024</v>
      </c>
      <c r="D784" s="6" t="s">
        <v>4025</v>
      </c>
      <c r="E784" s="6" t="s">
        <v>873</v>
      </c>
      <c r="F784" s="6" t="s">
        <v>1299</v>
      </c>
      <c r="G784" s="6" t="s">
        <v>874</v>
      </c>
      <c r="I784" s="6">
        <v>1</v>
      </c>
      <c r="J784" s="6">
        <v>54</v>
      </c>
      <c r="K784" s="6">
        <v>0</v>
      </c>
      <c r="L784" s="6">
        <v>0</v>
      </c>
      <c r="M784" s="6">
        <v>1031</v>
      </c>
      <c r="N784" s="6" t="s">
        <v>1476</v>
      </c>
      <c r="O784" s="6" t="s">
        <v>1477</v>
      </c>
      <c r="Q784" s="6" t="s">
        <v>870</v>
      </c>
      <c r="T784" s="6" t="s">
        <v>1886</v>
      </c>
      <c r="V784" s="6">
        <v>189112</v>
      </c>
      <c r="W784" s="6" t="s">
        <v>2419</v>
      </c>
      <c r="X784" s="6" t="s">
        <v>2420</v>
      </c>
    </row>
    <row r="785" spans="1:26">
      <c r="A785" s="6" t="s">
        <v>4026</v>
      </c>
      <c r="B785" s="6" t="s">
        <v>4027</v>
      </c>
      <c r="C785" s="6" t="s">
        <v>4028</v>
      </c>
      <c r="D785" s="6" t="s">
        <v>4029</v>
      </c>
      <c r="E785" s="6" t="s">
        <v>1944</v>
      </c>
      <c r="F785" s="6" t="s">
        <v>1945</v>
      </c>
      <c r="G785" s="6" t="s">
        <v>1819</v>
      </c>
      <c r="H785" s="6" t="s">
        <v>298</v>
      </c>
      <c r="I785" s="6">
        <v>1</v>
      </c>
      <c r="J785" s="6">
        <v>680</v>
      </c>
      <c r="K785" s="6">
        <v>0</v>
      </c>
      <c r="L785" s="6">
        <v>0</v>
      </c>
      <c r="M785" s="6">
        <v>1291</v>
      </c>
      <c r="N785" s="6" t="s">
        <v>1960</v>
      </c>
      <c r="O785" s="6" t="s">
        <v>1961</v>
      </c>
      <c r="Q785" s="6" t="s">
        <v>870</v>
      </c>
      <c r="T785" s="6" t="s">
        <v>1942</v>
      </c>
      <c r="Y785" s="6">
        <v>413</v>
      </c>
      <c r="Z785" s="6" t="s">
        <v>4030</v>
      </c>
    </row>
    <row r="786" spans="1:26">
      <c r="A786" s="6" t="s">
        <v>4026</v>
      </c>
      <c r="B786" s="6" t="s">
        <v>4027</v>
      </c>
      <c r="C786" s="6" t="s">
        <v>4028</v>
      </c>
      <c r="D786" s="6" t="s">
        <v>4029</v>
      </c>
      <c r="E786" s="6" t="s">
        <v>1478</v>
      </c>
      <c r="F786" s="6" t="s">
        <v>1479</v>
      </c>
      <c r="G786" s="6" t="s">
        <v>1946</v>
      </c>
      <c r="H786" s="6" t="s">
        <v>295</v>
      </c>
      <c r="I786" s="6">
        <v>1</v>
      </c>
      <c r="J786" s="6">
        <v>280</v>
      </c>
      <c r="K786" s="6">
        <v>0</v>
      </c>
      <c r="L786" s="6">
        <v>0</v>
      </c>
      <c r="M786" s="6">
        <v>1291</v>
      </c>
      <c r="N786" s="6" t="s">
        <v>1960</v>
      </c>
      <c r="O786" s="6" t="s">
        <v>1961</v>
      </c>
      <c r="Q786" s="6" t="s">
        <v>870</v>
      </c>
      <c r="T786" s="6" t="s">
        <v>1942</v>
      </c>
      <c r="Y786" s="6">
        <v>413</v>
      </c>
      <c r="Z786" s="6" t="s">
        <v>4030</v>
      </c>
    </row>
    <row r="787" spans="1:26">
      <c r="A787" s="6" t="s">
        <v>4026</v>
      </c>
      <c r="B787" s="6" t="s">
        <v>4027</v>
      </c>
      <c r="C787" s="6" t="s">
        <v>4028</v>
      </c>
      <c r="D787" s="6" t="s">
        <v>4029</v>
      </c>
      <c r="E787" s="6" t="s">
        <v>1486</v>
      </c>
      <c r="F787" s="6" t="s">
        <v>1487</v>
      </c>
      <c r="G787" s="6" t="s">
        <v>1488</v>
      </c>
      <c r="H787" s="6" t="s">
        <v>163</v>
      </c>
      <c r="I787" s="6">
        <v>1</v>
      </c>
      <c r="J787" s="6">
        <v>399</v>
      </c>
      <c r="K787" s="6">
        <v>0</v>
      </c>
      <c r="L787" s="6">
        <v>0</v>
      </c>
      <c r="M787" s="6">
        <v>1291</v>
      </c>
      <c r="N787" s="6" t="s">
        <v>1960</v>
      </c>
      <c r="O787" s="6" t="s">
        <v>1961</v>
      </c>
      <c r="Q787" s="6" t="s">
        <v>870</v>
      </c>
      <c r="T787" s="6" t="s">
        <v>1942</v>
      </c>
      <c r="Y787" s="6">
        <v>413</v>
      </c>
      <c r="Z787" s="6" t="s">
        <v>4030</v>
      </c>
    </row>
    <row r="788" spans="1:26">
      <c r="A788" s="6" t="s">
        <v>4026</v>
      </c>
      <c r="B788" s="6" t="s">
        <v>4027</v>
      </c>
      <c r="C788" s="6" t="s">
        <v>4028</v>
      </c>
      <c r="D788" s="6" t="s">
        <v>4029</v>
      </c>
      <c r="E788" s="6" t="s">
        <v>868</v>
      </c>
      <c r="F788" s="6" t="s">
        <v>871</v>
      </c>
      <c r="G788" s="6" t="s">
        <v>872</v>
      </c>
      <c r="I788" s="6">
        <v>1</v>
      </c>
      <c r="J788" s="6">
        <v>-68</v>
      </c>
      <c r="K788" s="6">
        <v>0</v>
      </c>
      <c r="L788" s="6">
        <v>0</v>
      </c>
      <c r="M788" s="6">
        <v>1291</v>
      </c>
      <c r="N788" s="6" t="s">
        <v>1960</v>
      </c>
      <c r="O788" s="6" t="s">
        <v>1961</v>
      </c>
      <c r="Q788" s="6" t="s">
        <v>870</v>
      </c>
      <c r="T788" s="6" t="s">
        <v>1942</v>
      </c>
      <c r="Y788" s="6">
        <v>413</v>
      </c>
      <c r="Z788" s="6" t="s">
        <v>4030</v>
      </c>
    </row>
    <row r="789" spans="1:26">
      <c r="A789" s="6" t="s">
        <v>4026</v>
      </c>
      <c r="B789" s="6" t="s">
        <v>4027</v>
      </c>
      <c r="C789" s="6" t="s">
        <v>4028</v>
      </c>
      <c r="D789" s="6" t="s">
        <v>4029</v>
      </c>
      <c r="E789" s="6" t="s">
        <v>1810</v>
      </c>
      <c r="F789" s="6" t="s">
        <v>1811</v>
      </c>
      <c r="I789" s="6">
        <v>1</v>
      </c>
      <c r="J789" s="6">
        <v>0</v>
      </c>
      <c r="K789" s="6">
        <v>0</v>
      </c>
      <c r="L789" s="6">
        <v>0</v>
      </c>
      <c r="M789" s="6">
        <v>1291</v>
      </c>
      <c r="N789" s="6" t="s">
        <v>1960</v>
      </c>
      <c r="O789" s="6" t="s">
        <v>1961</v>
      </c>
      <c r="Q789" s="6" t="s">
        <v>870</v>
      </c>
      <c r="T789" s="6" t="s">
        <v>1942</v>
      </c>
      <c r="Y789" s="6">
        <v>413</v>
      </c>
      <c r="Z789" s="6" t="s">
        <v>4030</v>
      </c>
    </row>
    <row r="790" spans="1:26">
      <c r="A790" s="6" t="s">
        <v>4026</v>
      </c>
      <c r="B790" s="6" t="s">
        <v>4027</v>
      </c>
      <c r="C790" s="6" t="s">
        <v>4028</v>
      </c>
      <c r="D790" s="6" t="s">
        <v>4029</v>
      </c>
      <c r="E790" s="6" t="s">
        <v>873</v>
      </c>
      <c r="F790" s="6" t="s">
        <v>1299</v>
      </c>
      <c r="G790" s="6" t="s">
        <v>874</v>
      </c>
      <c r="I790" s="6">
        <v>1</v>
      </c>
      <c r="J790" s="6">
        <v>68</v>
      </c>
      <c r="K790" s="6">
        <v>0</v>
      </c>
      <c r="L790" s="6">
        <v>0</v>
      </c>
      <c r="M790" s="6">
        <v>1291</v>
      </c>
      <c r="N790" s="6" t="s">
        <v>1960</v>
      </c>
      <c r="O790" s="6" t="s">
        <v>1961</v>
      </c>
      <c r="Q790" s="6" t="s">
        <v>870</v>
      </c>
      <c r="T790" s="6" t="s">
        <v>1942</v>
      </c>
      <c r="Y790" s="6">
        <v>413</v>
      </c>
      <c r="Z790" s="6" t="s">
        <v>4030</v>
      </c>
    </row>
    <row r="791" spans="1:26">
      <c r="A791" s="6" t="s">
        <v>4031</v>
      </c>
      <c r="B791" s="6" t="s">
        <v>4032</v>
      </c>
      <c r="C791" s="6" t="s">
        <v>4033</v>
      </c>
      <c r="D791" s="6" t="s">
        <v>4034</v>
      </c>
      <c r="E791" s="6" t="s">
        <v>1526</v>
      </c>
      <c r="F791" s="6" t="s">
        <v>1527</v>
      </c>
      <c r="G791" s="6" t="s">
        <v>1528</v>
      </c>
      <c r="H791" s="6" t="s">
        <v>1021</v>
      </c>
      <c r="I791" s="6">
        <v>1</v>
      </c>
      <c r="J791" s="6">
        <v>199</v>
      </c>
      <c r="K791" s="6">
        <v>65</v>
      </c>
      <c r="L791" s="6">
        <v>0</v>
      </c>
      <c r="M791" s="6">
        <v>264</v>
      </c>
      <c r="N791" s="6" t="s">
        <v>1476</v>
      </c>
      <c r="O791" s="6" t="s">
        <v>1477</v>
      </c>
      <c r="Q791" s="6" t="s">
        <v>870</v>
      </c>
      <c r="T791" s="6" t="s">
        <v>1886</v>
      </c>
      <c r="V791" s="6">
        <v>888549</v>
      </c>
      <c r="W791" s="6" t="s">
        <v>4035</v>
      </c>
      <c r="X791" s="6" t="s">
        <v>4036</v>
      </c>
    </row>
    <row r="792" spans="1:26">
      <c r="A792" s="6" t="s">
        <v>4037</v>
      </c>
      <c r="B792" s="6" t="s">
        <v>4038</v>
      </c>
      <c r="C792" s="6" t="s">
        <v>4039</v>
      </c>
      <c r="D792" s="6" t="s">
        <v>4040</v>
      </c>
      <c r="E792" s="6" t="s">
        <v>1481</v>
      </c>
      <c r="F792" s="6" t="s">
        <v>1482</v>
      </c>
      <c r="G792" s="6" t="s">
        <v>1483</v>
      </c>
      <c r="H792" s="6" t="s">
        <v>175</v>
      </c>
      <c r="I792" s="6">
        <v>2</v>
      </c>
      <c r="J792" s="6">
        <v>900</v>
      </c>
      <c r="K792" s="6">
        <v>0</v>
      </c>
      <c r="L792" s="6">
        <v>0</v>
      </c>
      <c r="M792" s="6">
        <v>900</v>
      </c>
      <c r="N792" s="6" t="s">
        <v>1960</v>
      </c>
      <c r="O792" s="6" t="s">
        <v>1961</v>
      </c>
      <c r="Q792" s="6" t="s">
        <v>870</v>
      </c>
      <c r="T792" s="6" t="s">
        <v>1942</v>
      </c>
      <c r="Y792" s="6">
        <v>824</v>
      </c>
      <c r="Z792" s="6" t="s">
        <v>4041</v>
      </c>
    </row>
    <row r="793" spans="1:26">
      <c r="A793" s="6" t="s">
        <v>4042</v>
      </c>
      <c r="B793" s="6" t="s">
        <v>4043</v>
      </c>
      <c r="C793" s="6" t="s">
        <v>4044</v>
      </c>
      <c r="D793" s="6" t="s">
        <v>4045</v>
      </c>
      <c r="E793" s="6" t="s">
        <v>1557</v>
      </c>
      <c r="F793" s="6" t="s">
        <v>1558</v>
      </c>
      <c r="G793" s="6" t="s">
        <v>1610</v>
      </c>
      <c r="H793" s="6" t="s">
        <v>490</v>
      </c>
      <c r="I793" s="6">
        <v>1</v>
      </c>
      <c r="J793" s="6">
        <v>650</v>
      </c>
      <c r="K793" s="6">
        <v>0</v>
      </c>
      <c r="L793" s="6">
        <v>0</v>
      </c>
      <c r="M793" s="6">
        <v>997</v>
      </c>
      <c r="N793" s="6" t="s">
        <v>1940</v>
      </c>
      <c r="O793" s="6" t="s">
        <v>1495</v>
      </c>
      <c r="Q793" s="6" t="s">
        <v>870</v>
      </c>
      <c r="T793" s="6" t="s">
        <v>1942</v>
      </c>
      <c r="Y793" s="6">
        <v>221</v>
      </c>
      <c r="Z793" s="6" t="s">
        <v>4046</v>
      </c>
    </row>
    <row r="794" spans="1:26">
      <c r="A794" s="6" t="s">
        <v>4042</v>
      </c>
      <c r="B794" s="6" t="s">
        <v>4043</v>
      </c>
      <c r="C794" s="6" t="s">
        <v>4044</v>
      </c>
      <c r="D794" s="6" t="s">
        <v>4045</v>
      </c>
      <c r="E794" s="6" t="s">
        <v>1486</v>
      </c>
      <c r="F794" s="6" t="s">
        <v>1487</v>
      </c>
      <c r="G794" s="6" t="s">
        <v>1488</v>
      </c>
      <c r="H794" s="6" t="s">
        <v>163</v>
      </c>
      <c r="I794" s="6">
        <v>1</v>
      </c>
      <c r="J794" s="6">
        <v>399</v>
      </c>
      <c r="K794" s="6">
        <v>0</v>
      </c>
      <c r="L794" s="6">
        <v>0</v>
      </c>
      <c r="M794" s="6">
        <v>997</v>
      </c>
      <c r="N794" s="6" t="s">
        <v>1940</v>
      </c>
      <c r="O794" s="6" t="s">
        <v>1495</v>
      </c>
      <c r="Q794" s="6" t="s">
        <v>870</v>
      </c>
      <c r="T794" s="6" t="s">
        <v>1942</v>
      </c>
      <c r="Y794" s="6">
        <v>221</v>
      </c>
      <c r="Z794" s="6" t="s">
        <v>4046</v>
      </c>
    </row>
    <row r="795" spans="1:26">
      <c r="A795" s="6" t="s">
        <v>4042</v>
      </c>
      <c r="B795" s="6" t="s">
        <v>4043</v>
      </c>
      <c r="C795" s="6" t="s">
        <v>4044</v>
      </c>
      <c r="D795" s="6" t="s">
        <v>4045</v>
      </c>
      <c r="E795" s="6" t="s">
        <v>868</v>
      </c>
      <c r="F795" s="6" t="s">
        <v>871</v>
      </c>
      <c r="G795" s="6" t="s">
        <v>872</v>
      </c>
      <c r="I795" s="6">
        <v>1</v>
      </c>
      <c r="J795" s="6">
        <v>-52</v>
      </c>
      <c r="K795" s="6">
        <v>0</v>
      </c>
      <c r="L795" s="6">
        <v>0</v>
      </c>
      <c r="M795" s="6">
        <v>997</v>
      </c>
      <c r="N795" s="6" t="s">
        <v>1940</v>
      </c>
      <c r="O795" s="6" t="s">
        <v>1495</v>
      </c>
      <c r="Q795" s="6" t="s">
        <v>870</v>
      </c>
      <c r="T795" s="6" t="s">
        <v>1942</v>
      </c>
      <c r="Y795" s="6">
        <v>221</v>
      </c>
      <c r="Z795" s="6" t="s">
        <v>4046</v>
      </c>
    </row>
    <row r="796" spans="1:26">
      <c r="A796" s="6" t="s">
        <v>4042</v>
      </c>
      <c r="B796" s="6" t="s">
        <v>4043</v>
      </c>
      <c r="C796" s="6" t="s">
        <v>4044</v>
      </c>
      <c r="D796" s="6" t="s">
        <v>4045</v>
      </c>
      <c r="E796" s="6" t="s">
        <v>1740</v>
      </c>
      <c r="F796" s="6" t="s">
        <v>1741</v>
      </c>
      <c r="I796" s="6">
        <v>1</v>
      </c>
      <c r="J796" s="6">
        <v>0</v>
      </c>
      <c r="K796" s="6">
        <v>0</v>
      </c>
      <c r="L796" s="6">
        <v>0</v>
      </c>
      <c r="M796" s="6">
        <v>997</v>
      </c>
      <c r="N796" s="6" t="s">
        <v>1940</v>
      </c>
      <c r="O796" s="6" t="s">
        <v>1495</v>
      </c>
      <c r="Q796" s="6" t="s">
        <v>870</v>
      </c>
      <c r="T796" s="6" t="s">
        <v>1942</v>
      </c>
      <c r="Y796" s="6">
        <v>221</v>
      </c>
      <c r="Z796" s="6" t="s">
        <v>4046</v>
      </c>
    </row>
    <row r="797" spans="1:26">
      <c r="A797" s="6" t="s">
        <v>4042</v>
      </c>
      <c r="B797" s="6" t="s">
        <v>4043</v>
      </c>
      <c r="C797" s="6" t="s">
        <v>4044</v>
      </c>
      <c r="D797" s="6" t="s">
        <v>4045</v>
      </c>
      <c r="E797" s="6" t="s">
        <v>873</v>
      </c>
      <c r="F797" s="6" t="s">
        <v>1299</v>
      </c>
      <c r="G797" s="6" t="s">
        <v>874</v>
      </c>
      <c r="I797" s="6">
        <v>1</v>
      </c>
      <c r="J797" s="6">
        <v>52</v>
      </c>
      <c r="K797" s="6">
        <v>0</v>
      </c>
      <c r="L797" s="6">
        <v>0</v>
      </c>
      <c r="M797" s="6">
        <v>997</v>
      </c>
      <c r="N797" s="6" t="s">
        <v>1940</v>
      </c>
      <c r="O797" s="6" t="s">
        <v>1495</v>
      </c>
      <c r="Q797" s="6" t="s">
        <v>870</v>
      </c>
      <c r="T797" s="6" t="s">
        <v>1942</v>
      </c>
      <c r="Y797" s="6">
        <v>221</v>
      </c>
      <c r="Z797" s="6" t="s">
        <v>4046</v>
      </c>
    </row>
    <row r="798" spans="1:26">
      <c r="A798" s="6" t="s">
        <v>4047</v>
      </c>
      <c r="B798" s="6" t="s">
        <v>4048</v>
      </c>
      <c r="C798" s="6" t="s">
        <v>4049</v>
      </c>
      <c r="D798" s="6" t="s">
        <v>4050</v>
      </c>
      <c r="E798" s="6" t="s">
        <v>1486</v>
      </c>
      <c r="F798" s="6" t="s">
        <v>1487</v>
      </c>
      <c r="G798" s="6" t="s">
        <v>1488</v>
      </c>
      <c r="H798" s="6" t="s">
        <v>163</v>
      </c>
      <c r="I798" s="6">
        <v>1</v>
      </c>
      <c r="J798" s="6">
        <v>399</v>
      </c>
      <c r="K798" s="6">
        <v>0</v>
      </c>
      <c r="L798" s="6">
        <v>0</v>
      </c>
      <c r="M798" s="6">
        <v>1117</v>
      </c>
      <c r="N798" s="6" t="s">
        <v>1476</v>
      </c>
      <c r="O798" s="6" t="s">
        <v>1477</v>
      </c>
      <c r="Q798" s="6" t="s">
        <v>870</v>
      </c>
      <c r="T798" s="6" t="s">
        <v>1886</v>
      </c>
      <c r="V798" s="6">
        <v>124621</v>
      </c>
      <c r="W798" s="6" t="s">
        <v>4051</v>
      </c>
      <c r="X798" s="6" t="s">
        <v>4052</v>
      </c>
    </row>
    <row r="799" spans="1:26">
      <c r="A799" s="6" t="s">
        <v>4047</v>
      </c>
      <c r="B799" s="6" t="s">
        <v>4048</v>
      </c>
      <c r="C799" s="6" t="s">
        <v>4049</v>
      </c>
      <c r="D799" s="6" t="s">
        <v>4050</v>
      </c>
      <c r="E799" s="6" t="s">
        <v>1923</v>
      </c>
      <c r="F799" s="6" t="s">
        <v>1924</v>
      </c>
      <c r="G799" s="6" t="s">
        <v>1925</v>
      </c>
      <c r="H799" s="6" t="s">
        <v>345</v>
      </c>
      <c r="I799" s="6">
        <v>1</v>
      </c>
      <c r="J799" s="6">
        <v>390</v>
      </c>
      <c r="K799" s="6">
        <v>0</v>
      </c>
      <c r="L799" s="6">
        <v>0</v>
      </c>
      <c r="M799" s="6">
        <v>1117</v>
      </c>
      <c r="N799" s="6" t="s">
        <v>1476</v>
      </c>
      <c r="O799" s="6" t="s">
        <v>1477</v>
      </c>
      <c r="Q799" s="6" t="s">
        <v>870</v>
      </c>
      <c r="T799" s="6" t="s">
        <v>1886</v>
      </c>
      <c r="V799" s="6">
        <v>124621</v>
      </c>
      <c r="W799" s="6" t="s">
        <v>4051</v>
      </c>
      <c r="X799" s="6" t="s">
        <v>4052</v>
      </c>
    </row>
    <row r="800" spans="1:26">
      <c r="A800" s="6" t="s">
        <v>4047</v>
      </c>
      <c r="B800" s="6" t="s">
        <v>4048</v>
      </c>
      <c r="C800" s="6" t="s">
        <v>4049</v>
      </c>
      <c r="D800" s="6" t="s">
        <v>4050</v>
      </c>
      <c r="E800" s="6" t="s">
        <v>876</v>
      </c>
      <c r="F800" s="6" t="s">
        <v>877</v>
      </c>
      <c r="G800" s="6" t="s">
        <v>184</v>
      </c>
      <c r="H800" s="6">
        <v>4714781020107</v>
      </c>
      <c r="I800" s="6">
        <v>1</v>
      </c>
      <c r="J800" s="6">
        <v>399</v>
      </c>
      <c r="K800" s="6">
        <v>0</v>
      </c>
      <c r="L800" s="6">
        <v>0</v>
      </c>
      <c r="M800" s="6">
        <v>1117</v>
      </c>
      <c r="N800" s="6" t="s">
        <v>1476</v>
      </c>
      <c r="O800" s="6" t="s">
        <v>1477</v>
      </c>
      <c r="Q800" s="6" t="s">
        <v>870</v>
      </c>
      <c r="T800" s="6" t="s">
        <v>1886</v>
      </c>
      <c r="V800" s="6">
        <v>124621</v>
      </c>
      <c r="W800" s="6" t="s">
        <v>4051</v>
      </c>
      <c r="X800" s="6" t="s">
        <v>4052</v>
      </c>
    </row>
    <row r="801" spans="1:27">
      <c r="A801" s="6" t="s">
        <v>4047</v>
      </c>
      <c r="B801" s="6" t="s">
        <v>4048</v>
      </c>
      <c r="C801" s="6" t="s">
        <v>4049</v>
      </c>
      <c r="D801" s="6" t="s">
        <v>4050</v>
      </c>
      <c r="E801" s="6" t="s">
        <v>1507</v>
      </c>
      <c r="F801" s="6" t="s">
        <v>1943</v>
      </c>
      <c r="G801" s="6" t="s">
        <v>874</v>
      </c>
      <c r="I801" s="6">
        <v>1</v>
      </c>
      <c r="J801" s="6">
        <v>-12</v>
      </c>
      <c r="K801" s="6">
        <v>0</v>
      </c>
      <c r="L801" s="6">
        <v>0</v>
      </c>
      <c r="M801" s="6">
        <v>1117</v>
      </c>
      <c r="N801" s="6" t="s">
        <v>1476</v>
      </c>
      <c r="O801" s="6" t="s">
        <v>1477</v>
      </c>
      <c r="Q801" s="6" t="s">
        <v>870</v>
      </c>
      <c r="T801" s="6" t="s">
        <v>1886</v>
      </c>
      <c r="V801" s="6">
        <v>124621</v>
      </c>
      <c r="W801" s="6" t="s">
        <v>4051</v>
      </c>
      <c r="X801" s="6" t="s">
        <v>4052</v>
      </c>
    </row>
    <row r="802" spans="1:27">
      <c r="A802" s="6" t="s">
        <v>4047</v>
      </c>
      <c r="B802" s="6" t="s">
        <v>4048</v>
      </c>
      <c r="C802" s="6" t="s">
        <v>4049</v>
      </c>
      <c r="D802" s="6" t="s">
        <v>4050</v>
      </c>
      <c r="E802" s="6" t="s">
        <v>868</v>
      </c>
      <c r="F802" s="6" t="s">
        <v>871</v>
      </c>
      <c r="G802" s="6" t="s">
        <v>872</v>
      </c>
      <c r="I802" s="6">
        <v>1</v>
      </c>
      <c r="J802" s="6">
        <v>-59</v>
      </c>
      <c r="K802" s="6">
        <v>0</v>
      </c>
      <c r="L802" s="6">
        <v>0</v>
      </c>
      <c r="M802" s="6">
        <v>1117</v>
      </c>
      <c r="N802" s="6" t="s">
        <v>1476</v>
      </c>
      <c r="O802" s="6" t="s">
        <v>1477</v>
      </c>
      <c r="Q802" s="6" t="s">
        <v>870</v>
      </c>
      <c r="T802" s="6" t="s">
        <v>1886</v>
      </c>
      <c r="V802" s="6">
        <v>124621</v>
      </c>
      <c r="W802" s="6" t="s">
        <v>4051</v>
      </c>
      <c r="X802" s="6" t="s">
        <v>4052</v>
      </c>
    </row>
    <row r="803" spans="1:27">
      <c r="A803" s="6" t="s">
        <v>4047</v>
      </c>
      <c r="B803" s="6" t="s">
        <v>4048</v>
      </c>
      <c r="C803" s="6" t="s">
        <v>4049</v>
      </c>
      <c r="D803" s="6" t="s">
        <v>4050</v>
      </c>
      <c r="E803" s="6" t="s">
        <v>1810</v>
      </c>
      <c r="F803" s="6" t="s">
        <v>1811</v>
      </c>
      <c r="I803" s="6">
        <v>1</v>
      </c>
      <c r="J803" s="6">
        <v>0</v>
      </c>
      <c r="K803" s="6">
        <v>0</v>
      </c>
      <c r="L803" s="6">
        <v>0</v>
      </c>
      <c r="M803" s="6">
        <v>1117</v>
      </c>
      <c r="N803" s="6" t="s">
        <v>1476</v>
      </c>
      <c r="O803" s="6" t="s">
        <v>1477</v>
      </c>
      <c r="Q803" s="6" t="s">
        <v>870</v>
      </c>
      <c r="T803" s="6" t="s">
        <v>1886</v>
      </c>
      <c r="V803" s="6">
        <v>124621</v>
      </c>
      <c r="W803" s="6" t="s">
        <v>4051</v>
      </c>
      <c r="X803" s="6" t="s">
        <v>4052</v>
      </c>
    </row>
    <row r="804" spans="1:27">
      <c r="A804" s="6" t="s">
        <v>4047</v>
      </c>
      <c r="B804" s="6" t="s">
        <v>4048</v>
      </c>
      <c r="C804" s="6" t="s">
        <v>4049</v>
      </c>
      <c r="D804" s="6" t="s">
        <v>4050</v>
      </c>
      <c r="E804" s="6" t="s">
        <v>873</v>
      </c>
      <c r="F804" s="6" t="s">
        <v>1299</v>
      </c>
      <c r="G804" s="6" t="s">
        <v>874</v>
      </c>
      <c r="I804" s="6">
        <v>1</v>
      </c>
      <c r="J804" s="6">
        <v>59</v>
      </c>
      <c r="K804" s="6">
        <v>0</v>
      </c>
      <c r="L804" s="6">
        <v>0</v>
      </c>
      <c r="M804" s="6">
        <v>1117</v>
      </c>
      <c r="N804" s="6" t="s">
        <v>1476</v>
      </c>
      <c r="O804" s="6" t="s">
        <v>1477</v>
      </c>
      <c r="Q804" s="6" t="s">
        <v>870</v>
      </c>
      <c r="T804" s="6" t="s">
        <v>1886</v>
      </c>
      <c r="V804" s="6">
        <v>124621</v>
      </c>
      <c r="W804" s="6" t="s">
        <v>4051</v>
      </c>
      <c r="X804" s="6" t="s">
        <v>4052</v>
      </c>
    </row>
    <row r="805" spans="1:27">
      <c r="A805" s="6" t="s">
        <v>4053</v>
      </c>
      <c r="B805" s="6" t="s">
        <v>4054</v>
      </c>
      <c r="C805" s="6" t="s">
        <v>4055</v>
      </c>
      <c r="D805" s="6" t="s">
        <v>4056</v>
      </c>
      <c r="E805" s="6" t="s">
        <v>1486</v>
      </c>
      <c r="F805" s="6" t="s">
        <v>1487</v>
      </c>
      <c r="G805" s="6" t="s">
        <v>1498</v>
      </c>
      <c r="H805" s="6" t="s">
        <v>164</v>
      </c>
      <c r="I805" s="6">
        <v>1</v>
      </c>
      <c r="J805" s="6">
        <v>399</v>
      </c>
      <c r="K805" s="6">
        <v>65</v>
      </c>
      <c r="L805" s="6">
        <v>0</v>
      </c>
      <c r="M805" s="6">
        <v>464</v>
      </c>
      <c r="N805" s="6" t="s">
        <v>1476</v>
      </c>
      <c r="O805" s="6" t="s">
        <v>1477</v>
      </c>
      <c r="Q805" s="6" t="s">
        <v>870</v>
      </c>
      <c r="T805" s="6" t="s">
        <v>1886</v>
      </c>
      <c r="V805" s="6">
        <v>138561</v>
      </c>
      <c r="W805" s="6" t="s">
        <v>4057</v>
      </c>
      <c r="X805" s="6" t="s">
        <v>4058</v>
      </c>
    </row>
    <row r="806" spans="1:27">
      <c r="A806" s="6" t="s">
        <v>4059</v>
      </c>
      <c r="B806" s="6" t="s">
        <v>4060</v>
      </c>
      <c r="C806" s="6" t="s">
        <v>4061</v>
      </c>
      <c r="D806" s="6" t="s">
        <v>4062</v>
      </c>
      <c r="E806" s="6" t="s">
        <v>1486</v>
      </c>
      <c r="F806" s="6" t="s">
        <v>1487</v>
      </c>
      <c r="G806" s="6" t="s">
        <v>2026</v>
      </c>
      <c r="H806" s="6" t="s">
        <v>1042</v>
      </c>
      <c r="I806" s="6">
        <v>1</v>
      </c>
      <c r="J806" s="6">
        <v>399</v>
      </c>
      <c r="K806" s="6">
        <v>65</v>
      </c>
      <c r="L806" s="6">
        <v>0</v>
      </c>
      <c r="M806" s="6">
        <v>464</v>
      </c>
      <c r="N806" s="6" t="s">
        <v>1476</v>
      </c>
      <c r="O806" s="6" t="s">
        <v>1477</v>
      </c>
      <c r="Q806" s="6" t="s">
        <v>870</v>
      </c>
      <c r="T806" s="6" t="s">
        <v>1886</v>
      </c>
      <c r="V806" s="6">
        <v>126742</v>
      </c>
      <c r="W806" s="6" t="s">
        <v>4063</v>
      </c>
      <c r="X806" s="6" t="s">
        <v>4064</v>
      </c>
    </row>
    <row r="807" spans="1:27">
      <c r="A807" s="6" t="s">
        <v>4065</v>
      </c>
      <c r="B807" s="6" t="s">
        <v>4066</v>
      </c>
      <c r="C807" s="6" t="s">
        <v>2459</v>
      </c>
      <c r="D807" s="6" t="s">
        <v>4067</v>
      </c>
      <c r="E807" s="6" t="s">
        <v>1481</v>
      </c>
      <c r="F807" s="6" t="s">
        <v>1482</v>
      </c>
      <c r="G807" s="6" t="s">
        <v>2445</v>
      </c>
      <c r="H807" s="6" t="s">
        <v>257</v>
      </c>
      <c r="I807" s="6">
        <v>1</v>
      </c>
      <c r="J807" s="6">
        <v>450</v>
      </c>
      <c r="K807" s="6">
        <v>0</v>
      </c>
      <c r="L807" s="6">
        <v>0</v>
      </c>
      <c r="M807" s="6">
        <v>1018</v>
      </c>
      <c r="N807" s="6" t="s">
        <v>1476</v>
      </c>
      <c r="O807" s="6" t="s">
        <v>1477</v>
      </c>
      <c r="Q807" s="6" t="s">
        <v>870</v>
      </c>
      <c r="T807" s="6" t="s">
        <v>1886</v>
      </c>
      <c r="V807" s="6">
        <v>180481</v>
      </c>
      <c r="W807" s="6" t="s">
        <v>4068</v>
      </c>
      <c r="X807" s="6" t="s">
        <v>4069</v>
      </c>
    </row>
    <row r="808" spans="1:27">
      <c r="A808" s="6" t="s">
        <v>4065</v>
      </c>
      <c r="B808" s="6" t="s">
        <v>4066</v>
      </c>
      <c r="C808" s="6" t="s">
        <v>2459</v>
      </c>
      <c r="D808" s="6" t="s">
        <v>4067</v>
      </c>
      <c r="E808" s="6" t="s">
        <v>1481</v>
      </c>
      <c r="F808" s="6" t="s">
        <v>1482</v>
      </c>
      <c r="G808" s="6" t="s">
        <v>1989</v>
      </c>
      <c r="H808" s="6" t="s">
        <v>186</v>
      </c>
      <c r="I808" s="6">
        <v>1</v>
      </c>
      <c r="J808" s="6">
        <v>450</v>
      </c>
      <c r="K808" s="6">
        <v>0</v>
      </c>
      <c r="L808" s="6">
        <v>0</v>
      </c>
      <c r="M808" s="6">
        <v>1018</v>
      </c>
      <c r="N808" s="6" t="s">
        <v>1476</v>
      </c>
      <c r="O808" s="6" t="s">
        <v>1477</v>
      </c>
      <c r="Q808" s="6" t="s">
        <v>870</v>
      </c>
      <c r="T808" s="6" t="s">
        <v>1886</v>
      </c>
      <c r="V808" s="6">
        <v>180481</v>
      </c>
      <c r="W808" s="6" t="s">
        <v>4068</v>
      </c>
      <c r="X808" s="6" t="s">
        <v>4069</v>
      </c>
    </row>
    <row r="809" spans="1:27">
      <c r="A809" s="6" t="s">
        <v>4065</v>
      </c>
      <c r="B809" s="6" t="s">
        <v>4066</v>
      </c>
      <c r="C809" s="6" t="s">
        <v>2459</v>
      </c>
      <c r="D809" s="6" t="s">
        <v>4067</v>
      </c>
      <c r="E809" s="6" t="s">
        <v>1889</v>
      </c>
      <c r="F809" s="6" t="s">
        <v>2465</v>
      </c>
      <c r="G809" s="6" t="s">
        <v>1891</v>
      </c>
      <c r="H809" s="6">
        <v>4714781021227</v>
      </c>
      <c r="I809" s="6">
        <v>1</v>
      </c>
      <c r="J809" s="6">
        <v>59</v>
      </c>
      <c r="K809" s="6">
        <v>0</v>
      </c>
      <c r="L809" s="6">
        <v>0</v>
      </c>
      <c r="M809" s="6">
        <v>1018</v>
      </c>
      <c r="N809" s="6" t="s">
        <v>1476</v>
      </c>
      <c r="O809" s="6" t="s">
        <v>1477</v>
      </c>
      <c r="Q809" s="6" t="s">
        <v>870</v>
      </c>
      <c r="T809" s="6" t="s">
        <v>1886</v>
      </c>
      <c r="V809" s="6">
        <v>180481</v>
      </c>
      <c r="W809" s="6" t="s">
        <v>4068</v>
      </c>
      <c r="X809" s="6" t="s">
        <v>4069</v>
      </c>
    </row>
    <row r="810" spans="1:27">
      <c r="A810" s="6" t="s">
        <v>4065</v>
      </c>
      <c r="B810" s="6" t="s">
        <v>4066</v>
      </c>
      <c r="C810" s="6" t="s">
        <v>2459</v>
      </c>
      <c r="D810" s="6" t="s">
        <v>4067</v>
      </c>
      <c r="E810" s="6" t="s">
        <v>2024</v>
      </c>
      <c r="F810" s="6" t="s">
        <v>2412</v>
      </c>
      <c r="G810" s="6" t="s">
        <v>2025</v>
      </c>
      <c r="H810" s="6">
        <v>4714781021234</v>
      </c>
      <c r="I810" s="6">
        <v>1</v>
      </c>
      <c r="J810" s="6">
        <v>59</v>
      </c>
      <c r="K810" s="6">
        <v>0</v>
      </c>
      <c r="L810" s="6">
        <v>0</v>
      </c>
      <c r="M810" s="6">
        <v>1018</v>
      </c>
      <c r="N810" s="6" t="s">
        <v>1476</v>
      </c>
      <c r="O810" s="6" t="s">
        <v>1477</v>
      </c>
      <c r="Q810" s="6" t="s">
        <v>870</v>
      </c>
      <c r="T810" s="6" t="s">
        <v>1886</v>
      </c>
      <c r="V810" s="6">
        <v>180481</v>
      </c>
      <c r="W810" s="6" t="s">
        <v>4068</v>
      </c>
      <c r="X810" s="6" t="s">
        <v>4069</v>
      </c>
    </row>
    <row r="811" spans="1:27">
      <c r="A811" s="6" t="s">
        <v>4070</v>
      </c>
      <c r="B811" s="6" t="s">
        <v>4071</v>
      </c>
      <c r="C811" s="6" t="s">
        <v>4072</v>
      </c>
      <c r="D811" s="6" t="s">
        <v>4073</v>
      </c>
      <c r="E811" s="6" t="s">
        <v>878</v>
      </c>
      <c r="F811" s="6" t="s">
        <v>879</v>
      </c>
      <c r="G811" s="6" t="s">
        <v>880</v>
      </c>
      <c r="H811" s="6" t="s">
        <v>181</v>
      </c>
      <c r="I811" s="6">
        <v>1</v>
      </c>
      <c r="J811" s="6">
        <v>888</v>
      </c>
      <c r="K811" s="6">
        <v>0</v>
      </c>
      <c r="L811" s="6">
        <v>0</v>
      </c>
      <c r="M811" s="6">
        <v>1016</v>
      </c>
      <c r="N811" s="6" t="s">
        <v>1940</v>
      </c>
      <c r="O811" s="6" t="s">
        <v>1048</v>
      </c>
      <c r="Q811" s="6" t="s">
        <v>870</v>
      </c>
      <c r="T811" s="6" t="s">
        <v>1942</v>
      </c>
      <c r="Y811" s="6">
        <v>231</v>
      </c>
      <c r="Z811" s="6" t="s">
        <v>4074</v>
      </c>
      <c r="AA811" s="6" t="s">
        <v>1983</v>
      </c>
    </row>
    <row r="812" spans="1:27">
      <c r="A812" s="6" t="s">
        <v>4070</v>
      </c>
      <c r="B812" s="6" t="s">
        <v>4071</v>
      </c>
      <c r="C812" s="6" t="s">
        <v>4072</v>
      </c>
      <c r="D812" s="6" t="s">
        <v>4073</v>
      </c>
      <c r="E812" s="6" t="s">
        <v>1489</v>
      </c>
      <c r="F812" s="6" t="s">
        <v>1954</v>
      </c>
      <c r="G812" s="6" t="s">
        <v>1491</v>
      </c>
      <c r="H812" s="6">
        <v>4714781020794</v>
      </c>
      <c r="I812" s="6">
        <v>1</v>
      </c>
      <c r="J812" s="6">
        <v>128</v>
      </c>
      <c r="K812" s="6">
        <v>0</v>
      </c>
      <c r="L812" s="6">
        <v>0</v>
      </c>
      <c r="M812" s="6">
        <v>1016</v>
      </c>
      <c r="N812" s="6" t="s">
        <v>1940</v>
      </c>
      <c r="O812" s="6" t="s">
        <v>1048</v>
      </c>
      <c r="Q812" s="6" t="s">
        <v>870</v>
      </c>
      <c r="T812" s="6" t="s">
        <v>1942</v>
      </c>
      <c r="Y812" s="6">
        <v>231</v>
      </c>
      <c r="Z812" s="6" t="s">
        <v>4074</v>
      </c>
      <c r="AA812" s="6" t="s">
        <v>1983</v>
      </c>
    </row>
    <row r="813" spans="1:27">
      <c r="A813" s="6" t="s">
        <v>4070</v>
      </c>
      <c r="B813" s="6" t="s">
        <v>4071</v>
      </c>
      <c r="C813" s="6" t="s">
        <v>4072</v>
      </c>
      <c r="D813" s="6" t="s">
        <v>4073</v>
      </c>
      <c r="E813" s="6" t="s">
        <v>1887</v>
      </c>
      <c r="F813" s="6" t="s">
        <v>1888</v>
      </c>
      <c r="I813" s="6">
        <v>1</v>
      </c>
      <c r="J813" s="6">
        <v>0</v>
      </c>
      <c r="K813" s="6">
        <v>0</v>
      </c>
      <c r="L813" s="6">
        <v>0</v>
      </c>
      <c r="M813" s="6">
        <v>1016</v>
      </c>
      <c r="N813" s="6" t="s">
        <v>1940</v>
      </c>
      <c r="O813" s="6" t="s">
        <v>1048</v>
      </c>
      <c r="Q813" s="6" t="s">
        <v>870</v>
      </c>
      <c r="T813" s="6" t="s">
        <v>1942</v>
      </c>
      <c r="Y813" s="6">
        <v>231</v>
      </c>
      <c r="Z813" s="6" t="s">
        <v>4074</v>
      </c>
      <c r="AA813" s="6" t="s">
        <v>1983</v>
      </c>
    </row>
    <row r="814" spans="1:27">
      <c r="A814" s="6" t="s">
        <v>4070</v>
      </c>
      <c r="B814" s="6" t="s">
        <v>4071</v>
      </c>
      <c r="C814" s="6" t="s">
        <v>4072</v>
      </c>
      <c r="D814" s="6" t="s">
        <v>4073</v>
      </c>
      <c r="E814" s="6" t="s">
        <v>873</v>
      </c>
      <c r="F814" s="6" t="s">
        <v>1299</v>
      </c>
      <c r="G814" s="6" t="s">
        <v>874</v>
      </c>
      <c r="I814" s="6">
        <v>1</v>
      </c>
      <c r="J814" s="6">
        <v>51</v>
      </c>
      <c r="K814" s="6">
        <v>0</v>
      </c>
      <c r="L814" s="6">
        <v>0</v>
      </c>
      <c r="M814" s="6">
        <v>1016</v>
      </c>
      <c r="N814" s="6" t="s">
        <v>1940</v>
      </c>
      <c r="O814" s="6" t="s">
        <v>1048</v>
      </c>
      <c r="Q814" s="6" t="s">
        <v>870</v>
      </c>
      <c r="T814" s="6" t="s">
        <v>1942</v>
      </c>
      <c r="Y814" s="6">
        <v>231</v>
      </c>
      <c r="Z814" s="6" t="s">
        <v>4074</v>
      </c>
      <c r="AA814" s="6" t="s">
        <v>1983</v>
      </c>
    </row>
    <row r="815" spans="1:27">
      <c r="A815" s="6" t="s">
        <v>4075</v>
      </c>
      <c r="B815" s="6" t="s">
        <v>4076</v>
      </c>
      <c r="C815" s="6" t="s">
        <v>4077</v>
      </c>
      <c r="D815" s="6" t="s">
        <v>4078</v>
      </c>
      <c r="E815" s="6" t="s">
        <v>1486</v>
      </c>
      <c r="F815" s="6" t="s">
        <v>1487</v>
      </c>
      <c r="G815" s="6" t="s">
        <v>1498</v>
      </c>
      <c r="H815" s="6" t="s">
        <v>164</v>
      </c>
      <c r="I815" s="6">
        <v>1</v>
      </c>
      <c r="J815" s="6">
        <v>399</v>
      </c>
      <c r="K815" s="6">
        <v>0</v>
      </c>
      <c r="L815" s="6">
        <v>0</v>
      </c>
      <c r="M815" s="6">
        <v>1263</v>
      </c>
      <c r="N815" s="6" t="s">
        <v>1476</v>
      </c>
      <c r="O815" s="6" t="s">
        <v>1495</v>
      </c>
      <c r="Q815" s="6" t="s">
        <v>870</v>
      </c>
      <c r="T815" s="6" t="s">
        <v>1886</v>
      </c>
      <c r="V815" s="6">
        <v>216603</v>
      </c>
      <c r="W815" s="6" t="s">
        <v>4079</v>
      </c>
      <c r="X815" s="6" t="s">
        <v>4080</v>
      </c>
    </row>
    <row r="816" spans="1:27">
      <c r="A816" s="6" t="s">
        <v>4075</v>
      </c>
      <c r="B816" s="6" t="s">
        <v>4076</v>
      </c>
      <c r="C816" s="6" t="s">
        <v>4077</v>
      </c>
      <c r="D816" s="6" t="s">
        <v>4078</v>
      </c>
      <c r="E816" s="6" t="s">
        <v>1496</v>
      </c>
      <c r="F816" s="6" t="s">
        <v>1497</v>
      </c>
      <c r="G816" s="6" t="s">
        <v>183</v>
      </c>
      <c r="H816" s="6">
        <v>4714781020954</v>
      </c>
      <c r="I816" s="6">
        <v>1</v>
      </c>
      <c r="J816" s="6">
        <v>145</v>
      </c>
      <c r="K816" s="6">
        <v>0</v>
      </c>
      <c r="L816" s="6">
        <v>0</v>
      </c>
      <c r="M816" s="6">
        <v>1263</v>
      </c>
      <c r="N816" s="6" t="s">
        <v>1476</v>
      </c>
      <c r="O816" s="6" t="s">
        <v>1495</v>
      </c>
      <c r="Q816" s="6" t="s">
        <v>870</v>
      </c>
      <c r="T816" s="6" t="s">
        <v>1886</v>
      </c>
      <c r="V816" s="6">
        <v>216603</v>
      </c>
      <c r="W816" s="6" t="s">
        <v>4079</v>
      </c>
      <c r="X816" s="6" t="s">
        <v>4080</v>
      </c>
    </row>
    <row r="817" spans="1:26">
      <c r="A817" s="6" t="s">
        <v>4075</v>
      </c>
      <c r="B817" s="6" t="s">
        <v>4076</v>
      </c>
      <c r="C817" s="6" t="s">
        <v>4077</v>
      </c>
      <c r="D817" s="6" t="s">
        <v>4078</v>
      </c>
      <c r="E817" s="6" t="s">
        <v>1957</v>
      </c>
      <c r="F817" s="6" t="s">
        <v>1979</v>
      </c>
      <c r="G817" s="6" t="s">
        <v>1959</v>
      </c>
      <c r="H817" s="6">
        <v>4714781020787</v>
      </c>
      <c r="I817" s="6">
        <v>1</v>
      </c>
      <c r="J817" s="6">
        <v>135</v>
      </c>
      <c r="K817" s="6">
        <v>0</v>
      </c>
      <c r="L817" s="6">
        <v>0</v>
      </c>
      <c r="M817" s="6">
        <v>1263</v>
      </c>
      <c r="N817" s="6" t="s">
        <v>1476</v>
      </c>
      <c r="O817" s="6" t="s">
        <v>1495</v>
      </c>
      <c r="Q817" s="6" t="s">
        <v>870</v>
      </c>
      <c r="T817" s="6" t="s">
        <v>1886</v>
      </c>
      <c r="V817" s="6">
        <v>216603</v>
      </c>
      <c r="W817" s="6" t="s">
        <v>4079</v>
      </c>
      <c r="X817" s="6" t="s">
        <v>4080</v>
      </c>
    </row>
    <row r="818" spans="1:26">
      <c r="A818" s="6" t="s">
        <v>4075</v>
      </c>
      <c r="B818" s="6" t="s">
        <v>4076</v>
      </c>
      <c r="C818" s="6" t="s">
        <v>4077</v>
      </c>
      <c r="D818" s="6" t="s">
        <v>4078</v>
      </c>
      <c r="E818" s="6" t="s">
        <v>1557</v>
      </c>
      <c r="F818" s="6" t="s">
        <v>1558</v>
      </c>
      <c r="G818" s="6" t="s">
        <v>2457</v>
      </c>
      <c r="H818" s="6" t="s">
        <v>436</v>
      </c>
      <c r="I818" s="6">
        <v>1</v>
      </c>
      <c r="J818" s="6">
        <v>650</v>
      </c>
      <c r="K818" s="6">
        <v>0</v>
      </c>
      <c r="L818" s="6">
        <v>0</v>
      </c>
      <c r="M818" s="6">
        <v>1263</v>
      </c>
      <c r="N818" s="6" t="s">
        <v>1476</v>
      </c>
      <c r="O818" s="6" t="s">
        <v>1495</v>
      </c>
      <c r="Q818" s="6" t="s">
        <v>870</v>
      </c>
      <c r="T818" s="6" t="s">
        <v>1886</v>
      </c>
      <c r="V818" s="6">
        <v>216603</v>
      </c>
      <c r="W818" s="6" t="s">
        <v>4079</v>
      </c>
      <c r="X818" s="6" t="s">
        <v>4080</v>
      </c>
    </row>
    <row r="819" spans="1:26">
      <c r="A819" s="6" t="s">
        <v>4075</v>
      </c>
      <c r="B819" s="6" t="s">
        <v>4076</v>
      </c>
      <c r="C819" s="6" t="s">
        <v>4077</v>
      </c>
      <c r="D819" s="6" t="s">
        <v>4078</v>
      </c>
      <c r="E819" s="6" t="s">
        <v>868</v>
      </c>
      <c r="F819" s="6" t="s">
        <v>871</v>
      </c>
      <c r="G819" s="6" t="s">
        <v>872</v>
      </c>
      <c r="I819" s="6">
        <v>1</v>
      </c>
      <c r="J819" s="6">
        <v>-66</v>
      </c>
      <c r="K819" s="6">
        <v>0</v>
      </c>
      <c r="L819" s="6">
        <v>0</v>
      </c>
      <c r="M819" s="6">
        <v>1263</v>
      </c>
      <c r="N819" s="6" t="s">
        <v>1476</v>
      </c>
      <c r="O819" s="6" t="s">
        <v>1495</v>
      </c>
      <c r="Q819" s="6" t="s">
        <v>870</v>
      </c>
      <c r="T819" s="6" t="s">
        <v>1886</v>
      </c>
      <c r="V819" s="6">
        <v>216603</v>
      </c>
      <c r="W819" s="6" t="s">
        <v>4079</v>
      </c>
      <c r="X819" s="6" t="s">
        <v>4080</v>
      </c>
    </row>
    <row r="820" spans="1:26">
      <c r="A820" s="6" t="s">
        <v>4075</v>
      </c>
      <c r="B820" s="6" t="s">
        <v>4076</v>
      </c>
      <c r="C820" s="6" t="s">
        <v>4077</v>
      </c>
      <c r="D820" s="6" t="s">
        <v>4078</v>
      </c>
      <c r="E820" s="6" t="s">
        <v>1740</v>
      </c>
      <c r="F820" s="6" t="s">
        <v>1741</v>
      </c>
      <c r="I820" s="6">
        <v>1</v>
      </c>
      <c r="J820" s="6">
        <v>0</v>
      </c>
      <c r="K820" s="6">
        <v>0</v>
      </c>
      <c r="L820" s="6">
        <v>0</v>
      </c>
      <c r="M820" s="6">
        <v>1263</v>
      </c>
      <c r="N820" s="6" t="s">
        <v>1476</v>
      </c>
      <c r="O820" s="6" t="s">
        <v>1495</v>
      </c>
      <c r="Q820" s="6" t="s">
        <v>870</v>
      </c>
      <c r="T820" s="6" t="s">
        <v>1886</v>
      </c>
      <c r="V820" s="6">
        <v>216603</v>
      </c>
      <c r="W820" s="6" t="s">
        <v>4079</v>
      </c>
      <c r="X820" s="6" t="s">
        <v>4080</v>
      </c>
    </row>
    <row r="821" spans="1:26">
      <c r="A821" s="6" t="s">
        <v>4075</v>
      </c>
      <c r="B821" s="6" t="s">
        <v>4076</v>
      </c>
      <c r="C821" s="6" t="s">
        <v>4077</v>
      </c>
      <c r="D821" s="6" t="s">
        <v>4078</v>
      </c>
      <c r="E821" s="6" t="s">
        <v>873</v>
      </c>
      <c r="F821" s="6" t="s">
        <v>1299</v>
      </c>
      <c r="G821" s="6" t="s">
        <v>874</v>
      </c>
      <c r="I821" s="6">
        <v>1</v>
      </c>
      <c r="J821" s="6">
        <v>66</v>
      </c>
      <c r="K821" s="6">
        <v>0</v>
      </c>
      <c r="L821" s="6">
        <v>0</v>
      </c>
      <c r="M821" s="6">
        <v>1263</v>
      </c>
      <c r="N821" s="6" t="s">
        <v>1476</v>
      </c>
      <c r="O821" s="6" t="s">
        <v>1495</v>
      </c>
      <c r="Q821" s="6" t="s">
        <v>870</v>
      </c>
      <c r="T821" s="6" t="s">
        <v>1886</v>
      </c>
      <c r="V821" s="6">
        <v>216603</v>
      </c>
      <c r="W821" s="6" t="s">
        <v>4079</v>
      </c>
      <c r="X821" s="6" t="s">
        <v>4080</v>
      </c>
    </row>
    <row r="822" spans="1:26">
      <c r="A822" s="6" t="s">
        <v>4081</v>
      </c>
      <c r="B822" s="6" t="s">
        <v>4082</v>
      </c>
      <c r="C822" s="6" t="s">
        <v>4083</v>
      </c>
      <c r="D822" s="6" t="s">
        <v>4084</v>
      </c>
      <c r="E822" s="6" t="s">
        <v>1486</v>
      </c>
      <c r="F822" s="6" t="s">
        <v>1487</v>
      </c>
      <c r="G822" s="6" t="s">
        <v>1488</v>
      </c>
      <c r="H822" s="6" t="s">
        <v>163</v>
      </c>
      <c r="I822" s="6">
        <v>3</v>
      </c>
      <c r="J822" s="6">
        <v>1197</v>
      </c>
      <c r="K822" s="6">
        <v>0</v>
      </c>
      <c r="L822" s="6">
        <v>0</v>
      </c>
      <c r="M822" s="6">
        <v>1197</v>
      </c>
      <c r="N822" s="6" t="s">
        <v>1476</v>
      </c>
      <c r="O822" s="6" t="s">
        <v>1477</v>
      </c>
      <c r="Q822" s="6" t="s">
        <v>870</v>
      </c>
      <c r="T822" s="6" t="s">
        <v>1886</v>
      </c>
      <c r="V822" s="6">
        <v>990097</v>
      </c>
      <c r="W822" s="6" t="s">
        <v>4085</v>
      </c>
      <c r="X822" s="6" t="s">
        <v>4086</v>
      </c>
    </row>
    <row r="823" spans="1:26">
      <c r="A823" s="6" t="s">
        <v>4081</v>
      </c>
      <c r="B823" s="6" t="s">
        <v>4082</v>
      </c>
      <c r="C823" s="6" t="s">
        <v>4083</v>
      </c>
      <c r="D823" s="6" t="s">
        <v>4084</v>
      </c>
      <c r="E823" s="6" t="s">
        <v>1887</v>
      </c>
      <c r="F823" s="6" t="s">
        <v>1888</v>
      </c>
      <c r="I823" s="6">
        <v>1</v>
      </c>
      <c r="J823" s="6">
        <v>0</v>
      </c>
      <c r="K823" s="6">
        <v>0</v>
      </c>
      <c r="L823" s="6">
        <v>0</v>
      </c>
      <c r="M823" s="6">
        <v>1197</v>
      </c>
      <c r="N823" s="6" t="s">
        <v>1476</v>
      </c>
      <c r="O823" s="6" t="s">
        <v>1477</v>
      </c>
      <c r="Q823" s="6" t="s">
        <v>870</v>
      </c>
      <c r="T823" s="6" t="s">
        <v>1886</v>
      </c>
      <c r="V823" s="6">
        <v>990097</v>
      </c>
      <c r="W823" s="6" t="s">
        <v>4085</v>
      </c>
      <c r="X823" s="6" t="s">
        <v>4086</v>
      </c>
    </row>
    <row r="824" spans="1:26">
      <c r="A824" s="6" t="s">
        <v>4087</v>
      </c>
      <c r="B824" s="6" t="s">
        <v>4088</v>
      </c>
      <c r="C824" s="6" t="s">
        <v>4089</v>
      </c>
      <c r="D824" s="6" t="s">
        <v>4090</v>
      </c>
      <c r="E824" s="6" t="s">
        <v>1486</v>
      </c>
      <c r="F824" s="6" t="s">
        <v>1487</v>
      </c>
      <c r="G824" s="6" t="s">
        <v>1488</v>
      </c>
      <c r="H824" s="6" t="s">
        <v>163</v>
      </c>
      <c r="I824" s="6">
        <v>1</v>
      </c>
      <c r="J824" s="6">
        <v>399</v>
      </c>
      <c r="K824" s="6">
        <v>0</v>
      </c>
      <c r="L824" s="6">
        <v>0</v>
      </c>
      <c r="M824" s="6">
        <v>1012</v>
      </c>
      <c r="N824" s="6" t="s">
        <v>1940</v>
      </c>
      <c r="O824" s="6" t="s">
        <v>1495</v>
      </c>
      <c r="Q824" s="6" t="s">
        <v>870</v>
      </c>
      <c r="T824" s="6" t="s">
        <v>1942</v>
      </c>
      <c r="Y824" s="6">
        <v>241</v>
      </c>
      <c r="Z824" s="6" t="s">
        <v>4091</v>
      </c>
    </row>
    <row r="825" spans="1:26">
      <c r="A825" s="6" t="s">
        <v>4087</v>
      </c>
      <c r="B825" s="6" t="s">
        <v>4088</v>
      </c>
      <c r="C825" s="6" t="s">
        <v>4089</v>
      </c>
      <c r="D825" s="6" t="s">
        <v>4090</v>
      </c>
      <c r="E825" s="6" t="s">
        <v>1957</v>
      </c>
      <c r="F825" s="6" t="s">
        <v>1979</v>
      </c>
      <c r="G825" s="6" t="s">
        <v>1959</v>
      </c>
      <c r="H825" s="6">
        <v>4714781020787</v>
      </c>
      <c r="I825" s="6">
        <v>1</v>
      </c>
      <c r="J825" s="6">
        <v>135</v>
      </c>
      <c r="K825" s="6">
        <v>0</v>
      </c>
      <c r="L825" s="6">
        <v>0</v>
      </c>
      <c r="M825" s="6">
        <v>1012</v>
      </c>
      <c r="N825" s="6" t="s">
        <v>1940</v>
      </c>
      <c r="O825" s="6" t="s">
        <v>1495</v>
      </c>
      <c r="Q825" s="6" t="s">
        <v>870</v>
      </c>
      <c r="T825" s="6" t="s">
        <v>1942</v>
      </c>
      <c r="Y825" s="6">
        <v>241</v>
      </c>
      <c r="Z825" s="6" t="s">
        <v>4091</v>
      </c>
    </row>
    <row r="826" spans="1:26">
      <c r="A826" s="6" t="s">
        <v>4087</v>
      </c>
      <c r="B826" s="6" t="s">
        <v>4088</v>
      </c>
      <c r="C826" s="6" t="s">
        <v>4089</v>
      </c>
      <c r="D826" s="6" t="s">
        <v>4090</v>
      </c>
      <c r="E826" s="6" t="s">
        <v>1820</v>
      </c>
      <c r="F826" s="6" t="s">
        <v>1821</v>
      </c>
      <c r="G826" s="6" t="s">
        <v>1822</v>
      </c>
      <c r="H826" s="6">
        <v>4714781020848</v>
      </c>
      <c r="I826" s="6">
        <v>1</v>
      </c>
      <c r="J826" s="6">
        <v>350</v>
      </c>
      <c r="K826" s="6">
        <v>0</v>
      </c>
      <c r="L826" s="6">
        <v>0</v>
      </c>
      <c r="M826" s="6">
        <v>1012</v>
      </c>
      <c r="N826" s="6" t="s">
        <v>1940</v>
      </c>
      <c r="O826" s="6" t="s">
        <v>1495</v>
      </c>
      <c r="Q826" s="6" t="s">
        <v>870</v>
      </c>
      <c r="T826" s="6" t="s">
        <v>1942</v>
      </c>
      <c r="Y826" s="6">
        <v>241</v>
      </c>
      <c r="Z826" s="6" t="s">
        <v>4091</v>
      </c>
    </row>
    <row r="827" spans="1:26">
      <c r="A827" s="6" t="s">
        <v>4087</v>
      </c>
      <c r="B827" s="6" t="s">
        <v>4088</v>
      </c>
      <c r="C827" s="6" t="s">
        <v>4089</v>
      </c>
      <c r="D827" s="6" t="s">
        <v>4090</v>
      </c>
      <c r="E827" s="6" t="s">
        <v>1508</v>
      </c>
      <c r="F827" s="6" t="s">
        <v>1509</v>
      </c>
      <c r="G827" s="6" t="s">
        <v>1510</v>
      </c>
      <c r="H827" s="6">
        <v>4714781020800</v>
      </c>
      <c r="I827" s="6">
        <v>1</v>
      </c>
      <c r="J827" s="6">
        <v>128</v>
      </c>
      <c r="K827" s="6">
        <v>0</v>
      </c>
      <c r="L827" s="6">
        <v>0</v>
      </c>
      <c r="M827" s="6">
        <v>1012</v>
      </c>
      <c r="N827" s="6" t="s">
        <v>1940</v>
      </c>
      <c r="O827" s="6" t="s">
        <v>1495</v>
      </c>
      <c r="Q827" s="6" t="s">
        <v>870</v>
      </c>
      <c r="T827" s="6" t="s">
        <v>1942</v>
      </c>
      <c r="Y827" s="6">
        <v>241</v>
      </c>
      <c r="Z827" s="6" t="s">
        <v>4091</v>
      </c>
    </row>
    <row r="828" spans="1:26">
      <c r="A828" s="6" t="s">
        <v>4087</v>
      </c>
      <c r="B828" s="6" t="s">
        <v>4088</v>
      </c>
      <c r="C828" s="6" t="s">
        <v>4089</v>
      </c>
      <c r="D828" s="6" t="s">
        <v>4090</v>
      </c>
      <c r="E828" s="6" t="s">
        <v>1740</v>
      </c>
      <c r="F828" s="6" t="s">
        <v>1741</v>
      </c>
      <c r="I828" s="6">
        <v>1</v>
      </c>
      <c r="J828" s="6">
        <v>0</v>
      </c>
      <c r="K828" s="6">
        <v>0</v>
      </c>
      <c r="L828" s="6">
        <v>0</v>
      </c>
      <c r="M828" s="6">
        <v>1012</v>
      </c>
      <c r="N828" s="6" t="s">
        <v>1940</v>
      </c>
      <c r="O828" s="6" t="s">
        <v>1495</v>
      </c>
      <c r="Q828" s="6" t="s">
        <v>870</v>
      </c>
      <c r="T828" s="6" t="s">
        <v>1942</v>
      </c>
      <c r="Y828" s="6">
        <v>241</v>
      </c>
      <c r="Z828" s="6" t="s">
        <v>4091</v>
      </c>
    </row>
    <row r="829" spans="1:26">
      <c r="A829" s="6" t="s">
        <v>4087</v>
      </c>
      <c r="B829" s="6" t="s">
        <v>4088</v>
      </c>
      <c r="C829" s="6" t="s">
        <v>4089</v>
      </c>
      <c r="D829" s="6" t="s">
        <v>4090</v>
      </c>
      <c r="E829" s="6" t="s">
        <v>873</v>
      </c>
      <c r="F829" s="6" t="s">
        <v>1299</v>
      </c>
      <c r="G829" s="6" t="s">
        <v>874</v>
      </c>
      <c r="I829" s="6">
        <v>1</v>
      </c>
      <c r="J829" s="6">
        <v>51</v>
      </c>
      <c r="K829" s="6">
        <v>0</v>
      </c>
      <c r="L829" s="6">
        <v>0</v>
      </c>
      <c r="M829" s="6">
        <v>1012</v>
      </c>
      <c r="N829" s="6" t="s">
        <v>1940</v>
      </c>
      <c r="O829" s="6" t="s">
        <v>1495</v>
      </c>
      <c r="Q829" s="6" t="s">
        <v>870</v>
      </c>
      <c r="T829" s="6" t="s">
        <v>1942</v>
      </c>
      <c r="Y829" s="6">
        <v>241</v>
      </c>
      <c r="Z829" s="6" t="s">
        <v>4091</v>
      </c>
    </row>
    <row r="830" spans="1:26">
      <c r="A830" s="6" t="s">
        <v>4092</v>
      </c>
      <c r="B830" s="6" t="s">
        <v>4093</v>
      </c>
      <c r="C830" s="6" t="s">
        <v>4094</v>
      </c>
      <c r="D830" s="6" t="s">
        <v>4095</v>
      </c>
      <c r="E830" s="6" t="s">
        <v>1484</v>
      </c>
      <c r="F830" s="6" t="s">
        <v>1485</v>
      </c>
      <c r="G830" s="6" t="s">
        <v>1985</v>
      </c>
      <c r="H830" s="6" t="s">
        <v>249</v>
      </c>
      <c r="I830" s="6">
        <v>1</v>
      </c>
      <c r="J830" s="6">
        <v>960</v>
      </c>
      <c r="K830" s="6">
        <v>0</v>
      </c>
      <c r="L830" s="6">
        <v>0</v>
      </c>
      <c r="M830" s="6">
        <v>1016</v>
      </c>
      <c r="N830" s="6" t="s">
        <v>1476</v>
      </c>
      <c r="O830" s="6" t="s">
        <v>1477</v>
      </c>
      <c r="Q830" s="6" t="s">
        <v>870</v>
      </c>
      <c r="T830" s="6" t="s">
        <v>1886</v>
      </c>
      <c r="V830" s="6">
        <v>181657</v>
      </c>
      <c r="W830" s="6" t="s">
        <v>4096</v>
      </c>
      <c r="X830" s="6" t="s">
        <v>4097</v>
      </c>
    </row>
    <row r="831" spans="1:26">
      <c r="A831" s="6" t="s">
        <v>4092</v>
      </c>
      <c r="B831" s="6" t="s">
        <v>4093</v>
      </c>
      <c r="C831" s="6" t="s">
        <v>4094</v>
      </c>
      <c r="D831" s="6" t="s">
        <v>4095</v>
      </c>
      <c r="E831" s="6" t="s">
        <v>1489</v>
      </c>
      <c r="F831" s="6" t="s">
        <v>1490</v>
      </c>
      <c r="G831" s="6" t="s">
        <v>1491</v>
      </c>
      <c r="H831" s="6">
        <v>4714781020794</v>
      </c>
      <c r="I831" s="6">
        <v>1</v>
      </c>
      <c r="J831" s="6">
        <v>109</v>
      </c>
      <c r="K831" s="6">
        <v>0</v>
      </c>
      <c r="L831" s="6">
        <v>0</v>
      </c>
      <c r="M831" s="6">
        <v>1016</v>
      </c>
      <c r="N831" s="6" t="s">
        <v>1476</v>
      </c>
      <c r="O831" s="6" t="s">
        <v>1477</v>
      </c>
      <c r="Q831" s="6" t="s">
        <v>870</v>
      </c>
      <c r="T831" s="6" t="s">
        <v>1886</v>
      </c>
      <c r="V831" s="6">
        <v>181657</v>
      </c>
      <c r="W831" s="6" t="s">
        <v>4096</v>
      </c>
      <c r="X831" s="6" t="s">
        <v>4097</v>
      </c>
    </row>
    <row r="832" spans="1:26">
      <c r="A832" s="6" t="s">
        <v>4092</v>
      </c>
      <c r="B832" s="6" t="s">
        <v>4093</v>
      </c>
      <c r="C832" s="6" t="s">
        <v>4094</v>
      </c>
      <c r="D832" s="6" t="s">
        <v>4095</v>
      </c>
      <c r="E832" s="6" t="s">
        <v>868</v>
      </c>
      <c r="F832" s="6" t="s">
        <v>871</v>
      </c>
      <c r="G832" s="6" t="s">
        <v>872</v>
      </c>
      <c r="I832" s="6">
        <v>1</v>
      </c>
      <c r="J832" s="6">
        <v>-53</v>
      </c>
      <c r="K832" s="6">
        <v>0</v>
      </c>
      <c r="L832" s="6">
        <v>0</v>
      </c>
      <c r="M832" s="6">
        <v>1016</v>
      </c>
      <c r="N832" s="6" t="s">
        <v>1476</v>
      </c>
      <c r="O832" s="6" t="s">
        <v>1477</v>
      </c>
      <c r="Q832" s="6" t="s">
        <v>870</v>
      </c>
      <c r="T832" s="6" t="s">
        <v>1886</v>
      </c>
      <c r="V832" s="6">
        <v>181657</v>
      </c>
      <c r="W832" s="6" t="s">
        <v>4096</v>
      </c>
      <c r="X832" s="6" t="s">
        <v>4097</v>
      </c>
    </row>
    <row r="833" spans="1:27">
      <c r="A833" s="6" t="s">
        <v>4092</v>
      </c>
      <c r="B833" s="6" t="s">
        <v>4093</v>
      </c>
      <c r="C833" s="6" t="s">
        <v>4094</v>
      </c>
      <c r="D833" s="6" t="s">
        <v>4095</v>
      </c>
      <c r="E833" s="6" t="s">
        <v>1887</v>
      </c>
      <c r="F833" s="6" t="s">
        <v>1888</v>
      </c>
      <c r="I833" s="6">
        <v>1</v>
      </c>
      <c r="J833" s="6">
        <v>0</v>
      </c>
      <c r="K833" s="6">
        <v>0</v>
      </c>
      <c r="L833" s="6">
        <v>0</v>
      </c>
      <c r="M833" s="6">
        <v>1016</v>
      </c>
      <c r="N833" s="6" t="s">
        <v>1476</v>
      </c>
      <c r="O833" s="6" t="s">
        <v>1477</v>
      </c>
      <c r="Q833" s="6" t="s">
        <v>870</v>
      </c>
      <c r="T833" s="6" t="s">
        <v>1886</v>
      </c>
      <c r="V833" s="6">
        <v>181657</v>
      </c>
      <c r="W833" s="6" t="s">
        <v>4096</v>
      </c>
      <c r="X833" s="6" t="s">
        <v>4097</v>
      </c>
    </row>
    <row r="834" spans="1:27">
      <c r="A834" s="6" t="s">
        <v>4092</v>
      </c>
      <c r="B834" s="6" t="s">
        <v>4093</v>
      </c>
      <c r="C834" s="6" t="s">
        <v>4094</v>
      </c>
      <c r="D834" s="6" t="s">
        <v>4095</v>
      </c>
      <c r="E834" s="6" t="s">
        <v>873</v>
      </c>
      <c r="F834" s="6" t="s">
        <v>1299</v>
      </c>
      <c r="G834" s="6" t="s">
        <v>874</v>
      </c>
      <c r="I834" s="6">
        <v>1</v>
      </c>
      <c r="J834" s="6">
        <v>53</v>
      </c>
      <c r="K834" s="6">
        <v>0</v>
      </c>
      <c r="L834" s="6">
        <v>0</v>
      </c>
      <c r="M834" s="6">
        <v>1016</v>
      </c>
      <c r="N834" s="6" t="s">
        <v>1476</v>
      </c>
      <c r="O834" s="6" t="s">
        <v>1477</v>
      </c>
      <c r="Q834" s="6" t="s">
        <v>870</v>
      </c>
      <c r="T834" s="6" t="s">
        <v>1886</v>
      </c>
      <c r="V834" s="6">
        <v>181657</v>
      </c>
      <c r="W834" s="6" t="s">
        <v>4096</v>
      </c>
      <c r="X834" s="6" t="s">
        <v>4097</v>
      </c>
    </row>
    <row r="835" spans="1:27">
      <c r="A835" s="6" t="s">
        <v>4098</v>
      </c>
      <c r="B835" s="6" t="s">
        <v>4099</v>
      </c>
      <c r="C835" s="6" t="s">
        <v>4100</v>
      </c>
      <c r="D835" s="6" t="s">
        <v>4101</v>
      </c>
      <c r="E835" s="6" t="s">
        <v>1492</v>
      </c>
      <c r="F835" s="6" t="s">
        <v>1493</v>
      </c>
      <c r="G835" s="6" t="s">
        <v>1494</v>
      </c>
      <c r="H835" s="6">
        <v>4714781020541</v>
      </c>
      <c r="I835" s="6">
        <v>2</v>
      </c>
      <c r="J835" s="6">
        <v>600</v>
      </c>
      <c r="K835" s="6">
        <v>60</v>
      </c>
      <c r="L835" s="6">
        <v>0</v>
      </c>
      <c r="M835" s="6">
        <v>660</v>
      </c>
      <c r="N835" s="6" t="s">
        <v>1940</v>
      </c>
      <c r="O835" s="6" t="s">
        <v>1048</v>
      </c>
      <c r="Q835" s="6" t="s">
        <v>870</v>
      </c>
      <c r="T835" s="6" t="s">
        <v>1942</v>
      </c>
      <c r="Y835" s="6">
        <v>814</v>
      </c>
      <c r="Z835" s="6" t="s">
        <v>4102</v>
      </c>
      <c r="AA835" s="6" t="s">
        <v>4103</v>
      </c>
    </row>
    <row r="836" spans="1:27">
      <c r="A836" s="6" t="s">
        <v>4104</v>
      </c>
      <c r="B836" s="6" t="s">
        <v>4105</v>
      </c>
      <c r="C836" s="6" t="s">
        <v>4106</v>
      </c>
      <c r="D836" s="6" t="s">
        <v>4107</v>
      </c>
      <c r="E836" s="6" t="s">
        <v>1481</v>
      </c>
      <c r="F836" s="6" t="s">
        <v>1482</v>
      </c>
      <c r="G836" s="6" t="s">
        <v>2038</v>
      </c>
      <c r="H836" s="6" t="s">
        <v>259</v>
      </c>
      <c r="I836" s="6">
        <v>1</v>
      </c>
      <c r="J836" s="6">
        <v>450</v>
      </c>
      <c r="K836" s="6">
        <v>0</v>
      </c>
      <c r="L836" s="6">
        <v>0</v>
      </c>
      <c r="M836" s="6">
        <v>749</v>
      </c>
      <c r="N836" s="6" t="s">
        <v>1960</v>
      </c>
      <c r="O836" s="6" t="s">
        <v>1961</v>
      </c>
      <c r="Q836" s="6" t="s">
        <v>870</v>
      </c>
      <c r="T836" s="6" t="s">
        <v>1942</v>
      </c>
      <c r="Y836" s="6">
        <v>251</v>
      </c>
      <c r="Z836" s="6" t="s">
        <v>4108</v>
      </c>
    </row>
    <row r="837" spans="1:27">
      <c r="A837" s="6" t="s">
        <v>4104</v>
      </c>
      <c r="B837" s="6" t="s">
        <v>4105</v>
      </c>
      <c r="C837" s="6" t="s">
        <v>4106</v>
      </c>
      <c r="D837" s="6" t="s">
        <v>4107</v>
      </c>
      <c r="E837" s="6" t="s">
        <v>1514</v>
      </c>
      <c r="F837" s="6" t="s">
        <v>1515</v>
      </c>
      <c r="G837" s="6" t="s">
        <v>179</v>
      </c>
      <c r="H837" s="6">
        <v>4714781024716</v>
      </c>
      <c r="I837" s="6">
        <v>1</v>
      </c>
      <c r="J837" s="6">
        <v>299</v>
      </c>
      <c r="K837" s="6">
        <v>0</v>
      </c>
      <c r="L837" s="6">
        <v>0</v>
      </c>
      <c r="M837" s="6">
        <v>749</v>
      </c>
      <c r="N837" s="6" t="s">
        <v>1960</v>
      </c>
      <c r="O837" s="6" t="s">
        <v>1961</v>
      </c>
      <c r="Q837" s="6" t="s">
        <v>870</v>
      </c>
      <c r="T837" s="6" t="s">
        <v>1942</v>
      </c>
      <c r="Y837" s="6">
        <v>251</v>
      </c>
      <c r="Z837" s="6" t="s">
        <v>4108</v>
      </c>
    </row>
    <row r="838" spans="1:27">
      <c r="A838" s="6" t="s">
        <v>4109</v>
      </c>
      <c r="B838" s="6" t="s">
        <v>4110</v>
      </c>
      <c r="C838" s="6" t="s">
        <v>4111</v>
      </c>
      <c r="D838" s="6" t="s">
        <v>4112</v>
      </c>
      <c r="E838" s="6" t="s">
        <v>1923</v>
      </c>
      <c r="F838" s="6" t="s">
        <v>1924</v>
      </c>
      <c r="G838" s="6" t="s">
        <v>1934</v>
      </c>
      <c r="H838" s="6" t="s">
        <v>342</v>
      </c>
      <c r="I838" s="6">
        <v>2</v>
      </c>
      <c r="J838" s="6">
        <v>780</v>
      </c>
      <c r="K838" s="6">
        <v>0</v>
      </c>
      <c r="L838" s="6">
        <v>0</v>
      </c>
      <c r="M838" s="6">
        <v>929</v>
      </c>
      <c r="N838" s="6" t="s">
        <v>1960</v>
      </c>
      <c r="O838" s="6" t="s">
        <v>1961</v>
      </c>
      <c r="Q838" s="6" t="s">
        <v>870</v>
      </c>
      <c r="T838" s="6" t="s">
        <v>1942</v>
      </c>
      <c r="Y838" s="6">
        <v>635</v>
      </c>
      <c r="Z838" s="6" t="s">
        <v>4113</v>
      </c>
      <c r="AA838" s="6" t="s">
        <v>4114</v>
      </c>
    </row>
    <row r="839" spans="1:27">
      <c r="A839" s="6" t="s">
        <v>4109</v>
      </c>
      <c r="B839" s="6" t="s">
        <v>4110</v>
      </c>
      <c r="C839" s="6" t="s">
        <v>4111</v>
      </c>
      <c r="D839" s="6" t="s">
        <v>4112</v>
      </c>
      <c r="E839" s="6" t="s">
        <v>1504</v>
      </c>
      <c r="F839" s="6" t="s">
        <v>1505</v>
      </c>
      <c r="G839" s="6" t="s">
        <v>1506</v>
      </c>
      <c r="H839" s="6">
        <v>4714781021029</v>
      </c>
      <c r="I839" s="6">
        <v>1</v>
      </c>
      <c r="J839" s="6">
        <v>149</v>
      </c>
      <c r="K839" s="6">
        <v>0</v>
      </c>
      <c r="L839" s="6">
        <v>0</v>
      </c>
      <c r="M839" s="6">
        <v>929</v>
      </c>
      <c r="N839" s="6" t="s">
        <v>1960</v>
      </c>
      <c r="O839" s="6" t="s">
        <v>1961</v>
      </c>
      <c r="Q839" s="6" t="s">
        <v>870</v>
      </c>
      <c r="T839" s="6" t="s">
        <v>1942</v>
      </c>
      <c r="Y839" s="6">
        <v>635</v>
      </c>
      <c r="Z839" s="6" t="s">
        <v>4113</v>
      </c>
      <c r="AA839" s="6" t="s">
        <v>4114</v>
      </c>
    </row>
    <row r="840" spans="1:27">
      <c r="A840" s="6" t="s">
        <v>4115</v>
      </c>
      <c r="B840" s="6" t="s">
        <v>4116</v>
      </c>
      <c r="C840" s="6" t="s">
        <v>4117</v>
      </c>
      <c r="D840" s="6" t="s">
        <v>4118</v>
      </c>
      <c r="E840" s="6" t="s">
        <v>876</v>
      </c>
      <c r="F840" s="6" t="s">
        <v>877</v>
      </c>
      <c r="G840" s="6" t="s">
        <v>184</v>
      </c>
      <c r="H840" s="6">
        <v>4714781020107</v>
      </c>
      <c r="I840" s="6">
        <v>3</v>
      </c>
      <c r="J840" s="6">
        <v>1197</v>
      </c>
      <c r="K840" s="6">
        <v>0</v>
      </c>
      <c r="L840" s="6">
        <v>0</v>
      </c>
      <c r="M840" s="6">
        <v>1197</v>
      </c>
      <c r="N840" s="6" t="s">
        <v>1940</v>
      </c>
      <c r="O840" s="6" t="s">
        <v>1495</v>
      </c>
      <c r="Q840" s="6" t="s">
        <v>870</v>
      </c>
      <c r="T840" s="6" t="s">
        <v>1942</v>
      </c>
      <c r="Y840" s="6">
        <v>334</v>
      </c>
      <c r="Z840" s="6" t="s">
        <v>4119</v>
      </c>
      <c r="AA840" s="6" t="s">
        <v>4120</v>
      </c>
    </row>
    <row r="841" spans="1:27">
      <c r="A841" s="6" t="s">
        <v>4115</v>
      </c>
      <c r="B841" s="6" t="s">
        <v>4116</v>
      </c>
      <c r="C841" s="6" t="s">
        <v>4117</v>
      </c>
      <c r="D841" s="6" t="s">
        <v>4118</v>
      </c>
      <c r="E841" s="6" t="s">
        <v>1740</v>
      </c>
      <c r="F841" s="6" t="s">
        <v>1741</v>
      </c>
      <c r="I841" s="6">
        <v>1</v>
      </c>
      <c r="J841" s="6">
        <v>0</v>
      </c>
      <c r="K841" s="6">
        <v>0</v>
      </c>
      <c r="L841" s="6">
        <v>0</v>
      </c>
      <c r="M841" s="6">
        <v>1197</v>
      </c>
      <c r="N841" s="6" t="s">
        <v>1940</v>
      </c>
      <c r="O841" s="6" t="s">
        <v>1495</v>
      </c>
      <c r="Q841" s="6" t="s">
        <v>870</v>
      </c>
      <c r="T841" s="6" t="s">
        <v>1942</v>
      </c>
      <c r="Y841" s="6">
        <v>334</v>
      </c>
      <c r="Z841" s="6" t="s">
        <v>4119</v>
      </c>
      <c r="AA841" s="6" t="s">
        <v>4120</v>
      </c>
    </row>
    <row r="842" spans="1:27">
      <c r="A842" s="6" t="s">
        <v>4121</v>
      </c>
      <c r="B842" s="6" t="s">
        <v>4122</v>
      </c>
      <c r="C842" s="6" t="s">
        <v>4123</v>
      </c>
      <c r="D842" s="6" t="s">
        <v>4124</v>
      </c>
      <c r="E842" s="6" t="s">
        <v>1481</v>
      </c>
      <c r="F842" s="6" t="s">
        <v>1482</v>
      </c>
      <c r="G842" s="6" t="s">
        <v>2009</v>
      </c>
      <c r="H842" s="6" t="s">
        <v>255</v>
      </c>
      <c r="I842" s="6">
        <v>1</v>
      </c>
      <c r="J842" s="6">
        <v>450</v>
      </c>
      <c r="K842" s="6">
        <v>0</v>
      </c>
      <c r="L842" s="6">
        <v>0</v>
      </c>
      <c r="M842" s="6">
        <v>2041</v>
      </c>
      <c r="N842" s="6" t="s">
        <v>1476</v>
      </c>
      <c r="O842" s="6" t="s">
        <v>1477</v>
      </c>
      <c r="Q842" s="6" t="s">
        <v>870</v>
      </c>
      <c r="T842" s="6" t="s">
        <v>1886</v>
      </c>
      <c r="V842" s="6">
        <v>934684</v>
      </c>
      <c r="W842" s="6" t="s">
        <v>4125</v>
      </c>
      <c r="X842" s="6" t="s">
        <v>4126</v>
      </c>
    </row>
    <row r="843" spans="1:27">
      <c r="A843" s="6" t="s">
        <v>4121</v>
      </c>
      <c r="B843" s="6" t="s">
        <v>4122</v>
      </c>
      <c r="C843" s="6" t="s">
        <v>4123</v>
      </c>
      <c r="D843" s="6" t="s">
        <v>4124</v>
      </c>
      <c r="E843" s="6" t="s">
        <v>1481</v>
      </c>
      <c r="F843" s="6" t="s">
        <v>1482</v>
      </c>
      <c r="G843" s="6" t="s">
        <v>1927</v>
      </c>
      <c r="H843" s="6" t="s">
        <v>254</v>
      </c>
      <c r="I843" s="6">
        <v>1</v>
      </c>
      <c r="J843" s="6">
        <v>450</v>
      </c>
      <c r="K843" s="6">
        <v>0</v>
      </c>
      <c r="L843" s="6">
        <v>0</v>
      </c>
      <c r="M843" s="6">
        <v>2041</v>
      </c>
      <c r="N843" s="6" t="s">
        <v>1476</v>
      </c>
      <c r="O843" s="6" t="s">
        <v>1477</v>
      </c>
      <c r="Q843" s="6" t="s">
        <v>870</v>
      </c>
      <c r="T843" s="6" t="s">
        <v>1886</v>
      </c>
      <c r="V843" s="6">
        <v>934684</v>
      </c>
      <c r="W843" s="6" t="s">
        <v>4125</v>
      </c>
      <c r="X843" s="6" t="s">
        <v>4126</v>
      </c>
    </row>
    <row r="844" spans="1:27">
      <c r="A844" s="6" t="s">
        <v>4121</v>
      </c>
      <c r="B844" s="6" t="s">
        <v>4122</v>
      </c>
      <c r="C844" s="6" t="s">
        <v>4123</v>
      </c>
      <c r="D844" s="6" t="s">
        <v>4124</v>
      </c>
      <c r="E844" s="6" t="s">
        <v>1486</v>
      </c>
      <c r="F844" s="6" t="s">
        <v>1487</v>
      </c>
      <c r="G844" s="6" t="s">
        <v>1498</v>
      </c>
      <c r="H844" s="6" t="s">
        <v>164</v>
      </c>
      <c r="I844" s="6">
        <v>1</v>
      </c>
      <c r="J844" s="6">
        <v>399</v>
      </c>
      <c r="K844" s="6">
        <v>0</v>
      </c>
      <c r="L844" s="6">
        <v>0</v>
      </c>
      <c r="M844" s="6">
        <v>2041</v>
      </c>
      <c r="N844" s="6" t="s">
        <v>1476</v>
      </c>
      <c r="O844" s="6" t="s">
        <v>1477</v>
      </c>
      <c r="Q844" s="6" t="s">
        <v>870</v>
      </c>
      <c r="T844" s="6" t="s">
        <v>1886</v>
      </c>
      <c r="V844" s="6">
        <v>934684</v>
      </c>
      <c r="W844" s="6" t="s">
        <v>4125</v>
      </c>
      <c r="X844" s="6" t="s">
        <v>4126</v>
      </c>
    </row>
    <row r="845" spans="1:27">
      <c r="A845" s="6" t="s">
        <v>4121</v>
      </c>
      <c r="B845" s="6" t="s">
        <v>4122</v>
      </c>
      <c r="C845" s="6" t="s">
        <v>4123</v>
      </c>
      <c r="D845" s="6" t="s">
        <v>4124</v>
      </c>
      <c r="E845" s="6" t="s">
        <v>1486</v>
      </c>
      <c r="F845" s="6" t="s">
        <v>1487</v>
      </c>
      <c r="G845" s="6" t="s">
        <v>2664</v>
      </c>
      <c r="H845" s="6" t="s">
        <v>166</v>
      </c>
      <c r="I845" s="6">
        <v>1</v>
      </c>
      <c r="J845" s="6">
        <v>399</v>
      </c>
      <c r="K845" s="6">
        <v>0</v>
      </c>
      <c r="L845" s="6">
        <v>0</v>
      </c>
      <c r="M845" s="6">
        <v>2041</v>
      </c>
      <c r="N845" s="6" t="s">
        <v>1476</v>
      </c>
      <c r="O845" s="6" t="s">
        <v>1477</v>
      </c>
      <c r="Q845" s="6" t="s">
        <v>870</v>
      </c>
      <c r="T845" s="6" t="s">
        <v>1886</v>
      </c>
      <c r="V845" s="6">
        <v>934684</v>
      </c>
      <c r="W845" s="6" t="s">
        <v>4125</v>
      </c>
      <c r="X845" s="6" t="s">
        <v>4126</v>
      </c>
    </row>
    <row r="846" spans="1:27">
      <c r="A846" s="6" t="s">
        <v>4121</v>
      </c>
      <c r="B846" s="6" t="s">
        <v>4122</v>
      </c>
      <c r="C846" s="6" t="s">
        <v>4123</v>
      </c>
      <c r="D846" s="6" t="s">
        <v>4124</v>
      </c>
      <c r="E846" s="6" t="s">
        <v>1481</v>
      </c>
      <c r="F846" s="6" t="s">
        <v>1482</v>
      </c>
      <c r="G846" s="6" t="s">
        <v>1984</v>
      </c>
      <c r="H846" s="6" t="s">
        <v>258</v>
      </c>
      <c r="I846" s="6">
        <v>1</v>
      </c>
      <c r="J846" s="6">
        <v>450</v>
      </c>
      <c r="K846" s="6">
        <v>0</v>
      </c>
      <c r="L846" s="6">
        <v>0</v>
      </c>
      <c r="M846" s="6">
        <v>2041</v>
      </c>
      <c r="N846" s="6" t="s">
        <v>1476</v>
      </c>
      <c r="O846" s="6" t="s">
        <v>1477</v>
      </c>
      <c r="Q846" s="6" t="s">
        <v>870</v>
      </c>
      <c r="T846" s="6" t="s">
        <v>1886</v>
      </c>
      <c r="V846" s="6">
        <v>934684</v>
      </c>
      <c r="W846" s="6" t="s">
        <v>4125</v>
      </c>
      <c r="X846" s="6" t="s">
        <v>4126</v>
      </c>
    </row>
    <row r="847" spans="1:27">
      <c r="A847" s="6" t="s">
        <v>4121</v>
      </c>
      <c r="B847" s="6" t="s">
        <v>4122</v>
      </c>
      <c r="C847" s="6" t="s">
        <v>4123</v>
      </c>
      <c r="D847" s="6" t="s">
        <v>4124</v>
      </c>
      <c r="E847" s="6" t="s">
        <v>868</v>
      </c>
      <c r="F847" s="6" t="s">
        <v>871</v>
      </c>
      <c r="G847" s="6" t="s">
        <v>872</v>
      </c>
      <c r="I847" s="6">
        <v>1</v>
      </c>
      <c r="J847" s="6">
        <v>-107</v>
      </c>
      <c r="K847" s="6">
        <v>0</v>
      </c>
      <c r="L847" s="6">
        <v>0</v>
      </c>
      <c r="M847" s="6">
        <v>2041</v>
      </c>
      <c r="N847" s="6" t="s">
        <v>1476</v>
      </c>
      <c r="O847" s="6" t="s">
        <v>1477</v>
      </c>
      <c r="Q847" s="6" t="s">
        <v>870</v>
      </c>
      <c r="T847" s="6" t="s">
        <v>1886</v>
      </c>
      <c r="V847" s="6">
        <v>934684</v>
      </c>
      <c r="W847" s="6" t="s">
        <v>4125</v>
      </c>
      <c r="X847" s="6" t="s">
        <v>4126</v>
      </c>
    </row>
    <row r="848" spans="1:27">
      <c r="A848" s="6" t="s">
        <v>4121</v>
      </c>
      <c r="B848" s="6" t="s">
        <v>4122</v>
      </c>
      <c r="C848" s="6" t="s">
        <v>4123</v>
      </c>
      <c r="D848" s="6" t="s">
        <v>4124</v>
      </c>
      <c r="E848" s="6" t="s">
        <v>1887</v>
      </c>
      <c r="F848" s="6" t="s">
        <v>1888</v>
      </c>
      <c r="I848" s="6">
        <v>1</v>
      </c>
      <c r="J848" s="6">
        <v>0</v>
      </c>
      <c r="K848" s="6">
        <v>0</v>
      </c>
      <c r="L848" s="6">
        <v>0</v>
      </c>
      <c r="M848" s="6">
        <v>2041</v>
      </c>
      <c r="N848" s="6" t="s">
        <v>1476</v>
      </c>
      <c r="O848" s="6" t="s">
        <v>1477</v>
      </c>
      <c r="Q848" s="6" t="s">
        <v>870</v>
      </c>
      <c r="T848" s="6" t="s">
        <v>1886</v>
      </c>
      <c r="V848" s="6">
        <v>934684</v>
      </c>
      <c r="W848" s="6" t="s">
        <v>4125</v>
      </c>
      <c r="X848" s="6" t="s">
        <v>4126</v>
      </c>
    </row>
    <row r="849" spans="1:26">
      <c r="A849" s="6" t="s">
        <v>4121</v>
      </c>
      <c r="B849" s="6" t="s">
        <v>4122</v>
      </c>
      <c r="C849" s="6" t="s">
        <v>4123</v>
      </c>
      <c r="D849" s="6" t="s">
        <v>4124</v>
      </c>
      <c r="E849" s="6" t="s">
        <v>1810</v>
      </c>
      <c r="F849" s="6" t="s">
        <v>1811</v>
      </c>
      <c r="I849" s="6">
        <v>1</v>
      </c>
      <c r="J849" s="6">
        <v>0</v>
      </c>
      <c r="K849" s="6">
        <v>0</v>
      </c>
      <c r="L849" s="6">
        <v>0</v>
      </c>
      <c r="M849" s="6">
        <v>2041</v>
      </c>
      <c r="N849" s="6" t="s">
        <v>1476</v>
      </c>
      <c r="O849" s="6" t="s">
        <v>1477</v>
      </c>
      <c r="Q849" s="6" t="s">
        <v>870</v>
      </c>
      <c r="T849" s="6" t="s">
        <v>1886</v>
      </c>
      <c r="V849" s="6">
        <v>934684</v>
      </c>
      <c r="W849" s="6" t="s">
        <v>4125</v>
      </c>
      <c r="X849" s="6" t="s">
        <v>4126</v>
      </c>
    </row>
    <row r="850" spans="1:26">
      <c r="A850" s="6" t="s">
        <v>4121</v>
      </c>
      <c r="B850" s="6" t="s">
        <v>4122</v>
      </c>
      <c r="C850" s="6" t="s">
        <v>4123</v>
      </c>
      <c r="D850" s="6" t="s">
        <v>4124</v>
      </c>
      <c r="E850" s="6" t="s">
        <v>1740</v>
      </c>
      <c r="F850" s="6" t="s">
        <v>1741</v>
      </c>
      <c r="I850" s="6">
        <v>1</v>
      </c>
      <c r="J850" s="6">
        <v>0</v>
      </c>
      <c r="K850" s="6">
        <v>0</v>
      </c>
      <c r="L850" s="6">
        <v>0</v>
      </c>
      <c r="M850" s="6">
        <v>2041</v>
      </c>
      <c r="N850" s="6" t="s">
        <v>1476</v>
      </c>
      <c r="O850" s="6" t="s">
        <v>1477</v>
      </c>
      <c r="Q850" s="6" t="s">
        <v>870</v>
      </c>
      <c r="T850" s="6" t="s">
        <v>1886</v>
      </c>
      <c r="V850" s="6">
        <v>934684</v>
      </c>
      <c r="W850" s="6" t="s">
        <v>4125</v>
      </c>
      <c r="X850" s="6" t="s">
        <v>4126</v>
      </c>
    </row>
    <row r="851" spans="1:26">
      <c r="A851" s="6" t="s">
        <v>4121</v>
      </c>
      <c r="B851" s="6" t="s">
        <v>4122</v>
      </c>
      <c r="C851" s="6" t="s">
        <v>4123</v>
      </c>
      <c r="D851" s="6" t="s">
        <v>4124</v>
      </c>
      <c r="E851" s="6" t="s">
        <v>873</v>
      </c>
      <c r="F851" s="6" t="s">
        <v>1299</v>
      </c>
      <c r="G851" s="6" t="s">
        <v>874</v>
      </c>
      <c r="I851" s="6">
        <v>1</v>
      </c>
      <c r="J851" s="6">
        <v>107</v>
      </c>
      <c r="K851" s="6">
        <v>0</v>
      </c>
      <c r="L851" s="6">
        <v>0</v>
      </c>
      <c r="M851" s="6">
        <v>2041</v>
      </c>
      <c r="N851" s="6" t="s">
        <v>1476</v>
      </c>
      <c r="O851" s="6" t="s">
        <v>1477</v>
      </c>
      <c r="Q851" s="6" t="s">
        <v>870</v>
      </c>
      <c r="T851" s="6" t="s">
        <v>1886</v>
      </c>
      <c r="V851" s="6">
        <v>934684</v>
      </c>
      <c r="W851" s="6" t="s">
        <v>4125</v>
      </c>
      <c r="X851" s="6" t="s">
        <v>4126</v>
      </c>
    </row>
    <row r="852" spans="1:26">
      <c r="A852" s="6" t="s">
        <v>4127</v>
      </c>
      <c r="B852" s="6" t="s">
        <v>4128</v>
      </c>
      <c r="C852" s="6" t="s">
        <v>4129</v>
      </c>
      <c r="D852" s="6" t="s">
        <v>4130</v>
      </c>
      <c r="E852" s="6" t="s">
        <v>1524</v>
      </c>
      <c r="F852" s="6" t="s">
        <v>1525</v>
      </c>
      <c r="G852" s="6" t="s">
        <v>180</v>
      </c>
      <c r="H852" s="6">
        <v>4714781024723</v>
      </c>
      <c r="I852" s="6">
        <v>1</v>
      </c>
      <c r="J852" s="6">
        <v>299</v>
      </c>
      <c r="K852" s="6">
        <v>65</v>
      </c>
      <c r="L852" s="6">
        <v>0</v>
      </c>
      <c r="M852" s="6">
        <v>492</v>
      </c>
      <c r="N852" s="6" t="s">
        <v>1476</v>
      </c>
      <c r="O852" s="6" t="s">
        <v>1477</v>
      </c>
      <c r="Q852" s="6" t="s">
        <v>870</v>
      </c>
      <c r="T852" s="6" t="s">
        <v>1886</v>
      </c>
      <c r="V852" s="6">
        <v>197102</v>
      </c>
      <c r="W852" s="6" t="s">
        <v>4131</v>
      </c>
      <c r="X852" s="6" t="s">
        <v>4132</v>
      </c>
    </row>
    <row r="853" spans="1:26">
      <c r="A853" s="6" t="s">
        <v>4127</v>
      </c>
      <c r="B853" s="6" t="s">
        <v>4128</v>
      </c>
      <c r="C853" s="6" t="s">
        <v>4129</v>
      </c>
      <c r="D853" s="6" t="s">
        <v>4130</v>
      </c>
      <c r="E853" s="6" t="s">
        <v>1508</v>
      </c>
      <c r="F853" s="6" t="s">
        <v>1509</v>
      </c>
      <c r="G853" s="6" t="s">
        <v>1510</v>
      </c>
      <c r="H853" s="6">
        <v>4714781020800</v>
      </c>
      <c r="I853" s="6">
        <v>1</v>
      </c>
      <c r="J853" s="6">
        <v>128</v>
      </c>
      <c r="K853" s="6">
        <v>65</v>
      </c>
      <c r="L853" s="6">
        <v>0</v>
      </c>
      <c r="M853" s="6">
        <v>492</v>
      </c>
      <c r="N853" s="6" t="s">
        <v>1476</v>
      </c>
      <c r="O853" s="6" t="s">
        <v>1477</v>
      </c>
      <c r="Q853" s="6" t="s">
        <v>870</v>
      </c>
      <c r="T853" s="6" t="s">
        <v>1886</v>
      </c>
      <c r="V853" s="6">
        <v>197102</v>
      </c>
      <c r="W853" s="6" t="s">
        <v>4131</v>
      </c>
      <c r="X853" s="6" t="s">
        <v>4132</v>
      </c>
    </row>
    <row r="854" spans="1:26">
      <c r="A854" s="6" t="s">
        <v>4133</v>
      </c>
      <c r="B854" s="6" t="s">
        <v>4134</v>
      </c>
      <c r="C854" s="6" t="s">
        <v>4135</v>
      </c>
      <c r="D854" s="6" t="s">
        <v>4136</v>
      </c>
      <c r="E854" s="6" t="s">
        <v>1499</v>
      </c>
      <c r="F854" s="6" t="s">
        <v>1500</v>
      </c>
      <c r="G854" s="6" t="s">
        <v>173</v>
      </c>
      <c r="H854" s="6">
        <v>4714781024730</v>
      </c>
      <c r="I854" s="6">
        <v>1</v>
      </c>
      <c r="J854" s="6">
        <v>299</v>
      </c>
      <c r="K854" s="6">
        <v>0</v>
      </c>
      <c r="L854" s="6">
        <v>0</v>
      </c>
      <c r="M854" s="6">
        <v>748</v>
      </c>
      <c r="N854" s="6" t="s">
        <v>1960</v>
      </c>
      <c r="O854" s="6" t="s">
        <v>1961</v>
      </c>
      <c r="Q854" s="6" t="s">
        <v>870</v>
      </c>
      <c r="T854" s="6" t="s">
        <v>1942</v>
      </c>
      <c r="Y854" s="6">
        <v>304</v>
      </c>
      <c r="Z854" s="6" t="s">
        <v>4137</v>
      </c>
    </row>
    <row r="855" spans="1:26">
      <c r="A855" s="6" t="s">
        <v>4133</v>
      </c>
      <c r="B855" s="6" t="s">
        <v>4134</v>
      </c>
      <c r="C855" s="6" t="s">
        <v>4135</v>
      </c>
      <c r="D855" s="6" t="s">
        <v>4136</v>
      </c>
      <c r="E855" s="6" t="s">
        <v>1514</v>
      </c>
      <c r="F855" s="6" t="s">
        <v>1515</v>
      </c>
      <c r="G855" s="6" t="s">
        <v>179</v>
      </c>
      <c r="H855" s="6">
        <v>4714781024716</v>
      </c>
      <c r="I855" s="6">
        <v>1</v>
      </c>
      <c r="J855" s="6">
        <v>299</v>
      </c>
      <c r="K855" s="6">
        <v>0</v>
      </c>
      <c r="L855" s="6">
        <v>0</v>
      </c>
      <c r="M855" s="6">
        <v>748</v>
      </c>
      <c r="N855" s="6" t="s">
        <v>1960</v>
      </c>
      <c r="O855" s="6" t="s">
        <v>1961</v>
      </c>
      <c r="Q855" s="6" t="s">
        <v>870</v>
      </c>
      <c r="T855" s="6" t="s">
        <v>1942</v>
      </c>
      <c r="Y855" s="6">
        <v>304</v>
      </c>
      <c r="Z855" s="6" t="s">
        <v>4137</v>
      </c>
    </row>
    <row r="856" spans="1:26">
      <c r="A856" s="6" t="s">
        <v>4133</v>
      </c>
      <c r="B856" s="6" t="s">
        <v>4134</v>
      </c>
      <c r="C856" s="6" t="s">
        <v>4135</v>
      </c>
      <c r="D856" s="6" t="s">
        <v>4136</v>
      </c>
      <c r="E856" s="6" t="s">
        <v>1894</v>
      </c>
      <c r="F856" s="6" t="s">
        <v>1988</v>
      </c>
      <c r="G856" s="6" t="s">
        <v>1895</v>
      </c>
      <c r="H856" s="6">
        <v>4714781021043</v>
      </c>
      <c r="I856" s="6">
        <v>1</v>
      </c>
      <c r="J856" s="6">
        <v>150</v>
      </c>
      <c r="K856" s="6">
        <v>0</v>
      </c>
      <c r="L856" s="6">
        <v>0</v>
      </c>
      <c r="M856" s="6">
        <v>748</v>
      </c>
      <c r="N856" s="6" t="s">
        <v>1960</v>
      </c>
      <c r="O856" s="6" t="s">
        <v>1961</v>
      </c>
      <c r="Q856" s="6" t="s">
        <v>870</v>
      </c>
      <c r="T856" s="6" t="s">
        <v>1942</v>
      </c>
      <c r="Y856" s="6">
        <v>304</v>
      </c>
      <c r="Z856" s="6" t="s">
        <v>4137</v>
      </c>
    </row>
    <row r="857" spans="1:26">
      <c r="A857" s="6" t="s">
        <v>4138</v>
      </c>
      <c r="B857" s="6" t="s">
        <v>4139</v>
      </c>
      <c r="C857" s="6" t="s">
        <v>4140</v>
      </c>
      <c r="D857" s="6" t="s">
        <v>4141</v>
      </c>
      <c r="E857" s="6" t="s">
        <v>878</v>
      </c>
      <c r="F857" s="6" t="s">
        <v>879</v>
      </c>
      <c r="G857" s="6" t="s">
        <v>880</v>
      </c>
      <c r="H857" s="6" t="s">
        <v>181</v>
      </c>
      <c r="I857" s="6">
        <v>1</v>
      </c>
      <c r="J857" s="6">
        <v>888</v>
      </c>
      <c r="K857" s="6">
        <v>0</v>
      </c>
      <c r="L857" s="6">
        <v>0</v>
      </c>
      <c r="M857" s="6">
        <v>1099</v>
      </c>
      <c r="N857" s="6" t="s">
        <v>1476</v>
      </c>
      <c r="O857" s="6" t="s">
        <v>1477</v>
      </c>
      <c r="Q857" s="6" t="s">
        <v>870</v>
      </c>
      <c r="T857" s="6" t="s">
        <v>1886</v>
      </c>
      <c r="V857" s="6">
        <v>167983</v>
      </c>
      <c r="W857" s="6" t="s">
        <v>4142</v>
      </c>
      <c r="X857" s="6" t="s">
        <v>4143</v>
      </c>
    </row>
    <row r="858" spans="1:26">
      <c r="A858" s="6" t="s">
        <v>4138</v>
      </c>
      <c r="B858" s="6" t="s">
        <v>4139</v>
      </c>
      <c r="C858" s="6" t="s">
        <v>4140</v>
      </c>
      <c r="D858" s="6" t="s">
        <v>4141</v>
      </c>
      <c r="E858" s="6" t="s">
        <v>3101</v>
      </c>
      <c r="F858" s="6" t="s">
        <v>3102</v>
      </c>
      <c r="G858" s="6" t="s">
        <v>3103</v>
      </c>
      <c r="H858" s="6">
        <v>4714781021463</v>
      </c>
      <c r="I858" s="6">
        <v>1</v>
      </c>
      <c r="J858" s="6">
        <v>120</v>
      </c>
      <c r="K858" s="6">
        <v>0</v>
      </c>
      <c r="L858" s="6">
        <v>0</v>
      </c>
      <c r="M858" s="6">
        <v>1099</v>
      </c>
      <c r="N858" s="6" t="s">
        <v>1476</v>
      </c>
      <c r="O858" s="6" t="s">
        <v>1477</v>
      </c>
      <c r="Q858" s="6" t="s">
        <v>870</v>
      </c>
      <c r="T858" s="6" t="s">
        <v>1886</v>
      </c>
      <c r="V858" s="6">
        <v>167983</v>
      </c>
      <c r="W858" s="6" t="s">
        <v>4142</v>
      </c>
      <c r="X858" s="6" t="s">
        <v>4143</v>
      </c>
    </row>
    <row r="859" spans="1:26">
      <c r="A859" s="6" t="s">
        <v>4138</v>
      </c>
      <c r="B859" s="6" t="s">
        <v>4139</v>
      </c>
      <c r="C859" s="6" t="s">
        <v>4140</v>
      </c>
      <c r="D859" s="6" t="s">
        <v>4141</v>
      </c>
      <c r="E859" s="6" t="s">
        <v>1496</v>
      </c>
      <c r="F859" s="6" t="s">
        <v>1523</v>
      </c>
      <c r="G859" s="6" t="s">
        <v>183</v>
      </c>
      <c r="H859" s="6">
        <v>4714781020954</v>
      </c>
      <c r="I859" s="6">
        <v>1</v>
      </c>
      <c r="J859" s="6">
        <v>149</v>
      </c>
      <c r="K859" s="6">
        <v>0</v>
      </c>
      <c r="L859" s="6">
        <v>0</v>
      </c>
      <c r="M859" s="6">
        <v>1099</v>
      </c>
      <c r="N859" s="6" t="s">
        <v>1476</v>
      </c>
      <c r="O859" s="6" t="s">
        <v>1477</v>
      </c>
      <c r="Q859" s="6" t="s">
        <v>870</v>
      </c>
      <c r="T859" s="6" t="s">
        <v>1886</v>
      </c>
      <c r="V859" s="6">
        <v>167983</v>
      </c>
      <c r="W859" s="6" t="s">
        <v>4142</v>
      </c>
      <c r="X859" s="6" t="s">
        <v>4143</v>
      </c>
    </row>
    <row r="860" spans="1:26">
      <c r="A860" s="6" t="s">
        <v>4138</v>
      </c>
      <c r="B860" s="6" t="s">
        <v>4139</v>
      </c>
      <c r="C860" s="6" t="s">
        <v>4140</v>
      </c>
      <c r="D860" s="6" t="s">
        <v>4141</v>
      </c>
      <c r="E860" s="6" t="s">
        <v>868</v>
      </c>
      <c r="F860" s="6" t="s">
        <v>871</v>
      </c>
      <c r="G860" s="6" t="s">
        <v>872</v>
      </c>
      <c r="I860" s="6">
        <v>1</v>
      </c>
      <c r="J860" s="6">
        <v>-58</v>
      </c>
      <c r="K860" s="6">
        <v>0</v>
      </c>
      <c r="L860" s="6">
        <v>0</v>
      </c>
      <c r="M860" s="6">
        <v>1099</v>
      </c>
      <c r="N860" s="6" t="s">
        <v>1476</v>
      </c>
      <c r="O860" s="6" t="s">
        <v>1477</v>
      </c>
      <c r="Q860" s="6" t="s">
        <v>870</v>
      </c>
      <c r="T860" s="6" t="s">
        <v>1886</v>
      </c>
      <c r="V860" s="6">
        <v>167983</v>
      </c>
      <c r="W860" s="6" t="s">
        <v>4142</v>
      </c>
      <c r="X860" s="6" t="s">
        <v>4143</v>
      </c>
    </row>
    <row r="861" spans="1:26">
      <c r="A861" s="6" t="s">
        <v>4138</v>
      </c>
      <c r="B861" s="6" t="s">
        <v>4139</v>
      </c>
      <c r="C861" s="6" t="s">
        <v>4140</v>
      </c>
      <c r="D861" s="6" t="s">
        <v>4141</v>
      </c>
      <c r="E861" s="6" t="s">
        <v>1740</v>
      </c>
      <c r="F861" s="6" t="s">
        <v>1741</v>
      </c>
      <c r="I861" s="6">
        <v>1</v>
      </c>
      <c r="J861" s="6">
        <v>0</v>
      </c>
      <c r="K861" s="6">
        <v>0</v>
      </c>
      <c r="L861" s="6">
        <v>0</v>
      </c>
      <c r="M861" s="6">
        <v>1099</v>
      </c>
      <c r="N861" s="6" t="s">
        <v>1476</v>
      </c>
      <c r="O861" s="6" t="s">
        <v>1477</v>
      </c>
      <c r="Q861" s="6" t="s">
        <v>870</v>
      </c>
      <c r="T861" s="6" t="s">
        <v>1886</v>
      </c>
      <c r="V861" s="6">
        <v>167983</v>
      </c>
      <c r="W861" s="6" t="s">
        <v>4142</v>
      </c>
      <c r="X861" s="6" t="s">
        <v>4143</v>
      </c>
    </row>
    <row r="862" spans="1:26">
      <c r="A862" s="6" t="s">
        <v>4138</v>
      </c>
      <c r="B862" s="6" t="s">
        <v>4139</v>
      </c>
      <c r="C862" s="6" t="s">
        <v>4140</v>
      </c>
      <c r="D862" s="6" t="s">
        <v>4141</v>
      </c>
      <c r="E862" s="6" t="s">
        <v>873</v>
      </c>
      <c r="F862" s="6" t="s">
        <v>1299</v>
      </c>
      <c r="G862" s="6" t="s">
        <v>874</v>
      </c>
      <c r="I862" s="6">
        <v>1</v>
      </c>
      <c r="J862" s="6">
        <v>58</v>
      </c>
      <c r="K862" s="6">
        <v>0</v>
      </c>
      <c r="L862" s="6">
        <v>0</v>
      </c>
      <c r="M862" s="6">
        <v>1099</v>
      </c>
      <c r="N862" s="6" t="s">
        <v>1476</v>
      </c>
      <c r="O862" s="6" t="s">
        <v>1477</v>
      </c>
      <c r="Q862" s="6" t="s">
        <v>870</v>
      </c>
      <c r="T862" s="6" t="s">
        <v>1886</v>
      </c>
      <c r="V862" s="6">
        <v>167983</v>
      </c>
      <c r="W862" s="6" t="s">
        <v>4142</v>
      </c>
      <c r="X862" s="6" t="s">
        <v>4143</v>
      </c>
    </row>
    <row r="863" spans="1:26">
      <c r="A863" s="6" t="s">
        <v>4144</v>
      </c>
      <c r="B863" s="6" t="s">
        <v>4145</v>
      </c>
      <c r="C863" s="6" t="s">
        <v>4146</v>
      </c>
      <c r="D863" s="6" t="s">
        <v>4147</v>
      </c>
      <c r="E863" s="6" t="s">
        <v>1486</v>
      </c>
      <c r="F863" s="6" t="s">
        <v>1487</v>
      </c>
      <c r="G863" s="6" t="s">
        <v>1488</v>
      </c>
      <c r="H863" s="6" t="s">
        <v>163</v>
      </c>
      <c r="I863" s="6">
        <v>2</v>
      </c>
      <c r="J863" s="6">
        <v>798</v>
      </c>
      <c r="K863" s="6">
        <v>0</v>
      </c>
      <c r="L863" s="6">
        <v>0</v>
      </c>
      <c r="M863" s="6">
        <v>933</v>
      </c>
      <c r="N863" s="6" t="s">
        <v>1476</v>
      </c>
      <c r="O863" s="6" t="s">
        <v>1477</v>
      </c>
      <c r="Q863" s="6" t="s">
        <v>870</v>
      </c>
      <c r="T863" s="6" t="s">
        <v>1886</v>
      </c>
      <c r="V863" s="6">
        <v>187965</v>
      </c>
      <c r="W863" s="6" t="s">
        <v>4148</v>
      </c>
      <c r="X863" s="6" t="s">
        <v>4149</v>
      </c>
    </row>
    <row r="864" spans="1:26">
      <c r="A864" s="6" t="s">
        <v>4144</v>
      </c>
      <c r="B864" s="6" t="s">
        <v>4145</v>
      </c>
      <c r="C864" s="6" t="s">
        <v>4146</v>
      </c>
      <c r="D864" s="6" t="s">
        <v>4147</v>
      </c>
      <c r="E864" s="6" t="s">
        <v>1957</v>
      </c>
      <c r="F864" s="6" t="s">
        <v>1979</v>
      </c>
      <c r="G864" s="6" t="s">
        <v>1959</v>
      </c>
      <c r="H864" s="6">
        <v>4714781020787</v>
      </c>
      <c r="I864" s="6">
        <v>1</v>
      </c>
      <c r="J864" s="6">
        <v>135</v>
      </c>
      <c r="K864" s="6">
        <v>0</v>
      </c>
      <c r="L864" s="6">
        <v>0</v>
      </c>
      <c r="M864" s="6">
        <v>933</v>
      </c>
      <c r="N864" s="6" t="s">
        <v>1476</v>
      </c>
      <c r="O864" s="6" t="s">
        <v>1477</v>
      </c>
      <c r="Q864" s="6" t="s">
        <v>870</v>
      </c>
      <c r="T864" s="6" t="s">
        <v>1886</v>
      </c>
      <c r="V864" s="6">
        <v>187965</v>
      </c>
      <c r="W864" s="6" t="s">
        <v>4148</v>
      </c>
      <c r="X864" s="6" t="s">
        <v>4149</v>
      </c>
    </row>
    <row r="865" spans="1:26">
      <c r="A865" s="6" t="s">
        <v>4150</v>
      </c>
      <c r="B865" s="6" t="s">
        <v>4151</v>
      </c>
      <c r="C865" s="6" t="s">
        <v>4152</v>
      </c>
      <c r="D865" s="6" t="s">
        <v>4153</v>
      </c>
      <c r="E865" s="6" t="s">
        <v>876</v>
      </c>
      <c r="F865" s="6" t="s">
        <v>877</v>
      </c>
      <c r="G865" s="6" t="s">
        <v>184</v>
      </c>
      <c r="H865" s="6">
        <v>4714781020107</v>
      </c>
      <c r="I865" s="6">
        <v>1</v>
      </c>
      <c r="J865" s="6">
        <v>399</v>
      </c>
      <c r="K865" s="6">
        <v>65</v>
      </c>
      <c r="L865" s="6">
        <v>0</v>
      </c>
      <c r="M865" s="6">
        <v>464</v>
      </c>
      <c r="N865" s="6" t="s">
        <v>1476</v>
      </c>
      <c r="O865" s="6" t="s">
        <v>1477</v>
      </c>
      <c r="Q865" s="6" t="s">
        <v>870</v>
      </c>
      <c r="T865" s="6" t="s">
        <v>1886</v>
      </c>
      <c r="V865" s="6">
        <v>971155</v>
      </c>
      <c r="W865" s="6" t="s">
        <v>4154</v>
      </c>
      <c r="X865" s="6" t="s">
        <v>4155</v>
      </c>
    </row>
    <row r="866" spans="1:26">
      <c r="A866" s="6" t="s">
        <v>4156</v>
      </c>
      <c r="B866" s="6" t="s">
        <v>4157</v>
      </c>
      <c r="C866" s="6" t="s">
        <v>4158</v>
      </c>
      <c r="D866" s="6" t="s">
        <v>4159</v>
      </c>
      <c r="E866" s="6" t="s">
        <v>2761</v>
      </c>
      <c r="F866" s="6" t="s">
        <v>2762</v>
      </c>
      <c r="G866" s="6" t="s">
        <v>2763</v>
      </c>
      <c r="H866" s="6" t="s">
        <v>187</v>
      </c>
      <c r="I866" s="6">
        <v>2</v>
      </c>
      <c r="J866" s="6">
        <v>1140</v>
      </c>
      <c r="K866" s="6">
        <v>0</v>
      </c>
      <c r="L866" s="6">
        <v>0</v>
      </c>
      <c r="M866" s="6">
        <v>1083</v>
      </c>
      <c r="N866" s="6" t="s">
        <v>1476</v>
      </c>
      <c r="O866" s="6" t="s">
        <v>1477</v>
      </c>
      <c r="Q866" s="6" t="s">
        <v>870</v>
      </c>
      <c r="T866" s="6" t="s">
        <v>1886</v>
      </c>
      <c r="V866" s="6">
        <v>112260</v>
      </c>
      <c r="W866" s="6" t="s">
        <v>4160</v>
      </c>
      <c r="X866" s="6" t="s">
        <v>4161</v>
      </c>
    </row>
    <row r="867" spans="1:26">
      <c r="A867" s="6" t="s">
        <v>4156</v>
      </c>
      <c r="B867" s="6" t="s">
        <v>4157</v>
      </c>
      <c r="C867" s="6" t="s">
        <v>4158</v>
      </c>
      <c r="D867" s="6" t="s">
        <v>4159</v>
      </c>
      <c r="E867" s="6" t="s">
        <v>868</v>
      </c>
      <c r="F867" s="6" t="s">
        <v>871</v>
      </c>
      <c r="G867" s="6" t="s">
        <v>872</v>
      </c>
      <c r="I867" s="6">
        <v>1</v>
      </c>
      <c r="J867" s="6">
        <v>-57</v>
      </c>
      <c r="K867" s="6">
        <v>0</v>
      </c>
      <c r="L867" s="6">
        <v>0</v>
      </c>
      <c r="M867" s="6">
        <v>1083</v>
      </c>
      <c r="N867" s="6" t="s">
        <v>1476</v>
      </c>
      <c r="O867" s="6" t="s">
        <v>1477</v>
      </c>
      <c r="Q867" s="6" t="s">
        <v>870</v>
      </c>
      <c r="T867" s="6" t="s">
        <v>1886</v>
      </c>
      <c r="V867" s="6">
        <v>112260</v>
      </c>
      <c r="W867" s="6" t="s">
        <v>4160</v>
      </c>
      <c r="X867" s="6" t="s">
        <v>4161</v>
      </c>
    </row>
    <row r="868" spans="1:26">
      <c r="A868" s="6" t="s">
        <v>4156</v>
      </c>
      <c r="B868" s="6" t="s">
        <v>4157</v>
      </c>
      <c r="C868" s="6" t="s">
        <v>4158</v>
      </c>
      <c r="D868" s="6" t="s">
        <v>4159</v>
      </c>
      <c r="E868" s="6" t="s">
        <v>1740</v>
      </c>
      <c r="F868" s="6" t="s">
        <v>1741</v>
      </c>
      <c r="I868" s="6">
        <v>1</v>
      </c>
      <c r="J868" s="6">
        <v>0</v>
      </c>
      <c r="K868" s="6">
        <v>0</v>
      </c>
      <c r="L868" s="6">
        <v>0</v>
      </c>
      <c r="M868" s="6">
        <v>1083</v>
      </c>
      <c r="N868" s="6" t="s">
        <v>1476</v>
      </c>
      <c r="O868" s="6" t="s">
        <v>1477</v>
      </c>
      <c r="Q868" s="6" t="s">
        <v>870</v>
      </c>
      <c r="T868" s="6" t="s">
        <v>1886</v>
      </c>
      <c r="V868" s="6">
        <v>112260</v>
      </c>
      <c r="W868" s="6" t="s">
        <v>4160</v>
      </c>
      <c r="X868" s="6" t="s">
        <v>4161</v>
      </c>
    </row>
    <row r="869" spans="1:26">
      <c r="A869" s="6" t="s">
        <v>4156</v>
      </c>
      <c r="B869" s="6" t="s">
        <v>4157</v>
      </c>
      <c r="C869" s="6" t="s">
        <v>4158</v>
      </c>
      <c r="D869" s="6" t="s">
        <v>4159</v>
      </c>
      <c r="E869" s="6" t="s">
        <v>873</v>
      </c>
      <c r="F869" s="6" t="s">
        <v>1299</v>
      </c>
      <c r="G869" s="6" t="s">
        <v>874</v>
      </c>
      <c r="I869" s="6">
        <v>1</v>
      </c>
      <c r="J869" s="6">
        <v>57</v>
      </c>
      <c r="K869" s="6">
        <v>0</v>
      </c>
      <c r="L869" s="6">
        <v>0</v>
      </c>
      <c r="M869" s="6">
        <v>1083</v>
      </c>
      <c r="N869" s="6" t="s">
        <v>1476</v>
      </c>
      <c r="O869" s="6" t="s">
        <v>1477</v>
      </c>
      <c r="Q869" s="6" t="s">
        <v>870</v>
      </c>
      <c r="T869" s="6" t="s">
        <v>1886</v>
      </c>
      <c r="V869" s="6">
        <v>112260</v>
      </c>
      <c r="W869" s="6" t="s">
        <v>4160</v>
      </c>
      <c r="X869" s="6" t="s">
        <v>4161</v>
      </c>
    </row>
    <row r="870" spans="1:26">
      <c r="A870" s="6" t="s">
        <v>4162</v>
      </c>
      <c r="B870" s="6" t="s">
        <v>4163</v>
      </c>
      <c r="C870" s="6" t="s">
        <v>4164</v>
      </c>
      <c r="D870" s="6" t="s">
        <v>4165</v>
      </c>
      <c r="E870" s="6" t="s">
        <v>1526</v>
      </c>
      <c r="F870" s="6" t="s">
        <v>1527</v>
      </c>
      <c r="G870" s="6" t="s">
        <v>1528</v>
      </c>
      <c r="H870" s="6" t="s">
        <v>1021</v>
      </c>
      <c r="I870" s="6">
        <v>1</v>
      </c>
      <c r="J870" s="6">
        <v>199</v>
      </c>
      <c r="K870" s="6">
        <v>0</v>
      </c>
      <c r="L870" s="6">
        <v>0</v>
      </c>
      <c r="M870" s="6">
        <v>917</v>
      </c>
      <c r="N870" s="6" t="s">
        <v>1940</v>
      </c>
      <c r="O870" s="6" t="s">
        <v>1978</v>
      </c>
      <c r="Q870" s="6" t="s">
        <v>870</v>
      </c>
      <c r="T870" s="6" t="s">
        <v>1942</v>
      </c>
      <c r="Y870" s="6">
        <v>300</v>
      </c>
      <c r="Z870" s="6" t="s">
        <v>4166</v>
      </c>
    </row>
    <row r="871" spans="1:26">
      <c r="A871" s="6" t="s">
        <v>4162</v>
      </c>
      <c r="B871" s="6" t="s">
        <v>4163</v>
      </c>
      <c r="C871" s="6" t="s">
        <v>4164</v>
      </c>
      <c r="D871" s="6" t="s">
        <v>4165</v>
      </c>
      <c r="E871" s="6" t="s">
        <v>3101</v>
      </c>
      <c r="F871" s="6" t="s">
        <v>3102</v>
      </c>
      <c r="G871" s="6" t="s">
        <v>3103</v>
      </c>
      <c r="H871" s="6">
        <v>4714781021463</v>
      </c>
      <c r="I871" s="6">
        <v>1</v>
      </c>
      <c r="J871" s="6">
        <v>120</v>
      </c>
      <c r="K871" s="6">
        <v>0</v>
      </c>
      <c r="L871" s="6">
        <v>0</v>
      </c>
      <c r="M871" s="6">
        <v>917</v>
      </c>
      <c r="N871" s="6" t="s">
        <v>1940</v>
      </c>
      <c r="O871" s="6" t="s">
        <v>1978</v>
      </c>
      <c r="Q871" s="6" t="s">
        <v>870</v>
      </c>
      <c r="T871" s="6" t="s">
        <v>1942</v>
      </c>
      <c r="Y871" s="6">
        <v>300</v>
      </c>
      <c r="Z871" s="6" t="s">
        <v>4166</v>
      </c>
    </row>
    <row r="872" spans="1:26">
      <c r="A872" s="6" t="s">
        <v>4162</v>
      </c>
      <c r="B872" s="6" t="s">
        <v>4163</v>
      </c>
      <c r="C872" s="6" t="s">
        <v>4164</v>
      </c>
      <c r="D872" s="6" t="s">
        <v>4165</v>
      </c>
      <c r="E872" s="6" t="s">
        <v>1524</v>
      </c>
      <c r="F872" s="6" t="s">
        <v>1525</v>
      </c>
      <c r="G872" s="6" t="s">
        <v>180</v>
      </c>
      <c r="H872" s="6">
        <v>4714781024723</v>
      </c>
      <c r="I872" s="6">
        <v>1</v>
      </c>
      <c r="J872" s="6">
        <v>299</v>
      </c>
      <c r="K872" s="6">
        <v>0</v>
      </c>
      <c r="L872" s="6">
        <v>0</v>
      </c>
      <c r="M872" s="6">
        <v>917</v>
      </c>
      <c r="N872" s="6" t="s">
        <v>1940</v>
      </c>
      <c r="O872" s="6" t="s">
        <v>1978</v>
      </c>
      <c r="Q872" s="6" t="s">
        <v>870</v>
      </c>
      <c r="T872" s="6" t="s">
        <v>1942</v>
      </c>
      <c r="Y872" s="6">
        <v>300</v>
      </c>
      <c r="Z872" s="6" t="s">
        <v>4166</v>
      </c>
    </row>
    <row r="873" spans="1:26">
      <c r="A873" s="6" t="s">
        <v>4162</v>
      </c>
      <c r="B873" s="6" t="s">
        <v>4163</v>
      </c>
      <c r="C873" s="6" t="s">
        <v>4164</v>
      </c>
      <c r="D873" s="6" t="s">
        <v>4165</v>
      </c>
      <c r="E873" s="6" t="s">
        <v>1514</v>
      </c>
      <c r="F873" s="6" t="s">
        <v>1515</v>
      </c>
      <c r="G873" s="6" t="s">
        <v>179</v>
      </c>
      <c r="H873" s="6">
        <v>4714781024716</v>
      </c>
      <c r="I873" s="6">
        <v>1</v>
      </c>
      <c r="J873" s="6">
        <v>299</v>
      </c>
      <c r="K873" s="6">
        <v>0</v>
      </c>
      <c r="L873" s="6">
        <v>0</v>
      </c>
      <c r="M873" s="6">
        <v>917</v>
      </c>
      <c r="N873" s="6" t="s">
        <v>1940</v>
      </c>
      <c r="O873" s="6" t="s">
        <v>1978</v>
      </c>
      <c r="Q873" s="6" t="s">
        <v>870</v>
      </c>
      <c r="T873" s="6" t="s">
        <v>1942</v>
      </c>
      <c r="Y873" s="6">
        <v>300</v>
      </c>
      <c r="Z873" s="6" t="s">
        <v>4166</v>
      </c>
    </row>
    <row r="874" spans="1:26">
      <c r="A874" s="6" t="s">
        <v>4167</v>
      </c>
      <c r="B874" s="6" t="s">
        <v>4168</v>
      </c>
      <c r="C874" s="6" t="s">
        <v>4169</v>
      </c>
      <c r="D874" s="6" t="s">
        <v>4170</v>
      </c>
      <c r="E874" s="6" t="s">
        <v>1486</v>
      </c>
      <c r="F874" s="6" t="s">
        <v>1487</v>
      </c>
      <c r="G874" s="6" t="s">
        <v>1488</v>
      </c>
      <c r="H874" s="6" t="s">
        <v>163</v>
      </c>
      <c r="I874" s="6">
        <v>1</v>
      </c>
      <c r="J874" s="6">
        <v>399</v>
      </c>
      <c r="K874" s="6">
        <v>0</v>
      </c>
      <c r="L874" s="6">
        <v>0</v>
      </c>
      <c r="M874" s="6">
        <v>849</v>
      </c>
      <c r="N874" s="6" t="s">
        <v>1476</v>
      </c>
      <c r="O874" s="6" t="s">
        <v>1477</v>
      </c>
      <c r="Q874" s="6" t="s">
        <v>870</v>
      </c>
      <c r="T874" s="6" t="s">
        <v>1886</v>
      </c>
      <c r="V874" s="6">
        <v>143242</v>
      </c>
      <c r="W874" s="6" t="s">
        <v>4171</v>
      </c>
      <c r="X874" s="6" t="s">
        <v>4172</v>
      </c>
    </row>
    <row r="875" spans="1:26">
      <c r="A875" s="6" t="s">
        <v>4167</v>
      </c>
      <c r="B875" s="6" t="s">
        <v>4168</v>
      </c>
      <c r="C875" s="6" t="s">
        <v>4169</v>
      </c>
      <c r="D875" s="6" t="s">
        <v>4170</v>
      </c>
      <c r="E875" s="6" t="s">
        <v>1481</v>
      </c>
      <c r="F875" s="6" t="s">
        <v>1482</v>
      </c>
      <c r="G875" s="6" t="s">
        <v>1483</v>
      </c>
      <c r="H875" s="6" t="s">
        <v>175</v>
      </c>
      <c r="I875" s="6">
        <v>1</v>
      </c>
      <c r="J875" s="6">
        <v>450</v>
      </c>
      <c r="K875" s="6">
        <v>0</v>
      </c>
      <c r="L875" s="6">
        <v>0</v>
      </c>
      <c r="M875" s="6">
        <v>849</v>
      </c>
      <c r="N875" s="6" t="s">
        <v>1476</v>
      </c>
      <c r="O875" s="6" t="s">
        <v>1477</v>
      </c>
      <c r="Q875" s="6" t="s">
        <v>870</v>
      </c>
      <c r="T875" s="6" t="s">
        <v>1886</v>
      </c>
      <c r="V875" s="6">
        <v>143242</v>
      </c>
      <c r="W875" s="6" t="s">
        <v>4171</v>
      </c>
      <c r="X875" s="6" t="s">
        <v>4172</v>
      </c>
    </row>
    <row r="876" spans="1:26">
      <c r="A876" s="6" t="s">
        <v>4173</v>
      </c>
      <c r="B876" s="6" t="s">
        <v>4174</v>
      </c>
      <c r="C876" s="6" t="s">
        <v>4175</v>
      </c>
      <c r="D876" s="6" t="s">
        <v>4176</v>
      </c>
      <c r="E876" s="6" t="s">
        <v>1486</v>
      </c>
      <c r="F876" s="6" t="s">
        <v>1487</v>
      </c>
      <c r="G876" s="6" t="s">
        <v>1498</v>
      </c>
      <c r="H876" s="6" t="s">
        <v>164</v>
      </c>
      <c r="I876" s="6">
        <v>1</v>
      </c>
      <c r="J876" s="6">
        <v>399</v>
      </c>
      <c r="K876" s="6">
        <v>0</v>
      </c>
      <c r="L876" s="6">
        <v>0</v>
      </c>
      <c r="M876" s="6">
        <v>1839</v>
      </c>
      <c r="N876" s="6" t="s">
        <v>1940</v>
      </c>
      <c r="O876" s="6" t="s">
        <v>1495</v>
      </c>
      <c r="Q876" s="6" t="s">
        <v>870</v>
      </c>
      <c r="S876" s="6">
        <v>38658954</v>
      </c>
      <c r="T876" s="6" t="s">
        <v>1942</v>
      </c>
      <c r="Y876" s="6">
        <v>840</v>
      </c>
      <c r="Z876" s="6" t="s">
        <v>4177</v>
      </c>
    </row>
    <row r="877" spans="1:26">
      <c r="A877" s="6" t="s">
        <v>4173</v>
      </c>
      <c r="B877" s="6" t="s">
        <v>4174</v>
      </c>
      <c r="C877" s="6" t="s">
        <v>4175</v>
      </c>
      <c r="D877" s="6" t="s">
        <v>4176</v>
      </c>
      <c r="E877" s="6" t="s">
        <v>1486</v>
      </c>
      <c r="F877" s="6" t="s">
        <v>1487</v>
      </c>
      <c r="G877" s="6" t="s">
        <v>1488</v>
      </c>
      <c r="H877" s="6" t="s">
        <v>163</v>
      </c>
      <c r="I877" s="6">
        <v>1</v>
      </c>
      <c r="J877" s="6">
        <v>399</v>
      </c>
      <c r="K877" s="6">
        <v>0</v>
      </c>
      <c r="L877" s="6">
        <v>0</v>
      </c>
      <c r="M877" s="6">
        <v>1839</v>
      </c>
      <c r="N877" s="6" t="s">
        <v>1940</v>
      </c>
      <c r="O877" s="6" t="s">
        <v>1495</v>
      </c>
      <c r="Q877" s="6" t="s">
        <v>870</v>
      </c>
      <c r="S877" s="6">
        <v>38658954</v>
      </c>
      <c r="T877" s="6" t="s">
        <v>1942</v>
      </c>
      <c r="Y877" s="6">
        <v>840</v>
      </c>
      <c r="Z877" s="6" t="s">
        <v>4177</v>
      </c>
    </row>
    <row r="878" spans="1:26">
      <c r="A878" s="6" t="s">
        <v>4173</v>
      </c>
      <c r="B878" s="6" t="s">
        <v>4174</v>
      </c>
      <c r="C878" s="6" t="s">
        <v>4175</v>
      </c>
      <c r="D878" s="6" t="s">
        <v>4176</v>
      </c>
      <c r="E878" s="6" t="s">
        <v>1520</v>
      </c>
      <c r="F878" s="6" t="s">
        <v>1521</v>
      </c>
      <c r="G878" s="6" t="s">
        <v>1522</v>
      </c>
      <c r="H878" s="6">
        <v>4714781020503</v>
      </c>
      <c r="I878" s="6">
        <v>2</v>
      </c>
      <c r="J878" s="6">
        <v>336</v>
      </c>
      <c r="K878" s="6">
        <v>0</v>
      </c>
      <c r="L878" s="6">
        <v>0</v>
      </c>
      <c r="M878" s="6">
        <v>1839</v>
      </c>
      <c r="N878" s="6" t="s">
        <v>1940</v>
      </c>
      <c r="O878" s="6" t="s">
        <v>1495</v>
      </c>
      <c r="Q878" s="6" t="s">
        <v>870</v>
      </c>
      <c r="S878" s="6">
        <v>38658954</v>
      </c>
      <c r="T878" s="6" t="s">
        <v>1942</v>
      </c>
      <c r="Y878" s="6">
        <v>840</v>
      </c>
      <c r="Z878" s="6" t="s">
        <v>4177</v>
      </c>
    </row>
    <row r="879" spans="1:26">
      <c r="A879" s="6" t="s">
        <v>4173</v>
      </c>
      <c r="B879" s="6" t="s">
        <v>4174</v>
      </c>
      <c r="C879" s="6" t="s">
        <v>4175</v>
      </c>
      <c r="D879" s="6" t="s">
        <v>4176</v>
      </c>
      <c r="E879" s="6" t="s">
        <v>1980</v>
      </c>
      <c r="F879" s="6" t="s">
        <v>1981</v>
      </c>
      <c r="G879" s="6" t="s">
        <v>1982</v>
      </c>
      <c r="H879" s="6">
        <v>4714781020466</v>
      </c>
      <c r="I879" s="6">
        <v>1</v>
      </c>
      <c r="J879" s="6">
        <v>168</v>
      </c>
      <c r="K879" s="6">
        <v>0</v>
      </c>
      <c r="L879" s="6">
        <v>0</v>
      </c>
      <c r="M879" s="6">
        <v>1839</v>
      </c>
      <c r="N879" s="6" t="s">
        <v>1940</v>
      </c>
      <c r="O879" s="6" t="s">
        <v>1495</v>
      </c>
      <c r="Q879" s="6" t="s">
        <v>870</v>
      </c>
      <c r="S879" s="6">
        <v>38658954</v>
      </c>
      <c r="T879" s="6" t="s">
        <v>1942</v>
      </c>
      <c r="Y879" s="6">
        <v>840</v>
      </c>
      <c r="Z879" s="6" t="s">
        <v>4177</v>
      </c>
    </row>
    <row r="880" spans="1:26">
      <c r="A880" s="6" t="s">
        <v>4173</v>
      </c>
      <c r="B880" s="6" t="s">
        <v>4174</v>
      </c>
      <c r="C880" s="6" t="s">
        <v>4175</v>
      </c>
      <c r="D880" s="6" t="s">
        <v>4176</v>
      </c>
      <c r="E880" s="6" t="s">
        <v>1518</v>
      </c>
      <c r="F880" s="6" t="s">
        <v>1950</v>
      </c>
      <c r="G880" s="6" t="s">
        <v>1519</v>
      </c>
      <c r="H880" s="6">
        <v>4714781020558</v>
      </c>
      <c r="I880" s="6">
        <v>2</v>
      </c>
      <c r="J880" s="6">
        <v>336</v>
      </c>
      <c r="K880" s="6">
        <v>0</v>
      </c>
      <c r="L880" s="6">
        <v>0</v>
      </c>
      <c r="M880" s="6">
        <v>1839</v>
      </c>
      <c r="N880" s="6" t="s">
        <v>1940</v>
      </c>
      <c r="O880" s="6" t="s">
        <v>1495</v>
      </c>
      <c r="Q880" s="6" t="s">
        <v>870</v>
      </c>
      <c r="S880" s="6">
        <v>38658954</v>
      </c>
      <c r="T880" s="6" t="s">
        <v>1942</v>
      </c>
      <c r="Y880" s="6">
        <v>840</v>
      </c>
      <c r="Z880" s="6" t="s">
        <v>4177</v>
      </c>
    </row>
    <row r="881" spans="1:26">
      <c r="A881" s="6" t="s">
        <v>4173</v>
      </c>
      <c r="B881" s="6" t="s">
        <v>4174</v>
      </c>
      <c r="C881" s="6" t="s">
        <v>4175</v>
      </c>
      <c r="D881" s="6" t="s">
        <v>4176</v>
      </c>
      <c r="E881" s="6" t="s">
        <v>1496</v>
      </c>
      <c r="F881" s="6" t="s">
        <v>1523</v>
      </c>
      <c r="G881" s="6" t="s">
        <v>183</v>
      </c>
      <c r="H881" s="6">
        <v>4714781020954</v>
      </c>
      <c r="I881" s="6">
        <v>2</v>
      </c>
      <c r="J881" s="6">
        <v>298</v>
      </c>
      <c r="K881" s="6">
        <v>0</v>
      </c>
      <c r="L881" s="6">
        <v>0</v>
      </c>
      <c r="M881" s="6">
        <v>1839</v>
      </c>
      <c r="N881" s="6" t="s">
        <v>1940</v>
      </c>
      <c r="O881" s="6" t="s">
        <v>1495</v>
      </c>
      <c r="Q881" s="6" t="s">
        <v>870</v>
      </c>
      <c r="S881" s="6">
        <v>38658954</v>
      </c>
      <c r="T881" s="6" t="s">
        <v>1942</v>
      </c>
      <c r="Y881" s="6">
        <v>840</v>
      </c>
      <c r="Z881" s="6" t="s">
        <v>4177</v>
      </c>
    </row>
    <row r="882" spans="1:26">
      <c r="A882" s="6" t="s">
        <v>4173</v>
      </c>
      <c r="B882" s="6" t="s">
        <v>4174</v>
      </c>
      <c r="C882" s="6" t="s">
        <v>4175</v>
      </c>
      <c r="D882" s="6" t="s">
        <v>4176</v>
      </c>
      <c r="E882" s="6" t="s">
        <v>868</v>
      </c>
      <c r="F882" s="6" t="s">
        <v>871</v>
      </c>
      <c r="G882" s="6" t="s">
        <v>872</v>
      </c>
      <c r="I882" s="6">
        <v>1</v>
      </c>
      <c r="J882" s="6">
        <v>-97</v>
      </c>
      <c r="K882" s="6">
        <v>0</v>
      </c>
      <c r="L882" s="6">
        <v>0</v>
      </c>
      <c r="M882" s="6">
        <v>1839</v>
      </c>
      <c r="N882" s="6" t="s">
        <v>1940</v>
      </c>
      <c r="O882" s="6" t="s">
        <v>1495</v>
      </c>
      <c r="Q882" s="6" t="s">
        <v>870</v>
      </c>
      <c r="S882" s="6">
        <v>38658954</v>
      </c>
      <c r="T882" s="6" t="s">
        <v>1942</v>
      </c>
      <c r="Y882" s="6">
        <v>840</v>
      </c>
      <c r="Z882" s="6" t="s">
        <v>4177</v>
      </c>
    </row>
    <row r="883" spans="1:26">
      <c r="A883" s="6" t="s">
        <v>4173</v>
      </c>
      <c r="B883" s="6" t="s">
        <v>4174</v>
      </c>
      <c r="C883" s="6" t="s">
        <v>4175</v>
      </c>
      <c r="D883" s="6" t="s">
        <v>4176</v>
      </c>
      <c r="E883" s="6" t="s">
        <v>1887</v>
      </c>
      <c r="F883" s="6" t="s">
        <v>1888</v>
      </c>
      <c r="I883" s="6">
        <v>1</v>
      </c>
      <c r="J883" s="6">
        <v>0</v>
      </c>
      <c r="K883" s="6">
        <v>0</v>
      </c>
      <c r="L883" s="6">
        <v>0</v>
      </c>
      <c r="M883" s="6">
        <v>1839</v>
      </c>
      <c r="N883" s="6" t="s">
        <v>1940</v>
      </c>
      <c r="O883" s="6" t="s">
        <v>1495</v>
      </c>
      <c r="Q883" s="6" t="s">
        <v>870</v>
      </c>
      <c r="S883" s="6">
        <v>38658954</v>
      </c>
      <c r="T883" s="6" t="s">
        <v>1942</v>
      </c>
      <c r="Y883" s="6">
        <v>840</v>
      </c>
      <c r="Z883" s="6" t="s">
        <v>4177</v>
      </c>
    </row>
    <row r="884" spans="1:26">
      <c r="A884" s="6" t="s">
        <v>4173</v>
      </c>
      <c r="B884" s="6" t="s">
        <v>4174</v>
      </c>
      <c r="C884" s="6" t="s">
        <v>4175</v>
      </c>
      <c r="D884" s="6" t="s">
        <v>4176</v>
      </c>
      <c r="E884" s="6" t="s">
        <v>1740</v>
      </c>
      <c r="F884" s="6" t="s">
        <v>1741</v>
      </c>
      <c r="I884" s="6">
        <v>1</v>
      </c>
      <c r="J884" s="6">
        <v>0</v>
      </c>
      <c r="K884" s="6">
        <v>0</v>
      </c>
      <c r="L884" s="6">
        <v>0</v>
      </c>
      <c r="M884" s="6">
        <v>1839</v>
      </c>
      <c r="N884" s="6" t="s">
        <v>1940</v>
      </c>
      <c r="O884" s="6" t="s">
        <v>1495</v>
      </c>
      <c r="Q884" s="6" t="s">
        <v>870</v>
      </c>
      <c r="S884" s="6">
        <v>38658954</v>
      </c>
      <c r="T884" s="6" t="s">
        <v>1942</v>
      </c>
      <c r="Y884" s="6">
        <v>840</v>
      </c>
      <c r="Z884" s="6" t="s">
        <v>4177</v>
      </c>
    </row>
    <row r="885" spans="1:26">
      <c r="A885" s="6" t="s">
        <v>4173</v>
      </c>
      <c r="B885" s="6" t="s">
        <v>4174</v>
      </c>
      <c r="C885" s="6" t="s">
        <v>4175</v>
      </c>
      <c r="D885" s="6" t="s">
        <v>4176</v>
      </c>
      <c r="E885" s="6" t="s">
        <v>1810</v>
      </c>
      <c r="F885" s="6" t="s">
        <v>1811</v>
      </c>
      <c r="I885" s="6">
        <v>1</v>
      </c>
      <c r="J885" s="6">
        <v>0</v>
      </c>
      <c r="K885" s="6">
        <v>0</v>
      </c>
      <c r="L885" s="6">
        <v>0</v>
      </c>
      <c r="M885" s="6">
        <v>1839</v>
      </c>
      <c r="N885" s="6" t="s">
        <v>1940</v>
      </c>
      <c r="O885" s="6" t="s">
        <v>1495</v>
      </c>
      <c r="Q885" s="6" t="s">
        <v>870</v>
      </c>
      <c r="S885" s="6">
        <v>38658954</v>
      </c>
      <c r="T885" s="6" t="s">
        <v>1942</v>
      </c>
      <c r="Y885" s="6">
        <v>840</v>
      </c>
      <c r="Z885" s="6" t="s">
        <v>4177</v>
      </c>
    </row>
    <row r="886" spans="1:26">
      <c r="A886" s="6" t="s">
        <v>4173</v>
      </c>
      <c r="B886" s="6" t="s">
        <v>4174</v>
      </c>
      <c r="C886" s="6" t="s">
        <v>4175</v>
      </c>
      <c r="D886" s="6" t="s">
        <v>4176</v>
      </c>
      <c r="E886" s="6" t="s">
        <v>873</v>
      </c>
      <c r="F886" s="6" t="s">
        <v>1299</v>
      </c>
      <c r="G886" s="6" t="s">
        <v>874</v>
      </c>
      <c r="I886" s="6">
        <v>1</v>
      </c>
      <c r="J886" s="6">
        <v>97</v>
      </c>
      <c r="K886" s="6">
        <v>0</v>
      </c>
      <c r="L886" s="6">
        <v>0</v>
      </c>
      <c r="M886" s="6">
        <v>1839</v>
      </c>
      <c r="N886" s="6" t="s">
        <v>1940</v>
      </c>
      <c r="O886" s="6" t="s">
        <v>1495</v>
      </c>
      <c r="Q886" s="6" t="s">
        <v>870</v>
      </c>
      <c r="S886" s="6">
        <v>38658954</v>
      </c>
      <c r="T886" s="6" t="s">
        <v>1942</v>
      </c>
      <c r="Y886" s="6">
        <v>840</v>
      </c>
      <c r="Z886" s="6" t="s">
        <v>4177</v>
      </c>
    </row>
    <row r="887" spans="1:26">
      <c r="A887" s="6" t="s">
        <v>4178</v>
      </c>
      <c r="B887" s="6" t="s">
        <v>4179</v>
      </c>
      <c r="C887" s="6" t="s">
        <v>4180</v>
      </c>
      <c r="D887" s="6" t="s">
        <v>4181</v>
      </c>
      <c r="E887" s="6" t="s">
        <v>3101</v>
      </c>
      <c r="F887" s="6" t="s">
        <v>3102</v>
      </c>
      <c r="G887" s="6" t="s">
        <v>3103</v>
      </c>
      <c r="H887" s="6">
        <v>4714781021463</v>
      </c>
      <c r="I887" s="6">
        <v>1</v>
      </c>
      <c r="J887" s="6">
        <v>120</v>
      </c>
      <c r="K887" s="6">
        <v>0</v>
      </c>
      <c r="L887" s="6">
        <v>0</v>
      </c>
      <c r="M887" s="6">
        <v>1373</v>
      </c>
      <c r="N887" s="6" t="s">
        <v>1476</v>
      </c>
      <c r="O887" s="6" t="s">
        <v>1477</v>
      </c>
      <c r="Q887" s="6" t="s">
        <v>870</v>
      </c>
      <c r="T887" s="6" t="s">
        <v>1886</v>
      </c>
      <c r="V887" s="6">
        <v>111876</v>
      </c>
      <c r="W887" s="6" t="s">
        <v>4182</v>
      </c>
      <c r="X887" s="6" t="s">
        <v>4183</v>
      </c>
    </row>
    <row r="888" spans="1:26">
      <c r="A888" s="6" t="s">
        <v>4178</v>
      </c>
      <c r="B888" s="6" t="s">
        <v>4179</v>
      </c>
      <c r="C888" s="6" t="s">
        <v>4180</v>
      </c>
      <c r="D888" s="6" t="s">
        <v>4181</v>
      </c>
      <c r="E888" s="6" t="s">
        <v>876</v>
      </c>
      <c r="F888" s="6" t="s">
        <v>877</v>
      </c>
      <c r="G888" s="6" t="s">
        <v>184</v>
      </c>
      <c r="H888" s="6">
        <v>4714781020107</v>
      </c>
      <c r="I888" s="6">
        <v>3</v>
      </c>
      <c r="J888" s="6">
        <v>1197</v>
      </c>
      <c r="K888" s="6">
        <v>0</v>
      </c>
      <c r="L888" s="6">
        <v>0</v>
      </c>
      <c r="M888" s="6">
        <v>1373</v>
      </c>
      <c r="N888" s="6" t="s">
        <v>1476</v>
      </c>
      <c r="O888" s="6" t="s">
        <v>1477</v>
      </c>
      <c r="Q888" s="6" t="s">
        <v>870</v>
      </c>
      <c r="T888" s="6" t="s">
        <v>1886</v>
      </c>
      <c r="V888" s="6">
        <v>111876</v>
      </c>
      <c r="W888" s="6" t="s">
        <v>4182</v>
      </c>
      <c r="X888" s="6" t="s">
        <v>4183</v>
      </c>
    </row>
    <row r="889" spans="1:26">
      <c r="A889" s="6" t="s">
        <v>4178</v>
      </c>
      <c r="B889" s="6" t="s">
        <v>4179</v>
      </c>
      <c r="C889" s="6" t="s">
        <v>4180</v>
      </c>
      <c r="D889" s="6" t="s">
        <v>4181</v>
      </c>
      <c r="E889" s="6" t="s">
        <v>1966</v>
      </c>
      <c r="F889" s="6" t="s">
        <v>1967</v>
      </c>
      <c r="G889" s="6" t="s">
        <v>1968</v>
      </c>
      <c r="H889" s="6">
        <v>4714781020817</v>
      </c>
      <c r="I889" s="6">
        <v>1</v>
      </c>
      <c r="J889" s="6">
        <v>128</v>
      </c>
      <c r="K889" s="6">
        <v>0</v>
      </c>
      <c r="L889" s="6">
        <v>0</v>
      </c>
      <c r="M889" s="6">
        <v>1373</v>
      </c>
      <c r="N889" s="6" t="s">
        <v>1476</v>
      </c>
      <c r="O889" s="6" t="s">
        <v>1477</v>
      </c>
      <c r="Q889" s="6" t="s">
        <v>870</v>
      </c>
      <c r="T889" s="6" t="s">
        <v>1886</v>
      </c>
      <c r="V889" s="6">
        <v>111876</v>
      </c>
      <c r="W889" s="6" t="s">
        <v>4182</v>
      </c>
      <c r="X889" s="6" t="s">
        <v>4183</v>
      </c>
    </row>
    <row r="890" spans="1:26">
      <c r="A890" s="6" t="s">
        <v>4178</v>
      </c>
      <c r="B890" s="6" t="s">
        <v>4179</v>
      </c>
      <c r="C890" s="6" t="s">
        <v>4180</v>
      </c>
      <c r="D890" s="6" t="s">
        <v>4181</v>
      </c>
      <c r="E890" s="6" t="s">
        <v>868</v>
      </c>
      <c r="F890" s="6" t="s">
        <v>871</v>
      </c>
      <c r="G890" s="6" t="s">
        <v>872</v>
      </c>
      <c r="I890" s="6">
        <v>1</v>
      </c>
      <c r="J890" s="6">
        <v>-72</v>
      </c>
      <c r="K890" s="6">
        <v>0</v>
      </c>
      <c r="L890" s="6">
        <v>0</v>
      </c>
      <c r="M890" s="6">
        <v>1373</v>
      </c>
      <c r="N890" s="6" t="s">
        <v>1476</v>
      </c>
      <c r="O890" s="6" t="s">
        <v>1477</v>
      </c>
      <c r="Q890" s="6" t="s">
        <v>870</v>
      </c>
      <c r="T890" s="6" t="s">
        <v>1886</v>
      </c>
      <c r="V890" s="6">
        <v>111876</v>
      </c>
      <c r="W890" s="6" t="s">
        <v>4182</v>
      </c>
      <c r="X890" s="6" t="s">
        <v>4183</v>
      </c>
    </row>
    <row r="891" spans="1:26">
      <c r="A891" s="6" t="s">
        <v>4178</v>
      </c>
      <c r="B891" s="6" t="s">
        <v>4179</v>
      </c>
      <c r="C891" s="6" t="s">
        <v>4180</v>
      </c>
      <c r="D891" s="6" t="s">
        <v>4181</v>
      </c>
      <c r="E891" s="6" t="s">
        <v>1810</v>
      </c>
      <c r="F891" s="6" t="s">
        <v>1811</v>
      </c>
      <c r="I891" s="6">
        <v>1</v>
      </c>
      <c r="J891" s="6">
        <v>0</v>
      </c>
      <c r="K891" s="6">
        <v>0</v>
      </c>
      <c r="L891" s="6">
        <v>0</v>
      </c>
      <c r="M891" s="6">
        <v>1373</v>
      </c>
      <c r="N891" s="6" t="s">
        <v>1476</v>
      </c>
      <c r="O891" s="6" t="s">
        <v>1477</v>
      </c>
      <c r="Q891" s="6" t="s">
        <v>870</v>
      </c>
      <c r="T891" s="6" t="s">
        <v>1886</v>
      </c>
      <c r="V891" s="6">
        <v>111876</v>
      </c>
      <c r="W891" s="6" t="s">
        <v>4182</v>
      </c>
      <c r="X891" s="6" t="s">
        <v>4183</v>
      </c>
    </row>
    <row r="892" spans="1:26">
      <c r="A892" s="6" t="s">
        <v>4178</v>
      </c>
      <c r="B892" s="6" t="s">
        <v>4179</v>
      </c>
      <c r="C892" s="6" t="s">
        <v>4180</v>
      </c>
      <c r="D892" s="6" t="s">
        <v>4181</v>
      </c>
      <c r="E892" s="6" t="s">
        <v>873</v>
      </c>
      <c r="F892" s="6" t="s">
        <v>1299</v>
      </c>
      <c r="G892" s="6" t="s">
        <v>874</v>
      </c>
      <c r="I892" s="6">
        <v>1</v>
      </c>
      <c r="J892" s="6">
        <v>72</v>
      </c>
      <c r="K892" s="6">
        <v>0</v>
      </c>
      <c r="L892" s="6">
        <v>0</v>
      </c>
      <c r="M892" s="6">
        <v>1373</v>
      </c>
      <c r="N892" s="6" t="s">
        <v>1476</v>
      </c>
      <c r="O892" s="6" t="s">
        <v>1477</v>
      </c>
      <c r="Q892" s="6" t="s">
        <v>870</v>
      </c>
      <c r="T892" s="6" t="s">
        <v>1886</v>
      </c>
      <c r="V892" s="6">
        <v>111876</v>
      </c>
      <c r="W892" s="6" t="s">
        <v>4182</v>
      </c>
      <c r="X892" s="6" t="s">
        <v>4183</v>
      </c>
    </row>
    <row r="893" spans="1:26">
      <c r="A893" s="6" t="s">
        <v>4184</v>
      </c>
      <c r="B893" s="6" t="s">
        <v>4185</v>
      </c>
      <c r="C893" s="6" t="s">
        <v>4186</v>
      </c>
      <c r="D893" s="6" t="s">
        <v>4187</v>
      </c>
      <c r="E893" s="6" t="s">
        <v>1492</v>
      </c>
      <c r="F893" s="6" t="s">
        <v>1493</v>
      </c>
      <c r="G893" s="6" t="s">
        <v>1494</v>
      </c>
      <c r="H893" s="6">
        <v>4714781020541</v>
      </c>
      <c r="I893" s="6">
        <v>1</v>
      </c>
      <c r="J893" s="6">
        <v>300</v>
      </c>
      <c r="K893" s="6">
        <v>0</v>
      </c>
      <c r="L893" s="6">
        <v>0</v>
      </c>
      <c r="M893" s="6">
        <v>1140</v>
      </c>
      <c r="N893" s="6" t="s">
        <v>1476</v>
      </c>
      <c r="O893" s="6" t="s">
        <v>1477</v>
      </c>
      <c r="Q893" s="6" t="s">
        <v>870</v>
      </c>
      <c r="T893" s="6" t="s">
        <v>1886</v>
      </c>
      <c r="V893" s="6">
        <v>184106</v>
      </c>
      <c r="W893" s="6" t="s">
        <v>4188</v>
      </c>
      <c r="X893" s="6" t="s">
        <v>4189</v>
      </c>
    </row>
    <row r="894" spans="1:26">
      <c r="A894" s="6" t="s">
        <v>4184</v>
      </c>
      <c r="B894" s="6" t="s">
        <v>4185</v>
      </c>
      <c r="C894" s="6" t="s">
        <v>4186</v>
      </c>
      <c r="D894" s="6" t="s">
        <v>4187</v>
      </c>
      <c r="E894" s="6" t="s">
        <v>2000</v>
      </c>
      <c r="F894" s="6" t="s">
        <v>2001</v>
      </c>
      <c r="G894" s="6" t="s">
        <v>2002</v>
      </c>
      <c r="H894" s="6" t="s">
        <v>276</v>
      </c>
      <c r="I894" s="6">
        <v>1</v>
      </c>
      <c r="J894" s="6">
        <v>900</v>
      </c>
      <c r="K894" s="6">
        <v>0</v>
      </c>
      <c r="L894" s="6">
        <v>0</v>
      </c>
      <c r="M894" s="6">
        <v>1140</v>
      </c>
      <c r="N894" s="6" t="s">
        <v>1476</v>
      </c>
      <c r="O894" s="6" t="s">
        <v>1477</v>
      </c>
      <c r="Q894" s="6" t="s">
        <v>870</v>
      </c>
      <c r="T894" s="6" t="s">
        <v>1886</v>
      </c>
      <c r="V894" s="6">
        <v>184106</v>
      </c>
      <c r="W894" s="6" t="s">
        <v>4188</v>
      </c>
      <c r="X894" s="6" t="s">
        <v>4189</v>
      </c>
    </row>
    <row r="895" spans="1:26">
      <c r="A895" s="6" t="s">
        <v>4184</v>
      </c>
      <c r="B895" s="6" t="s">
        <v>4185</v>
      </c>
      <c r="C895" s="6" t="s">
        <v>4186</v>
      </c>
      <c r="D895" s="6" t="s">
        <v>4187</v>
      </c>
      <c r="E895" s="6" t="s">
        <v>868</v>
      </c>
      <c r="F895" s="6" t="s">
        <v>871</v>
      </c>
      <c r="G895" s="6" t="s">
        <v>872</v>
      </c>
      <c r="I895" s="6">
        <v>1</v>
      </c>
      <c r="J895" s="6">
        <v>-60</v>
      </c>
      <c r="K895" s="6">
        <v>0</v>
      </c>
      <c r="L895" s="6">
        <v>0</v>
      </c>
      <c r="M895" s="6">
        <v>1140</v>
      </c>
      <c r="N895" s="6" t="s">
        <v>1476</v>
      </c>
      <c r="O895" s="6" t="s">
        <v>1477</v>
      </c>
      <c r="Q895" s="6" t="s">
        <v>870</v>
      </c>
      <c r="T895" s="6" t="s">
        <v>1886</v>
      </c>
      <c r="V895" s="6">
        <v>184106</v>
      </c>
      <c r="W895" s="6" t="s">
        <v>4188</v>
      </c>
      <c r="X895" s="6" t="s">
        <v>4189</v>
      </c>
    </row>
    <row r="896" spans="1:26">
      <c r="A896" s="6" t="s">
        <v>4184</v>
      </c>
      <c r="B896" s="6" t="s">
        <v>4185</v>
      </c>
      <c r="C896" s="6" t="s">
        <v>4186</v>
      </c>
      <c r="D896" s="6" t="s">
        <v>4187</v>
      </c>
      <c r="E896" s="6" t="s">
        <v>1740</v>
      </c>
      <c r="F896" s="6" t="s">
        <v>1741</v>
      </c>
      <c r="I896" s="6">
        <v>1</v>
      </c>
      <c r="J896" s="6">
        <v>0</v>
      </c>
      <c r="K896" s="6">
        <v>0</v>
      </c>
      <c r="L896" s="6">
        <v>0</v>
      </c>
      <c r="M896" s="6">
        <v>1140</v>
      </c>
      <c r="N896" s="6" t="s">
        <v>1476</v>
      </c>
      <c r="O896" s="6" t="s">
        <v>1477</v>
      </c>
      <c r="Q896" s="6" t="s">
        <v>870</v>
      </c>
      <c r="T896" s="6" t="s">
        <v>1886</v>
      </c>
      <c r="V896" s="6">
        <v>184106</v>
      </c>
      <c r="W896" s="6" t="s">
        <v>4188</v>
      </c>
      <c r="X896" s="6" t="s">
        <v>4189</v>
      </c>
    </row>
    <row r="897" spans="1:24">
      <c r="A897" s="6" t="s">
        <v>4184</v>
      </c>
      <c r="B897" s="6" t="s">
        <v>4185</v>
      </c>
      <c r="C897" s="6" t="s">
        <v>4186</v>
      </c>
      <c r="D897" s="6" t="s">
        <v>4187</v>
      </c>
      <c r="E897" s="6" t="s">
        <v>873</v>
      </c>
      <c r="F897" s="6" t="s">
        <v>1299</v>
      </c>
      <c r="G897" s="6" t="s">
        <v>874</v>
      </c>
      <c r="I897" s="6">
        <v>1</v>
      </c>
      <c r="J897" s="6">
        <v>60</v>
      </c>
      <c r="K897" s="6">
        <v>0</v>
      </c>
      <c r="L897" s="6">
        <v>0</v>
      </c>
      <c r="M897" s="6">
        <v>1140</v>
      </c>
      <c r="N897" s="6" t="s">
        <v>1476</v>
      </c>
      <c r="O897" s="6" t="s">
        <v>1477</v>
      </c>
      <c r="Q897" s="6" t="s">
        <v>870</v>
      </c>
      <c r="T897" s="6" t="s">
        <v>1886</v>
      </c>
      <c r="V897" s="6">
        <v>184106</v>
      </c>
      <c r="W897" s="6" t="s">
        <v>4188</v>
      </c>
      <c r="X897" s="6" t="s">
        <v>4189</v>
      </c>
    </row>
    <row r="898" spans="1:24">
      <c r="A898" s="6" t="s">
        <v>4190</v>
      </c>
      <c r="B898" s="6" t="s">
        <v>4191</v>
      </c>
      <c r="C898" s="6" t="s">
        <v>4192</v>
      </c>
      <c r="D898" s="6" t="s">
        <v>4193</v>
      </c>
      <c r="E898" s="6" t="s">
        <v>1947</v>
      </c>
      <c r="F898" s="6" t="s">
        <v>1948</v>
      </c>
      <c r="G898" s="6" t="s">
        <v>1949</v>
      </c>
      <c r="H898" s="6">
        <v>4714781021012</v>
      </c>
      <c r="I898" s="6">
        <v>1</v>
      </c>
      <c r="J898" s="6">
        <v>149</v>
      </c>
      <c r="K898" s="6">
        <v>65</v>
      </c>
      <c r="L898" s="6">
        <v>0</v>
      </c>
      <c r="M898" s="6">
        <v>494</v>
      </c>
      <c r="N898" s="6" t="s">
        <v>1476</v>
      </c>
      <c r="O898" s="6" t="s">
        <v>1477</v>
      </c>
      <c r="Q898" s="6" t="s">
        <v>870</v>
      </c>
      <c r="T898" s="6" t="s">
        <v>1886</v>
      </c>
      <c r="V898" s="6">
        <v>174408</v>
      </c>
      <c r="W898" s="6" t="s">
        <v>4194</v>
      </c>
      <c r="X898" s="6" t="s">
        <v>4195</v>
      </c>
    </row>
    <row r="899" spans="1:24">
      <c r="A899" s="6" t="s">
        <v>4190</v>
      </c>
      <c r="B899" s="6" t="s">
        <v>4191</v>
      </c>
      <c r="C899" s="6" t="s">
        <v>4192</v>
      </c>
      <c r="D899" s="6" t="s">
        <v>4193</v>
      </c>
      <c r="E899" s="6" t="s">
        <v>1478</v>
      </c>
      <c r="F899" s="6" t="s">
        <v>1479</v>
      </c>
      <c r="G899" s="6" t="s">
        <v>1946</v>
      </c>
      <c r="H899" s="6" t="s">
        <v>295</v>
      </c>
      <c r="I899" s="6">
        <v>1</v>
      </c>
      <c r="J899" s="6">
        <v>280</v>
      </c>
      <c r="K899" s="6">
        <v>65</v>
      </c>
      <c r="L899" s="6">
        <v>0</v>
      </c>
      <c r="M899" s="6">
        <v>494</v>
      </c>
      <c r="N899" s="6" t="s">
        <v>1476</v>
      </c>
      <c r="O899" s="6" t="s">
        <v>1477</v>
      </c>
      <c r="Q899" s="6" t="s">
        <v>870</v>
      </c>
      <c r="T899" s="6" t="s">
        <v>1886</v>
      </c>
      <c r="V899" s="6">
        <v>174408</v>
      </c>
      <c r="W899" s="6" t="s">
        <v>4194</v>
      </c>
      <c r="X899" s="6" t="s">
        <v>4195</v>
      </c>
    </row>
    <row r="900" spans="1:24">
      <c r="A900" s="6" t="s">
        <v>4196</v>
      </c>
      <c r="B900" s="6" t="s">
        <v>4197</v>
      </c>
      <c r="C900" s="6" t="s">
        <v>4198</v>
      </c>
      <c r="D900" s="6" t="s">
        <v>4199</v>
      </c>
      <c r="E900" s="6" t="s">
        <v>1991</v>
      </c>
      <c r="F900" s="6" t="s">
        <v>1992</v>
      </c>
      <c r="G900" s="6" t="s">
        <v>1993</v>
      </c>
      <c r="H900" s="6" t="s">
        <v>308</v>
      </c>
      <c r="I900" s="6">
        <v>1</v>
      </c>
      <c r="J900" s="6">
        <v>430</v>
      </c>
      <c r="K900" s="6">
        <v>65</v>
      </c>
      <c r="L900" s="6">
        <v>0</v>
      </c>
      <c r="M900" s="6">
        <v>495</v>
      </c>
      <c r="N900" s="6" t="s">
        <v>1476</v>
      </c>
      <c r="O900" s="6" t="s">
        <v>1477</v>
      </c>
      <c r="Q900" s="6" t="s">
        <v>870</v>
      </c>
      <c r="T900" s="6" t="s">
        <v>1886</v>
      </c>
      <c r="V900" s="6">
        <v>165264</v>
      </c>
      <c r="W900" s="6" t="s">
        <v>4200</v>
      </c>
      <c r="X900" s="6" t="s">
        <v>4201</v>
      </c>
    </row>
    <row r="901" spans="1:24">
      <c r="A901" s="6" t="s">
        <v>4202</v>
      </c>
      <c r="B901" s="6" t="s">
        <v>4203</v>
      </c>
      <c r="C901" s="6" t="s">
        <v>4204</v>
      </c>
      <c r="D901" s="6" t="s">
        <v>4205</v>
      </c>
      <c r="E901" s="6" t="s">
        <v>1511</v>
      </c>
      <c r="F901" s="6" t="s">
        <v>1512</v>
      </c>
      <c r="G901" s="6" t="s">
        <v>1513</v>
      </c>
      <c r="H901" s="6" t="s">
        <v>275</v>
      </c>
      <c r="I901" s="6">
        <v>2</v>
      </c>
      <c r="J901" s="6">
        <v>1056</v>
      </c>
      <c r="K901" s="6">
        <v>0</v>
      </c>
      <c r="L901" s="6">
        <v>0</v>
      </c>
      <c r="M901" s="6">
        <v>1336</v>
      </c>
      <c r="N901" s="6" t="s">
        <v>1476</v>
      </c>
      <c r="O901" s="6" t="s">
        <v>1048</v>
      </c>
      <c r="Q901" s="6" t="s">
        <v>870</v>
      </c>
      <c r="T901" s="6" t="s">
        <v>1886</v>
      </c>
      <c r="V901" s="6">
        <v>941279</v>
      </c>
      <c r="W901" s="6" t="s">
        <v>4206</v>
      </c>
      <c r="X901" s="6" t="s">
        <v>4207</v>
      </c>
    </row>
    <row r="902" spans="1:24">
      <c r="A902" s="6" t="s">
        <v>4202</v>
      </c>
      <c r="B902" s="6" t="s">
        <v>4203</v>
      </c>
      <c r="C902" s="6" t="s">
        <v>4204</v>
      </c>
      <c r="D902" s="6" t="s">
        <v>4205</v>
      </c>
      <c r="E902" s="6" t="s">
        <v>1908</v>
      </c>
      <c r="F902" s="6" t="s">
        <v>1909</v>
      </c>
      <c r="G902" s="6" t="s">
        <v>1910</v>
      </c>
      <c r="H902" s="6">
        <v>4714781020268</v>
      </c>
      <c r="I902" s="6">
        <v>1</v>
      </c>
      <c r="J902" s="6">
        <v>350</v>
      </c>
      <c r="K902" s="6">
        <v>0</v>
      </c>
      <c r="L902" s="6">
        <v>0</v>
      </c>
      <c r="M902" s="6">
        <v>1336</v>
      </c>
      <c r="N902" s="6" t="s">
        <v>1476</v>
      </c>
      <c r="O902" s="6" t="s">
        <v>1048</v>
      </c>
      <c r="Q902" s="6" t="s">
        <v>870</v>
      </c>
      <c r="T902" s="6" t="s">
        <v>1886</v>
      </c>
      <c r="V902" s="6">
        <v>941279</v>
      </c>
      <c r="W902" s="6" t="s">
        <v>4206</v>
      </c>
      <c r="X902" s="6" t="s">
        <v>4207</v>
      </c>
    </row>
    <row r="903" spans="1:24">
      <c r="A903" s="6" t="s">
        <v>4202</v>
      </c>
      <c r="B903" s="6" t="s">
        <v>4203</v>
      </c>
      <c r="C903" s="6" t="s">
        <v>4204</v>
      </c>
      <c r="D903" s="6" t="s">
        <v>4205</v>
      </c>
      <c r="E903" s="6" t="s">
        <v>868</v>
      </c>
      <c r="F903" s="6" t="s">
        <v>871</v>
      </c>
      <c r="G903" s="6" t="s">
        <v>872</v>
      </c>
      <c r="I903" s="6">
        <v>1</v>
      </c>
      <c r="J903" s="6">
        <v>-70</v>
      </c>
      <c r="K903" s="6">
        <v>0</v>
      </c>
      <c r="L903" s="6">
        <v>0</v>
      </c>
      <c r="M903" s="6">
        <v>1336</v>
      </c>
      <c r="N903" s="6" t="s">
        <v>1476</v>
      </c>
      <c r="O903" s="6" t="s">
        <v>1048</v>
      </c>
      <c r="Q903" s="6" t="s">
        <v>870</v>
      </c>
      <c r="T903" s="6" t="s">
        <v>1886</v>
      </c>
      <c r="V903" s="6">
        <v>941279</v>
      </c>
      <c r="W903" s="6" t="s">
        <v>4206</v>
      </c>
      <c r="X903" s="6" t="s">
        <v>4207</v>
      </c>
    </row>
    <row r="904" spans="1:24">
      <c r="A904" s="6" t="s">
        <v>4202</v>
      </c>
      <c r="B904" s="6" t="s">
        <v>4203</v>
      </c>
      <c r="C904" s="6" t="s">
        <v>4204</v>
      </c>
      <c r="D904" s="6" t="s">
        <v>4205</v>
      </c>
      <c r="E904" s="6" t="s">
        <v>1740</v>
      </c>
      <c r="F904" s="6" t="s">
        <v>1741</v>
      </c>
      <c r="I904" s="6">
        <v>1</v>
      </c>
      <c r="J904" s="6">
        <v>0</v>
      </c>
      <c r="K904" s="6">
        <v>0</v>
      </c>
      <c r="L904" s="6">
        <v>0</v>
      </c>
      <c r="M904" s="6">
        <v>1336</v>
      </c>
      <c r="N904" s="6" t="s">
        <v>1476</v>
      </c>
      <c r="O904" s="6" t="s">
        <v>1048</v>
      </c>
      <c r="Q904" s="6" t="s">
        <v>870</v>
      </c>
      <c r="T904" s="6" t="s">
        <v>1886</v>
      </c>
      <c r="V904" s="6">
        <v>941279</v>
      </c>
      <c r="W904" s="6" t="s">
        <v>4206</v>
      </c>
      <c r="X904" s="6" t="s">
        <v>4207</v>
      </c>
    </row>
    <row r="905" spans="1:24">
      <c r="A905" s="6" t="s">
        <v>4202</v>
      </c>
      <c r="B905" s="6" t="s">
        <v>4203</v>
      </c>
      <c r="C905" s="6" t="s">
        <v>4204</v>
      </c>
      <c r="D905" s="6" t="s">
        <v>4205</v>
      </c>
      <c r="E905" s="6" t="s">
        <v>873</v>
      </c>
      <c r="F905" s="6" t="s">
        <v>1299</v>
      </c>
      <c r="G905" s="6" t="s">
        <v>874</v>
      </c>
      <c r="I905" s="6">
        <v>1</v>
      </c>
      <c r="J905" s="6">
        <v>70</v>
      </c>
      <c r="K905" s="6">
        <v>0</v>
      </c>
      <c r="L905" s="6">
        <v>0</v>
      </c>
      <c r="M905" s="6">
        <v>1336</v>
      </c>
      <c r="N905" s="6" t="s">
        <v>1476</v>
      </c>
      <c r="O905" s="6" t="s">
        <v>1048</v>
      </c>
      <c r="Q905" s="6" t="s">
        <v>870</v>
      </c>
      <c r="T905" s="6" t="s">
        <v>1886</v>
      </c>
      <c r="V905" s="6">
        <v>941279</v>
      </c>
      <c r="W905" s="6" t="s">
        <v>4206</v>
      </c>
      <c r="X905" s="6" t="s">
        <v>4207</v>
      </c>
    </row>
    <row r="906" spans="1:24">
      <c r="A906" s="6" t="s">
        <v>4208</v>
      </c>
      <c r="B906" s="6" t="s">
        <v>4209</v>
      </c>
      <c r="C906" s="6" t="s">
        <v>4210</v>
      </c>
      <c r="D906" s="6" t="s">
        <v>4211</v>
      </c>
      <c r="E906" s="6" t="s">
        <v>878</v>
      </c>
      <c r="F906" s="6" t="s">
        <v>879</v>
      </c>
      <c r="G906" s="6" t="s">
        <v>880</v>
      </c>
      <c r="H906" s="6" t="s">
        <v>181</v>
      </c>
      <c r="I906" s="6">
        <v>1</v>
      </c>
      <c r="J906" s="6">
        <v>888</v>
      </c>
      <c r="K906" s="6">
        <v>0</v>
      </c>
      <c r="L906" s="6">
        <v>0</v>
      </c>
      <c r="M906" s="6">
        <v>888</v>
      </c>
      <c r="N906" s="6" t="s">
        <v>1476</v>
      </c>
      <c r="O906" s="6" t="s">
        <v>1477</v>
      </c>
      <c r="Q906" s="6" t="s">
        <v>870</v>
      </c>
      <c r="T906" s="6" t="s">
        <v>1886</v>
      </c>
      <c r="V906" s="6">
        <v>209236</v>
      </c>
      <c r="W906" s="6" t="s">
        <v>4212</v>
      </c>
      <c r="X906" s="6" t="s">
        <v>4213</v>
      </c>
    </row>
    <row r="907" spans="1:24">
      <c r="A907" s="6" t="s">
        <v>4214</v>
      </c>
      <c r="B907" s="6" t="s">
        <v>4215</v>
      </c>
      <c r="C907" s="6" t="s">
        <v>4216</v>
      </c>
      <c r="D907" s="6" t="s">
        <v>4217</v>
      </c>
      <c r="E907" s="6" t="s">
        <v>2010</v>
      </c>
      <c r="F907" s="6" t="s">
        <v>2011</v>
      </c>
      <c r="G907" s="6" t="s">
        <v>2012</v>
      </c>
      <c r="H907" s="6">
        <v>4714781024815</v>
      </c>
      <c r="I907" s="6">
        <v>1</v>
      </c>
      <c r="J907" s="6">
        <v>750</v>
      </c>
      <c r="K907" s="6">
        <v>0</v>
      </c>
      <c r="L907" s="6">
        <v>0</v>
      </c>
      <c r="M907" s="6">
        <v>750</v>
      </c>
      <c r="N907" s="6" t="s">
        <v>1476</v>
      </c>
      <c r="O907" s="6" t="s">
        <v>1477</v>
      </c>
      <c r="Q907" s="6" t="s">
        <v>870</v>
      </c>
      <c r="T907" s="6" t="s">
        <v>1886</v>
      </c>
      <c r="V907" s="6">
        <v>991838</v>
      </c>
      <c r="W907" s="6" t="s">
        <v>4218</v>
      </c>
      <c r="X907" s="6" t="s">
        <v>4219</v>
      </c>
    </row>
    <row r="908" spans="1:24">
      <c r="A908" s="6" t="s">
        <v>4220</v>
      </c>
      <c r="B908" s="6" t="s">
        <v>4221</v>
      </c>
      <c r="C908" s="6" t="s">
        <v>4222</v>
      </c>
      <c r="D908" s="6" t="s">
        <v>4223</v>
      </c>
      <c r="E908" s="6" t="s">
        <v>878</v>
      </c>
      <c r="F908" s="6" t="s">
        <v>879</v>
      </c>
      <c r="G908" s="6" t="s">
        <v>880</v>
      </c>
      <c r="H908" s="6" t="s">
        <v>181</v>
      </c>
      <c r="I908" s="6">
        <v>1</v>
      </c>
      <c r="J908" s="6">
        <v>888</v>
      </c>
      <c r="K908" s="6">
        <v>0</v>
      </c>
      <c r="L908" s="6">
        <v>0</v>
      </c>
      <c r="M908" s="6">
        <v>1737</v>
      </c>
      <c r="N908" s="6" t="s">
        <v>1476</v>
      </c>
      <c r="O908" s="6" t="s">
        <v>1477</v>
      </c>
      <c r="Q908" s="6" t="s">
        <v>870</v>
      </c>
      <c r="T908" s="6" t="s">
        <v>1886</v>
      </c>
      <c r="V908" s="6">
        <v>200310</v>
      </c>
      <c r="W908" s="6" t="s">
        <v>4224</v>
      </c>
      <c r="X908" s="6" t="s">
        <v>4225</v>
      </c>
    </row>
    <row r="909" spans="1:24">
      <c r="A909" s="6" t="s">
        <v>4220</v>
      </c>
      <c r="B909" s="6" t="s">
        <v>4221</v>
      </c>
      <c r="C909" s="6" t="s">
        <v>4222</v>
      </c>
      <c r="D909" s="6" t="s">
        <v>4223</v>
      </c>
      <c r="E909" s="6" t="s">
        <v>1481</v>
      </c>
      <c r="F909" s="6" t="s">
        <v>1482</v>
      </c>
      <c r="G909" s="6" t="s">
        <v>1483</v>
      </c>
      <c r="H909" s="6" t="s">
        <v>175</v>
      </c>
      <c r="I909" s="6">
        <v>1</v>
      </c>
      <c r="J909" s="6">
        <v>450</v>
      </c>
      <c r="K909" s="6">
        <v>0</v>
      </c>
      <c r="L909" s="6">
        <v>0</v>
      </c>
      <c r="M909" s="6">
        <v>1737</v>
      </c>
      <c r="N909" s="6" t="s">
        <v>1476</v>
      </c>
      <c r="O909" s="6" t="s">
        <v>1477</v>
      </c>
      <c r="Q909" s="6" t="s">
        <v>870</v>
      </c>
      <c r="T909" s="6" t="s">
        <v>1886</v>
      </c>
      <c r="V909" s="6">
        <v>200310</v>
      </c>
      <c r="W909" s="6" t="s">
        <v>4224</v>
      </c>
      <c r="X909" s="6" t="s">
        <v>4225</v>
      </c>
    </row>
    <row r="910" spans="1:24">
      <c r="A910" s="6" t="s">
        <v>4220</v>
      </c>
      <c r="B910" s="6" t="s">
        <v>4221</v>
      </c>
      <c r="C910" s="6" t="s">
        <v>4222</v>
      </c>
      <c r="D910" s="6" t="s">
        <v>4223</v>
      </c>
      <c r="E910" s="6" t="s">
        <v>1486</v>
      </c>
      <c r="F910" s="6" t="s">
        <v>1487</v>
      </c>
      <c r="G910" s="6" t="s">
        <v>1488</v>
      </c>
      <c r="H910" s="6" t="s">
        <v>163</v>
      </c>
      <c r="I910" s="6">
        <v>1</v>
      </c>
      <c r="J910" s="6">
        <v>399</v>
      </c>
      <c r="K910" s="6">
        <v>0</v>
      </c>
      <c r="L910" s="6">
        <v>0</v>
      </c>
      <c r="M910" s="6">
        <v>1737</v>
      </c>
      <c r="N910" s="6" t="s">
        <v>1476</v>
      </c>
      <c r="O910" s="6" t="s">
        <v>1477</v>
      </c>
      <c r="Q910" s="6" t="s">
        <v>870</v>
      </c>
      <c r="T910" s="6" t="s">
        <v>1886</v>
      </c>
      <c r="V910" s="6">
        <v>200310</v>
      </c>
      <c r="W910" s="6" t="s">
        <v>4224</v>
      </c>
      <c r="X910" s="6" t="s">
        <v>4225</v>
      </c>
    </row>
    <row r="911" spans="1:24">
      <c r="A911" s="6" t="s">
        <v>4220</v>
      </c>
      <c r="B911" s="6" t="s">
        <v>4221</v>
      </c>
      <c r="C911" s="6" t="s">
        <v>4222</v>
      </c>
      <c r="D911" s="6" t="s">
        <v>4223</v>
      </c>
      <c r="E911" s="6" t="s">
        <v>1740</v>
      </c>
      <c r="F911" s="6" t="s">
        <v>1741</v>
      </c>
      <c r="I911" s="6">
        <v>1</v>
      </c>
      <c r="J911" s="6">
        <v>0</v>
      </c>
      <c r="K911" s="6">
        <v>0</v>
      </c>
      <c r="L911" s="6">
        <v>0</v>
      </c>
      <c r="M911" s="6">
        <v>1737</v>
      </c>
      <c r="N911" s="6" t="s">
        <v>1476</v>
      </c>
      <c r="O911" s="6" t="s">
        <v>1477</v>
      </c>
      <c r="Q911" s="6" t="s">
        <v>870</v>
      </c>
      <c r="T911" s="6" t="s">
        <v>1886</v>
      </c>
      <c r="V911" s="6">
        <v>200310</v>
      </c>
      <c r="W911" s="6" t="s">
        <v>4224</v>
      </c>
      <c r="X911" s="6" t="s">
        <v>4225</v>
      </c>
    </row>
    <row r="912" spans="1:24">
      <c r="A912" s="6" t="s">
        <v>4220</v>
      </c>
      <c r="B912" s="6" t="s">
        <v>4221</v>
      </c>
      <c r="C912" s="6" t="s">
        <v>4222</v>
      </c>
      <c r="D912" s="6" t="s">
        <v>4223</v>
      </c>
      <c r="E912" s="6" t="s">
        <v>1887</v>
      </c>
      <c r="F912" s="6" t="s">
        <v>1888</v>
      </c>
      <c r="I912" s="6">
        <v>1</v>
      </c>
      <c r="J912" s="6">
        <v>0</v>
      </c>
      <c r="K912" s="6">
        <v>0</v>
      </c>
      <c r="L912" s="6">
        <v>0</v>
      </c>
      <c r="M912" s="6">
        <v>1737</v>
      </c>
      <c r="N912" s="6" t="s">
        <v>1476</v>
      </c>
      <c r="O912" s="6" t="s">
        <v>1477</v>
      </c>
      <c r="Q912" s="6" t="s">
        <v>870</v>
      </c>
      <c r="T912" s="6" t="s">
        <v>1886</v>
      </c>
      <c r="V912" s="6">
        <v>200310</v>
      </c>
      <c r="W912" s="6" t="s">
        <v>4224</v>
      </c>
      <c r="X912" s="6" t="s">
        <v>4225</v>
      </c>
    </row>
    <row r="913" spans="1:26">
      <c r="A913" s="6" t="s">
        <v>4220</v>
      </c>
      <c r="B913" s="6" t="s">
        <v>4221</v>
      </c>
      <c r="C913" s="6" t="s">
        <v>4222</v>
      </c>
      <c r="D913" s="6" t="s">
        <v>4223</v>
      </c>
      <c r="E913" s="6" t="s">
        <v>873</v>
      </c>
      <c r="F913" s="6" t="s">
        <v>1299</v>
      </c>
      <c r="G913" s="6" t="s">
        <v>874</v>
      </c>
      <c r="I913" s="6">
        <v>1</v>
      </c>
      <c r="J913" s="6">
        <v>87</v>
      </c>
      <c r="K913" s="6">
        <v>0</v>
      </c>
      <c r="L913" s="6">
        <v>0</v>
      </c>
      <c r="M913" s="6">
        <v>1737</v>
      </c>
      <c r="N913" s="6" t="s">
        <v>1476</v>
      </c>
      <c r="O913" s="6" t="s">
        <v>1477</v>
      </c>
      <c r="Q913" s="6" t="s">
        <v>870</v>
      </c>
      <c r="T913" s="6" t="s">
        <v>1886</v>
      </c>
      <c r="V913" s="6">
        <v>200310</v>
      </c>
      <c r="W913" s="6" t="s">
        <v>4224</v>
      </c>
      <c r="X913" s="6" t="s">
        <v>4225</v>
      </c>
    </row>
    <row r="914" spans="1:26">
      <c r="A914" s="6" t="s">
        <v>4226</v>
      </c>
      <c r="B914" s="6" t="s">
        <v>4227</v>
      </c>
      <c r="C914" s="6" t="s">
        <v>4228</v>
      </c>
      <c r="D914" s="6" t="s">
        <v>4229</v>
      </c>
      <c r="E914" s="6" t="s">
        <v>1484</v>
      </c>
      <c r="F914" s="6" t="s">
        <v>1485</v>
      </c>
      <c r="G914" s="6" t="s">
        <v>1990</v>
      </c>
      <c r="H914" s="6" t="s">
        <v>252</v>
      </c>
      <c r="I914" s="6">
        <v>1</v>
      </c>
      <c r="J914" s="6">
        <v>960</v>
      </c>
      <c r="K914" s="6">
        <v>0</v>
      </c>
      <c r="L914" s="6">
        <v>0</v>
      </c>
      <c r="M914" s="6">
        <v>2835</v>
      </c>
      <c r="N914" s="6" t="s">
        <v>1960</v>
      </c>
      <c r="O914" s="6" t="s">
        <v>1961</v>
      </c>
      <c r="Q914" s="6" t="s">
        <v>870</v>
      </c>
      <c r="T914" s="6" t="s">
        <v>1942</v>
      </c>
      <c r="Y914" s="6">
        <v>115</v>
      </c>
      <c r="Z914" s="6" t="s">
        <v>4230</v>
      </c>
    </row>
    <row r="915" spans="1:26">
      <c r="A915" s="6" t="s">
        <v>4226</v>
      </c>
      <c r="B915" s="6" t="s">
        <v>4227</v>
      </c>
      <c r="C915" s="6" t="s">
        <v>4228</v>
      </c>
      <c r="D915" s="6" t="s">
        <v>4229</v>
      </c>
      <c r="E915" s="6" t="s">
        <v>878</v>
      </c>
      <c r="F915" s="6" t="s">
        <v>879</v>
      </c>
      <c r="G915" s="6" t="s">
        <v>880</v>
      </c>
      <c r="H915" s="6" t="s">
        <v>181</v>
      </c>
      <c r="I915" s="6">
        <v>2</v>
      </c>
      <c r="J915" s="6">
        <v>1776</v>
      </c>
      <c r="K915" s="6">
        <v>0</v>
      </c>
      <c r="L915" s="6">
        <v>0</v>
      </c>
      <c r="M915" s="6">
        <v>2835</v>
      </c>
      <c r="N915" s="6" t="s">
        <v>1960</v>
      </c>
      <c r="O915" s="6" t="s">
        <v>1961</v>
      </c>
      <c r="Q915" s="6" t="s">
        <v>870</v>
      </c>
      <c r="T915" s="6" t="s">
        <v>1942</v>
      </c>
      <c r="Y915" s="6">
        <v>115</v>
      </c>
      <c r="Z915" s="6" t="s">
        <v>4230</v>
      </c>
    </row>
    <row r="916" spans="1:26">
      <c r="A916" s="6" t="s">
        <v>4226</v>
      </c>
      <c r="B916" s="6" t="s">
        <v>4227</v>
      </c>
      <c r="C916" s="6" t="s">
        <v>4228</v>
      </c>
      <c r="D916" s="6" t="s">
        <v>4229</v>
      </c>
      <c r="E916" s="6" t="s">
        <v>1986</v>
      </c>
      <c r="F916" s="6" t="s">
        <v>2036</v>
      </c>
      <c r="G916" s="6" t="s">
        <v>1987</v>
      </c>
      <c r="H916" s="6">
        <v>4714781021036</v>
      </c>
      <c r="I916" s="6">
        <v>1</v>
      </c>
      <c r="J916" s="6">
        <v>99</v>
      </c>
      <c r="K916" s="6">
        <v>0</v>
      </c>
      <c r="L916" s="6">
        <v>0</v>
      </c>
      <c r="M916" s="6">
        <v>2835</v>
      </c>
      <c r="N916" s="6" t="s">
        <v>1960</v>
      </c>
      <c r="O916" s="6" t="s">
        <v>1961</v>
      </c>
      <c r="Q916" s="6" t="s">
        <v>870</v>
      </c>
      <c r="T916" s="6" t="s">
        <v>1942</v>
      </c>
      <c r="Y916" s="6">
        <v>115</v>
      </c>
      <c r="Z916" s="6" t="s">
        <v>4230</v>
      </c>
    </row>
    <row r="917" spans="1:26">
      <c r="A917" s="6" t="s">
        <v>4226</v>
      </c>
      <c r="B917" s="6" t="s">
        <v>4227</v>
      </c>
      <c r="C917" s="6" t="s">
        <v>4228</v>
      </c>
      <c r="D917" s="6" t="s">
        <v>4229</v>
      </c>
      <c r="E917" s="6" t="s">
        <v>1887</v>
      </c>
      <c r="F917" s="6" t="s">
        <v>1888</v>
      </c>
      <c r="I917" s="6">
        <v>1</v>
      </c>
      <c r="J917" s="6">
        <v>0</v>
      </c>
      <c r="K917" s="6">
        <v>0</v>
      </c>
      <c r="L917" s="6">
        <v>0</v>
      </c>
      <c r="M917" s="6">
        <v>2835</v>
      </c>
      <c r="N917" s="6" t="s">
        <v>1960</v>
      </c>
      <c r="O917" s="6" t="s">
        <v>1961</v>
      </c>
      <c r="Q917" s="6" t="s">
        <v>870</v>
      </c>
      <c r="T917" s="6" t="s">
        <v>1942</v>
      </c>
      <c r="Y917" s="6">
        <v>115</v>
      </c>
      <c r="Z917" s="6" t="s">
        <v>4230</v>
      </c>
    </row>
    <row r="918" spans="1:26">
      <c r="A918" s="6" t="s">
        <v>4226</v>
      </c>
      <c r="B918" s="6" t="s">
        <v>4227</v>
      </c>
      <c r="C918" s="6" t="s">
        <v>4228</v>
      </c>
      <c r="D918" s="6" t="s">
        <v>4229</v>
      </c>
      <c r="E918" s="6" t="s">
        <v>1810</v>
      </c>
      <c r="F918" s="6" t="s">
        <v>1811</v>
      </c>
      <c r="I918" s="6">
        <v>1</v>
      </c>
      <c r="J918" s="6">
        <v>0</v>
      </c>
      <c r="K918" s="6">
        <v>0</v>
      </c>
      <c r="L918" s="6">
        <v>0</v>
      </c>
      <c r="M918" s="6">
        <v>2835</v>
      </c>
      <c r="N918" s="6" t="s">
        <v>1960</v>
      </c>
      <c r="O918" s="6" t="s">
        <v>1961</v>
      </c>
      <c r="Q918" s="6" t="s">
        <v>870</v>
      </c>
      <c r="T918" s="6" t="s">
        <v>1942</v>
      </c>
      <c r="Y918" s="6">
        <v>115</v>
      </c>
      <c r="Z918" s="6" t="s">
        <v>4230</v>
      </c>
    </row>
    <row r="919" spans="1:26">
      <c r="A919" s="6" t="s">
        <v>4226</v>
      </c>
      <c r="B919" s="6" t="s">
        <v>4227</v>
      </c>
      <c r="C919" s="6" t="s">
        <v>4228</v>
      </c>
      <c r="D919" s="6" t="s">
        <v>4229</v>
      </c>
      <c r="E919" s="6" t="s">
        <v>1887</v>
      </c>
      <c r="F919" s="6" t="s">
        <v>1888</v>
      </c>
      <c r="I919" s="6">
        <v>1</v>
      </c>
      <c r="J919" s="6">
        <v>0</v>
      </c>
      <c r="K919" s="6">
        <v>0</v>
      </c>
      <c r="L919" s="6">
        <v>0</v>
      </c>
      <c r="M919" s="6">
        <v>2835</v>
      </c>
      <c r="N919" s="6" t="s">
        <v>1960</v>
      </c>
      <c r="O919" s="6" t="s">
        <v>1961</v>
      </c>
      <c r="Q919" s="6" t="s">
        <v>870</v>
      </c>
      <c r="T919" s="6" t="s">
        <v>1942</v>
      </c>
      <c r="Y919" s="6">
        <v>115</v>
      </c>
      <c r="Z919" s="6" t="s">
        <v>4230</v>
      </c>
    </row>
    <row r="920" spans="1:26">
      <c r="A920" s="6" t="s">
        <v>4226</v>
      </c>
      <c r="B920" s="6" t="s">
        <v>4227</v>
      </c>
      <c r="C920" s="6" t="s">
        <v>4228</v>
      </c>
      <c r="D920" s="6" t="s">
        <v>4229</v>
      </c>
      <c r="E920" s="6" t="s">
        <v>873</v>
      </c>
      <c r="F920" s="6" t="s">
        <v>1299</v>
      </c>
      <c r="G920" s="6" t="s">
        <v>874</v>
      </c>
      <c r="I920" s="6">
        <v>1</v>
      </c>
      <c r="J920" s="6">
        <v>142</v>
      </c>
      <c r="K920" s="6">
        <v>0</v>
      </c>
      <c r="L920" s="6">
        <v>0</v>
      </c>
      <c r="M920" s="6">
        <v>2835</v>
      </c>
      <c r="N920" s="6" t="s">
        <v>1960</v>
      </c>
      <c r="O920" s="6" t="s">
        <v>1961</v>
      </c>
      <c r="Q920" s="6" t="s">
        <v>870</v>
      </c>
      <c r="T920" s="6" t="s">
        <v>1942</v>
      </c>
      <c r="Y920" s="6">
        <v>115</v>
      </c>
      <c r="Z920" s="6" t="s">
        <v>4230</v>
      </c>
    </row>
    <row r="921" spans="1:26">
      <c r="A921" s="6" t="s">
        <v>4231</v>
      </c>
      <c r="B921" s="6" t="s">
        <v>4232</v>
      </c>
      <c r="C921" s="6" t="s">
        <v>4233</v>
      </c>
      <c r="D921" s="6" t="s">
        <v>4234</v>
      </c>
      <c r="E921" s="6" t="s">
        <v>1511</v>
      </c>
      <c r="F921" s="6" t="s">
        <v>1512</v>
      </c>
      <c r="G921" s="6" t="s">
        <v>1513</v>
      </c>
      <c r="H921" s="6" t="s">
        <v>275</v>
      </c>
      <c r="I921" s="6">
        <v>1</v>
      </c>
      <c r="J921" s="6">
        <v>528</v>
      </c>
      <c r="K921" s="6">
        <v>80</v>
      </c>
      <c r="L921" s="6">
        <v>0</v>
      </c>
      <c r="M921" s="6">
        <v>608</v>
      </c>
      <c r="N921" s="6" t="s">
        <v>1960</v>
      </c>
      <c r="O921" s="6" t="s">
        <v>1961</v>
      </c>
      <c r="Q921" s="6" t="s">
        <v>870</v>
      </c>
      <c r="T921" s="6" t="s">
        <v>1942</v>
      </c>
      <c r="Y921" s="6">
        <v>708</v>
      </c>
      <c r="Z921" s="6" t="s">
        <v>4235</v>
      </c>
    </row>
    <row r="922" spans="1:26">
      <c r="A922" s="6" t="s">
        <v>4236</v>
      </c>
      <c r="B922" s="6" t="s">
        <v>4237</v>
      </c>
      <c r="C922" s="6" t="s">
        <v>4238</v>
      </c>
      <c r="D922" s="6" t="s">
        <v>4239</v>
      </c>
      <c r="E922" s="6" t="s">
        <v>1486</v>
      </c>
      <c r="F922" s="6" t="s">
        <v>1487</v>
      </c>
      <c r="G922" s="6" t="s">
        <v>1998</v>
      </c>
      <c r="H922" s="6" t="s">
        <v>1043</v>
      </c>
      <c r="I922" s="6">
        <v>1</v>
      </c>
      <c r="J922" s="6">
        <v>399</v>
      </c>
      <c r="K922" s="6">
        <v>0</v>
      </c>
      <c r="L922" s="6">
        <v>0</v>
      </c>
      <c r="M922" s="6">
        <v>1174</v>
      </c>
      <c r="N922" s="6" t="s">
        <v>1476</v>
      </c>
      <c r="O922" s="6" t="s">
        <v>1477</v>
      </c>
      <c r="Q922" s="6" t="s">
        <v>870</v>
      </c>
      <c r="T922" s="6" t="s">
        <v>1886</v>
      </c>
      <c r="V922" s="6">
        <v>116181</v>
      </c>
      <c r="W922" s="6" t="s">
        <v>3379</v>
      </c>
      <c r="X922" s="6" t="s">
        <v>3380</v>
      </c>
    </row>
    <row r="923" spans="1:26">
      <c r="A923" s="6" t="s">
        <v>4236</v>
      </c>
      <c r="B923" s="6" t="s">
        <v>4237</v>
      </c>
      <c r="C923" s="6" t="s">
        <v>4238</v>
      </c>
      <c r="D923" s="6" t="s">
        <v>4239</v>
      </c>
      <c r="E923" s="6" t="s">
        <v>1820</v>
      </c>
      <c r="F923" s="6" t="s">
        <v>1821</v>
      </c>
      <c r="G923" s="6" t="s">
        <v>1822</v>
      </c>
      <c r="H923" s="6">
        <v>4714781020848</v>
      </c>
      <c r="I923" s="6">
        <v>1</v>
      </c>
      <c r="J923" s="6">
        <v>350</v>
      </c>
      <c r="K923" s="6">
        <v>0</v>
      </c>
      <c r="L923" s="6">
        <v>0</v>
      </c>
      <c r="M923" s="6">
        <v>1174</v>
      </c>
      <c r="N923" s="6" t="s">
        <v>1476</v>
      </c>
      <c r="O923" s="6" t="s">
        <v>1477</v>
      </c>
      <c r="Q923" s="6" t="s">
        <v>870</v>
      </c>
      <c r="T923" s="6" t="s">
        <v>1886</v>
      </c>
      <c r="V923" s="6">
        <v>116181</v>
      </c>
      <c r="W923" s="6" t="s">
        <v>3379</v>
      </c>
      <c r="X923" s="6" t="s">
        <v>3380</v>
      </c>
    </row>
    <row r="924" spans="1:26">
      <c r="A924" s="6" t="s">
        <v>4236</v>
      </c>
      <c r="B924" s="6" t="s">
        <v>4237</v>
      </c>
      <c r="C924" s="6" t="s">
        <v>4238</v>
      </c>
      <c r="D924" s="6" t="s">
        <v>4239</v>
      </c>
      <c r="E924" s="6" t="s">
        <v>1496</v>
      </c>
      <c r="F924" s="6" t="s">
        <v>1497</v>
      </c>
      <c r="G924" s="6" t="s">
        <v>183</v>
      </c>
      <c r="H924" s="6">
        <v>4714781020954</v>
      </c>
      <c r="I924" s="6">
        <v>2</v>
      </c>
      <c r="J924" s="6">
        <v>290</v>
      </c>
      <c r="K924" s="6">
        <v>0</v>
      </c>
      <c r="L924" s="6">
        <v>0</v>
      </c>
      <c r="M924" s="6">
        <v>1174</v>
      </c>
      <c r="N924" s="6" t="s">
        <v>1476</v>
      </c>
      <c r="O924" s="6" t="s">
        <v>1477</v>
      </c>
      <c r="Q924" s="6" t="s">
        <v>870</v>
      </c>
      <c r="T924" s="6" t="s">
        <v>1886</v>
      </c>
      <c r="V924" s="6">
        <v>116181</v>
      </c>
      <c r="W924" s="6" t="s">
        <v>3379</v>
      </c>
      <c r="X924" s="6" t="s">
        <v>3380</v>
      </c>
    </row>
    <row r="925" spans="1:26">
      <c r="A925" s="6" t="s">
        <v>4236</v>
      </c>
      <c r="B925" s="6" t="s">
        <v>4237</v>
      </c>
      <c r="C925" s="6" t="s">
        <v>4238</v>
      </c>
      <c r="D925" s="6" t="s">
        <v>4239</v>
      </c>
      <c r="E925" s="6" t="s">
        <v>1957</v>
      </c>
      <c r="F925" s="6" t="s">
        <v>1979</v>
      </c>
      <c r="G925" s="6" t="s">
        <v>1959</v>
      </c>
      <c r="H925" s="6">
        <v>4714781020787</v>
      </c>
      <c r="I925" s="6">
        <v>1</v>
      </c>
      <c r="J925" s="6">
        <v>135</v>
      </c>
      <c r="K925" s="6">
        <v>0</v>
      </c>
      <c r="L925" s="6">
        <v>0</v>
      </c>
      <c r="M925" s="6">
        <v>1174</v>
      </c>
      <c r="N925" s="6" t="s">
        <v>1476</v>
      </c>
      <c r="O925" s="6" t="s">
        <v>1477</v>
      </c>
      <c r="Q925" s="6" t="s">
        <v>870</v>
      </c>
      <c r="T925" s="6" t="s">
        <v>1886</v>
      </c>
      <c r="V925" s="6">
        <v>116181</v>
      </c>
      <c r="W925" s="6" t="s">
        <v>3379</v>
      </c>
      <c r="X925" s="6" t="s">
        <v>3380</v>
      </c>
    </row>
    <row r="926" spans="1:26">
      <c r="A926" s="6" t="s">
        <v>4236</v>
      </c>
      <c r="B926" s="6" t="s">
        <v>4237</v>
      </c>
      <c r="C926" s="6" t="s">
        <v>4238</v>
      </c>
      <c r="D926" s="6" t="s">
        <v>4239</v>
      </c>
      <c r="E926" s="6" t="s">
        <v>1740</v>
      </c>
      <c r="F926" s="6" t="s">
        <v>1741</v>
      </c>
      <c r="I926" s="6">
        <v>1</v>
      </c>
      <c r="J926" s="6">
        <v>0</v>
      </c>
      <c r="K926" s="6">
        <v>0</v>
      </c>
      <c r="L926" s="6">
        <v>0</v>
      </c>
      <c r="M926" s="6">
        <v>1174</v>
      </c>
      <c r="N926" s="6" t="s">
        <v>1476</v>
      </c>
      <c r="O926" s="6" t="s">
        <v>1477</v>
      </c>
      <c r="Q926" s="6" t="s">
        <v>870</v>
      </c>
      <c r="T926" s="6" t="s">
        <v>1886</v>
      </c>
      <c r="V926" s="6">
        <v>116181</v>
      </c>
      <c r="W926" s="6" t="s">
        <v>3379</v>
      </c>
      <c r="X926" s="6" t="s">
        <v>3380</v>
      </c>
    </row>
    <row r="927" spans="1:26">
      <c r="A927" s="6" t="s">
        <v>4236</v>
      </c>
      <c r="B927" s="6" t="s">
        <v>4237</v>
      </c>
      <c r="C927" s="6" t="s">
        <v>4238</v>
      </c>
      <c r="D927" s="6" t="s">
        <v>4239</v>
      </c>
      <c r="E927" s="6" t="s">
        <v>873</v>
      </c>
      <c r="F927" s="6" t="s">
        <v>1299</v>
      </c>
      <c r="G927" s="6" t="s">
        <v>874</v>
      </c>
      <c r="I927" s="6">
        <v>1</v>
      </c>
      <c r="J927" s="6">
        <v>59</v>
      </c>
      <c r="K927" s="6">
        <v>0</v>
      </c>
      <c r="L927" s="6">
        <v>0</v>
      </c>
      <c r="M927" s="6">
        <v>1174</v>
      </c>
      <c r="N927" s="6" t="s">
        <v>1476</v>
      </c>
      <c r="O927" s="6" t="s">
        <v>1477</v>
      </c>
      <c r="Q927" s="6" t="s">
        <v>870</v>
      </c>
      <c r="T927" s="6" t="s">
        <v>1886</v>
      </c>
      <c r="V927" s="6">
        <v>116181</v>
      </c>
      <c r="W927" s="6" t="s">
        <v>3379</v>
      </c>
      <c r="X927" s="6" t="s">
        <v>3380</v>
      </c>
    </row>
    <row r="928" spans="1:26">
      <c r="A928" s="6" t="s">
        <v>4240</v>
      </c>
      <c r="B928" s="6" t="s">
        <v>4241</v>
      </c>
      <c r="C928" s="6" t="s">
        <v>4242</v>
      </c>
      <c r="D928" s="6" t="s">
        <v>4243</v>
      </c>
      <c r="E928" s="6" t="s">
        <v>1486</v>
      </c>
      <c r="F928" s="6" t="s">
        <v>1487</v>
      </c>
      <c r="G928" s="6" t="s">
        <v>2026</v>
      </c>
      <c r="H928" s="6" t="s">
        <v>1042</v>
      </c>
      <c r="I928" s="6">
        <v>1</v>
      </c>
      <c r="J928" s="6">
        <v>399</v>
      </c>
      <c r="K928" s="6">
        <v>0</v>
      </c>
      <c r="L928" s="6">
        <v>0</v>
      </c>
      <c r="M928" s="6">
        <v>1139</v>
      </c>
      <c r="N928" s="6" t="s">
        <v>1476</v>
      </c>
      <c r="O928" s="6" t="s">
        <v>1477</v>
      </c>
      <c r="Q928" s="6" t="s">
        <v>870</v>
      </c>
      <c r="T928" s="6" t="s">
        <v>1886</v>
      </c>
      <c r="V928" s="6">
        <v>863632</v>
      </c>
      <c r="W928" s="6" t="s">
        <v>4244</v>
      </c>
      <c r="X928" s="6" t="s">
        <v>4245</v>
      </c>
    </row>
    <row r="929" spans="1:26">
      <c r="A929" s="6" t="s">
        <v>4240</v>
      </c>
      <c r="B929" s="6" t="s">
        <v>4241</v>
      </c>
      <c r="C929" s="6" t="s">
        <v>4242</v>
      </c>
      <c r="D929" s="6" t="s">
        <v>4243</v>
      </c>
      <c r="E929" s="6" t="s">
        <v>1481</v>
      </c>
      <c r="F929" s="6" t="s">
        <v>1482</v>
      </c>
      <c r="G929" s="6" t="s">
        <v>1483</v>
      </c>
      <c r="H929" s="6" t="s">
        <v>175</v>
      </c>
      <c r="I929" s="6">
        <v>1</v>
      </c>
      <c r="J929" s="6">
        <v>450</v>
      </c>
      <c r="K929" s="6">
        <v>0</v>
      </c>
      <c r="L929" s="6">
        <v>0</v>
      </c>
      <c r="M929" s="6">
        <v>1139</v>
      </c>
      <c r="N929" s="6" t="s">
        <v>1476</v>
      </c>
      <c r="O929" s="6" t="s">
        <v>1477</v>
      </c>
      <c r="Q929" s="6" t="s">
        <v>870</v>
      </c>
      <c r="T929" s="6" t="s">
        <v>1886</v>
      </c>
      <c r="V929" s="6">
        <v>863632</v>
      </c>
      <c r="W929" s="6" t="s">
        <v>4244</v>
      </c>
      <c r="X929" s="6" t="s">
        <v>4245</v>
      </c>
    </row>
    <row r="930" spans="1:26">
      <c r="A930" s="6" t="s">
        <v>4240</v>
      </c>
      <c r="B930" s="6" t="s">
        <v>4241</v>
      </c>
      <c r="C930" s="6" t="s">
        <v>4242</v>
      </c>
      <c r="D930" s="6" t="s">
        <v>4243</v>
      </c>
      <c r="E930" s="6" t="s">
        <v>1919</v>
      </c>
      <c r="F930" s="6" t="s">
        <v>1920</v>
      </c>
      <c r="G930" s="6" t="s">
        <v>1921</v>
      </c>
      <c r="H930" s="6">
        <v>4714781020824</v>
      </c>
      <c r="I930" s="6">
        <v>1</v>
      </c>
      <c r="J930" s="6">
        <v>350</v>
      </c>
      <c r="K930" s="6">
        <v>0</v>
      </c>
      <c r="L930" s="6">
        <v>0</v>
      </c>
      <c r="M930" s="6">
        <v>1139</v>
      </c>
      <c r="N930" s="6" t="s">
        <v>1476</v>
      </c>
      <c r="O930" s="6" t="s">
        <v>1477</v>
      </c>
      <c r="Q930" s="6" t="s">
        <v>870</v>
      </c>
      <c r="T930" s="6" t="s">
        <v>1886</v>
      </c>
      <c r="V930" s="6">
        <v>863632</v>
      </c>
      <c r="W930" s="6" t="s">
        <v>4244</v>
      </c>
      <c r="X930" s="6" t="s">
        <v>4245</v>
      </c>
    </row>
    <row r="931" spans="1:26">
      <c r="A931" s="6" t="s">
        <v>4240</v>
      </c>
      <c r="B931" s="6" t="s">
        <v>4241</v>
      </c>
      <c r="C931" s="6" t="s">
        <v>4242</v>
      </c>
      <c r="D931" s="6" t="s">
        <v>4243</v>
      </c>
      <c r="E931" s="6" t="s">
        <v>868</v>
      </c>
      <c r="F931" s="6" t="s">
        <v>871</v>
      </c>
      <c r="G931" s="6" t="s">
        <v>872</v>
      </c>
      <c r="I931" s="6">
        <v>1</v>
      </c>
      <c r="J931" s="6">
        <v>-60</v>
      </c>
      <c r="K931" s="6">
        <v>0</v>
      </c>
      <c r="L931" s="6">
        <v>0</v>
      </c>
      <c r="M931" s="6">
        <v>1139</v>
      </c>
      <c r="N931" s="6" t="s">
        <v>1476</v>
      </c>
      <c r="O931" s="6" t="s">
        <v>1477</v>
      </c>
      <c r="Q931" s="6" t="s">
        <v>870</v>
      </c>
      <c r="T931" s="6" t="s">
        <v>1886</v>
      </c>
      <c r="V931" s="6">
        <v>863632</v>
      </c>
      <c r="W931" s="6" t="s">
        <v>4244</v>
      </c>
      <c r="X931" s="6" t="s">
        <v>4245</v>
      </c>
    </row>
    <row r="932" spans="1:26">
      <c r="A932" s="6" t="s">
        <v>4240</v>
      </c>
      <c r="B932" s="6" t="s">
        <v>4241</v>
      </c>
      <c r="C932" s="6" t="s">
        <v>4242</v>
      </c>
      <c r="D932" s="6" t="s">
        <v>4243</v>
      </c>
      <c r="E932" s="6" t="s">
        <v>1810</v>
      </c>
      <c r="F932" s="6" t="s">
        <v>1811</v>
      </c>
      <c r="I932" s="6">
        <v>1</v>
      </c>
      <c r="J932" s="6">
        <v>0</v>
      </c>
      <c r="K932" s="6">
        <v>0</v>
      </c>
      <c r="L932" s="6">
        <v>0</v>
      </c>
      <c r="M932" s="6">
        <v>1139</v>
      </c>
      <c r="N932" s="6" t="s">
        <v>1476</v>
      </c>
      <c r="O932" s="6" t="s">
        <v>1477</v>
      </c>
      <c r="Q932" s="6" t="s">
        <v>870</v>
      </c>
      <c r="T932" s="6" t="s">
        <v>1886</v>
      </c>
      <c r="V932" s="6">
        <v>863632</v>
      </c>
      <c r="W932" s="6" t="s">
        <v>4244</v>
      </c>
      <c r="X932" s="6" t="s">
        <v>4245</v>
      </c>
    </row>
    <row r="933" spans="1:26">
      <c r="A933" s="6" t="s">
        <v>4240</v>
      </c>
      <c r="B933" s="6" t="s">
        <v>4241</v>
      </c>
      <c r="C933" s="6" t="s">
        <v>4242</v>
      </c>
      <c r="D933" s="6" t="s">
        <v>4243</v>
      </c>
      <c r="E933" s="6" t="s">
        <v>873</v>
      </c>
      <c r="F933" s="6" t="s">
        <v>1299</v>
      </c>
      <c r="G933" s="6" t="s">
        <v>874</v>
      </c>
      <c r="I933" s="6">
        <v>1</v>
      </c>
      <c r="J933" s="6">
        <v>60</v>
      </c>
      <c r="K933" s="6">
        <v>0</v>
      </c>
      <c r="L933" s="6">
        <v>0</v>
      </c>
      <c r="M933" s="6">
        <v>1139</v>
      </c>
      <c r="N933" s="6" t="s">
        <v>1476</v>
      </c>
      <c r="O933" s="6" t="s">
        <v>1477</v>
      </c>
      <c r="Q933" s="6" t="s">
        <v>870</v>
      </c>
      <c r="T933" s="6" t="s">
        <v>1886</v>
      </c>
      <c r="V933" s="6">
        <v>863632</v>
      </c>
      <c r="W933" s="6" t="s">
        <v>4244</v>
      </c>
      <c r="X933" s="6" t="s">
        <v>4245</v>
      </c>
    </row>
    <row r="934" spans="1:26">
      <c r="A934" s="6" t="s">
        <v>4246</v>
      </c>
      <c r="B934" s="6" t="s">
        <v>4247</v>
      </c>
      <c r="C934" s="6" t="s">
        <v>4248</v>
      </c>
      <c r="D934" s="6" t="s">
        <v>4249</v>
      </c>
      <c r="E934" s="6" t="s">
        <v>876</v>
      </c>
      <c r="F934" s="6" t="s">
        <v>877</v>
      </c>
      <c r="G934" s="6" t="s">
        <v>184</v>
      </c>
      <c r="H934" s="6">
        <v>4714781020107</v>
      </c>
      <c r="I934" s="6">
        <v>3</v>
      </c>
      <c r="J934" s="6">
        <v>1197</v>
      </c>
      <c r="K934" s="6">
        <v>0</v>
      </c>
      <c r="L934" s="6">
        <v>0</v>
      </c>
      <c r="M934" s="6">
        <v>1137</v>
      </c>
      <c r="N934" s="6" t="s">
        <v>1476</v>
      </c>
      <c r="O934" s="6" t="s">
        <v>1477</v>
      </c>
      <c r="Q934" s="6" t="s">
        <v>870</v>
      </c>
      <c r="T934" s="6" t="s">
        <v>1886</v>
      </c>
      <c r="V934" s="6">
        <v>965378</v>
      </c>
      <c r="W934" s="6" t="s">
        <v>4250</v>
      </c>
      <c r="X934" s="6" t="s">
        <v>4251</v>
      </c>
    </row>
    <row r="935" spans="1:26">
      <c r="A935" s="6" t="s">
        <v>4246</v>
      </c>
      <c r="B935" s="6" t="s">
        <v>4247</v>
      </c>
      <c r="C935" s="6" t="s">
        <v>4248</v>
      </c>
      <c r="D935" s="6" t="s">
        <v>4249</v>
      </c>
      <c r="E935" s="6" t="s">
        <v>868</v>
      </c>
      <c r="F935" s="6" t="s">
        <v>871</v>
      </c>
      <c r="G935" s="6" t="s">
        <v>872</v>
      </c>
      <c r="I935" s="6">
        <v>1</v>
      </c>
      <c r="J935" s="6">
        <v>-60</v>
      </c>
      <c r="K935" s="6">
        <v>0</v>
      </c>
      <c r="L935" s="6">
        <v>0</v>
      </c>
      <c r="M935" s="6">
        <v>1137</v>
      </c>
      <c r="N935" s="6" t="s">
        <v>1476</v>
      </c>
      <c r="O935" s="6" t="s">
        <v>1477</v>
      </c>
      <c r="Q935" s="6" t="s">
        <v>870</v>
      </c>
      <c r="T935" s="6" t="s">
        <v>1886</v>
      </c>
      <c r="V935" s="6">
        <v>965378</v>
      </c>
      <c r="W935" s="6" t="s">
        <v>4250</v>
      </c>
      <c r="X935" s="6" t="s">
        <v>4251</v>
      </c>
    </row>
    <row r="936" spans="1:26">
      <c r="A936" s="6" t="s">
        <v>4246</v>
      </c>
      <c r="B936" s="6" t="s">
        <v>4247</v>
      </c>
      <c r="C936" s="6" t="s">
        <v>4248</v>
      </c>
      <c r="D936" s="6" t="s">
        <v>4249</v>
      </c>
      <c r="E936" s="6" t="s">
        <v>1887</v>
      </c>
      <c r="F936" s="6" t="s">
        <v>1888</v>
      </c>
      <c r="I936" s="6">
        <v>1</v>
      </c>
      <c r="J936" s="6">
        <v>0</v>
      </c>
      <c r="K936" s="6">
        <v>0</v>
      </c>
      <c r="L936" s="6">
        <v>0</v>
      </c>
      <c r="M936" s="6">
        <v>1137</v>
      </c>
      <c r="N936" s="6" t="s">
        <v>1476</v>
      </c>
      <c r="O936" s="6" t="s">
        <v>1477</v>
      </c>
      <c r="Q936" s="6" t="s">
        <v>870</v>
      </c>
      <c r="T936" s="6" t="s">
        <v>1886</v>
      </c>
      <c r="V936" s="6">
        <v>965378</v>
      </c>
      <c r="W936" s="6" t="s">
        <v>4250</v>
      </c>
      <c r="X936" s="6" t="s">
        <v>4251</v>
      </c>
    </row>
    <row r="937" spans="1:26">
      <c r="A937" s="6" t="s">
        <v>4246</v>
      </c>
      <c r="B937" s="6" t="s">
        <v>4247</v>
      </c>
      <c r="C937" s="6" t="s">
        <v>4248</v>
      </c>
      <c r="D937" s="6" t="s">
        <v>4249</v>
      </c>
      <c r="E937" s="6" t="s">
        <v>873</v>
      </c>
      <c r="F937" s="6" t="s">
        <v>1299</v>
      </c>
      <c r="G937" s="6" t="s">
        <v>874</v>
      </c>
      <c r="I937" s="6">
        <v>1</v>
      </c>
      <c r="J937" s="6">
        <v>60</v>
      </c>
      <c r="K937" s="6">
        <v>0</v>
      </c>
      <c r="L937" s="6">
        <v>0</v>
      </c>
      <c r="M937" s="6">
        <v>1137</v>
      </c>
      <c r="N937" s="6" t="s">
        <v>1476</v>
      </c>
      <c r="O937" s="6" t="s">
        <v>1477</v>
      </c>
      <c r="Q937" s="6" t="s">
        <v>870</v>
      </c>
      <c r="T937" s="6" t="s">
        <v>1886</v>
      </c>
      <c r="V937" s="6">
        <v>965378</v>
      </c>
      <c r="W937" s="6" t="s">
        <v>4250</v>
      </c>
      <c r="X937" s="6" t="s">
        <v>4251</v>
      </c>
    </row>
    <row r="938" spans="1:26">
      <c r="A938" s="6" t="s">
        <v>4252</v>
      </c>
      <c r="B938" s="6" t="s">
        <v>4253</v>
      </c>
      <c r="C938" s="6" t="s">
        <v>4254</v>
      </c>
      <c r="D938" s="6" t="s">
        <v>4255</v>
      </c>
      <c r="E938" s="6" t="s">
        <v>1481</v>
      </c>
      <c r="F938" s="6" t="s">
        <v>1482</v>
      </c>
      <c r="G938" s="6" t="s">
        <v>1483</v>
      </c>
      <c r="H938" s="6" t="s">
        <v>175</v>
      </c>
      <c r="I938" s="6">
        <v>2</v>
      </c>
      <c r="J938" s="6">
        <v>900</v>
      </c>
      <c r="K938" s="6">
        <v>0</v>
      </c>
      <c r="L938" s="6">
        <v>0</v>
      </c>
      <c r="M938" s="6">
        <v>1049</v>
      </c>
      <c r="N938" s="6" t="s">
        <v>1960</v>
      </c>
      <c r="O938" s="6" t="s">
        <v>1961</v>
      </c>
      <c r="Q938" s="6" t="s">
        <v>870</v>
      </c>
      <c r="T938" s="6" t="s">
        <v>1942</v>
      </c>
      <c r="Y938" s="6">
        <v>327</v>
      </c>
      <c r="Z938" s="6" t="s">
        <v>4256</v>
      </c>
    </row>
    <row r="939" spans="1:26">
      <c r="A939" s="6" t="s">
        <v>4252</v>
      </c>
      <c r="B939" s="6" t="s">
        <v>4253</v>
      </c>
      <c r="C939" s="6" t="s">
        <v>4254</v>
      </c>
      <c r="D939" s="6" t="s">
        <v>4255</v>
      </c>
      <c r="E939" s="6" t="s">
        <v>1504</v>
      </c>
      <c r="F939" s="6" t="s">
        <v>1505</v>
      </c>
      <c r="G939" s="6" t="s">
        <v>1506</v>
      </c>
      <c r="H939" s="6">
        <v>4714781021029</v>
      </c>
      <c r="I939" s="6">
        <v>1</v>
      </c>
      <c r="J939" s="6">
        <v>149</v>
      </c>
      <c r="K939" s="6">
        <v>0</v>
      </c>
      <c r="L939" s="6">
        <v>0</v>
      </c>
      <c r="M939" s="6">
        <v>1049</v>
      </c>
      <c r="N939" s="6" t="s">
        <v>1960</v>
      </c>
      <c r="O939" s="6" t="s">
        <v>1961</v>
      </c>
      <c r="Q939" s="6" t="s">
        <v>870</v>
      </c>
      <c r="T939" s="6" t="s">
        <v>1942</v>
      </c>
      <c r="Y939" s="6">
        <v>327</v>
      </c>
      <c r="Z939" s="6" t="s">
        <v>4256</v>
      </c>
    </row>
    <row r="940" spans="1:26">
      <c r="A940" s="6" t="s">
        <v>4257</v>
      </c>
      <c r="B940" s="6" t="s">
        <v>4258</v>
      </c>
      <c r="C940" s="6" t="s">
        <v>4259</v>
      </c>
      <c r="D940" s="6" t="s">
        <v>4260</v>
      </c>
      <c r="E940" s="6" t="s">
        <v>4261</v>
      </c>
      <c r="F940" s="6" t="s">
        <v>4262</v>
      </c>
      <c r="G940" s="6" t="s">
        <v>4263</v>
      </c>
      <c r="H940" s="6" t="s">
        <v>316</v>
      </c>
      <c r="I940" s="6">
        <v>1</v>
      </c>
      <c r="J940" s="6">
        <v>1700</v>
      </c>
      <c r="K940" s="6">
        <v>0</v>
      </c>
      <c r="L940" s="6">
        <v>0</v>
      </c>
      <c r="M940" s="6">
        <v>2462</v>
      </c>
      <c r="N940" s="6" t="s">
        <v>1476</v>
      </c>
      <c r="O940" s="6" t="s">
        <v>1477</v>
      </c>
      <c r="Q940" s="6" t="s">
        <v>870</v>
      </c>
      <c r="T940" s="6" t="s">
        <v>1886</v>
      </c>
      <c r="V940" s="6">
        <v>171568</v>
      </c>
      <c r="W940" s="6" t="s">
        <v>2720</v>
      </c>
      <c r="X940" s="6" t="s">
        <v>2721</v>
      </c>
    </row>
    <row r="941" spans="1:26">
      <c r="A941" s="6" t="s">
        <v>4257</v>
      </c>
      <c r="B941" s="6" t="s">
        <v>4258</v>
      </c>
      <c r="C941" s="6" t="s">
        <v>4259</v>
      </c>
      <c r="D941" s="6" t="s">
        <v>4260</v>
      </c>
      <c r="E941" s="6" t="s">
        <v>878</v>
      </c>
      <c r="F941" s="6" t="s">
        <v>879</v>
      </c>
      <c r="G941" s="6" t="s">
        <v>880</v>
      </c>
      <c r="H941" s="6" t="s">
        <v>181</v>
      </c>
      <c r="I941" s="6">
        <v>1</v>
      </c>
      <c r="J941" s="6">
        <v>888</v>
      </c>
      <c r="K941" s="6">
        <v>0</v>
      </c>
      <c r="L941" s="6">
        <v>0</v>
      </c>
      <c r="M941" s="6">
        <v>2462</v>
      </c>
      <c r="N941" s="6" t="s">
        <v>1476</v>
      </c>
      <c r="O941" s="6" t="s">
        <v>1477</v>
      </c>
      <c r="Q941" s="6" t="s">
        <v>870</v>
      </c>
      <c r="T941" s="6" t="s">
        <v>1886</v>
      </c>
      <c r="V941" s="6">
        <v>171568</v>
      </c>
      <c r="W941" s="6" t="s">
        <v>2720</v>
      </c>
      <c r="X941" s="6" t="s">
        <v>2721</v>
      </c>
    </row>
    <row r="942" spans="1:26">
      <c r="A942" s="6" t="s">
        <v>4257</v>
      </c>
      <c r="B942" s="6" t="s">
        <v>4258</v>
      </c>
      <c r="C942" s="6" t="s">
        <v>4259</v>
      </c>
      <c r="D942" s="6" t="s">
        <v>4260</v>
      </c>
      <c r="E942" s="6" t="s">
        <v>1507</v>
      </c>
      <c r="F942" s="6" t="s">
        <v>1943</v>
      </c>
      <c r="G942" s="6" t="s">
        <v>874</v>
      </c>
      <c r="I942" s="6">
        <v>1</v>
      </c>
      <c r="J942" s="6">
        <v>-26</v>
      </c>
      <c r="K942" s="6">
        <v>0</v>
      </c>
      <c r="L942" s="6">
        <v>0</v>
      </c>
      <c r="M942" s="6">
        <v>2462</v>
      </c>
      <c r="N942" s="6" t="s">
        <v>1476</v>
      </c>
      <c r="O942" s="6" t="s">
        <v>1477</v>
      </c>
      <c r="Q942" s="6" t="s">
        <v>870</v>
      </c>
      <c r="T942" s="6" t="s">
        <v>1886</v>
      </c>
      <c r="V942" s="6">
        <v>171568</v>
      </c>
      <c r="W942" s="6" t="s">
        <v>2720</v>
      </c>
      <c r="X942" s="6" t="s">
        <v>2721</v>
      </c>
    </row>
    <row r="943" spans="1:26">
      <c r="A943" s="6" t="s">
        <v>4257</v>
      </c>
      <c r="B943" s="6" t="s">
        <v>4258</v>
      </c>
      <c r="C943" s="6" t="s">
        <v>4259</v>
      </c>
      <c r="D943" s="6" t="s">
        <v>4260</v>
      </c>
      <c r="E943" s="6" t="s">
        <v>868</v>
      </c>
      <c r="F943" s="6" t="s">
        <v>871</v>
      </c>
      <c r="G943" s="6" t="s">
        <v>872</v>
      </c>
      <c r="I943" s="6">
        <v>1</v>
      </c>
      <c r="J943" s="6">
        <v>-100</v>
      </c>
      <c r="K943" s="6">
        <v>0</v>
      </c>
      <c r="L943" s="6">
        <v>0</v>
      </c>
      <c r="M943" s="6">
        <v>2462</v>
      </c>
      <c r="N943" s="6" t="s">
        <v>1476</v>
      </c>
      <c r="O943" s="6" t="s">
        <v>1477</v>
      </c>
      <c r="Q943" s="6" t="s">
        <v>870</v>
      </c>
      <c r="T943" s="6" t="s">
        <v>1886</v>
      </c>
      <c r="V943" s="6">
        <v>171568</v>
      </c>
      <c r="W943" s="6" t="s">
        <v>2720</v>
      </c>
      <c r="X943" s="6" t="s">
        <v>2721</v>
      </c>
    </row>
    <row r="944" spans="1:26">
      <c r="A944" s="6" t="s">
        <v>4257</v>
      </c>
      <c r="B944" s="6" t="s">
        <v>4258</v>
      </c>
      <c r="C944" s="6" t="s">
        <v>4259</v>
      </c>
      <c r="D944" s="6" t="s">
        <v>4260</v>
      </c>
      <c r="E944" s="6" t="s">
        <v>1740</v>
      </c>
      <c r="F944" s="6" t="s">
        <v>1741</v>
      </c>
      <c r="I944" s="6">
        <v>1</v>
      </c>
      <c r="J944" s="6">
        <v>0</v>
      </c>
      <c r="K944" s="6">
        <v>0</v>
      </c>
      <c r="L944" s="6">
        <v>0</v>
      </c>
      <c r="M944" s="6">
        <v>2462</v>
      </c>
      <c r="N944" s="6" t="s">
        <v>1476</v>
      </c>
      <c r="O944" s="6" t="s">
        <v>1477</v>
      </c>
      <c r="Q944" s="6" t="s">
        <v>870</v>
      </c>
      <c r="T944" s="6" t="s">
        <v>1886</v>
      </c>
      <c r="V944" s="6">
        <v>171568</v>
      </c>
      <c r="W944" s="6" t="s">
        <v>2720</v>
      </c>
      <c r="X944" s="6" t="s">
        <v>2721</v>
      </c>
    </row>
    <row r="945" spans="1:24">
      <c r="A945" s="6" t="s">
        <v>4257</v>
      </c>
      <c r="B945" s="6" t="s">
        <v>4258</v>
      </c>
      <c r="C945" s="6" t="s">
        <v>4259</v>
      </c>
      <c r="D945" s="6" t="s">
        <v>4260</v>
      </c>
      <c r="E945" s="6" t="s">
        <v>1887</v>
      </c>
      <c r="F945" s="6" t="s">
        <v>1888</v>
      </c>
      <c r="I945" s="6">
        <v>1</v>
      </c>
      <c r="J945" s="6">
        <v>0</v>
      </c>
      <c r="K945" s="6">
        <v>0</v>
      </c>
      <c r="L945" s="6">
        <v>0</v>
      </c>
      <c r="M945" s="6">
        <v>2462</v>
      </c>
      <c r="N945" s="6" t="s">
        <v>1476</v>
      </c>
      <c r="O945" s="6" t="s">
        <v>1477</v>
      </c>
      <c r="Q945" s="6" t="s">
        <v>870</v>
      </c>
      <c r="T945" s="6" t="s">
        <v>1886</v>
      </c>
      <c r="V945" s="6">
        <v>171568</v>
      </c>
      <c r="W945" s="6" t="s">
        <v>2720</v>
      </c>
      <c r="X945" s="6" t="s">
        <v>2721</v>
      </c>
    </row>
    <row r="946" spans="1:24">
      <c r="A946" s="6" t="s">
        <v>4257</v>
      </c>
      <c r="B946" s="6" t="s">
        <v>4258</v>
      </c>
      <c r="C946" s="6" t="s">
        <v>4259</v>
      </c>
      <c r="D946" s="6" t="s">
        <v>4260</v>
      </c>
      <c r="E946" s="6" t="s">
        <v>1810</v>
      </c>
      <c r="F946" s="6" t="s">
        <v>1811</v>
      </c>
      <c r="I946" s="6">
        <v>1</v>
      </c>
      <c r="J946" s="6">
        <v>0</v>
      </c>
      <c r="K946" s="6">
        <v>0</v>
      </c>
      <c r="L946" s="6">
        <v>0</v>
      </c>
      <c r="M946" s="6">
        <v>2462</v>
      </c>
      <c r="N946" s="6" t="s">
        <v>1476</v>
      </c>
      <c r="O946" s="6" t="s">
        <v>1477</v>
      </c>
      <c r="Q946" s="6" t="s">
        <v>870</v>
      </c>
      <c r="T946" s="6" t="s">
        <v>1886</v>
      </c>
      <c r="V946" s="6">
        <v>171568</v>
      </c>
      <c r="W946" s="6" t="s">
        <v>2720</v>
      </c>
      <c r="X946" s="6" t="s">
        <v>2721</v>
      </c>
    </row>
    <row r="947" spans="1:24">
      <c r="A947" s="6" t="s">
        <v>4257</v>
      </c>
      <c r="B947" s="6" t="s">
        <v>4258</v>
      </c>
      <c r="C947" s="6" t="s">
        <v>4259</v>
      </c>
      <c r="D947" s="6" t="s">
        <v>4260</v>
      </c>
      <c r="E947" s="6" t="s">
        <v>873</v>
      </c>
      <c r="F947" s="6" t="s">
        <v>1299</v>
      </c>
      <c r="G947" s="6" t="s">
        <v>874</v>
      </c>
      <c r="I947" s="6">
        <v>1</v>
      </c>
      <c r="J947" s="6">
        <v>129</v>
      </c>
      <c r="K947" s="6">
        <v>0</v>
      </c>
      <c r="L947" s="6">
        <v>0</v>
      </c>
      <c r="M947" s="6">
        <v>2462</v>
      </c>
      <c r="N947" s="6" t="s">
        <v>1476</v>
      </c>
      <c r="O947" s="6" t="s">
        <v>1477</v>
      </c>
      <c r="Q947" s="6" t="s">
        <v>870</v>
      </c>
      <c r="T947" s="6" t="s">
        <v>1886</v>
      </c>
      <c r="V947" s="6">
        <v>171568</v>
      </c>
      <c r="W947" s="6" t="s">
        <v>2720</v>
      </c>
      <c r="X947" s="6" t="s">
        <v>2721</v>
      </c>
    </row>
    <row r="948" spans="1:24">
      <c r="A948" s="6" t="s">
        <v>4264</v>
      </c>
      <c r="B948" s="6" t="s">
        <v>4265</v>
      </c>
      <c r="C948" s="6" t="s">
        <v>4266</v>
      </c>
      <c r="D948" s="6" t="s">
        <v>4267</v>
      </c>
      <c r="E948" s="6" t="s">
        <v>1820</v>
      </c>
      <c r="F948" s="6" t="s">
        <v>1821</v>
      </c>
      <c r="G948" s="6" t="s">
        <v>1822</v>
      </c>
      <c r="H948" s="6">
        <v>4714781020848</v>
      </c>
      <c r="I948" s="6">
        <v>3</v>
      </c>
      <c r="J948" s="6">
        <v>1050</v>
      </c>
      <c r="K948" s="6">
        <v>0</v>
      </c>
      <c r="L948" s="6">
        <v>0</v>
      </c>
      <c r="M948" s="6">
        <v>997</v>
      </c>
      <c r="N948" s="6" t="s">
        <v>1476</v>
      </c>
      <c r="O948" s="6" t="s">
        <v>1477</v>
      </c>
      <c r="Q948" s="6" t="s">
        <v>870</v>
      </c>
      <c r="T948" s="6" t="s">
        <v>1886</v>
      </c>
      <c r="V948" s="6">
        <v>958635</v>
      </c>
      <c r="W948" s="6" t="s">
        <v>4268</v>
      </c>
      <c r="X948" s="6" t="s">
        <v>4269</v>
      </c>
    </row>
    <row r="949" spans="1:24">
      <c r="A949" s="6" t="s">
        <v>4264</v>
      </c>
      <c r="B949" s="6" t="s">
        <v>4265</v>
      </c>
      <c r="C949" s="6" t="s">
        <v>4266</v>
      </c>
      <c r="D949" s="6" t="s">
        <v>4267</v>
      </c>
      <c r="E949" s="6" t="s">
        <v>868</v>
      </c>
      <c r="F949" s="6" t="s">
        <v>871</v>
      </c>
      <c r="G949" s="6" t="s">
        <v>872</v>
      </c>
      <c r="I949" s="6">
        <v>1</v>
      </c>
      <c r="J949" s="6">
        <v>-53</v>
      </c>
      <c r="K949" s="6">
        <v>0</v>
      </c>
      <c r="L949" s="6">
        <v>0</v>
      </c>
      <c r="M949" s="6">
        <v>997</v>
      </c>
      <c r="N949" s="6" t="s">
        <v>1476</v>
      </c>
      <c r="O949" s="6" t="s">
        <v>1477</v>
      </c>
      <c r="Q949" s="6" t="s">
        <v>870</v>
      </c>
      <c r="T949" s="6" t="s">
        <v>1886</v>
      </c>
      <c r="V949" s="6">
        <v>958635</v>
      </c>
      <c r="W949" s="6" t="s">
        <v>4268</v>
      </c>
      <c r="X949" s="6" t="s">
        <v>4269</v>
      </c>
    </row>
    <row r="950" spans="1:24">
      <c r="A950" s="6" t="s">
        <v>4264</v>
      </c>
      <c r="B950" s="6" t="s">
        <v>4265</v>
      </c>
      <c r="C950" s="6" t="s">
        <v>4266</v>
      </c>
      <c r="D950" s="6" t="s">
        <v>4267</v>
      </c>
      <c r="E950" s="6" t="s">
        <v>1740</v>
      </c>
      <c r="F950" s="6" t="s">
        <v>1741</v>
      </c>
      <c r="I950" s="6">
        <v>1</v>
      </c>
      <c r="J950" s="6">
        <v>0</v>
      </c>
      <c r="K950" s="6">
        <v>0</v>
      </c>
      <c r="L950" s="6">
        <v>0</v>
      </c>
      <c r="M950" s="6">
        <v>997</v>
      </c>
      <c r="N950" s="6" t="s">
        <v>1476</v>
      </c>
      <c r="O950" s="6" t="s">
        <v>1477</v>
      </c>
      <c r="Q950" s="6" t="s">
        <v>870</v>
      </c>
      <c r="T950" s="6" t="s">
        <v>1886</v>
      </c>
      <c r="V950" s="6">
        <v>958635</v>
      </c>
      <c r="W950" s="6" t="s">
        <v>4268</v>
      </c>
      <c r="X950" s="6" t="s">
        <v>4269</v>
      </c>
    </row>
    <row r="951" spans="1:24">
      <c r="A951" s="6" t="s">
        <v>4264</v>
      </c>
      <c r="B951" s="6" t="s">
        <v>4265</v>
      </c>
      <c r="C951" s="6" t="s">
        <v>4266</v>
      </c>
      <c r="D951" s="6" t="s">
        <v>4267</v>
      </c>
      <c r="E951" s="6" t="s">
        <v>873</v>
      </c>
      <c r="F951" s="6" t="s">
        <v>1299</v>
      </c>
      <c r="G951" s="6" t="s">
        <v>874</v>
      </c>
      <c r="I951" s="6">
        <v>1</v>
      </c>
      <c r="J951" s="6">
        <v>53</v>
      </c>
      <c r="K951" s="6">
        <v>0</v>
      </c>
      <c r="L951" s="6">
        <v>0</v>
      </c>
      <c r="M951" s="6">
        <v>997</v>
      </c>
      <c r="N951" s="6" t="s">
        <v>1476</v>
      </c>
      <c r="O951" s="6" t="s">
        <v>1477</v>
      </c>
      <c r="Q951" s="6" t="s">
        <v>870</v>
      </c>
      <c r="T951" s="6" t="s">
        <v>1886</v>
      </c>
      <c r="V951" s="6">
        <v>958635</v>
      </c>
      <c r="W951" s="6" t="s">
        <v>4268</v>
      </c>
      <c r="X951" s="6" t="s">
        <v>4269</v>
      </c>
    </row>
    <row r="952" spans="1:24">
      <c r="A952" s="6" t="s">
        <v>4270</v>
      </c>
      <c r="B952" s="6" t="s">
        <v>4271</v>
      </c>
      <c r="C952" s="6" t="s">
        <v>4272</v>
      </c>
      <c r="D952" s="6" t="s">
        <v>4273</v>
      </c>
      <c r="E952" s="6" t="s">
        <v>1969</v>
      </c>
      <c r="F952" s="6" t="s">
        <v>1970</v>
      </c>
      <c r="G952" s="6" t="s">
        <v>1971</v>
      </c>
      <c r="H952" s="6" t="s">
        <v>277</v>
      </c>
      <c r="I952" s="6">
        <v>1</v>
      </c>
      <c r="J952" s="6">
        <v>769</v>
      </c>
      <c r="K952" s="6">
        <v>0</v>
      </c>
      <c r="L952" s="6">
        <v>0</v>
      </c>
      <c r="M952" s="6">
        <v>808</v>
      </c>
      <c r="N952" s="6" t="s">
        <v>1476</v>
      </c>
      <c r="O952" s="6" t="s">
        <v>1477</v>
      </c>
      <c r="Q952" s="6" t="s">
        <v>870</v>
      </c>
      <c r="T952" s="6" t="s">
        <v>1886</v>
      </c>
      <c r="V952" s="6">
        <v>177522</v>
      </c>
      <c r="W952" s="6" t="s">
        <v>4274</v>
      </c>
      <c r="X952" s="6" t="s">
        <v>4275</v>
      </c>
    </row>
    <row r="953" spans="1:24">
      <c r="A953" s="6" t="s">
        <v>4270</v>
      </c>
      <c r="B953" s="6" t="s">
        <v>4271</v>
      </c>
      <c r="C953" s="6" t="s">
        <v>4272</v>
      </c>
      <c r="D953" s="6" t="s">
        <v>4273</v>
      </c>
      <c r="E953" s="6" t="s">
        <v>2003</v>
      </c>
      <c r="F953" s="6" t="s">
        <v>2004</v>
      </c>
      <c r="G953" s="6" t="s">
        <v>2005</v>
      </c>
      <c r="H953" s="6">
        <v>4714781024877</v>
      </c>
      <c r="I953" s="6">
        <v>1</v>
      </c>
      <c r="J953" s="6">
        <v>39</v>
      </c>
      <c r="K953" s="6">
        <v>0</v>
      </c>
      <c r="L953" s="6">
        <v>0</v>
      </c>
      <c r="M953" s="6">
        <v>808</v>
      </c>
      <c r="N953" s="6" t="s">
        <v>1476</v>
      </c>
      <c r="O953" s="6" t="s">
        <v>1477</v>
      </c>
      <c r="Q953" s="6" t="s">
        <v>870</v>
      </c>
      <c r="T953" s="6" t="s">
        <v>1886</v>
      </c>
      <c r="V953" s="6">
        <v>177522</v>
      </c>
      <c r="W953" s="6" t="s">
        <v>4274</v>
      </c>
      <c r="X953" s="6" t="s">
        <v>4275</v>
      </c>
    </row>
    <row r="954" spans="1:24">
      <c r="A954" s="6" t="s">
        <v>4276</v>
      </c>
      <c r="B954" s="6" t="s">
        <v>4277</v>
      </c>
      <c r="C954" s="6" t="s">
        <v>4278</v>
      </c>
      <c r="D954" s="6" t="s">
        <v>4279</v>
      </c>
      <c r="E954" s="6" t="s">
        <v>1481</v>
      </c>
      <c r="F954" s="6" t="s">
        <v>1482</v>
      </c>
      <c r="G954" s="6" t="s">
        <v>1483</v>
      </c>
      <c r="H954" s="6" t="s">
        <v>175</v>
      </c>
      <c r="I954" s="6">
        <v>1</v>
      </c>
      <c r="J954" s="6">
        <v>450</v>
      </c>
      <c r="K954" s="6">
        <v>0</v>
      </c>
      <c r="L954" s="6">
        <v>0</v>
      </c>
      <c r="M954" s="6">
        <v>1375</v>
      </c>
      <c r="N954" s="6" t="s">
        <v>1476</v>
      </c>
      <c r="O954" s="6" t="s">
        <v>1477</v>
      </c>
      <c r="Q954" s="6" t="s">
        <v>870</v>
      </c>
      <c r="T954" s="6" t="s">
        <v>1886</v>
      </c>
      <c r="V954" s="6">
        <v>152006</v>
      </c>
      <c r="W954" s="6" t="s">
        <v>4280</v>
      </c>
      <c r="X954" s="6" t="s">
        <v>4281</v>
      </c>
    </row>
    <row r="955" spans="1:24">
      <c r="A955" s="6" t="s">
        <v>4276</v>
      </c>
      <c r="B955" s="6" t="s">
        <v>4277</v>
      </c>
      <c r="C955" s="6" t="s">
        <v>4278</v>
      </c>
      <c r="D955" s="6" t="s">
        <v>4279</v>
      </c>
      <c r="E955" s="6" t="s">
        <v>1489</v>
      </c>
      <c r="F955" s="6" t="s">
        <v>1490</v>
      </c>
      <c r="G955" s="6" t="s">
        <v>1491</v>
      </c>
      <c r="H955" s="6">
        <v>4714781020794</v>
      </c>
      <c r="I955" s="6">
        <v>1</v>
      </c>
      <c r="J955" s="6">
        <v>109</v>
      </c>
      <c r="K955" s="6">
        <v>0</v>
      </c>
      <c r="L955" s="6">
        <v>0</v>
      </c>
      <c r="M955" s="6">
        <v>1375</v>
      </c>
      <c r="N955" s="6" t="s">
        <v>1476</v>
      </c>
      <c r="O955" s="6" t="s">
        <v>1477</v>
      </c>
      <c r="Q955" s="6" t="s">
        <v>870</v>
      </c>
      <c r="T955" s="6" t="s">
        <v>1886</v>
      </c>
      <c r="V955" s="6">
        <v>152006</v>
      </c>
      <c r="W955" s="6" t="s">
        <v>4280</v>
      </c>
      <c r="X955" s="6" t="s">
        <v>4281</v>
      </c>
    </row>
    <row r="956" spans="1:24">
      <c r="A956" s="6" t="s">
        <v>4276</v>
      </c>
      <c r="B956" s="6" t="s">
        <v>4277</v>
      </c>
      <c r="C956" s="6" t="s">
        <v>4278</v>
      </c>
      <c r="D956" s="6" t="s">
        <v>4279</v>
      </c>
      <c r="E956" s="6" t="s">
        <v>878</v>
      </c>
      <c r="F956" s="6" t="s">
        <v>879</v>
      </c>
      <c r="G956" s="6" t="s">
        <v>880</v>
      </c>
      <c r="H956" s="6" t="s">
        <v>181</v>
      </c>
      <c r="I956" s="6">
        <v>1</v>
      </c>
      <c r="J956" s="6">
        <v>888</v>
      </c>
      <c r="K956" s="6">
        <v>0</v>
      </c>
      <c r="L956" s="6">
        <v>0</v>
      </c>
      <c r="M956" s="6">
        <v>1375</v>
      </c>
      <c r="N956" s="6" t="s">
        <v>1476</v>
      </c>
      <c r="O956" s="6" t="s">
        <v>1477</v>
      </c>
      <c r="Q956" s="6" t="s">
        <v>870</v>
      </c>
      <c r="T956" s="6" t="s">
        <v>1886</v>
      </c>
      <c r="V956" s="6">
        <v>152006</v>
      </c>
      <c r="W956" s="6" t="s">
        <v>4280</v>
      </c>
      <c r="X956" s="6" t="s">
        <v>4281</v>
      </c>
    </row>
    <row r="957" spans="1:24">
      <c r="A957" s="6" t="s">
        <v>4276</v>
      </c>
      <c r="B957" s="6" t="s">
        <v>4277</v>
      </c>
      <c r="C957" s="6" t="s">
        <v>4278</v>
      </c>
      <c r="D957" s="6" t="s">
        <v>4279</v>
      </c>
      <c r="E957" s="6" t="s">
        <v>868</v>
      </c>
      <c r="F957" s="6" t="s">
        <v>871</v>
      </c>
      <c r="G957" s="6" t="s">
        <v>872</v>
      </c>
      <c r="I957" s="6">
        <v>1</v>
      </c>
      <c r="J957" s="6">
        <v>-72</v>
      </c>
      <c r="K957" s="6">
        <v>0</v>
      </c>
      <c r="L957" s="6">
        <v>0</v>
      </c>
      <c r="M957" s="6">
        <v>1375</v>
      </c>
      <c r="N957" s="6" t="s">
        <v>1476</v>
      </c>
      <c r="O957" s="6" t="s">
        <v>1477</v>
      </c>
      <c r="Q957" s="6" t="s">
        <v>870</v>
      </c>
      <c r="T957" s="6" t="s">
        <v>1886</v>
      </c>
      <c r="V957" s="6">
        <v>152006</v>
      </c>
      <c r="W957" s="6" t="s">
        <v>4280</v>
      </c>
      <c r="X957" s="6" t="s">
        <v>4281</v>
      </c>
    </row>
    <row r="958" spans="1:24">
      <c r="A958" s="6" t="s">
        <v>4276</v>
      </c>
      <c r="B958" s="6" t="s">
        <v>4277</v>
      </c>
      <c r="C958" s="6" t="s">
        <v>4278</v>
      </c>
      <c r="D958" s="6" t="s">
        <v>4279</v>
      </c>
      <c r="E958" s="6" t="s">
        <v>1740</v>
      </c>
      <c r="F958" s="6" t="s">
        <v>1741</v>
      </c>
      <c r="I958" s="6">
        <v>1</v>
      </c>
      <c r="J958" s="6">
        <v>0</v>
      </c>
      <c r="K958" s="6">
        <v>0</v>
      </c>
      <c r="L958" s="6">
        <v>0</v>
      </c>
      <c r="M958" s="6">
        <v>1375</v>
      </c>
      <c r="N958" s="6" t="s">
        <v>1476</v>
      </c>
      <c r="O958" s="6" t="s">
        <v>1477</v>
      </c>
      <c r="Q958" s="6" t="s">
        <v>870</v>
      </c>
      <c r="T958" s="6" t="s">
        <v>1886</v>
      </c>
      <c r="V958" s="6">
        <v>152006</v>
      </c>
      <c r="W958" s="6" t="s">
        <v>4280</v>
      </c>
      <c r="X958" s="6" t="s">
        <v>4281</v>
      </c>
    </row>
    <row r="959" spans="1:24">
      <c r="A959" s="6" t="s">
        <v>4276</v>
      </c>
      <c r="B959" s="6" t="s">
        <v>4277</v>
      </c>
      <c r="C959" s="6" t="s">
        <v>4278</v>
      </c>
      <c r="D959" s="6" t="s">
        <v>4279</v>
      </c>
      <c r="E959" s="6" t="s">
        <v>873</v>
      </c>
      <c r="F959" s="6" t="s">
        <v>1299</v>
      </c>
      <c r="G959" s="6" t="s">
        <v>874</v>
      </c>
      <c r="I959" s="6">
        <v>1</v>
      </c>
      <c r="J959" s="6">
        <v>72</v>
      </c>
      <c r="K959" s="6">
        <v>0</v>
      </c>
      <c r="L959" s="6">
        <v>0</v>
      </c>
      <c r="M959" s="6">
        <v>1375</v>
      </c>
      <c r="N959" s="6" t="s">
        <v>1476</v>
      </c>
      <c r="O959" s="6" t="s">
        <v>1477</v>
      </c>
      <c r="Q959" s="6" t="s">
        <v>870</v>
      </c>
      <c r="T959" s="6" t="s">
        <v>1886</v>
      </c>
      <c r="V959" s="6">
        <v>152006</v>
      </c>
      <c r="W959" s="6" t="s">
        <v>4280</v>
      </c>
      <c r="X959" s="6" t="s">
        <v>4281</v>
      </c>
    </row>
    <row r="960" spans="1:24">
      <c r="A960" s="6" t="s">
        <v>4282</v>
      </c>
      <c r="B960" s="6" t="s">
        <v>4283</v>
      </c>
      <c r="C960" s="6" t="s">
        <v>4284</v>
      </c>
      <c r="D960" s="6" t="s">
        <v>4285</v>
      </c>
      <c r="E960" s="6" t="s">
        <v>1944</v>
      </c>
      <c r="F960" s="6" t="s">
        <v>1945</v>
      </c>
      <c r="G960" s="6" t="s">
        <v>1819</v>
      </c>
      <c r="H960" s="6" t="s">
        <v>298</v>
      </c>
      <c r="I960" s="6">
        <v>2</v>
      </c>
      <c r="J960" s="6">
        <v>1360</v>
      </c>
      <c r="K960" s="6">
        <v>0</v>
      </c>
      <c r="L960" s="6">
        <v>0</v>
      </c>
      <c r="M960" s="6">
        <v>1292</v>
      </c>
      <c r="N960" s="6" t="s">
        <v>1476</v>
      </c>
      <c r="O960" s="6" t="s">
        <v>1477</v>
      </c>
      <c r="Q960" s="6" t="s">
        <v>870</v>
      </c>
      <c r="T960" s="6" t="s">
        <v>1886</v>
      </c>
      <c r="V960" s="6">
        <v>870917</v>
      </c>
      <c r="W960" s="6" t="s">
        <v>4286</v>
      </c>
      <c r="X960" s="6" t="s">
        <v>4287</v>
      </c>
    </row>
    <row r="961" spans="1:26">
      <c r="A961" s="6" t="s">
        <v>4282</v>
      </c>
      <c r="B961" s="6" t="s">
        <v>4283</v>
      </c>
      <c r="C961" s="6" t="s">
        <v>4284</v>
      </c>
      <c r="D961" s="6" t="s">
        <v>4285</v>
      </c>
      <c r="E961" s="6" t="s">
        <v>868</v>
      </c>
      <c r="F961" s="6" t="s">
        <v>871</v>
      </c>
      <c r="G961" s="6" t="s">
        <v>872</v>
      </c>
      <c r="I961" s="6">
        <v>1</v>
      </c>
      <c r="J961" s="6">
        <v>-68</v>
      </c>
      <c r="K961" s="6">
        <v>0</v>
      </c>
      <c r="L961" s="6">
        <v>0</v>
      </c>
      <c r="M961" s="6">
        <v>1292</v>
      </c>
      <c r="N961" s="6" t="s">
        <v>1476</v>
      </c>
      <c r="O961" s="6" t="s">
        <v>1477</v>
      </c>
      <c r="Q961" s="6" t="s">
        <v>870</v>
      </c>
      <c r="T961" s="6" t="s">
        <v>1886</v>
      </c>
      <c r="V961" s="6">
        <v>870917</v>
      </c>
      <c r="W961" s="6" t="s">
        <v>4286</v>
      </c>
      <c r="X961" s="6" t="s">
        <v>4287</v>
      </c>
    </row>
    <row r="962" spans="1:26">
      <c r="A962" s="6" t="s">
        <v>4282</v>
      </c>
      <c r="B962" s="6" t="s">
        <v>4283</v>
      </c>
      <c r="C962" s="6" t="s">
        <v>4284</v>
      </c>
      <c r="D962" s="6" t="s">
        <v>4285</v>
      </c>
      <c r="E962" s="6" t="s">
        <v>1887</v>
      </c>
      <c r="F962" s="6" t="s">
        <v>1888</v>
      </c>
      <c r="I962" s="6">
        <v>1</v>
      </c>
      <c r="J962" s="6">
        <v>0</v>
      </c>
      <c r="K962" s="6">
        <v>0</v>
      </c>
      <c r="L962" s="6">
        <v>0</v>
      </c>
      <c r="M962" s="6">
        <v>1292</v>
      </c>
      <c r="N962" s="6" t="s">
        <v>1476</v>
      </c>
      <c r="O962" s="6" t="s">
        <v>1477</v>
      </c>
      <c r="Q962" s="6" t="s">
        <v>870</v>
      </c>
      <c r="T962" s="6" t="s">
        <v>1886</v>
      </c>
      <c r="V962" s="6">
        <v>870917</v>
      </c>
      <c r="W962" s="6" t="s">
        <v>4286</v>
      </c>
      <c r="X962" s="6" t="s">
        <v>4287</v>
      </c>
    </row>
    <row r="963" spans="1:26">
      <c r="A963" s="6" t="s">
        <v>4282</v>
      </c>
      <c r="B963" s="6" t="s">
        <v>4283</v>
      </c>
      <c r="C963" s="6" t="s">
        <v>4284</v>
      </c>
      <c r="D963" s="6" t="s">
        <v>4285</v>
      </c>
      <c r="E963" s="6" t="s">
        <v>873</v>
      </c>
      <c r="F963" s="6" t="s">
        <v>1299</v>
      </c>
      <c r="G963" s="6" t="s">
        <v>874</v>
      </c>
      <c r="I963" s="6">
        <v>1</v>
      </c>
      <c r="J963" s="6">
        <v>68</v>
      </c>
      <c r="K963" s="6">
        <v>0</v>
      </c>
      <c r="L963" s="6">
        <v>0</v>
      </c>
      <c r="M963" s="6">
        <v>1292</v>
      </c>
      <c r="N963" s="6" t="s">
        <v>1476</v>
      </c>
      <c r="O963" s="6" t="s">
        <v>1477</v>
      </c>
      <c r="Q963" s="6" t="s">
        <v>870</v>
      </c>
      <c r="T963" s="6" t="s">
        <v>1886</v>
      </c>
      <c r="V963" s="6">
        <v>870917</v>
      </c>
      <c r="W963" s="6" t="s">
        <v>4286</v>
      </c>
      <c r="X963" s="6" t="s">
        <v>4287</v>
      </c>
    </row>
    <row r="964" spans="1:26">
      <c r="A964" s="6" t="s">
        <v>4288</v>
      </c>
      <c r="B964" s="6" t="s">
        <v>4289</v>
      </c>
      <c r="C964" s="6" t="s">
        <v>4290</v>
      </c>
      <c r="D964" s="6" t="s">
        <v>4291</v>
      </c>
      <c r="E964" s="6" t="s">
        <v>1908</v>
      </c>
      <c r="F964" s="6" t="s">
        <v>2020</v>
      </c>
      <c r="G964" s="6" t="s">
        <v>1910</v>
      </c>
      <c r="H964" s="6">
        <v>4714781020268</v>
      </c>
      <c r="I964" s="6">
        <v>1</v>
      </c>
      <c r="J964" s="6">
        <v>430</v>
      </c>
      <c r="K964" s="6">
        <v>0</v>
      </c>
      <c r="L964" s="6">
        <v>0</v>
      </c>
      <c r="M964" s="6">
        <v>1301</v>
      </c>
      <c r="N964" s="6" t="s">
        <v>1940</v>
      </c>
      <c r="O964" s="6" t="s">
        <v>1495</v>
      </c>
      <c r="Q964" s="6" t="s">
        <v>870</v>
      </c>
      <c r="T964" s="6" t="s">
        <v>1942</v>
      </c>
      <c r="Y964" s="6">
        <v>104</v>
      </c>
      <c r="Z964" s="6" t="s">
        <v>4292</v>
      </c>
    </row>
    <row r="965" spans="1:26">
      <c r="A965" s="6" t="s">
        <v>4288</v>
      </c>
      <c r="B965" s="6" t="s">
        <v>4289</v>
      </c>
      <c r="C965" s="6" t="s">
        <v>4290</v>
      </c>
      <c r="D965" s="6" t="s">
        <v>4291</v>
      </c>
      <c r="E965" s="6" t="s">
        <v>2000</v>
      </c>
      <c r="F965" s="6" t="s">
        <v>2001</v>
      </c>
      <c r="G965" s="6" t="s">
        <v>2002</v>
      </c>
      <c r="H965" s="6" t="s">
        <v>276</v>
      </c>
      <c r="I965" s="6">
        <v>1</v>
      </c>
      <c r="J965" s="6">
        <v>900</v>
      </c>
      <c r="K965" s="6">
        <v>0</v>
      </c>
      <c r="L965" s="6">
        <v>0</v>
      </c>
      <c r="M965" s="6">
        <v>1301</v>
      </c>
      <c r="N965" s="6" t="s">
        <v>1940</v>
      </c>
      <c r="O965" s="6" t="s">
        <v>1495</v>
      </c>
      <c r="Q965" s="6" t="s">
        <v>870</v>
      </c>
      <c r="T965" s="6" t="s">
        <v>1942</v>
      </c>
      <c r="Y965" s="6">
        <v>104</v>
      </c>
      <c r="Z965" s="6" t="s">
        <v>4292</v>
      </c>
    </row>
    <row r="966" spans="1:26">
      <c r="A966" s="6" t="s">
        <v>4288</v>
      </c>
      <c r="B966" s="6" t="s">
        <v>4289</v>
      </c>
      <c r="C966" s="6" t="s">
        <v>4290</v>
      </c>
      <c r="D966" s="6" t="s">
        <v>4291</v>
      </c>
      <c r="E966" s="6" t="s">
        <v>2003</v>
      </c>
      <c r="F966" s="6" t="s">
        <v>2004</v>
      </c>
      <c r="G966" s="6" t="s">
        <v>2005</v>
      </c>
      <c r="H966" s="6">
        <v>4714781024877</v>
      </c>
      <c r="I966" s="6">
        <v>1</v>
      </c>
      <c r="J966" s="6">
        <v>39</v>
      </c>
      <c r="K966" s="6">
        <v>0</v>
      </c>
      <c r="L966" s="6">
        <v>0</v>
      </c>
      <c r="M966" s="6">
        <v>1301</v>
      </c>
      <c r="N966" s="6" t="s">
        <v>1940</v>
      </c>
      <c r="O966" s="6" t="s">
        <v>1495</v>
      </c>
      <c r="Q966" s="6" t="s">
        <v>870</v>
      </c>
      <c r="T966" s="6" t="s">
        <v>1942</v>
      </c>
      <c r="Y966" s="6">
        <v>104</v>
      </c>
      <c r="Z966" s="6" t="s">
        <v>4292</v>
      </c>
    </row>
    <row r="967" spans="1:26">
      <c r="A967" s="6" t="s">
        <v>4288</v>
      </c>
      <c r="B967" s="6" t="s">
        <v>4289</v>
      </c>
      <c r="C967" s="6" t="s">
        <v>4290</v>
      </c>
      <c r="D967" s="6" t="s">
        <v>4291</v>
      </c>
      <c r="E967" s="6" t="s">
        <v>868</v>
      </c>
      <c r="F967" s="6" t="s">
        <v>871</v>
      </c>
      <c r="G967" s="6" t="s">
        <v>872</v>
      </c>
      <c r="I967" s="6">
        <v>1</v>
      </c>
      <c r="J967" s="6">
        <v>-68</v>
      </c>
      <c r="K967" s="6">
        <v>0</v>
      </c>
      <c r="L967" s="6">
        <v>0</v>
      </c>
      <c r="M967" s="6">
        <v>1301</v>
      </c>
      <c r="N967" s="6" t="s">
        <v>1940</v>
      </c>
      <c r="O967" s="6" t="s">
        <v>1495</v>
      </c>
      <c r="Q967" s="6" t="s">
        <v>870</v>
      </c>
      <c r="T967" s="6" t="s">
        <v>1942</v>
      </c>
      <c r="Y967" s="6">
        <v>104</v>
      </c>
      <c r="Z967" s="6" t="s">
        <v>4292</v>
      </c>
    </row>
    <row r="968" spans="1:26">
      <c r="A968" s="6" t="s">
        <v>4288</v>
      </c>
      <c r="B968" s="6" t="s">
        <v>4289</v>
      </c>
      <c r="C968" s="6" t="s">
        <v>4290</v>
      </c>
      <c r="D968" s="6" t="s">
        <v>4291</v>
      </c>
      <c r="E968" s="6" t="s">
        <v>1740</v>
      </c>
      <c r="F968" s="6" t="s">
        <v>1741</v>
      </c>
      <c r="I968" s="6">
        <v>1</v>
      </c>
      <c r="J968" s="6">
        <v>0</v>
      </c>
      <c r="K968" s="6">
        <v>0</v>
      </c>
      <c r="L968" s="6">
        <v>0</v>
      </c>
      <c r="M968" s="6">
        <v>1301</v>
      </c>
      <c r="N968" s="6" t="s">
        <v>1940</v>
      </c>
      <c r="O968" s="6" t="s">
        <v>1495</v>
      </c>
      <c r="Q968" s="6" t="s">
        <v>870</v>
      </c>
      <c r="T968" s="6" t="s">
        <v>1942</v>
      </c>
      <c r="Y968" s="6">
        <v>104</v>
      </c>
      <c r="Z968" s="6" t="s">
        <v>4292</v>
      </c>
    </row>
    <row r="969" spans="1:26">
      <c r="A969" s="6" t="s">
        <v>4288</v>
      </c>
      <c r="B969" s="6" t="s">
        <v>4289</v>
      </c>
      <c r="C969" s="6" t="s">
        <v>4290</v>
      </c>
      <c r="D969" s="6" t="s">
        <v>4291</v>
      </c>
      <c r="E969" s="6" t="s">
        <v>873</v>
      </c>
      <c r="F969" s="6" t="s">
        <v>1299</v>
      </c>
      <c r="G969" s="6" t="s">
        <v>874</v>
      </c>
      <c r="I969" s="6">
        <v>1</v>
      </c>
      <c r="J969" s="6">
        <v>68</v>
      </c>
      <c r="K969" s="6">
        <v>0</v>
      </c>
      <c r="L969" s="6">
        <v>0</v>
      </c>
      <c r="M969" s="6">
        <v>1301</v>
      </c>
      <c r="N969" s="6" t="s">
        <v>1940</v>
      </c>
      <c r="O969" s="6" t="s">
        <v>1495</v>
      </c>
      <c r="Q969" s="6" t="s">
        <v>870</v>
      </c>
      <c r="T969" s="6" t="s">
        <v>1942</v>
      </c>
      <c r="Y969" s="6">
        <v>104</v>
      </c>
      <c r="Z969" s="6" t="s">
        <v>4292</v>
      </c>
    </row>
    <row r="970" spans="1:26">
      <c r="A970" s="6" t="s">
        <v>4293</v>
      </c>
      <c r="B970" s="6" t="s">
        <v>4294</v>
      </c>
      <c r="C970" s="6" t="s">
        <v>4295</v>
      </c>
      <c r="D970" s="6" t="s">
        <v>4296</v>
      </c>
      <c r="E970" s="6" t="s">
        <v>1486</v>
      </c>
      <c r="F970" s="6" t="s">
        <v>1487</v>
      </c>
      <c r="G970" s="6" t="s">
        <v>1488</v>
      </c>
      <c r="H970" s="6" t="s">
        <v>163</v>
      </c>
      <c r="I970" s="6">
        <v>1</v>
      </c>
      <c r="J970" s="6">
        <v>399</v>
      </c>
      <c r="K970" s="6">
        <v>0</v>
      </c>
      <c r="L970" s="6">
        <v>0</v>
      </c>
      <c r="M970" s="6">
        <v>849</v>
      </c>
      <c r="N970" s="6" t="s">
        <v>1476</v>
      </c>
      <c r="O970" s="6" t="s">
        <v>1477</v>
      </c>
      <c r="Q970" s="6" t="s">
        <v>870</v>
      </c>
      <c r="T970" s="6" t="s">
        <v>1886</v>
      </c>
      <c r="V970" s="6">
        <v>113517</v>
      </c>
      <c r="W970" s="6" t="s">
        <v>4297</v>
      </c>
      <c r="X970" s="6" t="s">
        <v>4298</v>
      </c>
    </row>
    <row r="971" spans="1:26">
      <c r="A971" s="6" t="s">
        <v>4293</v>
      </c>
      <c r="B971" s="6" t="s">
        <v>4294</v>
      </c>
      <c r="C971" s="6" t="s">
        <v>4295</v>
      </c>
      <c r="D971" s="6" t="s">
        <v>4296</v>
      </c>
      <c r="E971" s="6" t="s">
        <v>1481</v>
      </c>
      <c r="F971" s="6" t="s">
        <v>1482</v>
      </c>
      <c r="G971" s="6" t="s">
        <v>1483</v>
      </c>
      <c r="H971" s="6" t="s">
        <v>175</v>
      </c>
      <c r="I971" s="6">
        <v>1</v>
      </c>
      <c r="J971" s="6">
        <v>450</v>
      </c>
      <c r="K971" s="6">
        <v>0</v>
      </c>
      <c r="L971" s="6">
        <v>0</v>
      </c>
      <c r="M971" s="6">
        <v>849</v>
      </c>
      <c r="N971" s="6" t="s">
        <v>1476</v>
      </c>
      <c r="O971" s="6" t="s">
        <v>1477</v>
      </c>
      <c r="Q971" s="6" t="s">
        <v>870</v>
      </c>
      <c r="T971" s="6" t="s">
        <v>1886</v>
      </c>
      <c r="V971" s="6">
        <v>113517</v>
      </c>
      <c r="W971" s="6" t="s">
        <v>4297</v>
      </c>
      <c r="X971" s="6" t="s">
        <v>4298</v>
      </c>
    </row>
    <row r="972" spans="1:26">
      <c r="A972" s="6" t="s">
        <v>4299</v>
      </c>
      <c r="B972" s="6" t="s">
        <v>4300</v>
      </c>
      <c r="C972" s="6" t="s">
        <v>4301</v>
      </c>
      <c r="D972" s="6" t="s">
        <v>4302</v>
      </c>
      <c r="E972" s="6" t="s">
        <v>1481</v>
      </c>
      <c r="F972" s="6" t="s">
        <v>1482</v>
      </c>
      <c r="G972" s="6" t="s">
        <v>2038</v>
      </c>
      <c r="H972" s="6" t="s">
        <v>259</v>
      </c>
      <c r="I972" s="6">
        <v>1</v>
      </c>
      <c r="J972" s="6">
        <v>450</v>
      </c>
      <c r="K972" s="6">
        <v>0</v>
      </c>
      <c r="L972" s="6">
        <v>0</v>
      </c>
      <c r="M972" s="6">
        <v>1315</v>
      </c>
      <c r="N972" s="6" t="s">
        <v>1476</v>
      </c>
      <c r="O972" s="6" t="s">
        <v>1477</v>
      </c>
      <c r="Q972" s="6" t="s">
        <v>870</v>
      </c>
      <c r="T972" s="6" t="s">
        <v>1886</v>
      </c>
      <c r="V972" s="6">
        <v>967352</v>
      </c>
      <c r="W972" s="6" t="s">
        <v>4303</v>
      </c>
      <c r="X972" s="6" t="s">
        <v>4304</v>
      </c>
    </row>
    <row r="973" spans="1:26">
      <c r="A973" s="6" t="s">
        <v>4299</v>
      </c>
      <c r="B973" s="6" t="s">
        <v>4300</v>
      </c>
      <c r="C973" s="6" t="s">
        <v>4301</v>
      </c>
      <c r="D973" s="6" t="s">
        <v>4302</v>
      </c>
      <c r="E973" s="6" t="s">
        <v>1486</v>
      </c>
      <c r="F973" s="6" t="s">
        <v>1487</v>
      </c>
      <c r="G973" s="6" t="s">
        <v>1918</v>
      </c>
      <c r="H973" s="6" t="s">
        <v>1044</v>
      </c>
      <c r="I973" s="6">
        <v>1</v>
      </c>
      <c r="J973" s="6">
        <v>399</v>
      </c>
      <c r="K973" s="6">
        <v>0</v>
      </c>
      <c r="L973" s="6">
        <v>0</v>
      </c>
      <c r="M973" s="6">
        <v>1315</v>
      </c>
      <c r="N973" s="6" t="s">
        <v>1476</v>
      </c>
      <c r="O973" s="6" t="s">
        <v>1477</v>
      </c>
      <c r="Q973" s="6" t="s">
        <v>870</v>
      </c>
      <c r="T973" s="6" t="s">
        <v>1886</v>
      </c>
      <c r="V973" s="6">
        <v>967352</v>
      </c>
      <c r="W973" s="6" t="s">
        <v>4303</v>
      </c>
      <c r="X973" s="6" t="s">
        <v>4304</v>
      </c>
    </row>
    <row r="974" spans="1:26">
      <c r="A974" s="6" t="s">
        <v>4299</v>
      </c>
      <c r="B974" s="6" t="s">
        <v>4300</v>
      </c>
      <c r="C974" s="6" t="s">
        <v>4301</v>
      </c>
      <c r="D974" s="6" t="s">
        <v>4302</v>
      </c>
      <c r="E974" s="6" t="s">
        <v>1486</v>
      </c>
      <c r="F974" s="6" t="s">
        <v>1487</v>
      </c>
      <c r="G974" s="6" t="s">
        <v>1998</v>
      </c>
      <c r="H974" s="6" t="s">
        <v>1043</v>
      </c>
      <c r="I974" s="6">
        <v>1</v>
      </c>
      <c r="J974" s="6">
        <v>399</v>
      </c>
      <c r="K974" s="6">
        <v>0</v>
      </c>
      <c r="L974" s="6">
        <v>0</v>
      </c>
      <c r="M974" s="6">
        <v>1315</v>
      </c>
      <c r="N974" s="6" t="s">
        <v>1476</v>
      </c>
      <c r="O974" s="6" t="s">
        <v>1477</v>
      </c>
      <c r="Q974" s="6" t="s">
        <v>870</v>
      </c>
      <c r="T974" s="6" t="s">
        <v>1886</v>
      </c>
      <c r="V974" s="6">
        <v>967352</v>
      </c>
      <c r="W974" s="6" t="s">
        <v>4303</v>
      </c>
      <c r="X974" s="6" t="s">
        <v>4304</v>
      </c>
    </row>
    <row r="975" spans="1:26">
      <c r="A975" s="6" t="s">
        <v>4299</v>
      </c>
      <c r="B975" s="6" t="s">
        <v>4300</v>
      </c>
      <c r="C975" s="6" t="s">
        <v>4301</v>
      </c>
      <c r="D975" s="6" t="s">
        <v>4302</v>
      </c>
      <c r="E975" s="6" t="s">
        <v>1889</v>
      </c>
      <c r="F975" s="6" t="s">
        <v>2465</v>
      </c>
      <c r="G975" s="6" t="s">
        <v>1891</v>
      </c>
      <c r="H975" s="6">
        <v>4714781021227</v>
      </c>
      <c r="I975" s="6">
        <v>1</v>
      </c>
      <c r="J975" s="6">
        <v>59</v>
      </c>
      <c r="K975" s="6">
        <v>0</v>
      </c>
      <c r="L975" s="6">
        <v>0</v>
      </c>
      <c r="M975" s="6">
        <v>1315</v>
      </c>
      <c r="N975" s="6" t="s">
        <v>1476</v>
      </c>
      <c r="O975" s="6" t="s">
        <v>1477</v>
      </c>
      <c r="Q975" s="6" t="s">
        <v>870</v>
      </c>
      <c r="T975" s="6" t="s">
        <v>1886</v>
      </c>
      <c r="V975" s="6">
        <v>967352</v>
      </c>
      <c r="W975" s="6" t="s">
        <v>4303</v>
      </c>
      <c r="X975" s="6" t="s">
        <v>4304</v>
      </c>
    </row>
    <row r="976" spans="1:26">
      <c r="A976" s="6" t="s">
        <v>4299</v>
      </c>
      <c r="B976" s="6" t="s">
        <v>4300</v>
      </c>
      <c r="C976" s="6" t="s">
        <v>4301</v>
      </c>
      <c r="D976" s="6" t="s">
        <v>4302</v>
      </c>
      <c r="E976" s="6" t="s">
        <v>2024</v>
      </c>
      <c r="F976" s="6" t="s">
        <v>2412</v>
      </c>
      <c r="G976" s="6" t="s">
        <v>2025</v>
      </c>
      <c r="H976" s="6">
        <v>4714781021234</v>
      </c>
      <c r="I976" s="6">
        <v>1</v>
      </c>
      <c r="J976" s="6">
        <v>59</v>
      </c>
      <c r="K976" s="6">
        <v>0</v>
      </c>
      <c r="L976" s="6">
        <v>0</v>
      </c>
      <c r="M976" s="6">
        <v>1315</v>
      </c>
      <c r="N976" s="6" t="s">
        <v>1476</v>
      </c>
      <c r="O976" s="6" t="s">
        <v>1477</v>
      </c>
      <c r="Q976" s="6" t="s">
        <v>870</v>
      </c>
      <c r="T976" s="6" t="s">
        <v>1886</v>
      </c>
      <c r="V976" s="6">
        <v>967352</v>
      </c>
      <c r="W976" s="6" t="s">
        <v>4303</v>
      </c>
      <c r="X976" s="6" t="s">
        <v>4304</v>
      </c>
    </row>
    <row r="977" spans="1:26">
      <c r="A977" s="6" t="s">
        <v>4299</v>
      </c>
      <c r="B977" s="6" t="s">
        <v>4300</v>
      </c>
      <c r="C977" s="6" t="s">
        <v>4301</v>
      </c>
      <c r="D977" s="6" t="s">
        <v>4302</v>
      </c>
      <c r="E977" s="6" t="s">
        <v>2021</v>
      </c>
      <c r="F977" s="6" t="s">
        <v>2417</v>
      </c>
      <c r="G977" s="6" t="s">
        <v>2022</v>
      </c>
      <c r="H977" s="6">
        <v>4714781021241</v>
      </c>
      <c r="I977" s="6">
        <v>1</v>
      </c>
      <c r="J977" s="6">
        <v>59</v>
      </c>
      <c r="K977" s="6">
        <v>0</v>
      </c>
      <c r="L977" s="6">
        <v>0</v>
      </c>
      <c r="M977" s="6">
        <v>1315</v>
      </c>
      <c r="N977" s="6" t="s">
        <v>1476</v>
      </c>
      <c r="O977" s="6" t="s">
        <v>1477</v>
      </c>
      <c r="Q977" s="6" t="s">
        <v>870</v>
      </c>
      <c r="T977" s="6" t="s">
        <v>1886</v>
      </c>
      <c r="V977" s="6">
        <v>967352</v>
      </c>
      <c r="W977" s="6" t="s">
        <v>4303</v>
      </c>
      <c r="X977" s="6" t="s">
        <v>4304</v>
      </c>
    </row>
    <row r="978" spans="1:26">
      <c r="A978" s="6" t="s">
        <v>4299</v>
      </c>
      <c r="B978" s="6" t="s">
        <v>4300</v>
      </c>
      <c r="C978" s="6" t="s">
        <v>4301</v>
      </c>
      <c r="D978" s="6" t="s">
        <v>4302</v>
      </c>
      <c r="E978" s="6" t="s">
        <v>1962</v>
      </c>
      <c r="F978" s="6" t="s">
        <v>1963</v>
      </c>
      <c r="G978" s="6" t="s">
        <v>1964</v>
      </c>
      <c r="I978" s="6">
        <v>1</v>
      </c>
      <c r="J978" s="6">
        <v>-50</v>
      </c>
      <c r="K978" s="6">
        <v>0</v>
      </c>
      <c r="L978" s="6">
        <v>0</v>
      </c>
      <c r="M978" s="6">
        <v>1315</v>
      </c>
      <c r="N978" s="6" t="s">
        <v>1476</v>
      </c>
      <c r="O978" s="6" t="s">
        <v>1477</v>
      </c>
      <c r="Q978" s="6" t="s">
        <v>870</v>
      </c>
      <c r="T978" s="6" t="s">
        <v>1886</v>
      </c>
      <c r="V978" s="6">
        <v>967352</v>
      </c>
      <c r="W978" s="6" t="s">
        <v>4303</v>
      </c>
      <c r="X978" s="6" t="s">
        <v>4304</v>
      </c>
    </row>
    <row r="979" spans="1:26">
      <c r="A979" s="6" t="s">
        <v>4299</v>
      </c>
      <c r="B979" s="6" t="s">
        <v>4300</v>
      </c>
      <c r="C979" s="6" t="s">
        <v>4301</v>
      </c>
      <c r="D979" s="6" t="s">
        <v>4302</v>
      </c>
      <c r="E979" s="6" t="s">
        <v>868</v>
      </c>
      <c r="F979" s="6" t="s">
        <v>871</v>
      </c>
      <c r="G979" s="6" t="s">
        <v>872</v>
      </c>
      <c r="I979" s="6">
        <v>1</v>
      </c>
      <c r="J979" s="6">
        <v>-60</v>
      </c>
      <c r="K979" s="6">
        <v>0</v>
      </c>
      <c r="L979" s="6">
        <v>0</v>
      </c>
      <c r="M979" s="6">
        <v>1315</v>
      </c>
      <c r="N979" s="6" t="s">
        <v>1476</v>
      </c>
      <c r="O979" s="6" t="s">
        <v>1477</v>
      </c>
      <c r="Q979" s="6" t="s">
        <v>870</v>
      </c>
      <c r="T979" s="6" t="s">
        <v>1886</v>
      </c>
      <c r="V979" s="6">
        <v>967352</v>
      </c>
      <c r="W979" s="6" t="s">
        <v>4303</v>
      </c>
      <c r="X979" s="6" t="s">
        <v>4304</v>
      </c>
    </row>
    <row r="980" spans="1:26">
      <c r="A980" s="6" t="s">
        <v>4299</v>
      </c>
      <c r="B980" s="6" t="s">
        <v>4300</v>
      </c>
      <c r="C980" s="6" t="s">
        <v>4301</v>
      </c>
      <c r="D980" s="6" t="s">
        <v>4302</v>
      </c>
      <c r="E980" s="6" t="s">
        <v>1740</v>
      </c>
      <c r="F980" s="6" t="s">
        <v>1741</v>
      </c>
      <c r="I980" s="6">
        <v>1</v>
      </c>
      <c r="J980" s="6">
        <v>0</v>
      </c>
      <c r="K980" s="6">
        <v>0</v>
      </c>
      <c r="L980" s="6">
        <v>0</v>
      </c>
      <c r="M980" s="6">
        <v>1315</v>
      </c>
      <c r="N980" s="6" t="s">
        <v>1476</v>
      </c>
      <c r="O980" s="6" t="s">
        <v>1477</v>
      </c>
      <c r="Q980" s="6" t="s">
        <v>870</v>
      </c>
      <c r="T980" s="6" t="s">
        <v>1886</v>
      </c>
      <c r="V980" s="6">
        <v>967352</v>
      </c>
      <c r="W980" s="6" t="s">
        <v>4303</v>
      </c>
      <c r="X980" s="6" t="s">
        <v>4304</v>
      </c>
    </row>
    <row r="981" spans="1:26">
      <c r="A981" s="6" t="s">
        <v>4299</v>
      </c>
      <c r="B981" s="6" t="s">
        <v>4300</v>
      </c>
      <c r="C981" s="6" t="s">
        <v>4301</v>
      </c>
      <c r="D981" s="6" t="s">
        <v>4302</v>
      </c>
      <c r="E981" s="6" t="s">
        <v>873</v>
      </c>
      <c r="F981" s="6" t="s">
        <v>1299</v>
      </c>
      <c r="G981" s="6" t="s">
        <v>874</v>
      </c>
      <c r="I981" s="6">
        <v>1</v>
      </c>
      <c r="J981" s="6">
        <v>60</v>
      </c>
      <c r="K981" s="6">
        <v>0</v>
      </c>
      <c r="L981" s="6">
        <v>0</v>
      </c>
      <c r="M981" s="6">
        <v>1315</v>
      </c>
      <c r="N981" s="6" t="s">
        <v>1476</v>
      </c>
      <c r="O981" s="6" t="s">
        <v>1477</v>
      </c>
      <c r="Q981" s="6" t="s">
        <v>870</v>
      </c>
      <c r="T981" s="6" t="s">
        <v>1886</v>
      </c>
      <c r="V981" s="6">
        <v>967352</v>
      </c>
      <c r="W981" s="6" t="s">
        <v>4303</v>
      </c>
      <c r="X981" s="6" t="s">
        <v>4304</v>
      </c>
    </row>
    <row r="982" spans="1:26">
      <c r="A982" s="6" t="s">
        <v>4305</v>
      </c>
      <c r="B982" s="6" t="s">
        <v>4306</v>
      </c>
      <c r="C982" s="6" t="s">
        <v>4307</v>
      </c>
      <c r="D982" s="6" t="s">
        <v>4308</v>
      </c>
      <c r="E982" s="6" t="s">
        <v>1554</v>
      </c>
      <c r="F982" s="6" t="s">
        <v>1555</v>
      </c>
      <c r="G982" s="6" t="s">
        <v>1556</v>
      </c>
      <c r="H982" s="6">
        <v>4714781020770</v>
      </c>
      <c r="I982" s="6">
        <v>1</v>
      </c>
      <c r="J982" s="6">
        <v>149</v>
      </c>
      <c r="K982" s="6">
        <v>0</v>
      </c>
      <c r="L982" s="6">
        <v>0</v>
      </c>
      <c r="M982" s="6">
        <v>1046</v>
      </c>
      <c r="N982" s="6" t="s">
        <v>1476</v>
      </c>
      <c r="O982" s="6" t="s">
        <v>1477</v>
      </c>
      <c r="Q982" s="6" t="s">
        <v>870</v>
      </c>
      <c r="T982" s="6" t="s">
        <v>1886</v>
      </c>
      <c r="V982" s="6">
        <v>185822</v>
      </c>
      <c r="W982" s="6" t="s">
        <v>4309</v>
      </c>
      <c r="X982" s="6" t="s">
        <v>4310</v>
      </c>
    </row>
    <row r="983" spans="1:26">
      <c r="A983" s="6" t="s">
        <v>4305</v>
      </c>
      <c r="B983" s="6" t="s">
        <v>4306</v>
      </c>
      <c r="C983" s="6" t="s">
        <v>4307</v>
      </c>
      <c r="D983" s="6" t="s">
        <v>4308</v>
      </c>
      <c r="E983" s="6" t="s">
        <v>1912</v>
      </c>
      <c r="F983" s="6" t="s">
        <v>1913</v>
      </c>
      <c r="G983" s="6" t="s">
        <v>194</v>
      </c>
      <c r="H983" s="6">
        <v>4714781020282</v>
      </c>
      <c r="I983" s="6">
        <v>1</v>
      </c>
      <c r="J983" s="6">
        <v>299</v>
      </c>
      <c r="K983" s="6">
        <v>0</v>
      </c>
      <c r="L983" s="6">
        <v>0</v>
      </c>
      <c r="M983" s="6">
        <v>1046</v>
      </c>
      <c r="N983" s="6" t="s">
        <v>1476</v>
      </c>
      <c r="O983" s="6" t="s">
        <v>1477</v>
      </c>
      <c r="Q983" s="6" t="s">
        <v>870</v>
      </c>
      <c r="T983" s="6" t="s">
        <v>1886</v>
      </c>
      <c r="V983" s="6">
        <v>185822</v>
      </c>
      <c r="W983" s="6" t="s">
        <v>4309</v>
      </c>
      <c r="X983" s="6" t="s">
        <v>4310</v>
      </c>
    </row>
    <row r="984" spans="1:26">
      <c r="A984" s="6" t="s">
        <v>4305</v>
      </c>
      <c r="B984" s="6" t="s">
        <v>4306</v>
      </c>
      <c r="C984" s="6" t="s">
        <v>4307</v>
      </c>
      <c r="D984" s="6" t="s">
        <v>4308</v>
      </c>
      <c r="E984" s="6" t="s">
        <v>1499</v>
      </c>
      <c r="F984" s="6" t="s">
        <v>1500</v>
      </c>
      <c r="G984" s="6" t="s">
        <v>173</v>
      </c>
      <c r="H984" s="6">
        <v>4714781024730</v>
      </c>
      <c r="I984" s="6">
        <v>1</v>
      </c>
      <c r="J984" s="6">
        <v>299</v>
      </c>
      <c r="K984" s="6">
        <v>0</v>
      </c>
      <c r="L984" s="6">
        <v>0</v>
      </c>
      <c r="M984" s="6">
        <v>1046</v>
      </c>
      <c r="N984" s="6" t="s">
        <v>1476</v>
      </c>
      <c r="O984" s="6" t="s">
        <v>1477</v>
      </c>
      <c r="Q984" s="6" t="s">
        <v>870</v>
      </c>
      <c r="T984" s="6" t="s">
        <v>1886</v>
      </c>
      <c r="V984" s="6">
        <v>185822</v>
      </c>
      <c r="W984" s="6" t="s">
        <v>4309</v>
      </c>
      <c r="X984" s="6" t="s">
        <v>4310</v>
      </c>
    </row>
    <row r="985" spans="1:26">
      <c r="A985" s="6" t="s">
        <v>4305</v>
      </c>
      <c r="B985" s="6" t="s">
        <v>4306</v>
      </c>
      <c r="C985" s="6" t="s">
        <v>4307</v>
      </c>
      <c r="D985" s="6" t="s">
        <v>4308</v>
      </c>
      <c r="E985" s="6" t="s">
        <v>1514</v>
      </c>
      <c r="F985" s="6" t="s">
        <v>1515</v>
      </c>
      <c r="G985" s="6" t="s">
        <v>179</v>
      </c>
      <c r="H985" s="6">
        <v>4714781024716</v>
      </c>
      <c r="I985" s="6">
        <v>1</v>
      </c>
      <c r="J985" s="6">
        <v>299</v>
      </c>
      <c r="K985" s="6">
        <v>0</v>
      </c>
      <c r="L985" s="6">
        <v>0</v>
      </c>
      <c r="M985" s="6">
        <v>1046</v>
      </c>
      <c r="N985" s="6" t="s">
        <v>1476</v>
      </c>
      <c r="O985" s="6" t="s">
        <v>1477</v>
      </c>
      <c r="Q985" s="6" t="s">
        <v>870</v>
      </c>
      <c r="T985" s="6" t="s">
        <v>1886</v>
      </c>
      <c r="V985" s="6">
        <v>185822</v>
      </c>
      <c r="W985" s="6" t="s">
        <v>4309</v>
      </c>
      <c r="X985" s="6" t="s">
        <v>4310</v>
      </c>
    </row>
    <row r="986" spans="1:26">
      <c r="A986" s="6" t="s">
        <v>4305</v>
      </c>
      <c r="B986" s="6" t="s">
        <v>4306</v>
      </c>
      <c r="C986" s="6" t="s">
        <v>4307</v>
      </c>
      <c r="D986" s="6" t="s">
        <v>4308</v>
      </c>
      <c r="E986" s="6" t="s">
        <v>1887</v>
      </c>
      <c r="F986" s="6" t="s">
        <v>1888</v>
      </c>
      <c r="I986" s="6">
        <v>1</v>
      </c>
      <c r="J986" s="6">
        <v>0</v>
      </c>
      <c r="K986" s="6">
        <v>0</v>
      </c>
      <c r="L986" s="6">
        <v>0</v>
      </c>
      <c r="M986" s="6">
        <v>1046</v>
      </c>
      <c r="N986" s="6" t="s">
        <v>1476</v>
      </c>
      <c r="O986" s="6" t="s">
        <v>1477</v>
      </c>
      <c r="Q986" s="6" t="s">
        <v>870</v>
      </c>
      <c r="T986" s="6" t="s">
        <v>1886</v>
      </c>
      <c r="V986" s="6">
        <v>185822</v>
      </c>
      <c r="W986" s="6" t="s">
        <v>4309</v>
      </c>
      <c r="X986" s="6" t="s">
        <v>4310</v>
      </c>
    </row>
    <row r="987" spans="1:26">
      <c r="A987" s="6" t="s">
        <v>4305</v>
      </c>
      <c r="B987" s="6" t="s">
        <v>4306</v>
      </c>
      <c r="C987" s="6" t="s">
        <v>4307</v>
      </c>
      <c r="D987" s="6" t="s">
        <v>4308</v>
      </c>
      <c r="E987" s="6" t="s">
        <v>873</v>
      </c>
      <c r="F987" s="6" t="s">
        <v>1299</v>
      </c>
      <c r="G987" s="6" t="s">
        <v>874</v>
      </c>
      <c r="I987" s="6">
        <v>1</v>
      </c>
      <c r="J987" s="6">
        <v>52</v>
      </c>
      <c r="K987" s="6">
        <v>0</v>
      </c>
      <c r="L987" s="6">
        <v>0</v>
      </c>
      <c r="M987" s="6">
        <v>1046</v>
      </c>
      <c r="N987" s="6" t="s">
        <v>1476</v>
      </c>
      <c r="O987" s="6" t="s">
        <v>1477</v>
      </c>
      <c r="Q987" s="6" t="s">
        <v>870</v>
      </c>
      <c r="T987" s="6" t="s">
        <v>1886</v>
      </c>
      <c r="V987" s="6">
        <v>185822</v>
      </c>
      <c r="W987" s="6" t="s">
        <v>4309</v>
      </c>
      <c r="X987" s="6" t="s">
        <v>4310</v>
      </c>
    </row>
    <row r="988" spans="1:26">
      <c r="A988" s="6" t="s">
        <v>4311</v>
      </c>
      <c r="B988" s="6" t="s">
        <v>4312</v>
      </c>
      <c r="C988" s="6" t="s">
        <v>4313</v>
      </c>
      <c r="D988" s="6" t="s">
        <v>4314</v>
      </c>
      <c r="E988" s="6" t="s">
        <v>1492</v>
      </c>
      <c r="F988" s="6" t="s">
        <v>1493</v>
      </c>
      <c r="G988" s="6" t="s">
        <v>1494</v>
      </c>
      <c r="H988" s="6">
        <v>4714781020541</v>
      </c>
      <c r="I988" s="6">
        <v>1</v>
      </c>
      <c r="J988" s="6">
        <v>300</v>
      </c>
      <c r="K988" s="6">
        <v>60</v>
      </c>
      <c r="L988" s="6">
        <v>0</v>
      </c>
      <c r="M988" s="6">
        <v>360</v>
      </c>
      <c r="N988" s="6" t="s">
        <v>1940</v>
      </c>
      <c r="O988" s="6" t="s">
        <v>1495</v>
      </c>
      <c r="Q988" s="6" t="s">
        <v>870</v>
      </c>
      <c r="T988" s="6" t="s">
        <v>1942</v>
      </c>
      <c r="Y988" s="6">
        <v>908</v>
      </c>
      <c r="Z988" s="6" t="s">
        <v>4315</v>
      </c>
    </row>
    <row r="989" spans="1:26">
      <c r="A989" s="6" t="s">
        <v>4316</v>
      </c>
      <c r="B989" s="6" t="s">
        <v>4317</v>
      </c>
      <c r="C989" s="6" t="s">
        <v>4318</v>
      </c>
      <c r="D989" s="6" t="s">
        <v>4319</v>
      </c>
      <c r="E989" s="6" t="s">
        <v>3101</v>
      </c>
      <c r="F989" s="6" t="s">
        <v>3102</v>
      </c>
      <c r="G989" s="6" t="s">
        <v>3103</v>
      </c>
      <c r="H989" s="6">
        <v>4714781021463</v>
      </c>
      <c r="I989" s="6">
        <v>1</v>
      </c>
      <c r="J989" s="6">
        <v>120</v>
      </c>
      <c r="K989" s="6">
        <v>0</v>
      </c>
      <c r="L989" s="6">
        <v>0</v>
      </c>
      <c r="M989" s="6">
        <v>1932</v>
      </c>
      <c r="N989" s="6" t="s">
        <v>1940</v>
      </c>
      <c r="O989" s="6" t="s">
        <v>1495</v>
      </c>
      <c r="Q989" s="6" t="s">
        <v>870</v>
      </c>
      <c r="T989" s="6" t="s">
        <v>1942</v>
      </c>
      <c r="Y989" s="6">
        <v>300</v>
      </c>
      <c r="Z989" s="6" t="s">
        <v>4320</v>
      </c>
    </row>
    <row r="990" spans="1:26">
      <c r="A990" s="6" t="s">
        <v>4316</v>
      </c>
      <c r="B990" s="6" t="s">
        <v>4317</v>
      </c>
      <c r="C990" s="6" t="s">
        <v>4318</v>
      </c>
      <c r="D990" s="6" t="s">
        <v>4319</v>
      </c>
      <c r="E990" s="6" t="s">
        <v>1966</v>
      </c>
      <c r="F990" s="6" t="s">
        <v>1967</v>
      </c>
      <c r="G990" s="6" t="s">
        <v>1968</v>
      </c>
      <c r="H990" s="6">
        <v>4714781020817</v>
      </c>
      <c r="I990" s="6">
        <v>1</v>
      </c>
      <c r="J990" s="6">
        <v>128</v>
      </c>
      <c r="K990" s="6">
        <v>0</v>
      </c>
      <c r="L990" s="6">
        <v>0</v>
      </c>
      <c r="M990" s="6">
        <v>1932</v>
      </c>
      <c r="N990" s="6" t="s">
        <v>1940</v>
      </c>
      <c r="O990" s="6" t="s">
        <v>1495</v>
      </c>
      <c r="Q990" s="6" t="s">
        <v>870</v>
      </c>
      <c r="T990" s="6" t="s">
        <v>1942</v>
      </c>
      <c r="Y990" s="6">
        <v>300</v>
      </c>
      <c r="Z990" s="6" t="s">
        <v>4320</v>
      </c>
    </row>
    <row r="991" spans="1:26">
      <c r="A991" s="6" t="s">
        <v>4316</v>
      </c>
      <c r="B991" s="6" t="s">
        <v>4317</v>
      </c>
      <c r="C991" s="6" t="s">
        <v>4318</v>
      </c>
      <c r="D991" s="6" t="s">
        <v>4319</v>
      </c>
      <c r="E991" s="6" t="s">
        <v>878</v>
      </c>
      <c r="F991" s="6" t="s">
        <v>879</v>
      </c>
      <c r="G991" s="6" t="s">
        <v>880</v>
      </c>
      <c r="H991" s="6" t="s">
        <v>181</v>
      </c>
      <c r="I991" s="6">
        <v>2</v>
      </c>
      <c r="J991" s="6">
        <v>1776</v>
      </c>
      <c r="K991" s="6">
        <v>0</v>
      </c>
      <c r="L991" s="6">
        <v>0</v>
      </c>
      <c r="M991" s="6">
        <v>1932</v>
      </c>
      <c r="N991" s="6" t="s">
        <v>1940</v>
      </c>
      <c r="O991" s="6" t="s">
        <v>1495</v>
      </c>
      <c r="Q991" s="6" t="s">
        <v>870</v>
      </c>
      <c r="T991" s="6" t="s">
        <v>1942</v>
      </c>
      <c r="Y991" s="6">
        <v>300</v>
      </c>
      <c r="Z991" s="6" t="s">
        <v>4320</v>
      </c>
    </row>
    <row r="992" spans="1:26">
      <c r="A992" s="6" t="s">
        <v>4316</v>
      </c>
      <c r="B992" s="6" t="s">
        <v>4317</v>
      </c>
      <c r="C992" s="6" t="s">
        <v>4318</v>
      </c>
      <c r="D992" s="6" t="s">
        <v>4319</v>
      </c>
      <c r="E992" s="6" t="s">
        <v>868</v>
      </c>
      <c r="F992" s="6" t="s">
        <v>871</v>
      </c>
      <c r="G992" s="6" t="s">
        <v>872</v>
      </c>
      <c r="I992" s="6">
        <v>1</v>
      </c>
      <c r="J992" s="6">
        <v>-92</v>
      </c>
      <c r="K992" s="6">
        <v>0</v>
      </c>
      <c r="L992" s="6">
        <v>0</v>
      </c>
      <c r="M992" s="6">
        <v>1932</v>
      </c>
      <c r="N992" s="6" t="s">
        <v>1940</v>
      </c>
      <c r="O992" s="6" t="s">
        <v>1495</v>
      </c>
      <c r="Q992" s="6" t="s">
        <v>870</v>
      </c>
      <c r="T992" s="6" t="s">
        <v>1942</v>
      </c>
      <c r="Y992" s="6">
        <v>300</v>
      </c>
      <c r="Z992" s="6" t="s">
        <v>4320</v>
      </c>
    </row>
    <row r="993" spans="1:26">
      <c r="A993" s="6" t="s">
        <v>4316</v>
      </c>
      <c r="B993" s="6" t="s">
        <v>4317</v>
      </c>
      <c r="C993" s="6" t="s">
        <v>4318</v>
      </c>
      <c r="D993" s="6" t="s">
        <v>4319</v>
      </c>
      <c r="E993" s="6" t="s">
        <v>1887</v>
      </c>
      <c r="F993" s="6" t="s">
        <v>1888</v>
      </c>
      <c r="I993" s="6">
        <v>1</v>
      </c>
      <c r="J993" s="6">
        <v>0</v>
      </c>
      <c r="K993" s="6">
        <v>0</v>
      </c>
      <c r="L993" s="6">
        <v>0</v>
      </c>
      <c r="M993" s="6">
        <v>1932</v>
      </c>
      <c r="N993" s="6" t="s">
        <v>1940</v>
      </c>
      <c r="O993" s="6" t="s">
        <v>1495</v>
      </c>
      <c r="Q993" s="6" t="s">
        <v>870</v>
      </c>
      <c r="T993" s="6" t="s">
        <v>1942</v>
      </c>
      <c r="Y993" s="6">
        <v>300</v>
      </c>
      <c r="Z993" s="6" t="s">
        <v>4320</v>
      </c>
    </row>
    <row r="994" spans="1:26">
      <c r="A994" s="6" t="s">
        <v>4316</v>
      </c>
      <c r="B994" s="6" t="s">
        <v>4317</v>
      </c>
      <c r="C994" s="6" t="s">
        <v>4318</v>
      </c>
      <c r="D994" s="6" t="s">
        <v>4319</v>
      </c>
      <c r="E994" s="6" t="s">
        <v>1740</v>
      </c>
      <c r="F994" s="6" t="s">
        <v>1741</v>
      </c>
      <c r="I994" s="6">
        <v>1</v>
      </c>
      <c r="J994" s="6">
        <v>0</v>
      </c>
      <c r="K994" s="6">
        <v>0</v>
      </c>
      <c r="L994" s="6">
        <v>0</v>
      </c>
      <c r="M994" s="6">
        <v>1932</v>
      </c>
      <c r="N994" s="6" t="s">
        <v>1940</v>
      </c>
      <c r="O994" s="6" t="s">
        <v>1495</v>
      </c>
      <c r="Q994" s="6" t="s">
        <v>870</v>
      </c>
      <c r="T994" s="6" t="s">
        <v>1942</v>
      </c>
      <c r="Y994" s="6">
        <v>300</v>
      </c>
      <c r="Z994" s="6" t="s">
        <v>4320</v>
      </c>
    </row>
    <row r="995" spans="1:26">
      <c r="A995" s="6" t="s">
        <v>4316</v>
      </c>
      <c r="B995" s="6" t="s">
        <v>4317</v>
      </c>
      <c r="C995" s="6" t="s">
        <v>4318</v>
      </c>
      <c r="D995" s="6" t="s">
        <v>4319</v>
      </c>
      <c r="E995" s="6" t="s">
        <v>1887</v>
      </c>
      <c r="F995" s="6" t="s">
        <v>1888</v>
      </c>
      <c r="I995" s="6">
        <v>1</v>
      </c>
      <c r="J995" s="6">
        <v>0</v>
      </c>
      <c r="K995" s="6">
        <v>0</v>
      </c>
      <c r="L995" s="6">
        <v>0</v>
      </c>
      <c r="M995" s="6">
        <v>1932</v>
      </c>
      <c r="N995" s="6" t="s">
        <v>1940</v>
      </c>
      <c r="O995" s="6" t="s">
        <v>1495</v>
      </c>
      <c r="Q995" s="6" t="s">
        <v>870</v>
      </c>
      <c r="T995" s="6" t="s">
        <v>1942</v>
      </c>
      <c r="Y995" s="6">
        <v>300</v>
      </c>
      <c r="Z995" s="6" t="s">
        <v>4320</v>
      </c>
    </row>
    <row r="996" spans="1:26">
      <c r="A996" s="6" t="s">
        <v>4316</v>
      </c>
      <c r="B996" s="6" t="s">
        <v>4317</v>
      </c>
      <c r="C996" s="6" t="s">
        <v>4318</v>
      </c>
      <c r="D996" s="6" t="s">
        <v>4319</v>
      </c>
      <c r="E996" s="6" t="s">
        <v>873</v>
      </c>
      <c r="F996" s="6" t="s">
        <v>1299</v>
      </c>
      <c r="G996" s="6" t="s">
        <v>874</v>
      </c>
      <c r="I996" s="6">
        <v>1</v>
      </c>
      <c r="J996" s="6">
        <v>101</v>
      </c>
      <c r="K996" s="6">
        <v>0</v>
      </c>
      <c r="L996" s="6">
        <v>0</v>
      </c>
      <c r="M996" s="6">
        <v>1932</v>
      </c>
      <c r="N996" s="6" t="s">
        <v>1940</v>
      </c>
      <c r="O996" s="6" t="s">
        <v>1495</v>
      </c>
      <c r="Q996" s="6" t="s">
        <v>870</v>
      </c>
      <c r="T996" s="6" t="s">
        <v>1942</v>
      </c>
      <c r="Y996" s="6">
        <v>300</v>
      </c>
      <c r="Z996" s="6" t="s">
        <v>4320</v>
      </c>
    </row>
    <row r="997" spans="1:26">
      <c r="A997" s="6" t="s">
        <v>4321</v>
      </c>
      <c r="B997" s="6" t="s">
        <v>4322</v>
      </c>
      <c r="C997" s="6" t="s">
        <v>4323</v>
      </c>
      <c r="D997" s="6" t="s">
        <v>4324</v>
      </c>
      <c r="E997" s="6" t="s">
        <v>1928</v>
      </c>
      <c r="F997" s="6" t="s">
        <v>1929</v>
      </c>
      <c r="G997" s="6" t="s">
        <v>4325</v>
      </c>
      <c r="H997" s="6" t="s">
        <v>212</v>
      </c>
      <c r="I997" s="6">
        <v>1</v>
      </c>
      <c r="J997" s="6">
        <v>748</v>
      </c>
      <c r="K997" s="6">
        <v>0</v>
      </c>
      <c r="L997" s="6">
        <v>0</v>
      </c>
      <c r="M997" s="6">
        <v>1036</v>
      </c>
      <c r="N997" s="6" t="s">
        <v>1940</v>
      </c>
      <c r="O997" s="6" t="s">
        <v>1495</v>
      </c>
      <c r="Q997" s="6" t="s">
        <v>870</v>
      </c>
      <c r="T997" s="6" t="s">
        <v>1942</v>
      </c>
      <c r="Y997" s="6">
        <v>701</v>
      </c>
      <c r="Z997" s="6" t="s">
        <v>4326</v>
      </c>
    </row>
    <row r="998" spans="1:26">
      <c r="A998" s="6" t="s">
        <v>4321</v>
      </c>
      <c r="B998" s="6" t="s">
        <v>4322</v>
      </c>
      <c r="C998" s="6" t="s">
        <v>4323</v>
      </c>
      <c r="D998" s="6" t="s">
        <v>4324</v>
      </c>
      <c r="E998" s="6" t="s">
        <v>1526</v>
      </c>
      <c r="F998" s="6" t="s">
        <v>1527</v>
      </c>
      <c r="G998" s="6" t="s">
        <v>1528</v>
      </c>
      <c r="H998" s="6" t="s">
        <v>1021</v>
      </c>
      <c r="I998" s="6">
        <v>1</v>
      </c>
      <c r="J998" s="6">
        <v>199</v>
      </c>
      <c r="K998" s="6">
        <v>0</v>
      </c>
      <c r="L998" s="6">
        <v>0</v>
      </c>
      <c r="M998" s="6">
        <v>1036</v>
      </c>
      <c r="N998" s="6" t="s">
        <v>1940</v>
      </c>
      <c r="O998" s="6" t="s">
        <v>1495</v>
      </c>
      <c r="Q998" s="6" t="s">
        <v>870</v>
      </c>
      <c r="T998" s="6" t="s">
        <v>1942</v>
      </c>
      <c r="Y998" s="6">
        <v>701</v>
      </c>
      <c r="Z998" s="6" t="s">
        <v>4326</v>
      </c>
    </row>
    <row r="999" spans="1:26">
      <c r="A999" s="6" t="s">
        <v>4321</v>
      </c>
      <c r="B999" s="6" t="s">
        <v>4322</v>
      </c>
      <c r="C999" s="6" t="s">
        <v>4323</v>
      </c>
      <c r="D999" s="6" t="s">
        <v>4324</v>
      </c>
      <c r="E999" s="6" t="s">
        <v>2007</v>
      </c>
      <c r="F999" s="6" t="s">
        <v>2028</v>
      </c>
      <c r="G999" s="6" t="s">
        <v>2008</v>
      </c>
      <c r="H999" s="6">
        <v>4714781021050</v>
      </c>
      <c r="I999" s="6">
        <v>1</v>
      </c>
      <c r="J999" s="6">
        <v>99</v>
      </c>
      <c r="K999" s="6">
        <v>0</v>
      </c>
      <c r="L999" s="6">
        <v>0</v>
      </c>
      <c r="M999" s="6">
        <v>1036</v>
      </c>
      <c r="N999" s="6" t="s">
        <v>1940</v>
      </c>
      <c r="O999" s="6" t="s">
        <v>1495</v>
      </c>
      <c r="Q999" s="6" t="s">
        <v>870</v>
      </c>
      <c r="T999" s="6" t="s">
        <v>1942</v>
      </c>
      <c r="Y999" s="6">
        <v>701</v>
      </c>
      <c r="Z999" s="6" t="s">
        <v>4326</v>
      </c>
    </row>
    <row r="1000" spans="1:26">
      <c r="A1000" s="6" t="s">
        <v>4321</v>
      </c>
      <c r="B1000" s="6" t="s">
        <v>4322</v>
      </c>
      <c r="C1000" s="6" t="s">
        <v>4323</v>
      </c>
      <c r="D1000" s="6" t="s">
        <v>4324</v>
      </c>
      <c r="E1000" s="6" t="s">
        <v>1507</v>
      </c>
      <c r="F1000" s="6" t="s">
        <v>1943</v>
      </c>
      <c r="G1000" s="6" t="s">
        <v>874</v>
      </c>
      <c r="I1000" s="6">
        <v>1</v>
      </c>
      <c r="J1000" s="6">
        <v>-10</v>
      </c>
      <c r="K1000" s="6">
        <v>0</v>
      </c>
      <c r="L1000" s="6">
        <v>0</v>
      </c>
      <c r="M1000" s="6">
        <v>1036</v>
      </c>
      <c r="N1000" s="6" t="s">
        <v>1940</v>
      </c>
      <c r="O1000" s="6" t="s">
        <v>1495</v>
      </c>
      <c r="Q1000" s="6" t="s">
        <v>870</v>
      </c>
      <c r="T1000" s="6" t="s">
        <v>1942</v>
      </c>
      <c r="Y1000" s="6">
        <v>701</v>
      </c>
      <c r="Z1000" s="6" t="s">
        <v>4326</v>
      </c>
    </row>
    <row r="1001" spans="1:26">
      <c r="A1001" s="6" t="s">
        <v>4321</v>
      </c>
      <c r="B1001" s="6" t="s">
        <v>4322</v>
      </c>
      <c r="C1001" s="6" t="s">
        <v>4323</v>
      </c>
      <c r="D1001" s="6" t="s">
        <v>4324</v>
      </c>
      <c r="E1001" s="6" t="s">
        <v>1740</v>
      </c>
      <c r="F1001" s="6" t="s">
        <v>1741</v>
      </c>
      <c r="I1001" s="6">
        <v>1</v>
      </c>
      <c r="J1001" s="6">
        <v>0</v>
      </c>
      <c r="K1001" s="6">
        <v>0</v>
      </c>
      <c r="L1001" s="6">
        <v>0</v>
      </c>
      <c r="M1001" s="6">
        <v>1036</v>
      </c>
      <c r="N1001" s="6" t="s">
        <v>1940</v>
      </c>
      <c r="O1001" s="6" t="s">
        <v>1495</v>
      </c>
      <c r="Q1001" s="6" t="s">
        <v>870</v>
      </c>
      <c r="T1001" s="6" t="s">
        <v>1942</v>
      </c>
      <c r="Y1001" s="6">
        <v>701</v>
      </c>
      <c r="Z1001" s="6" t="s">
        <v>4326</v>
      </c>
    </row>
    <row r="1002" spans="1:26">
      <c r="A1002" s="6" t="s">
        <v>4321</v>
      </c>
      <c r="B1002" s="6" t="s">
        <v>4322</v>
      </c>
      <c r="C1002" s="6" t="s">
        <v>4323</v>
      </c>
      <c r="D1002" s="6" t="s">
        <v>4324</v>
      </c>
      <c r="E1002" s="6" t="s">
        <v>873</v>
      </c>
      <c r="F1002" s="6" t="s">
        <v>1299</v>
      </c>
      <c r="G1002" s="6" t="s">
        <v>874</v>
      </c>
      <c r="I1002" s="6">
        <v>1</v>
      </c>
      <c r="J1002" s="6">
        <v>52</v>
      </c>
      <c r="K1002" s="6">
        <v>0</v>
      </c>
      <c r="L1002" s="6">
        <v>0</v>
      </c>
      <c r="M1002" s="6">
        <v>1036</v>
      </c>
      <c r="N1002" s="6" t="s">
        <v>1940</v>
      </c>
      <c r="O1002" s="6" t="s">
        <v>1495</v>
      </c>
      <c r="Q1002" s="6" t="s">
        <v>870</v>
      </c>
      <c r="T1002" s="6" t="s">
        <v>1942</v>
      </c>
      <c r="Y1002" s="6">
        <v>701</v>
      </c>
      <c r="Z1002" s="6" t="s">
        <v>4326</v>
      </c>
    </row>
    <row r="1003" spans="1:26">
      <c r="A1003" s="6" t="s">
        <v>4327</v>
      </c>
      <c r="B1003" s="6" t="s">
        <v>4328</v>
      </c>
      <c r="C1003" s="6" t="s">
        <v>4329</v>
      </c>
      <c r="D1003" s="6" t="s">
        <v>4330</v>
      </c>
      <c r="E1003" s="6" t="s">
        <v>1486</v>
      </c>
      <c r="F1003" s="6" t="s">
        <v>1487</v>
      </c>
      <c r="G1003" s="6" t="s">
        <v>1488</v>
      </c>
      <c r="H1003" s="6" t="s">
        <v>163</v>
      </c>
      <c r="I1003" s="6">
        <v>5</v>
      </c>
      <c r="J1003" s="6">
        <v>1995</v>
      </c>
      <c r="K1003" s="6">
        <v>0</v>
      </c>
      <c r="L1003" s="6">
        <v>0</v>
      </c>
      <c r="M1003" s="6">
        <v>1995</v>
      </c>
      <c r="N1003" s="6" t="s">
        <v>1476</v>
      </c>
      <c r="O1003" s="6" t="s">
        <v>1477</v>
      </c>
      <c r="Q1003" s="6" t="s">
        <v>870</v>
      </c>
      <c r="T1003" s="6" t="s">
        <v>1886</v>
      </c>
      <c r="V1003" s="6">
        <v>197847</v>
      </c>
      <c r="W1003" s="6" t="s">
        <v>4331</v>
      </c>
      <c r="X1003" s="6" t="s">
        <v>4332</v>
      </c>
    </row>
    <row r="1004" spans="1:26">
      <c r="A1004" s="6" t="s">
        <v>4327</v>
      </c>
      <c r="B1004" s="6" t="s">
        <v>4328</v>
      </c>
      <c r="C1004" s="6" t="s">
        <v>4329</v>
      </c>
      <c r="D1004" s="6" t="s">
        <v>4330</v>
      </c>
      <c r="E1004" s="6" t="s">
        <v>1887</v>
      </c>
      <c r="F1004" s="6" t="s">
        <v>1888</v>
      </c>
      <c r="I1004" s="6">
        <v>1</v>
      </c>
      <c r="J1004" s="6">
        <v>0</v>
      </c>
      <c r="K1004" s="6">
        <v>0</v>
      </c>
      <c r="L1004" s="6">
        <v>0</v>
      </c>
      <c r="M1004" s="6">
        <v>1995</v>
      </c>
      <c r="N1004" s="6" t="s">
        <v>1476</v>
      </c>
      <c r="O1004" s="6" t="s">
        <v>1477</v>
      </c>
      <c r="Q1004" s="6" t="s">
        <v>870</v>
      </c>
      <c r="T1004" s="6" t="s">
        <v>1886</v>
      </c>
      <c r="V1004" s="6">
        <v>197847</v>
      </c>
      <c r="W1004" s="6" t="s">
        <v>4331</v>
      </c>
      <c r="X1004" s="6" t="s">
        <v>4332</v>
      </c>
    </row>
    <row r="1005" spans="1:26">
      <c r="A1005" s="6" t="s">
        <v>4327</v>
      </c>
      <c r="B1005" s="6" t="s">
        <v>4328</v>
      </c>
      <c r="C1005" s="6" t="s">
        <v>4329</v>
      </c>
      <c r="D1005" s="6" t="s">
        <v>4330</v>
      </c>
      <c r="E1005" s="6" t="s">
        <v>1740</v>
      </c>
      <c r="F1005" s="6" t="s">
        <v>1741</v>
      </c>
      <c r="I1005" s="6">
        <v>1</v>
      </c>
      <c r="J1005" s="6">
        <v>0</v>
      </c>
      <c r="K1005" s="6">
        <v>0</v>
      </c>
      <c r="L1005" s="6">
        <v>0</v>
      </c>
      <c r="M1005" s="6">
        <v>1995</v>
      </c>
      <c r="N1005" s="6" t="s">
        <v>1476</v>
      </c>
      <c r="O1005" s="6" t="s">
        <v>1477</v>
      </c>
      <c r="Q1005" s="6" t="s">
        <v>870</v>
      </c>
      <c r="T1005" s="6" t="s">
        <v>1886</v>
      </c>
      <c r="V1005" s="6">
        <v>197847</v>
      </c>
      <c r="W1005" s="6" t="s">
        <v>4331</v>
      </c>
      <c r="X1005" s="6" t="s">
        <v>4332</v>
      </c>
    </row>
    <row r="1006" spans="1:26">
      <c r="A1006" s="6" t="s">
        <v>4327</v>
      </c>
      <c r="B1006" s="6" t="s">
        <v>4328</v>
      </c>
      <c r="C1006" s="6" t="s">
        <v>4329</v>
      </c>
      <c r="D1006" s="6" t="s">
        <v>4330</v>
      </c>
      <c r="E1006" s="6" t="s">
        <v>1810</v>
      </c>
      <c r="F1006" s="6" t="s">
        <v>1811</v>
      </c>
      <c r="I1006" s="6">
        <v>1</v>
      </c>
      <c r="J1006" s="6">
        <v>0</v>
      </c>
      <c r="K1006" s="6">
        <v>0</v>
      </c>
      <c r="L1006" s="6">
        <v>0</v>
      </c>
      <c r="M1006" s="6">
        <v>1995</v>
      </c>
      <c r="N1006" s="6" t="s">
        <v>1476</v>
      </c>
      <c r="O1006" s="6" t="s">
        <v>1477</v>
      </c>
      <c r="Q1006" s="6" t="s">
        <v>870</v>
      </c>
      <c r="T1006" s="6" t="s">
        <v>1886</v>
      </c>
      <c r="V1006" s="6">
        <v>197847</v>
      </c>
      <c r="W1006" s="6" t="s">
        <v>4331</v>
      </c>
      <c r="X1006" s="6" t="s">
        <v>4332</v>
      </c>
    </row>
    <row r="1007" spans="1:26">
      <c r="A1007" s="6" t="s">
        <v>4327</v>
      </c>
      <c r="B1007" s="6" t="s">
        <v>4328</v>
      </c>
      <c r="C1007" s="6" t="s">
        <v>4329</v>
      </c>
      <c r="D1007" s="6" t="s">
        <v>4330</v>
      </c>
      <c r="E1007" s="6" t="s">
        <v>873</v>
      </c>
      <c r="F1007" s="6" t="s">
        <v>1299</v>
      </c>
      <c r="G1007" s="6" t="s">
        <v>874</v>
      </c>
      <c r="I1007" s="6">
        <v>1</v>
      </c>
      <c r="J1007" s="6">
        <v>100</v>
      </c>
      <c r="K1007" s="6">
        <v>0</v>
      </c>
      <c r="L1007" s="6">
        <v>0</v>
      </c>
      <c r="M1007" s="6">
        <v>1995</v>
      </c>
      <c r="N1007" s="6" t="s">
        <v>1476</v>
      </c>
      <c r="O1007" s="6" t="s">
        <v>1477</v>
      </c>
      <c r="Q1007" s="6" t="s">
        <v>870</v>
      </c>
      <c r="T1007" s="6" t="s">
        <v>1886</v>
      </c>
      <c r="V1007" s="6">
        <v>197847</v>
      </c>
      <c r="W1007" s="6" t="s">
        <v>4331</v>
      </c>
      <c r="X1007" s="6" t="s">
        <v>4332</v>
      </c>
    </row>
    <row r="1008" spans="1:26">
      <c r="A1008" s="6" t="s">
        <v>4333</v>
      </c>
      <c r="B1008" s="6" t="s">
        <v>4334</v>
      </c>
      <c r="C1008" s="6" t="s">
        <v>4335</v>
      </c>
      <c r="D1008" s="6" t="s">
        <v>4336</v>
      </c>
      <c r="E1008" s="6" t="s">
        <v>1484</v>
      </c>
      <c r="F1008" s="6" t="s">
        <v>1485</v>
      </c>
      <c r="G1008" s="6" t="s">
        <v>1955</v>
      </c>
      <c r="H1008" s="6" t="s">
        <v>242</v>
      </c>
      <c r="I1008" s="6">
        <v>1</v>
      </c>
      <c r="J1008" s="6">
        <v>960</v>
      </c>
      <c r="K1008" s="6">
        <v>0</v>
      </c>
      <c r="L1008" s="6">
        <v>0</v>
      </c>
      <c r="M1008" s="6">
        <v>960</v>
      </c>
      <c r="N1008" s="6" t="s">
        <v>1476</v>
      </c>
      <c r="O1008" s="6" t="s">
        <v>1477</v>
      </c>
      <c r="Q1008" s="6" t="s">
        <v>870</v>
      </c>
      <c r="T1008" s="6" t="s">
        <v>1886</v>
      </c>
      <c r="V1008" s="6">
        <v>197434</v>
      </c>
      <c r="W1008" s="6" t="s">
        <v>4337</v>
      </c>
      <c r="X1008" s="6" t="s">
        <v>4338</v>
      </c>
    </row>
    <row r="1009" spans="1:26">
      <c r="A1009" s="6" t="s">
        <v>4339</v>
      </c>
      <c r="B1009" s="6" t="s">
        <v>4340</v>
      </c>
      <c r="C1009" s="6" t="s">
        <v>4341</v>
      </c>
      <c r="D1009" s="6" t="s">
        <v>4342</v>
      </c>
      <c r="E1009" s="6" t="s">
        <v>3101</v>
      </c>
      <c r="F1009" s="6" t="s">
        <v>3102</v>
      </c>
      <c r="G1009" s="6" t="s">
        <v>3103</v>
      </c>
      <c r="H1009" s="6">
        <v>4714781021463</v>
      </c>
      <c r="I1009" s="6">
        <v>5</v>
      </c>
      <c r="J1009" s="6">
        <v>600</v>
      </c>
      <c r="K1009" s="6">
        <v>0</v>
      </c>
      <c r="L1009" s="6">
        <v>0</v>
      </c>
      <c r="M1009" s="6">
        <v>1050</v>
      </c>
      <c r="N1009" s="6" t="s">
        <v>1476</v>
      </c>
      <c r="O1009" s="6" t="s">
        <v>1477</v>
      </c>
      <c r="Q1009" s="6" t="s">
        <v>870</v>
      </c>
      <c r="T1009" s="6" t="s">
        <v>1886</v>
      </c>
      <c r="V1009" s="6">
        <v>112879</v>
      </c>
      <c r="W1009" s="6" t="s">
        <v>4343</v>
      </c>
      <c r="X1009" s="6" t="s">
        <v>4344</v>
      </c>
    </row>
    <row r="1010" spans="1:26">
      <c r="A1010" s="6" t="s">
        <v>4339</v>
      </c>
      <c r="B1010" s="6" t="s">
        <v>4340</v>
      </c>
      <c r="C1010" s="6" t="s">
        <v>4341</v>
      </c>
      <c r="D1010" s="6" t="s">
        <v>4342</v>
      </c>
      <c r="E1010" s="6" t="s">
        <v>1481</v>
      </c>
      <c r="F1010" s="6" t="s">
        <v>1482</v>
      </c>
      <c r="G1010" s="6" t="s">
        <v>1483</v>
      </c>
      <c r="H1010" s="6" t="s">
        <v>175</v>
      </c>
      <c r="I1010" s="6">
        <v>1</v>
      </c>
      <c r="J1010" s="6">
        <v>450</v>
      </c>
      <c r="K1010" s="6">
        <v>0</v>
      </c>
      <c r="L1010" s="6">
        <v>0</v>
      </c>
      <c r="M1010" s="6">
        <v>1050</v>
      </c>
      <c r="N1010" s="6" t="s">
        <v>1476</v>
      </c>
      <c r="O1010" s="6" t="s">
        <v>1477</v>
      </c>
      <c r="Q1010" s="6" t="s">
        <v>870</v>
      </c>
      <c r="T1010" s="6" t="s">
        <v>1886</v>
      </c>
      <c r="V1010" s="6">
        <v>112879</v>
      </c>
      <c r="W1010" s="6" t="s">
        <v>4343</v>
      </c>
      <c r="X1010" s="6" t="s">
        <v>4344</v>
      </c>
    </row>
    <row r="1011" spans="1:26">
      <c r="A1011" s="6" t="s">
        <v>4339</v>
      </c>
      <c r="B1011" s="6" t="s">
        <v>4340</v>
      </c>
      <c r="C1011" s="6" t="s">
        <v>4341</v>
      </c>
      <c r="D1011" s="6" t="s">
        <v>4342</v>
      </c>
      <c r="E1011" s="6" t="s">
        <v>1740</v>
      </c>
      <c r="F1011" s="6" t="s">
        <v>1741</v>
      </c>
      <c r="I1011" s="6">
        <v>1</v>
      </c>
      <c r="J1011" s="6">
        <v>0</v>
      </c>
      <c r="K1011" s="6">
        <v>0</v>
      </c>
      <c r="L1011" s="6">
        <v>0</v>
      </c>
      <c r="M1011" s="6">
        <v>1050</v>
      </c>
      <c r="N1011" s="6" t="s">
        <v>1476</v>
      </c>
      <c r="O1011" s="6" t="s">
        <v>1477</v>
      </c>
      <c r="Q1011" s="6" t="s">
        <v>870</v>
      </c>
      <c r="T1011" s="6" t="s">
        <v>1886</v>
      </c>
      <c r="V1011" s="6">
        <v>112879</v>
      </c>
      <c r="W1011" s="6" t="s">
        <v>4343</v>
      </c>
      <c r="X1011" s="6" t="s">
        <v>4344</v>
      </c>
    </row>
    <row r="1012" spans="1:26">
      <c r="A1012" s="6" t="s">
        <v>4339</v>
      </c>
      <c r="B1012" s="6" t="s">
        <v>4340</v>
      </c>
      <c r="C1012" s="6" t="s">
        <v>4341</v>
      </c>
      <c r="D1012" s="6" t="s">
        <v>4342</v>
      </c>
      <c r="E1012" s="6" t="s">
        <v>873</v>
      </c>
      <c r="F1012" s="6" t="s">
        <v>1299</v>
      </c>
      <c r="G1012" s="6" t="s">
        <v>874</v>
      </c>
      <c r="I1012" s="6">
        <v>1</v>
      </c>
      <c r="J1012" s="6">
        <v>53</v>
      </c>
      <c r="K1012" s="6">
        <v>0</v>
      </c>
      <c r="L1012" s="6">
        <v>0</v>
      </c>
      <c r="M1012" s="6">
        <v>1050</v>
      </c>
      <c r="N1012" s="6" t="s">
        <v>1476</v>
      </c>
      <c r="O1012" s="6" t="s">
        <v>1477</v>
      </c>
      <c r="Q1012" s="6" t="s">
        <v>870</v>
      </c>
      <c r="T1012" s="6" t="s">
        <v>1886</v>
      </c>
      <c r="V1012" s="6">
        <v>112879</v>
      </c>
      <c r="W1012" s="6" t="s">
        <v>4343</v>
      </c>
      <c r="X1012" s="6" t="s">
        <v>4344</v>
      </c>
    </row>
    <row r="1013" spans="1:26">
      <c r="A1013" s="6" t="s">
        <v>4345</v>
      </c>
      <c r="B1013" s="6" t="s">
        <v>4346</v>
      </c>
      <c r="C1013" s="6" t="s">
        <v>4347</v>
      </c>
      <c r="D1013" s="6" t="s">
        <v>4348</v>
      </c>
      <c r="E1013" s="6" t="s">
        <v>876</v>
      </c>
      <c r="F1013" s="6" t="s">
        <v>877</v>
      </c>
      <c r="G1013" s="6" t="s">
        <v>184</v>
      </c>
      <c r="H1013" s="6">
        <v>4714781020107</v>
      </c>
      <c r="I1013" s="6">
        <v>2</v>
      </c>
      <c r="J1013" s="6">
        <v>798</v>
      </c>
      <c r="K1013" s="6">
        <v>0</v>
      </c>
      <c r="L1013" s="6">
        <v>0</v>
      </c>
      <c r="M1013" s="6">
        <v>995</v>
      </c>
      <c r="N1013" s="6" t="s">
        <v>1476</v>
      </c>
      <c r="O1013" s="6" t="s">
        <v>1477</v>
      </c>
      <c r="Q1013" s="6" t="s">
        <v>870</v>
      </c>
      <c r="T1013" s="6" t="s">
        <v>1886</v>
      </c>
      <c r="V1013" s="6">
        <v>170853</v>
      </c>
      <c r="W1013" s="6" t="s">
        <v>4349</v>
      </c>
      <c r="X1013" s="6" t="s">
        <v>4350</v>
      </c>
    </row>
    <row r="1014" spans="1:26">
      <c r="A1014" s="6" t="s">
        <v>4345</v>
      </c>
      <c r="B1014" s="6" t="s">
        <v>4346</v>
      </c>
      <c r="C1014" s="6" t="s">
        <v>4347</v>
      </c>
      <c r="D1014" s="6" t="s">
        <v>4348</v>
      </c>
      <c r="E1014" s="6" t="s">
        <v>1912</v>
      </c>
      <c r="F1014" s="6" t="s">
        <v>1913</v>
      </c>
      <c r="G1014" s="6" t="s">
        <v>194</v>
      </c>
      <c r="H1014" s="6">
        <v>4714781020282</v>
      </c>
      <c r="I1014" s="6">
        <v>1</v>
      </c>
      <c r="J1014" s="6">
        <v>299</v>
      </c>
      <c r="K1014" s="6">
        <v>0</v>
      </c>
      <c r="L1014" s="6">
        <v>0</v>
      </c>
      <c r="M1014" s="6">
        <v>995</v>
      </c>
      <c r="N1014" s="6" t="s">
        <v>1476</v>
      </c>
      <c r="O1014" s="6" t="s">
        <v>1477</v>
      </c>
      <c r="Q1014" s="6" t="s">
        <v>870</v>
      </c>
      <c r="T1014" s="6" t="s">
        <v>1886</v>
      </c>
      <c r="V1014" s="6">
        <v>170853</v>
      </c>
      <c r="W1014" s="6" t="s">
        <v>4349</v>
      </c>
      <c r="X1014" s="6" t="s">
        <v>4350</v>
      </c>
    </row>
    <row r="1015" spans="1:26">
      <c r="A1015" s="6" t="s">
        <v>4345</v>
      </c>
      <c r="B1015" s="6" t="s">
        <v>4346</v>
      </c>
      <c r="C1015" s="6" t="s">
        <v>4347</v>
      </c>
      <c r="D1015" s="6" t="s">
        <v>4348</v>
      </c>
      <c r="E1015" s="6" t="s">
        <v>1962</v>
      </c>
      <c r="F1015" s="6" t="s">
        <v>1963</v>
      </c>
      <c r="G1015" s="6" t="s">
        <v>1964</v>
      </c>
      <c r="I1015" s="6">
        <v>1</v>
      </c>
      <c r="J1015" s="6">
        <v>-50</v>
      </c>
      <c r="K1015" s="6">
        <v>0</v>
      </c>
      <c r="L1015" s="6">
        <v>0</v>
      </c>
      <c r="M1015" s="6">
        <v>995</v>
      </c>
      <c r="N1015" s="6" t="s">
        <v>1476</v>
      </c>
      <c r="O1015" s="6" t="s">
        <v>1477</v>
      </c>
      <c r="Q1015" s="6" t="s">
        <v>870</v>
      </c>
      <c r="T1015" s="6" t="s">
        <v>1886</v>
      </c>
      <c r="V1015" s="6">
        <v>170853</v>
      </c>
      <c r="W1015" s="6" t="s">
        <v>4349</v>
      </c>
      <c r="X1015" s="6" t="s">
        <v>4350</v>
      </c>
    </row>
    <row r="1016" spans="1:26">
      <c r="A1016" s="6" t="s">
        <v>4345</v>
      </c>
      <c r="B1016" s="6" t="s">
        <v>4346</v>
      </c>
      <c r="C1016" s="6" t="s">
        <v>4347</v>
      </c>
      <c r="D1016" s="6" t="s">
        <v>4348</v>
      </c>
      <c r="E1016" s="6" t="s">
        <v>868</v>
      </c>
      <c r="F1016" s="6" t="s">
        <v>871</v>
      </c>
      <c r="G1016" s="6" t="s">
        <v>872</v>
      </c>
      <c r="I1016" s="6">
        <v>1</v>
      </c>
      <c r="J1016" s="6">
        <v>-52</v>
      </c>
      <c r="K1016" s="6">
        <v>0</v>
      </c>
      <c r="L1016" s="6">
        <v>0</v>
      </c>
      <c r="M1016" s="6">
        <v>995</v>
      </c>
      <c r="N1016" s="6" t="s">
        <v>1476</v>
      </c>
      <c r="O1016" s="6" t="s">
        <v>1477</v>
      </c>
      <c r="Q1016" s="6" t="s">
        <v>870</v>
      </c>
      <c r="T1016" s="6" t="s">
        <v>1886</v>
      </c>
      <c r="V1016" s="6">
        <v>170853</v>
      </c>
      <c r="W1016" s="6" t="s">
        <v>4349</v>
      </c>
      <c r="X1016" s="6" t="s">
        <v>4350</v>
      </c>
    </row>
    <row r="1017" spans="1:26">
      <c r="A1017" s="6" t="s">
        <v>4345</v>
      </c>
      <c r="B1017" s="6" t="s">
        <v>4346</v>
      </c>
      <c r="C1017" s="6" t="s">
        <v>4347</v>
      </c>
      <c r="D1017" s="6" t="s">
        <v>4348</v>
      </c>
      <c r="E1017" s="6" t="s">
        <v>1740</v>
      </c>
      <c r="F1017" s="6" t="s">
        <v>1741</v>
      </c>
      <c r="I1017" s="6">
        <v>1</v>
      </c>
      <c r="J1017" s="6">
        <v>0</v>
      </c>
      <c r="K1017" s="6">
        <v>0</v>
      </c>
      <c r="L1017" s="6">
        <v>0</v>
      </c>
      <c r="M1017" s="6">
        <v>995</v>
      </c>
      <c r="N1017" s="6" t="s">
        <v>1476</v>
      </c>
      <c r="O1017" s="6" t="s">
        <v>1477</v>
      </c>
      <c r="Q1017" s="6" t="s">
        <v>870</v>
      </c>
      <c r="T1017" s="6" t="s">
        <v>1886</v>
      </c>
      <c r="V1017" s="6">
        <v>170853</v>
      </c>
      <c r="W1017" s="6" t="s">
        <v>4349</v>
      </c>
      <c r="X1017" s="6" t="s">
        <v>4350</v>
      </c>
    </row>
    <row r="1018" spans="1:26">
      <c r="A1018" s="6" t="s">
        <v>4345</v>
      </c>
      <c r="B1018" s="6" t="s">
        <v>4346</v>
      </c>
      <c r="C1018" s="6" t="s">
        <v>4347</v>
      </c>
      <c r="D1018" s="6" t="s">
        <v>4348</v>
      </c>
      <c r="E1018" s="6" t="s">
        <v>873</v>
      </c>
      <c r="F1018" s="6" t="s">
        <v>1299</v>
      </c>
      <c r="G1018" s="6" t="s">
        <v>874</v>
      </c>
      <c r="I1018" s="6">
        <v>1</v>
      </c>
      <c r="J1018" s="6">
        <v>52</v>
      </c>
      <c r="K1018" s="6">
        <v>0</v>
      </c>
      <c r="L1018" s="6">
        <v>0</v>
      </c>
      <c r="M1018" s="6">
        <v>995</v>
      </c>
      <c r="N1018" s="6" t="s">
        <v>1476</v>
      </c>
      <c r="O1018" s="6" t="s">
        <v>1477</v>
      </c>
      <c r="Q1018" s="6" t="s">
        <v>870</v>
      </c>
      <c r="T1018" s="6" t="s">
        <v>1886</v>
      </c>
      <c r="V1018" s="6">
        <v>170853</v>
      </c>
      <c r="W1018" s="6" t="s">
        <v>4349</v>
      </c>
      <c r="X1018" s="6" t="s">
        <v>4350</v>
      </c>
    </row>
    <row r="1019" spans="1:26">
      <c r="A1019" s="6" t="s">
        <v>4351</v>
      </c>
      <c r="B1019" s="6" t="s">
        <v>4352</v>
      </c>
      <c r="C1019" s="6" t="s">
        <v>4353</v>
      </c>
      <c r="D1019" s="6" t="s">
        <v>4354</v>
      </c>
      <c r="E1019" s="6" t="s">
        <v>1492</v>
      </c>
      <c r="F1019" s="6" t="s">
        <v>1493</v>
      </c>
      <c r="G1019" s="6" t="s">
        <v>1494</v>
      </c>
      <c r="H1019" s="6">
        <v>4714781020541</v>
      </c>
      <c r="I1019" s="6">
        <v>2</v>
      </c>
      <c r="J1019" s="6">
        <v>600</v>
      </c>
      <c r="K1019" s="6">
        <v>65</v>
      </c>
      <c r="L1019" s="6">
        <v>0</v>
      </c>
      <c r="M1019" s="6">
        <v>665</v>
      </c>
      <c r="N1019" s="6" t="s">
        <v>1476</v>
      </c>
      <c r="O1019" s="6" t="s">
        <v>1477</v>
      </c>
      <c r="Q1019" s="6" t="s">
        <v>870</v>
      </c>
      <c r="T1019" s="6" t="s">
        <v>1886</v>
      </c>
      <c r="V1019" s="6">
        <v>119261</v>
      </c>
      <c r="W1019" s="6" t="s">
        <v>4355</v>
      </c>
      <c r="X1019" s="6" t="s">
        <v>4356</v>
      </c>
    </row>
    <row r="1020" spans="1:26">
      <c r="A1020" s="6" t="s">
        <v>4357</v>
      </c>
      <c r="B1020" s="6" t="s">
        <v>4358</v>
      </c>
      <c r="C1020" s="6" t="s">
        <v>4359</v>
      </c>
      <c r="D1020" s="6" t="s">
        <v>4360</v>
      </c>
      <c r="E1020" s="6" t="s">
        <v>1608</v>
      </c>
      <c r="F1020" s="6" t="s">
        <v>282</v>
      </c>
      <c r="G1020" s="6" t="s">
        <v>1609</v>
      </c>
      <c r="H1020" s="6">
        <v>4714781020152</v>
      </c>
      <c r="I1020" s="6">
        <v>1</v>
      </c>
      <c r="J1020" s="6">
        <v>59</v>
      </c>
      <c r="K1020" s="6">
        <v>0</v>
      </c>
      <c r="L1020" s="6">
        <v>0</v>
      </c>
      <c r="M1020" s="6">
        <v>939</v>
      </c>
      <c r="N1020" s="6" t="s">
        <v>1476</v>
      </c>
      <c r="O1020" s="6" t="s">
        <v>1477</v>
      </c>
      <c r="Q1020" s="6" t="s">
        <v>870</v>
      </c>
      <c r="T1020" s="6" t="s">
        <v>1886</v>
      </c>
      <c r="V1020" s="6">
        <v>183918</v>
      </c>
      <c r="W1020" s="6" t="s">
        <v>4361</v>
      </c>
      <c r="X1020" s="6" t="s">
        <v>4362</v>
      </c>
    </row>
    <row r="1021" spans="1:26">
      <c r="A1021" s="6" t="s">
        <v>4357</v>
      </c>
      <c r="B1021" s="6" t="s">
        <v>4358</v>
      </c>
      <c r="C1021" s="6" t="s">
        <v>4359</v>
      </c>
      <c r="D1021" s="6" t="s">
        <v>4360</v>
      </c>
      <c r="E1021" s="6" t="s">
        <v>1481</v>
      </c>
      <c r="F1021" s="6" t="s">
        <v>1482</v>
      </c>
      <c r="G1021" s="6" t="s">
        <v>1483</v>
      </c>
      <c r="H1021" s="6" t="s">
        <v>175</v>
      </c>
      <c r="I1021" s="6">
        <v>1</v>
      </c>
      <c r="J1021" s="6">
        <v>450</v>
      </c>
      <c r="K1021" s="6">
        <v>0</v>
      </c>
      <c r="L1021" s="6">
        <v>0</v>
      </c>
      <c r="M1021" s="6">
        <v>939</v>
      </c>
      <c r="N1021" s="6" t="s">
        <v>1476</v>
      </c>
      <c r="O1021" s="6" t="s">
        <v>1477</v>
      </c>
      <c r="Q1021" s="6" t="s">
        <v>870</v>
      </c>
      <c r="T1021" s="6" t="s">
        <v>1886</v>
      </c>
      <c r="V1021" s="6">
        <v>183918</v>
      </c>
      <c r="W1021" s="6" t="s">
        <v>4361</v>
      </c>
      <c r="X1021" s="6" t="s">
        <v>4362</v>
      </c>
    </row>
    <row r="1022" spans="1:26">
      <c r="A1022" s="6" t="s">
        <v>4357</v>
      </c>
      <c r="B1022" s="6" t="s">
        <v>4358</v>
      </c>
      <c r="C1022" s="6" t="s">
        <v>4359</v>
      </c>
      <c r="D1022" s="6" t="s">
        <v>4360</v>
      </c>
      <c r="E1022" s="6" t="s">
        <v>1991</v>
      </c>
      <c r="F1022" s="6" t="s">
        <v>1992</v>
      </c>
      <c r="G1022" s="6" t="s">
        <v>1993</v>
      </c>
      <c r="H1022" s="6" t="s">
        <v>308</v>
      </c>
      <c r="I1022" s="6">
        <v>1</v>
      </c>
      <c r="J1022" s="6">
        <v>430</v>
      </c>
      <c r="K1022" s="6">
        <v>0</v>
      </c>
      <c r="L1022" s="6">
        <v>0</v>
      </c>
      <c r="M1022" s="6">
        <v>939</v>
      </c>
      <c r="N1022" s="6" t="s">
        <v>1476</v>
      </c>
      <c r="O1022" s="6" t="s">
        <v>1477</v>
      </c>
      <c r="Q1022" s="6" t="s">
        <v>870</v>
      </c>
      <c r="T1022" s="6" t="s">
        <v>1886</v>
      </c>
      <c r="V1022" s="6">
        <v>183918</v>
      </c>
      <c r="W1022" s="6" t="s">
        <v>4361</v>
      </c>
      <c r="X1022" s="6" t="s">
        <v>4362</v>
      </c>
    </row>
    <row r="1023" spans="1:26">
      <c r="A1023" s="6" t="s">
        <v>4363</v>
      </c>
      <c r="B1023" s="6" t="s">
        <v>4364</v>
      </c>
      <c r="C1023" s="6" t="s">
        <v>4365</v>
      </c>
      <c r="D1023" s="6" t="s">
        <v>4366</v>
      </c>
      <c r="E1023" s="6" t="s">
        <v>1496</v>
      </c>
      <c r="F1023" s="6" t="s">
        <v>1523</v>
      </c>
      <c r="G1023" s="6" t="s">
        <v>183</v>
      </c>
      <c r="H1023" s="6">
        <v>4714781020954</v>
      </c>
      <c r="I1023" s="6">
        <v>1</v>
      </c>
      <c r="J1023" s="6">
        <v>149</v>
      </c>
      <c r="K1023" s="6">
        <v>80</v>
      </c>
      <c r="L1023" s="6">
        <v>0</v>
      </c>
      <c r="M1023" s="6">
        <v>628</v>
      </c>
      <c r="N1023" s="6" t="s">
        <v>1960</v>
      </c>
      <c r="O1023" s="6" t="s">
        <v>1961</v>
      </c>
      <c r="Q1023" s="6" t="s">
        <v>870</v>
      </c>
      <c r="T1023" s="6" t="s">
        <v>1942</v>
      </c>
      <c r="Y1023" s="6">
        <v>235</v>
      </c>
      <c r="Z1023" s="6" t="s">
        <v>4367</v>
      </c>
    </row>
    <row r="1024" spans="1:26">
      <c r="A1024" s="6" t="s">
        <v>4363</v>
      </c>
      <c r="B1024" s="6" t="s">
        <v>4364</v>
      </c>
      <c r="C1024" s="6" t="s">
        <v>4365</v>
      </c>
      <c r="D1024" s="6" t="s">
        <v>4366</v>
      </c>
      <c r="E1024" s="6" t="s">
        <v>876</v>
      </c>
      <c r="F1024" s="6" t="s">
        <v>877</v>
      </c>
      <c r="G1024" s="6" t="s">
        <v>184</v>
      </c>
      <c r="H1024" s="6">
        <v>4714781020107</v>
      </c>
      <c r="I1024" s="6">
        <v>1</v>
      </c>
      <c r="J1024" s="6">
        <v>399</v>
      </c>
      <c r="K1024" s="6">
        <v>80</v>
      </c>
      <c r="L1024" s="6">
        <v>0</v>
      </c>
      <c r="M1024" s="6">
        <v>628</v>
      </c>
      <c r="N1024" s="6" t="s">
        <v>1960</v>
      </c>
      <c r="O1024" s="6" t="s">
        <v>1961</v>
      </c>
      <c r="Q1024" s="6" t="s">
        <v>870</v>
      </c>
      <c r="T1024" s="6" t="s">
        <v>1942</v>
      </c>
      <c r="Y1024" s="6">
        <v>235</v>
      </c>
      <c r="Z1024" s="6" t="s">
        <v>4367</v>
      </c>
    </row>
    <row r="1025" spans="1:26">
      <c r="A1025" s="6" t="s">
        <v>4368</v>
      </c>
      <c r="B1025" s="6" t="s">
        <v>4369</v>
      </c>
      <c r="C1025" s="6" t="s">
        <v>4370</v>
      </c>
      <c r="D1025" s="6" t="s">
        <v>4371</v>
      </c>
      <c r="E1025" s="6" t="s">
        <v>1486</v>
      </c>
      <c r="F1025" s="6" t="s">
        <v>1487</v>
      </c>
      <c r="G1025" s="6" t="s">
        <v>1488</v>
      </c>
      <c r="H1025" s="6" t="s">
        <v>163</v>
      </c>
      <c r="I1025" s="6">
        <v>2</v>
      </c>
      <c r="J1025" s="6">
        <v>798</v>
      </c>
      <c r="K1025" s="6">
        <v>0</v>
      </c>
      <c r="L1025" s="6">
        <v>0</v>
      </c>
      <c r="M1025" s="6">
        <v>956</v>
      </c>
      <c r="N1025" s="6" t="s">
        <v>1940</v>
      </c>
      <c r="O1025" s="6" t="s">
        <v>1978</v>
      </c>
      <c r="Q1025" s="6" t="s">
        <v>870</v>
      </c>
      <c r="T1025" s="6" t="s">
        <v>1942</v>
      </c>
      <c r="Y1025" s="6">
        <v>338</v>
      </c>
      <c r="Z1025" s="6" t="s">
        <v>4372</v>
      </c>
    </row>
    <row r="1026" spans="1:26">
      <c r="A1026" s="6" t="s">
        <v>4368</v>
      </c>
      <c r="B1026" s="6" t="s">
        <v>4369</v>
      </c>
      <c r="C1026" s="6" t="s">
        <v>4370</v>
      </c>
      <c r="D1026" s="6" t="s">
        <v>4371</v>
      </c>
      <c r="E1026" s="6" t="s">
        <v>1526</v>
      </c>
      <c r="F1026" s="6" t="s">
        <v>1527</v>
      </c>
      <c r="G1026" s="6" t="s">
        <v>1528</v>
      </c>
      <c r="H1026" s="6" t="s">
        <v>1021</v>
      </c>
      <c r="I1026" s="6">
        <v>1</v>
      </c>
      <c r="J1026" s="6">
        <v>199</v>
      </c>
      <c r="K1026" s="6">
        <v>0</v>
      </c>
      <c r="L1026" s="6">
        <v>0</v>
      </c>
      <c r="M1026" s="6">
        <v>956</v>
      </c>
      <c r="N1026" s="6" t="s">
        <v>1940</v>
      </c>
      <c r="O1026" s="6" t="s">
        <v>1978</v>
      </c>
      <c r="Q1026" s="6" t="s">
        <v>870</v>
      </c>
      <c r="T1026" s="6" t="s">
        <v>1942</v>
      </c>
      <c r="Y1026" s="6">
        <v>338</v>
      </c>
      <c r="Z1026" s="6" t="s">
        <v>4372</v>
      </c>
    </row>
    <row r="1027" spans="1:26">
      <c r="A1027" s="6" t="s">
        <v>4368</v>
      </c>
      <c r="B1027" s="6" t="s">
        <v>4369</v>
      </c>
      <c r="C1027" s="6" t="s">
        <v>4370</v>
      </c>
      <c r="D1027" s="6" t="s">
        <v>4371</v>
      </c>
      <c r="E1027" s="6" t="s">
        <v>1892</v>
      </c>
      <c r="F1027" s="6" t="s">
        <v>195</v>
      </c>
      <c r="G1027" s="6" t="s">
        <v>1893</v>
      </c>
      <c r="H1027" s="6">
        <v>4714781020169</v>
      </c>
      <c r="I1027" s="6">
        <v>1</v>
      </c>
      <c r="J1027" s="6">
        <v>59</v>
      </c>
      <c r="K1027" s="6">
        <v>0</v>
      </c>
      <c r="L1027" s="6">
        <v>0</v>
      </c>
      <c r="M1027" s="6">
        <v>956</v>
      </c>
      <c r="N1027" s="6" t="s">
        <v>1940</v>
      </c>
      <c r="O1027" s="6" t="s">
        <v>1978</v>
      </c>
      <c r="Q1027" s="6" t="s">
        <v>870</v>
      </c>
      <c r="T1027" s="6" t="s">
        <v>1942</v>
      </c>
      <c r="Y1027" s="6">
        <v>338</v>
      </c>
      <c r="Z1027" s="6" t="s">
        <v>4372</v>
      </c>
    </row>
    <row r="1028" spans="1:26">
      <c r="A1028" s="6" t="s">
        <v>4368</v>
      </c>
      <c r="B1028" s="6" t="s">
        <v>4369</v>
      </c>
      <c r="C1028" s="6" t="s">
        <v>4370</v>
      </c>
      <c r="D1028" s="6" t="s">
        <v>4371</v>
      </c>
      <c r="E1028" s="6" t="s">
        <v>1962</v>
      </c>
      <c r="F1028" s="6" t="s">
        <v>1963</v>
      </c>
      <c r="G1028" s="6" t="s">
        <v>1964</v>
      </c>
      <c r="I1028" s="6">
        <v>1</v>
      </c>
      <c r="J1028" s="6">
        <v>-50</v>
      </c>
      <c r="K1028" s="6">
        <v>0</v>
      </c>
      <c r="L1028" s="6">
        <v>0</v>
      </c>
      <c r="M1028" s="6">
        <v>956</v>
      </c>
      <c r="N1028" s="6" t="s">
        <v>1940</v>
      </c>
      <c r="O1028" s="6" t="s">
        <v>1978</v>
      </c>
      <c r="Q1028" s="6" t="s">
        <v>870</v>
      </c>
      <c r="T1028" s="6" t="s">
        <v>1942</v>
      </c>
      <c r="Y1028" s="6">
        <v>338</v>
      </c>
      <c r="Z1028" s="6" t="s">
        <v>4372</v>
      </c>
    </row>
    <row r="1029" spans="1:26">
      <c r="A1029" s="6" t="s">
        <v>4368</v>
      </c>
      <c r="B1029" s="6" t="s">
        <v>4369</v>
      </c>
      <c r="C1029" s="6" t="s">
        <v>4370</v>
      </c>
      <c r="D1029" s="6" t="s">
        <v>4371</v>
      </c>
      <c r="E1029" s="6" t="s">
        <v>868</v>
      </c>
      <c r="F1029" s="6" t="s">
        <v>871</v>
      </c>
      <c r="G1029" s="6" t="s">
        <v>872</v>
      </c>
      <c r="I1029" s="6">
        <v>1</v>
      </c>
      <c r="J1029" s="6">
        <v>-50</v>
      </c>
      <c r="K1029" s="6">
        <v>0</v>
      </c>
      <c r="L1029" s="6">
        <v>0</v>
      </c>
      <c r="M1029" s="6">
        <v>956</v>
      </c>
      <c r="N1029" s="6" t="s">
        <v>1940</v>
      </c>
      <c r="O1029" s="6" t="s">
        <v>1978</v>
      </c>
      <c r="Q1029" s="6" t="s">
        <v>870</v>
      </c>
      <c r="T1029" s="6" t="s">
        <v>1942</v>
      </c>
      <c r="Y1029" s="6">
        <v>338</v>
      </c>
      <c r="Z1029" s="6" t="s">
        <v>4372</v>
      </c>
    </row>
    <row r="1030" spans="1:26">
      <c r="A1030" s="6" t="s">
        <v>4368</v>
      </c>
      <c r="B1030" s="6" t="s">
        <v>4369</v>
      </c>
      <c r="C1030" s="6" t="s">
        <v>4370</v>
      </c>
      <c r="D1030" s="6" t="s">
        <v>4371</v>
      </c>
      <c r="E1030" s="6" t="s">
        <v>1810</v>
      </c>
      <c r="F1030" s="6" t="s">
        <v>1811</v>
      </c>
      <c r="I1030" s="6">
        <v>1</v>
      </c>
      <c r="J1030" s="6">
        <v>0</v>
      </c>
      <c r="K1030" s="6">
        <v>0</v>
      </c>
      <c r="L1030" s="6">
        <v>0</v>
      </c>
      <c r="M1030" s="6">
        <v>956</v>
      </c>
      <c r="N1030" s="6" t="s">
        <v>1940</v>
      </c>
      <c r="O1030" s="6" t="s">
        <v>1978</v>
      </c>
      <c r="Q1030" s="6" t="s">
        <v>870</v>
      </c>
      <c r="T1030" s="6" t="s">
        <v>1942</v>
      </c>
      <c r="Y1030" s="6">
        <v>338</v>
      </c>
      <c r="Z1030" s="6" t="s">
        <v>4372</v>
      </c>
    </row>
    <row r="1031" spans="1:26">
      <c r="A1031" s="6" t="s">
        <v>4368</v>
      </c>
      <c r="B1031" s="6" t="s">
        <v>4369</v>
      </c>
      <c r="C1031" s="6" t="s">
        <v>4370</v>
      </c>
      <c r="D1031" s="6" t="s">
        <v>4371</v>
      </c>
      <c r="E1031" s="6" t="s">
        <v>873</v>
      </c>
      <c r="F1031" s="6" t="s">
        <v>1299</v>
      </c>
      <c r="G1031" s="6" t="s">
        <v>874</v>
      </c>
      <c r="I1031" s="6">
        <v>1</v>
      </c>
      <c r="J1031" s="6">
        <v>50</v>
      </c>
      <c r="K1031" s="6">
        <v>0</v>
      </c>
      <c r="L1031" s="6">
        <v>0</v>
      </c>
      <c r="M1031" s="6">
        <v>956</v>
      </c>
      <c r="N1031" s="6" t="s">
        <v>1940</v>
      </c>
      <c r="O1031" s="6" t="s">
        <v>1978</v>
      </c>
      <c r="Q1031" s="6" t="s">
        <v>870</v>
      </c>
      <c r="T1031" s="6" t="s">
        <v>1942</v>
      </c>
      <c r="Y1031" s="6">
        <v>338</v>
      </c>
      <c r="Z1031" s="6" t="s">
        <v>4372</v>
      </c>
    </row>
    <row r="1032" spans="1:26">
      <c r="A1032" s="6" t="s">
        <v>4373</v>
      </c>
      <c r="B1032" s="6" t="s">
        <v>4374</v>
      </c>
      <c r="C1032" s="6" t="s">
        <v>4375</v>
      </c>
      <c r="D1032" s="6" t="s">
        <v>4376</v>
      </c>
      <c r="E1032" s="6" t="s">
        <v>1511</v>
      </c>
      <c r="F1032" s="6" t="s">
        <v>1512</v>
      </c>
      <c r="G1032" s="6" t="s">
        <v>1513</v>
      </c>
      <c r="H1032" s="6" t="s">
        <v>275</v>
      </c>
      <c r="I1032" s="6">
        <v>1</v>
      </c>
      <c r="J1032" s="6">
        <v>528</v>
      </c>
      <c r="K1032" s="6">
        <v>65</v>
      </c>
      <c r="L1032" s="6">
        <v>0</v>
      </c>
      <c r="M1032" s="6">
        <v>593</v>
      </c>
      <c r="N1032" s="6" t="s">
        <v>1476</v>
      </c>
      <c r="O1032" s="6" t="s">
        <v>1477</v>
      </c>
      <c r="Q1032" s="6" t="s">
        <v>870</v>
      </c>
      <c r="T1032" s="6" t="s">
        <v>1886</v>
      </c>
      <c r="V1032" s="6">
        <v>167260</v>
      </c>
      <c r="W1032" s="6" t="s">
        <v>4377</v>
      </c>
      <c r="X1032" s="6" t="s">
        <v>4378</v>
      </c>
    </row>
    <row r="1033" spans="1:26">
      <c r="A1033" s="6" t="s">
        <v>4379</v>
      </c>
      <c r="B1033" s="6" t="s">
        <v>4380</v>
      </c>
      <c r="C1033" s="6" t="s">
        <v>4381</v>
      </c>
      <c r="D1033" s="6" t="s">
        <v>4382</v>
      </c>
      <c r="E1033" s="6" t="s">
        <v>876</v>
      </c>
      <c r="F1033" s="6" t="s">
        <v>877</v>
      </c>
      <c r="G1033" s="6" t="s">
        <v>184</v>
      </c>
      <c r="H1033" s="6">
        <v>4714781020107</v>
      </c>
      <c r="I1033" s="6">
        <v>1</v>
      </c>
      <c r="J1033" s="6">
        <v>399</v>
      </c>
      <c r="K1033" s="6">
        <v>80</v>
      </c>
      <c r="L1033" s="6">
        <v>0</v>
      </c>
      <c r="M1033" s="6">
        <v>599</v>
      </c>
      <c r="N1033" s="6" t="s">
        <v>1960</v>
      </c>
      <c r="O1033" s="6" t="s">
        <v>1961</v>
      </c>
      <c r="Q1033" s="6" t="s">
        <v>870</v>
      </c>
      <c r="T1033" s="6" t="s">
        <v>1942</v>
      </c>
      <c r="Y1033" s="6">
        <v>110</v>
      </c>
      <c r="Z1033" s="6" t="s">
        <v>4383</v>
      </c>
    </row>
    <row r="1034" spans="1:26">
      <c r="A1034" s="6" t="s">
        <v>4379</v>
      </c>
      <c r="B1034" s="6" t="s">
        <v>4380</v>
      </c>
      <c r="C1034" s="6" t="s">
        <v>4381</v>
      </c>
      <c r="D1034" s="6" t="s">
        <v>4382</v>
      </c>
      <c r="E1034" s="6" t="s">
        <v>3101</v>
      </c>
      <c r="F1034" s="6" t="s">
        <v>3102</v>
      </c>
      <c r="G1034" s="6" t="s">
        <v>3103</v>
      </c>
      <c r="H1034" s="6">
        <v>4714781021463</v>
      </c>
      <c r="I1034" s="6">
        <v>1</v>
      </c>
      <c r="J1034" s="6">
        <v>120</v>
      </c>
      <c r="K1034" s="6">
        <v>80</v>
      </c>
      <c r="L1034" s="6">
        <v>0</v>
      </c>
      <c r="M1034" s="6">
        <v>599</v>
      </c>
      <c r="N1034" s="6" t="s">
        <v>1960</v>
      </c>
      <c r="O1034" s="6" t="s">
        <v>1961</v>
      </c>
      <c r="Q1034" s="6" t="s">
        <v>870</v>
      </c>
      <c r="T1034" s="6" t="s">
        <v>1942</v>
      </c>
      <c r="Y1034" s="6">
        <v>110</v>
      </c>
      <c r="Z1034" s="6" t="s">
        <v>4383</v>
      </c>
    </row>
    <row r="1035" spans="1:26">
      <c r="A1035" s="6" t="s">
        <v>4384</v>
      </c>
      <c r="B1035" s="6" t="s">
        <v>4385</v>
      </c>
      <c r="C1035" s="6" t="s">
        <v>4386</v>
      </c>
      <c r="D1035" s="6" t="s">
        <v>4387</v>
      </c>
      <c r="E1035" s="6" t="s">
        <v>878</v>
      </c>
      <c r="F1035" s="6" t="s">
        <v>879</v>
      </c>
      <c r="G1035" s="6" t="s">
        <v>880</v>
      </c>
      <c r="H1035" s="6" t="s">
        <v>181</v>
      </c>
      <c r="I1035" s="6">
        <v>1</v>
      </c>
      <c r="J1035" s="6">
        <v>888</v>
      </c>
      <c r="K1035" s="6">
        <v>0</v>
      </c>
      <c r="L1035" s="6">
        <v>0</v>
      </c>
      <c r="M1035" s="6">
        <v>1278</v>
      </c>
      <c r="N1035" s="6" t="s">
        <v>1476</v>
      </c>
      <c r="O1035" s="6" t="s">
        <v>1495</v>
      </c>
      <c r="Q1035" s="6" t="s">
        <v>870</v>
      </c>
      <c r="T1035" s="6" t="s">
        <v>1886</v>
      </c>
      <c r="V1035" s="6">
        <v>943714</v>
      </c>
      <c r="W1035" s="6" t="s">
        <v>4388</v>
      </c>
      <c r="X1035" s="6" t="s">
        <v>4389</v>
      </c>
    </row>
    <row r="1036" spans="1:26">
      <c r="A1036" s="6" t="s">
        <v>4384</v>
      </c>
      <c r="B1036" s="6" t="s">
        <v>4385</v>
      </c>
      <c r="C1036" s="6" t="s">
        <v>4386</v>
      </c>
      <c r="D1036" s="6" t="s">
        <v>4387</v>
      </c>
      <c r="E1036" s="6" t="s">
        <v>1923</v>
      </c>
      <c r="F1036" s="6" t="s">
        <v>1924</v>
      </c>
      <c r="G1036" s="6" t="s">
        <v>1972</v>
      </c>
      <c r="H1036" s="6" t="s">
        <v>344</v>
      </c>
      <c r="I1036" s="6">
        <v>1</v>
      </c>
      <c r="J1036" s="6">
        <v>390</v>
      </c>
      <c r="K1036" s="6">
        <v>0</v>
      </c>
      <c r="L1036" s="6">
        <v>0</v>
      </c>
      <c r="M1036" s="6">
        <v>1278</v>
      </c>
      <c r="N1036" s="6" t="s">
        <v>1476</v>
      </c>
      <c r="O1036" s="6" t="s">
        <v>1495</v>
      </c>
      <c r="Q1036" s="6" t="s">
        <v>870</v>
      </c>
      <c r="T1036" s="6" t="s">
        <v>1886</v>
      </c>
      <c r="V1036" s="6">
        <v>943714</v>
      </c>
      <c r="W1036" s="6" t="s">
        <v>4388</v>
      </c>
      <c r="X1036" s="6" t="s">
        <v>4389</v>
      </c>
    </row>
    <row r="1037" spans="1:26">
      <c r="A1037" s="6" t="s">
        <v>4384</v>
      </c>
      <c r="B1037" s="6" t="s">
        <v>4385</v>
      </c>
      <c r="C1037" s="6" t="s">
        <v>4386</v>
      </c>
      <c r="D1037" s="6" t="s">
        <v>4387</v>
      </c>
      <c r="E1037" s="6" t="s">
        <v>1887</v>
      </c>
      <c r="F1037" s="6" t="s">
        <v>1888</v>
      </c>
      <c r="I1037" s="6">
        <v>1</v>
      </c>
      <c r="J1037" s="6">
        <v>0</v>
      </c>
      <c r="K1037" s="6">
        <v>0</v>
      </c>
      <c r="L1037" s="6">
        <v>0</v>
      </c>
      <c r="M1037" s="6">
        <v>1278</v>
      </c>
      <c r="N1037" s="6" t="s">
        <v>1476</v>
      </c>
      <c r="O1037" s="6" t="s">
        <v>1495</v>
      </c>
      <c r="Q1037" s="6" t="s">
        <v>870</v>
      </c>
      <c r="T1037" s="6" t="s">
        <v>1886</v>
      </c>
      <c r="V1037" s="6">
        <v>943714</v>
      </c>
      <c r="W1037" s="6" t="s">
        <v>4388</v>
      </c>
      <c r="X1037" s="6" t="s">
        <v>4389</v>
      </c>
    </row>
    <row r="1038" spans="1:26">
      <c r="A1038" s="6" t="s">
        <v>4384</v>
      </c>
      <c r="B1038" s="6" t="s">
        <v>4385</v>
      </c>
      <c r="C1038" s="6" t="s">
        <v>4386</v>
      </c>
      <c r="D1038" s="6" t="s">
        <v>4387</v>
      </c>
      <c r="E1038" s="6" t="s">
        <v>873</v>
      </c>
      <c r="F1038" s="6" t="s">
        <v>1299</v>
      </c>
      <c r="G1038" s="6" t="s">
        <v>874</v>
      </c>
      <c r="I1038" s="6">
        <v>1</v>
      </c>
      <c r="J1038" s="6">
        <v>64</v>
      </c>
      <c r="K1038" s="6">
        <v>0</v>
      </c>
      <c r="L1038" s="6">
        <v>0</v>
      </c>
      <c r="M1038" s="6">
        <v>1278</v>
      </c>
      <c r="N1038" s="6" t="s">
        <v>1476</v>
      </c>
      <c r="O1038" s="6" t="s">
        <v>1495</v>
      </c>
      <c r="Q1038" s="6" t="s">
        <v>870</v>
      </c>
      <c r="T1038" s="6" t="s">
        <v>1886</v>
      </c>
      <c r="V1038" s="6">
        <v>943714</v>
      </c>
      <c r="W1038" s="6" t="s">
        <v>4388</v>
      </c>
      <c r="X1038" s="6" t="s">
        <v>4389</v>
      </c>
    </row>
    <row r="1039" spans="1:26">
      <c r="A1039" s="6" t="s">
        <v>4390</v>
      </c>
      <c r="B1039" s="6" t="s">
        <v>4391</v>
      </c>
      <c r="C1039" s="6" t="s">
        <v>4392</v>
      </c>
      <c r="D1039" s="6" t="s">
        <v>4393</v>
      </c>
      <c r="E1039" s="6" t="s">
        <v>1557</v>
      </c>
      <c r="F1039" s="6" t="s">
        <v>1558</v>
      </c>
      <c r="G1039" s="6" t="s">
        <v>1922</v>
      </c>
      <c r="H1039" s="6" t="s">
        <v>471</v>
      </c>
      <c r="I1039" s="6">
        <v>1</v>
      </c>
      <c r="J1039" s="6">
        <v>650</v>
      </c>
      <c r="K1039" s="6">
        <v>0</v>
      </c>
      <c r="L1039" s="6">
        <v>0</v>
      </c>
      <c r="M1039" s="6">
        <v>2384</v>
      </c>
      <c r="N1039" s="6" t="s">
        <v>1476</v>
      </c>
      <c r="O1039" s="6" t="s">
        <v>1477</v>
      </c>
      <c r="Q1039" s="6" t="s">
        <v>870</v>
      </c>
      <c r="T1039" s="6" t="s">
        <v>1886</v>
      </c>
      <c r="V1039" s="6">
        <v>167732</v>
      </c>
      <c r="W1039" s="6" t="s">
        <v>4394</v>
      </c>
      <c r="X1039" s="6" t="s">
        <v>4395</v>
      </c>
    </row>
    <row r="1040" spans="1:26">
      <c r="A1040" s="6" t="s">
        <v>4390</v>
      </c>
      <c r="B1040" s="6" t="s">
        <v>4391</v>
      </c>
      <c r="C1040" s="6" t="s">
        <v>4392</v>
      </c>
      <c r="D1040" s="6" t="s">
        <v>4393</v>
      </c>
      <c r="E1040" s="6" t="s">
        <v>1484</v>
      </c>
      <c r="F1040" s="6" t="s">
        <v>1485</v>
      </c>
      <c r="G1040" s="6" t="s">
        <v>1985</v>
      </c>
      <c r="H1040" s="6" t="s">
        <v>249</v>
      </c>
      <c r="I1040" s="6">
        <v>1</v>
      </c>
      <c r="J1040" s="6">
        <v>960</v>
      </c>
      <c r="K1040" s="6">
        <v>0</v>
      </c>
      <c r="L1040" s="6">
        <v>0</v>
      </c>
      <c r="M1040" s="6">
        <v>2384</v>
      </c>
      <c r="N1040" s="6" t="s">
        <v>1476</v>
      </c>
      <c r="O1040" s="6" t="s">
        <v>1477</v>
      </c>
      <c r="Q1040" s="6" t="s">
        <v>870</v>
      </c>
      <c r="T1040" s="6" t="s">
        <v>1886</v>
      </c>
      <c r="V1040" s="6">
        <v>167732</v>
      </c>
      <c r="W1040" s="6" t="s">
        <v>4394</v>
      </c>
      <c r="X1040" s="6" t="s">
        <v>4395</v>
      </c>
    </row>
    <row r="1041" spans="1:26">
      <c r="A1041" s="6" t="s">
        <v>4390</v>
      </c>
      <c r="B1041" s="6" t="s">
        <v>4391</v>
      </c>
      <c r="C1041" s="6" t="s">
        <v>4392</v>
      </c>
      <c r="D1041" s="6" t="s">
        <v>4393</v>
      </c>
      <c r="E1041" s="6" t="s">
        <v>2000</v>
      </c>
      <c r="F1041" s="6" t="s">
        <v>2001</v>
      </c>
      <c r="G1041" s="6" t="s">
        <v>2002</v>
      </c>
      <c r="H1041" s="6" t="s">
        <v>276</v>
      </c>
      <c r="I1041" s="6">
        <v>1</v>
      </c>
      <c r="J1041" s="6">
        <v>900</v>
      </c>
      <c r="K1041" s="6">
        <v>0</v>
      </c>
      <c r="L1041" s="6">
        <v>0</v>
      </c>
      <c r="M1041" s="6">
        <v>2384</v>
      </c>
      <c r="N1041" s="6" t="s">
        <v>1476</v>
      </c>
      <c r="O1041" s="6" t="s">
        <v>1477</v>
      </c>
      <c r="Q1041" s="6" t="s">
        <v>870</v>
      </c>
      <c r="T1041" s="6" t="s">
        <v>1886</v>
      </c>
      <c r="V1041" s="6">
        <v>167732</v>
      </c>
      <c r="W1041" s="6" t="s">
        <v>4394</v>
      </c>
      <c r="X1041" s="6" t="s">
        <v>4395</v>
      </c>
    </row>
    <row r="1042" spans="1:26">
      <c r="A1042" s="6" t="s">
        <v>4390</v>
      </c>
      <c r="B1042" s="6" t="s">
        <v>4391</v>
      </c>
      <c r="C1042" s="6" t="s">
        <v>4392</v>
      </c>
      <c r="D1042" s="6" t="s">
        <v>4393</v>
      </c>
      <c r="E1042" s="6" t="s">
        <v>868</v>
      </c>
      <c r="F1042" s="6" t="s">
        <v>871</v>
      </c>
      <c r="G1042" s="6" t="s">
        <v>872</v>
      </c>
      <c r="I1042" s="6">
        <v>1</v>
      </c>
      <c r="J1042" s="6">
        <v>-126</v>
      </c>
      <c r="K1042" s="6">
        <v>0</v>
      </c>
      <c r="L1042" s="6">
        <v>0</v>
      </c>
      <c r="M1042" s="6">
        <v>2384</v>
      </c>
      <c r="N1042" s="6" t="s">
        <v>1476</v>
      </c>
      <c r="O1042" s="6" t="s">
        <v>1477</v>
      </c>
      <c r="Q1042" s="6" t="s">
        <v>870</v>
      </c>
      <c r="T1042" s="6" t="s">
        <v>1886</v>
      </c>
      <c r="V1042" s="6">
        <v>167732</v>
      </c>
      <c r="W1042" s="6" t="s">
        <v>4394</v>
      </c>
      <c r="X1042" s="6" t="s">
        <v>4395</v>
      </c>
    </row>
    <row r="1043" spans="1:26">
      <c r="A1043" s="6" t="s">
        <v>4390</v>
      </c>
      <c r="B1043" s="6" t="s">
        <v>4391</v>
      </c>
      <c r="C1043" s="6" t="s">
        <v>4392</v>
      </c>
      <c r="D1043" s="6" t="s">
        <v>4393</v>
      </c>
      <c r="E1043" s="6" t="s">
        <v>1887</v>
      </c>
      <c r="F1043" s="6" t="s">
        <v>1888</v>
      </c>
      <c r="I1043" s="6">
        <v>1</v>
      </c>
      <c r="J1043" s="6">
        <v>0</v>
      </c>
      <c r="K1043" s="6">
        <v>0</v>
      </c>
      <c r="L1043" s="6">
        <v>0</v>
      </c>
      <c r="M1043" s="6">
        <v>2384</v>
      </c>
      <c r="N1043" s="6" t="s">
        <v>1476</v>
      </c>
      <c r="O1043" s="6" t="s">
        <v>1477</v>
      </c>
      <c r="Q1043" s="6" t="s">
        <v>870</v>
      </c>
      <c r="T1043" s="6" t="s">
        <v>1886</v>
      </c>
      <c r="V1043" s="6">
        <v>167732</v>
      </c>
      <c r="W1043" s="6" t="s">
        <v>4394</v>
      </c>
      <c r="X1043" s="6" t="s">
        <v>4395</v>
      </c>
    </row>
    <row r="1044" spans="1:26">
      <c r="A1044" s="6" t="s">
        <v>4390</v>
      </c>
      <c r="B1044" s="6" t="s">
        <v>4391</v>
      </c>
      <c r="C1044" s="6" t="s">
        <v>4392</v>
      </c>
      <c r="D1044" s="6" t="s">
        <v>4393</v>
      </c>
      <c r="E1044" s="6" t="s">
        <v>1740</v>
      </c>
      <c r="F1044" s="6" t="s">
        <v>1741</v>
      </c>
      <c r="I1044" s="6">
        <v>1</v>
      </c>
      <c r="J1044" s="6">
        <v>0</v>
      </c>
      <c r="K1044" s="6">
        <v>0</v>
      </c>
      <c r="L1044" s="6">
        <v>0</v>
      </c>
      <c r="M1044" s="6">
        <v>2384</v>
      </c>
      <c r="N1044" s="6" t="s">
        <v>1476</v>
      </c>
      <c r="O1044" s="6" t="s">
        <v>1477</v>
      </c>
      <c r="Q1044" s="6" t="s">
        <v>870</v>
      </c>
      <c r="T1044" s="6" t="s">
        <v>1886</v>
      </c>
      <c r="V1044" s="6">
        <v>167732</v>
      </c>
      <c r="W1044" s="6" t="s">
        <v>4394</v>
      </c>
      <c r="X1044" s="6" t="s">
        <v>4395</v>
      </c>
    </row>
    <row r="1045" spans="1:26">
      <c r="A1045" s="6" t="s">
        <v>4390</v>
      </c>
      <c r="B1045" s="6" t="s">
        <v>4391</v>
      </c>
      <c r="C1045" s="6" t="s">
        <v>4392</v>
      </c>
      <c r="D1045" s="6" t="s">
        <v>4393</v>
      </c>
      <c r="E1045" s="6" t="s">
        <v>1810</v>
      </c>
      <c r="F1045" s="6" t="s">
        <v>1811</v>
      </c>
      <c r="I1045" s="6">
        <v>1</v>
      </c>
      <c r="J1045" s="6">
        <v>0</v>
      </c>
      <c r="K1045" s="6">
        <v>0</v>
      </c>
      <c r="L1045" s="6">
        <v>0</v>
      </c>
      <c r="M1045" s="6">
        <v>2384</v>
      </c>
      <c r="N1045" s="6" t="s">
        <v>1476</v>
      </c>
      <c r="O1045" s="6" t="s">
        <v>1477</v>
      </c>
      <c r="Q1045" s="6" t="s">
        <v>870</v>
      </c>
      <c r="T1045" s="6" t="s">
        <v>1886</v>
      </c>
      <c r="V1045" s="6">
        <v>167732</v>
      </c>
      <c r="W1045" s="6" t="s">
        <v>4394</v>
      </c>
      <c r="X1045" s="6" t="s">
        <v>4395</v>
      </c>
    </row>
    <row r="1046" spans="1:26">
      <c r="A1046" s="6" t="s">
        <v>4390</v>
      </c>
      <c r="B1046" s="6" t="s">
        <v>4391</v>
      </c>
      <c r="C1046" s="6" t="s">
        <v>4392</v>
      </c>
      <c r="D1046" s="6" t="s">
        <v>4393</v>
      </c>
      <c r="E1046" s="6" t="s">
        <v>873</v>
      </c>
      <c r="F1046" s="6" t="s">
        <v>1299</v>
      </c>
      <c r="G1046" s="6" t="s">
        <v>874</v>
      </c>
      <c r="I1046" s="6">
        <v>1</v>
      </c>
      <c r="J1046" s="6">
        <v>126</v>
      </c>
      <c r="K1046" s="6">
        <v>0</v>
      </c>
      <c r="L1046" s="6">
        <v>0</v>
      </c>
      <c r="M1046" s="6">
        <v>2384</v>
      </c>
      <c r="N1046" s="6" t="s">
        <v>1476</v>
      </c>
      <c r="O1046" s="6" t="s">
        <v>1477</v>
      </c>
      <c r="Q1046" s="6" t="s">
        <v>870</v>
      </c>
      <c r="T1046" s="6" t="s">
        <v>1886</v>
      </c>
      <c r="V1046" s="6">
        <v>167732</v>
      </c>
      <c r="W1046" s="6" t="s">
        <v>4394</v>
      </c>
      <c r="X1046" s="6" t="s">
        <v>4395</v>
      </c>
    </row>
    <row r="1047" spans="1:26">
      <c r="A1047" s="6" t="s">
        <v>4396</v>
      </c>
      <c r="B1047" s="6" t="s">
        <v>4397</v>
      </c>
      <c r="C1047" s="6" t="s">
        <v>4398</v>
      </c>
      <c r="D1047" s="6" t="s">
        <v>4399</v>
      </c>
      <c r="E1047" s="6" t="s">
        <v>876</v>
      </c>
      <c r="F1047" s="6" t="s">
        <v>877</v>
      </c>
      <c r="G1047" s="6" t="s">
        <v>184</v>
      </c>
      <c r="H1047" s="6">
        <v>4714781020107</v>
      </c>
      <c r="I1047" s="6">
        <v>3</v>
      </c>
      <c r="J1047" s="6">
        <v>1197</v>
      </c>
      <c r="K1047" s="6">
        <v>0</v>
      </c>
      <c r="L1047" s="6">
        <v>0</v>
      </c>
      <c r="M1047" s="6">
        <v>1197</v>
      </c>
      <c r="N1047" s="6" t="s">
        <v>1940</v>
      </c>
      <c r="O1047" s="6" t="s">
        <v>1048</v>
      </c>
      <c r="Q1047" s="6" t="s">
        <v>870</v>
      </c>
      <c r="T1047" s="6" t="s">
        <v>1942</v>
      </c>
      <c r="Y1047" s="6">
        <v>800</v>
      </c>
      <c r="Z1047" s="6" t="s">
        <v>4400</v>
      </c>
    </row>
    <row r="1048" spans="1:26">
      <c r="A1048" s="6" t="s">
        <v>4396</v>
      </c>
      <c r="B1048" s="6" t="s">
        <v>4397</v>
      </c>
      <c r="C1048" s="6" t="s">
        <v>4398</v>
      </c>
      <c r="D1048" s="6" t="s">
        <v>4399</v>
      </c>
      <c r="E1048" s="6" t="s">
        <v>1740</v>
      </c>
      <c r="F1048" s="6" t="s">
        <v>1741</v>
      </c>
      <c r="I1048" s="6">
        <v>1</v>
      </c>
      <c r="J1048" s="6">
        <v>0</v>
      </c>
      <c r="K1048" s="6">
        <v>0</v>
      </c>
      <c r="L1048" s="6">
        <v>0</v>
      </c>
      <c r="M1048" s="6">
        <v>1197</v>
      </c>
      <c r="N1048" s="6" t="s">
        <v>1940</v>
      </c>
      <c r="O1048" s="6" t="s">
        <v>1048</v>
      </c>
      <c r="Q1048" s="6" t="s">
        <v>870</v>
      </c>
      <c r="T1048" s="6" t="s">
        <v>1942</v>
      </c>
      <c r="Y1048" s="6">
        <v>800</v>
      </c>
      <c r="Z1048" s="6" t="s">
        <v>4400</v>
      </c>
    </row>
    <row r="1049" spans="1:26">
      <c r="A1049" s="6" t="s">
        <v>4401</v>
      </c>
      <c r="B1049" s="6" t="s">
        <v>4402</v>
      </c>
      <c r="C1049" s="6" t="s">
        <v>4403</v>
      </c>
      <c r="D1049" s="6" t="s">
        <v>4404</v>
      </c>
      <c r="E1049" s="6" t="s">
        <v>1928</v>
      </c>
      <c r="F1049" s="6" t="s">
        <v>1929</v>
      </c>
      <c r="G1049" s="6" t="s">
        <v>2410</v>
      </c>
      <c r="H1049" s="6" t="s">
        <v>201</v>
      </c>
      <c r="I1049" s="6">
        <v>1</v>
      </c>
      <c r="J1049" s="6">
        <v>748</v>
      </c>
      <c r="K1049" s="6">
        <v>0</v>
      </c>
      <c r="L1049" s="6">
        <v>0</v>
      </c>
      <c r="M1049" s="6">
        <v>1203</v>
      </c>
      <c r="N1049" s="6" t="s">
        <v>1476</v>
      </c>
      <c r="O1049" s="6" t="s">
        <v>1477</v>
      </c>
      <c r="Q1049" s="6" t="s">
        <v>870</v>
      </c>
      <c r="T1049" s="6" t="s">
        <v>1886</v>
      </c>
      <c r="V1049" s="6">
        <v>914233</v>
      </c>
      <c r="W1049" s="6" t="s">
        <v>4405</v>
      </c>
      <c r="X1049" s="6" t="s">
        <v>4406</v>
      </c>
    </row>
    <row r="1050" spans="1:26">
      <c r="A1050" s="6" t="s">
        <v>4401</v>
      </c>
      <c r="B1050" s="6" t="s">
        <v>4402</v>
      </c>
      <c r="C1050" s="6" t="s">
        <v>4403</v>
      </c>
      <c r="D1050" s="6" t="s">
        <v>4404</v>
      </c>
      <c r="E1050" s="6" t="s">
        <v>1486</v>
      </c>
      <c r="F1050" s="6" t="s">
        <v>1487</v>
      </c>
      <c r="G1050" s="6" t="s">
        <v>1488</v>
      </c>
      <c r="H1050" s="6" t="s">
        <v>163</v>
      </c>
      <c r="I1050" s="6">
        <v>1</v>
      </c>
      <c r="J1050" s="6">
        <v>399</v>
      </c>
      <c r="K1050" s="6">
        <v>0</v>
      </c>
      <c r="L1050" s="6">
        <v>0</v>
      </c>
      <c r="M1050" s="6">
        <v>1203</v>
      </c>
      <c r="N1050" s="6" t="s">
        <v>1476</v>
      </c>
      <c r="O1050" s="6" t="s">
        <v>1477</v>
      </c>
      <c r="Q1050" s="6" t="s">
        <v>870</v>
      </c>
      <c r="T1050" s="6" t="s">
        <v>1886</v>
      </c>
      <c r="V1050" s="6">
        <v>914233</v>
      </c>
      <c r="W1050" s="6" t="s">
        <v>4405</v>
      </c>
      <c r="X1050" s="6" t="s">
        <v>4406</v>
      </c>
    </row>
    <row r="1051" spans="1:26">
      <c r="A1051" s="6" t="s">
        <v>4401</v>
      </c>
      <c r="B1051" s="6" t="s">
        <v>4402</v>
      </c>
      <c r="C1051" s="6" t="s">
        <v>4403</v>
      </c>
      <c r="D1051" s="6" t="s">
        <v>4404</v>
      </c>
      <c r="E1051" s="6" t="s">
        <v>1496</v>
      </c>
      <c r="F1051" s="6" t="s">
        <v>1497</v>
      </c>
      <c r="G1051" s="6" t="s">
        <v>183</v>
      </c>
      <c r="H1051" s="6">
        <v>4714781020954</v>
      </c>
      <c r="I1051" s="6">
        <v>1</v>
      </c>
      <c r="J1051" s="6">
        <v>145</v>
      </c>
      <c r="K1051" s="6">
        <v>0</v>
      </c>
      <c r="L1051" s="6">
        <v>0</v>
      </c>
      <c r="M1051" s="6">
        <v>1203</v>
      </c>
      <c r="N1051" s="6" t="s">
        <v>1476</v>
      </c>
      <c r="O1051" s="6" t="s">
        <v>1477</v>
      </c>
      <c r="Q1051" s="6" t="s">
        <v>870</v>
      </c>
      <c r="T1051" s="6" t="s">
        <v>1886</v>
      </c>
      <c r="V1051" s="6">
        <v>914233</v>
      </c>
      <c r="W1051" s="6" t="s">
        <v>4405</v>
      </c>
      <c r="X1051" s="6" t="s">
        <v>4406</v>
      </c>
    </row>
    <row r="1052" spans="1:26">
      <c r="A1052" s="6" t="s">
        <v>4401</v>
      </c>
      <c r="B1052" s="6" t="s">
        <v>4402</v>
      </c>
      <c r="C1052" s="6" t="s">
        <v>4403</v>
      </c>
      <c r="D1052" s="6" t="s">
        <v>4404</v>
      </c>
      <c r="E1052" s="6" t="s">
        <v>1507</v>
      </c>
      <c r="F1052" s="6" t="s">
        <v>1926</v>
      </c>
      <c r="G1052" s="6" t="s">
        <v>874</v>
      </c>
      <c r="I1052" s="6">
        <v>1</v>
      </c>
      <c r="J1052" s="6">
        <v>-26</v>
      </c>
      <c r="K1052" s="6">
        <v>0</v>
      </c>
      <c r="L1052" s="6">
        <v>0</v>
      </c>
      <c r="M1052" s="6">
        <v>1203</v>
      </c>
      <c r="N1052" s="6" t="s">
        <v>1476</v>
      </c>
      <c r="O1052" s="6" t="s">
        <v>1477</v>
      </c>
      <c r="Q1052" s="6" t="s">
        <v>870</v>
      </c>
      <c r="T1052" s="6" t="s">
        <v>1886</v>
      </c>
      <c r="V1052" s="6">
        <v>914233</v>
      </c>
      <c r="W1052" s="6" t="s">
        <v>4405</v>
      </c>
      <c r="X1052" s="6" t="s">
        <v>4406</v>
      </c>
    </row>
    <row r="1053" spans="1:26">
      <c r="A1053" s="6" t="s">
        <v>4401</v>
      </c>
      <c r="B1053" s="6" t="s">
        <v>4402</v>
      </c>
      <c r="C1053" s="6" t="s">
        <v>4403</v>
      </c>
      <c r="D1053" s="6" t="s">
        <v>4404</v>
      </c>
      <c r="E1053" s="6" t="s">
        <v>868</v>
      </c>
      <c r="F1053" s="6" t="s">
        <v>871</v>
      </c>
      <c r="G1053" s="6" t="s">
        <v>872</v>
      </c>
      <c r="I1053" s="6">
        <v>1</v>
      </c>
      <c r="J1053" s="6">
        <v>-63</v>
      </c>
      <c r="K1053" s="6">
        <v>0</v>
      </c>
      <c r="L1053" s="6">
        <v>0</v>
      </c>
      <c r="M1053" s="6">
        <v>1203</v>
      </c>
      <c r="N1053" s="6" t="s">
        <v>1476</v>
      </c>
      <c r="O1053" s="6" t="s">
        <v>1477</v>
      </c>
      <c r="Q1053" s="6" t="s">
        <v>870</v>
      </c>
      <c r="T1053" s="6" t="s">
        <v>1886</v>
      </c>
      <c r="V1053" s="6">
        <v>914233</v>
      </c>
      <c r="W1053" s="6" t="s">
        <v>4405</v>
      </c>
      <c r="X1053" s="6" t="s">
        <v>4406</v>
      </c>
    </row>
    <row r="1054" spans="1:26">
      <c r="A1054" s="6" t="s">
        <v>4401</v>
      </c>
      <c r="B1054" s="6" t="s">
        <v>4402</v>
      </c>
      <c r="C1054" s="6" t="s">
        <v>4403</v>
      </c>
      <c r="D1054" s="6" t="s">
        <v>4404</v>
      </c>
      <c r="E1054" s="6" t="s">
        <v>1740</v>
      </c>
      <c r="F1054" s="6" t="s">
        <v>1741</v>
      </c>
      <c r="I1054" s="6">
        <v>1</v>
      </c>
      <c r="J1054" s="6">
        <v>0</v>
      </c>
      <c r="K1054" s="6">
        <v>0</v>
      </c>
      <c r="L1054" s="6">
        <v>0</v>
      </c>
      <c r="M1054" s="6">
        <v>1203</v>
      </c>
      <c r="N1054" s="6" t="s">
        <v>1476</v>
      </c>
      <c r="O1054" s="6" t="s">
        <v>1477</v>
      </c>
      <c r="Q1054" s="6" t="s">
        <v>870</v>
      </c>
      <c r="T1054" s="6" t="s">
        <v>1886</v>
      </c>
      <c r="V1054" s="6">
        <v>914233</v>
      </c>
      <c r="W1054" s="6" t="s">
        <v>4405</v>
      </c>
      <c r="X1054" s="6" t="s">
        <v>4406</v>
      </c>
    </row>
    <row r="1055" spans="1:26">
      <c r="A1055" s="6" t="s">
        <v>4401</v>
      </c>
      <c r="B1055" s="6" t="s">
        <v>4402</v>
      </c>
      <c r="C1055" s="6" t="s">
        <v>4403</v>
      </c>
      <c r="D1055" s="6" t="s">
        <v>4404</v>
      </c>
      <c r="E1055" s="6" t="s">
        <v>873</v>
      </c>
      <c r="F1055" s="6" t="s">
        <v>1299</v>
      </c>
      <c r="G1055" s="6" t="s">
        <v>874</v>
      </c>
      <c r="I1055" s="6">
        <v>1</v>
      </c>
      <c r="J1055" s="6">
        <v>65</v>
      </c>
      <c r="K1055" s="6">
        <v>0</v>
      </c>
      <c r="L1055" s="6">
        <v>0</v>
      </c>
      <c r="M1055" s="6">
        <v>1203</v>
      </c>
      <c r="N1055" s="6" t="s">
        <v>1476</v>
      </c>
      <c r="O1055" s="6" t="s">
        <v>1477</v>
      </c>
      <c r="Q1055" s="6" t="s">
        <v>870</v>
      </c>
      <c r="T1055" s="6" t="s">
        <v>1886</v>
      </c>
      <c r="V1055" s="6">
        <v>914233</v>
      </c>
      <c r="W1055" s="6" t="s">
        <v>4405</v>
      </c>
      <c r="X1055" s="6" t="s">
        <v>4406</v>
      </c>
    </row>
    <row r="1056" spans="1:26">
      <c r="A1056" s="6" t="s">
        <v>4407</v>
      </c>
      <c r="B1056" s="6" t="s">
        <v>4408</v>
      </c>
      <c r="C1056" s="6" t="s">
        <v>4409</v>
      </c>
      <c r="D1056" s="6" t="s">
        <v>4410</v>
      </c>
      <c r="E1056" s="6" t="s">
        <v>1484</v>
      </c>
      <c r="F1056" s="6" t="s">
        <v>1485</v>
      </c>
      <c r="G1056" s="6" t="s">
        <v>1956</v>
      </c>
      <c r="H1056" s="6" t="s">
        <v>248</v>
      </c>
      <c r="I1056" s="6">
        <v>1</v>
      </c>
      <c r="J1056" s="6">
        <v>960</v>
      </c>
      <c r="K1056" s="6">
        <v>0</v>
      </c>
      <c r="L1056" s="6">
        <v>0</v>
      </c>
      <c r="M1056" s="6">
        <v>960</v>
      </c>
      <c r="N1056" s="6" t="s">
        <v>1476</v>
      </c>
      <c r="O1056" s="6" t="s">
        <v>1477</v>
      </c>
      <c r="Q1056" s="6" t="s">
        <v>870</v>
      </c>
      <c r="T1056" s="6" t="s">
        <v>1886</v>
      </c>
      <c r="V1056" s="6">
        <v>911555</v>
      </c>
      <c r="W1056" s="6" t="s">
        <v>4411</v>
      </c>
      <c r="X1056" s="6" t="s">
        <v>4412</v>
      </c>
    </row>
    <row r="1057" spans="1:26">
      <c r="A1057" s="6" t="s">
        <v>4413</v>
      </c>
      <c r="B1057" s="6" t="s">
        <v>4414</v>
      </c>
      <c r="C1057" s="6" t="s">
        <v>4415</v>
      </c>
      <c r="D1057" s="6" t="s">
        <v>4416</v>
      </c>
      <c r="E1057" s="6" t="s">
        <v>1901</v>
      </c>
      <c r="F1057" s="6" t="s">
        <v>1902</v>
      </c>
      <c r="G1057" s="6" t="s">
        <v>1903</v>
      </c>
      <c r="H1057" s="6">
        <v>4714781020510</v>
      </c>
      <c r="I1057" s="6">
        <v>1</v>
      </c>
      <c r="J1057" s="6">
        <v>299</v>
      </c>
      <c r="K1057" s="6">
        <v>0</v>
      </c>
      <c r="L1057" s="6">
        <v>0</v>
      </c>
      <c r="M1057" s="6">
        <v>1802</v>
      </c>
      <c r="N1057" s="6" t="s">
        <v>1476</v>
      </c>
      <c r="O1057" s="6" t="s">
        <v>1477</v>
      </c>
      <c r="Q1057" s="6" t="s">
        <v>870</v>
      </c>
      <c r="T1057" s="6" t="s">
        <v>1886</v>
      </c>
      <c r="V1057" s="6">
        <v>199267</v>
      </c>
      <c r="W1057" s="6" t="s">
        <v>4417</v>
      </c>
      <c r="X1057" s="6" t="s">
        <v>4418</v>
      </c>
    </row>
    <row r="1058" spans="1:26">
      <c r="A1058" s="6" t="s">
        <v>4413</v>
      </c>
      <c r="B1058" s="6" t="s">
        <v>4414</v>
      </c>
      <c r="C1058" s="6" t="s">
        <v>4415</v>
      </c>
      <c r="D1058" s="6" t="s">
        <v>4416</v>
      </c>
      <c r="E1058" s="6" t="s">
        <v>1557</v>
      </c>
      <c r="F1058" s="6" t="s">
        <v>1558</v>
      </c>
      <c r="G1058" s="6" t="s">
        <v>1939</v>
      </c>
      <c r="H1058" s="6" t="s">
        <v>1370</v>
      </c>
      <c r="I1058" s="6">
        <v>1</v>
      </c>
      <c r="J1058" s="6">
        <v>650</v>
      </c>
      <c r="K1058" s="6">
        <v>0</v>
      </c>
      <c r="L1058" s="6">
        <v>0</v>
      </c>
      <c r="M1058" s="6">
        <v>1802</v>
      </c>
      <c r="N1058" s="6" t="s">
        <v>1476</v>
      </c>
      <c r="O1058" s="6" t="s">
        <v>1477</v>
      </c>
      <c r="Q1058" s="6" t="s">
        <v>870</v>
      </c>
      <c r="T1058" s="6" t="s">
        <v>1886</v>
      </c>
      <c r="V1058" s="6">
        <v>199267</v>
      </c>
      <c r="W1058" s="6" t="s">
        <v>4417</v>
      </c>
      <c r="X1058" s="6" t="s">
        <v>4418</v>
      </c>
    </row>
    <row r="1059" spans="1:26">
      <c r="A1059" s="6" t="s">
        <v>4413</v>
      </c>
      <c r="B1059" s="6" t="s">
        <v>4414</v>
      </c>
      <c r="C1059" s="6" t="s">
        <v>4415</v>
      </c>
      <c r="D1059" s="6" t="s">
        <v>4416</v>
      </c>
      <c r="E1059" s="6" t="s">
        <v>2408</v>
      </c>
      <c r="F1059" s="6" t="s">
        <v>2415</v>
      </c>
      <c r="G1059" s="6" t="s">
        <v>2409</v>
      </c>
      <c r="H1059" s="6">
        <v>4714781021715</v>
      </c>
      <c r="I1059" s="6">
        <v>1</v>
      </c>
      <c r="J1059" s="6">
        <v>299</v>
      </c>
      <c r="K1059" s="6">
        <v>0</v>
      </c>
      <c r="L1059" s="6">
        <v>0</v>
      </c>
      <c r="M1059" s="6">
        <v>1802</v>
      </c>
      <c r="N1059" s="6" t="s">
        <v>1476</v>
      </c>
      <c r="O1059" s="6" t="s">
        <v>1477</v>
      </c>
      <c r="Q1059" s="6" t="s">
        <v>870</v>
      </c>
      <c r="T1059" s="6" t="s">
        <v>1886</v>
      </c>
      <c r="V1059" s="6">
        <v>199267</v>
      </c>
      <c r="W1059" s="6" t="s">
        <v>4417</v>
      </c>
      <c r="X1059" s="6" t="s">
        <v>4418</v>
      </c>
    </row>
    <row r="1060" spans="1:26">
      <c r="A1060" s="6" t="s">
        <v>4413</v>
      </c>
      <c r="B1060" s="6" t="s">
        <v>4414</v>
      </c>
      <c r="C1060" s="6" t="s">
        <v>4415</v>
      </c>
      <c r="D1060" s="6" t="s">
        <v>4416</v>
      </c>
      <c r="E1060" s="6" t="s">
        <v>1481</v>
      </c>
      <c r="F1060" s="6" t="s">
        <v>1482</v>
      </c>
      <c r="G1060" s="6" t="s">
        <v>1483</v>
      </c>
      <c r="H1060" s="6" t="s">
        <v>175</v>
      </c>
      <c r="I1060" s="6">
        <v>1</v>
      </c>
      <c r="J1060" s="6">
        <v>450</v>
      </c>
      <c r="K1060" s="6">
        <v>0</v>
      </c>
      <c r="L1060" s="6">
        <v>0</v>
      </c>
      <c r="M1060" s="6">
        <v>1802</v>
      </c>
      <c r="N1060" s="6" t="s">
        <v>1476</v>
      </c>
      <c r="O1060" s="6" t="s">
        <v>1477</v>
      </c>
      <c r="Q1060" s="6" t="s">
        <v>870</v>
      </c>
      <c r="T1060" s="6" t="s">
        <v>1886</v>
      </c>
      <c r="V1060" s="6">
        <v>199267</v>
      </c>
      <c r="W1060" s="6" t="s">
        <v>4417</v>
      </c>
      <c r="X1060" s="6" t="s">
        <v>4418</v>
      </c>
    </row>
    <row r="1061" spans="1:26">
      <c r="A1061" s="6" t="s">
        <v>4413</v>
      </c>
      <c r="B1061" s="6" t="s">
        <v>4414</v>
      </c>
      <c r="C1061" s="6" t="s">
        <v>4415</v>
      </c>
      <c r="D1061" s="6" t="s">
        <v>4416</v>
      </c>
      <c r="E1061" s="6" t="s">
        <v>1526</v>
      </c>
      <c r="F1061" s="6" t="s">
        <v>1527</v>
      </c>
      <c r="G1061" s="6" t="s">
        <v>1528</v>
      </c>
      <c r="H1061" s="6" t="s">
        <v>1021</v>
      </c>
      <c r="I1061" s="6">
        <v>1</v>
      </c>
      <c r="J1061" s="6">
        <v>199</v>
      </c>
      <c r="K1061" s="6">
        <v>0</v>
      </c>
      <c r="L1061" s="6">
        <v>0</v>
      </c>
      <c r="M1061" s="6">
        <v>1802</v>
      </c>
      <c r="N1061" s="6" t="s">
        <v>1476</v>
      </c>
      <c r="O1061" s="6" t="s">
        <v>1477</v>
      </c>
      <c r="Q1061" s="6" t="s">
        <v>870</v>
      </c>
      <c r="T1061" s="6" t="s">
        <v>1886</v>
      </c>
      <c r="V1061" s="6">
        <v>199267</v>
      </c>
      <c r="W1061" s="6" t="s">
        <v>4417</v>
      </c>
      <c r="X1061" s="6" t="s">
        <v>4418</v>
      </c>
    </row>
    <row r="1062" spans="1:26">
      <c r="A1062" s="6" t="s">
        <v>4413</v>
      </c>
      <c r="B1062" s="6" t="s">
        <v>4414</v>
      </c>
      <c r="C1062" s="6" t="s">
        <v>4415</v>
      </c>
      <c r="D1062" s="6" t="s">
        <v>4416</v>
      </c>
      <c r="E1062" s="6" t="s">
        <v>868</v>
      </c>
      <c r="F1062" s="6" t="s">
        <v>871</v>
      </c>
      <c r="G1062" s="6" t="s">
        <v>872</v>
      </c>
      <c r="I1062" s="6">
        <v>1</v>
      </c>
      <c r="J1062" s="6">
        <v>-95</v>
      </c>
      <c r="K1062" s="6">
        <v>0</v>
      </c>
      <c r="L1062" s="6">
        <v>0</v>
      </c>
      <c r="M1062" s="6">
        <v>1802</v>
      </c>
      <c r="N1062" s="6" t="s">
        <v>1476</v>
      </c>
      <c r="O1062" s="6" t="s">
        <v>1477</v>
      </c>
      <c r="Q1062" s="6" t="s">
        <v>870</v>
      </c>
      <c r="T1062" s="6" t="s">
        <v>1886</v>
      </c>
      <c r="V1062" s="6">
        <v>199267</v>
      </c>
      <c r="W1062" s="6" t="s">
        <v>4417</v>
      </c>
      <c r="X1062" s="6" t="s">
        <v>4418</v>
      </c>
    </row>
    <row r="1063" spans="1:26">
      <c r="A1063" s="6" t="s">
        <v>4413</v>
      </c>
      <c r="B1063" s="6" t="s">
        <v>4414</v>
      </c>
      <c r="C1063" s="6" t="s">
        <v>4415</v>
      </c>
      <c r="D1063" s="6" t="s">
        <v>4416</v>
      </c>
      <c r="E1063" s="6" t="s">
        <v>1740</v>
      </c>
      <c r="F1063" s="6" t="s">
        <v>1741</v>
      </c>
      <c r="I1063" s="6">
        <v>1</v>
      </c>
      <c r="J1063" s="6">
        <v>0</v>
      </c>
      <c r="K1063" s="6">
        <v>0</v>
      </c>
      <c r="L1063" s="6">
        <v>0</v>
      </c>
      <c r="M1063" s="6">
        <v>1802</v>
      </c>
      <c r="N1063" s="6" t="s">
        <v>1476</v>
      </c>
      <c r="O1063" s="6" t="s">
        <v>1477</v>
      </c>
      <c r="Q1063" s="6" t="s">
        <v>870</v>
      </c>
      <c r="T1063" s="6" t="s">
        <v>1886</v>
      </c>
      <c r="V1063" s="6">
        <v>199267</v>
      </c>
      <c r="W1063" s="6" t="s">
        <v>4417</v>
      </c>
      <c r="X1063" s="6" t="s">
        <v>4418</v>
      </c>
    </row>
    <row r="1064" spans="1:26">
      <c r="A1064" s="6" t="s">
        <v>4413</v>
      </c>
      <c r="B1064" s="6" t="s">
        <v>4414</v>
      </c>
      <c r="C1064" s="6" t="s">
        <v>4415</v>
      </c>
      <c r="D1064" s="6" t="s">
        <v>4416</v>
      </c>
      <c r="E1064" s="6" t="s">
        <v>1810</v>
      </c>
      <c r="F1064" s="6" t="s">
        <v>1811</v>
      </c>
      <c r="I1064" s="6">
        <v>1</v>
      </c>
      <c r="J1064" s="6">
        <v>0</v>
      </c>
      <c r="K1064" s="6">
        <v>0</v>
      </c>
      <c r="L1064" s="6">
        <v>0</v>
      </c>
      <c r="M1064" s="6">
        <v>1802</v>
      </c>
      <c r="N1064" s="6" t="s">
        <v>1476</v>
      </c>
      <c r="O1064" s="6" t="s">
        <v>1477</v>
      </c>
      <c r="Q1064" s="6" t="s">
        <v>870</v>
      </c>
      <c r="T1064" s="6" t="s">
        <v>1886</v>
      </c>
      <c r="V1064" s="6">
        <v>199267</v>
      </c>
      <c r="W1064" s="6" t="s">
        <v>4417</v>
      </c>
      <c r="X1064" s="6" t="s">
        <v>4418</v>
      </c>
    </row>
    <row r="1065" spans="1:26">
      <c r="A1065" s="6" t="s">
        <v>4413</v>
      </c>
      <c r="B1065" s="6" t="s">
        <v>4414</v>
      </c>
      <c r="C1065" s="6" t="s">
        <v>4415</v>
      </c>
      <c r="D1065" s="6" t="s">
        <v>4416</v>
      </c>
      <c r="E1065" s="6" t="s">
        <v>1887</v>
      </c>
      <c r="F1065" s="6" t="s">
        <v>1888</v>
      </c>
      <c r="I1065" s="6">
        <v>1</v>
      </c>
      <c r="J1065" s="6">
        <v>0</v>
      </c>
      <c r="K1065" s="6">
        <v>0</v>
      </c>
      <c r="L1065" s="6">
        <v>0</v>
      </c>
      <c r="M1065" s="6">
        <v>1802</v>
      </c>
      <c r="N1065" s="6" t="s">
        <v>1476</v>
      </c>
      <c r="O1065" s="6" t="s">
        <v>1477</v>
      </c>
      <c r="Q1065" s="6" t="s">
        <v>870</v>
      </c>
      <c r="T1065" s="6" t="s">
        <v>1886</v>
      </c>
      <c r="V1065" s="6">
        <v>199267</v>
      </c>
      <c r="W1065" s="6" t="s">
        <v>4417</v>
      </c>
      <c r="X1065" s="6" t="s">
        <v>4418</v>
      </c>
    </row>
    <row r="1066" spans="1:26">
      <c r="A1066" s="6" t="s">
        <v>4413</v>
      </c>
      <c r="B1066" s="6" t="s">
        <v>4414</v>
      </c>
      <c r="C1066" s="6" t="s">
        <v>4415</v>
      </c>
      <c r="D1066" s="6" t="s">
        <v>4416</v>
      </c>
      <c r="E1066" s="6" t="s">
        <v>873</v>
      </c>
      <c r="F1066" s="6" t="s">
        <v>1299</v>
      </c>
      <c r="G1066" s="6" t="s">
        <v>874</v>
      </c>
      <c r="I1066" s="6">
        <v>1</v>
      </c>
      <c r="J1066" s="6">
        <v>95</v>
      </c>
      <c r="K1066" s="6">
        <v>0</v>
      </c>
      <c r="L1066" s="6">
        <v>0</v>
      </c>
      <c r="M1066" s="6">
        <v>1802</v>
      </c>
      <c r="N1066" s="6" t="s">
        <v>1476</v>
      </c>
      <c r="O1066" s="6" t="s">
        <v>1477</v>
      </c>
      <c r="Q1066" s="6" t="s">
        <v>870</v>
      </c>
      <c r="T1066" s="6" t="s">
        <v>1886</v>
      </c>
      <c r="V1066" s="6">
        <v>199267</v>
      </c>
      <c r="W1066" s="6" t="s">
        <v>4417</v>
      </c>
      <c r="X1066" s="6" t="s">
        <v>4418</v>
      </c>
    </row>
    <row r="1067" spans="1:26">
      <c r="A1067" s="6" t="s">
        <v>4419</v>
      </c>
      <c r="B1067" s="6" t="s">
        <v>4420</v>
      </c>
      <c r="C1067" s="6" t="s">
        <v>4421</v>
      </c>
      <c r="D1067" s="6" t="s">
        <v>4422</v>
      </c>
      <c r="E1067" s="6" t="s">
        <v>1486</v>
      </c>
      <c r="F1067" s="6" t="s">
        <v>1487</v>
      </c>
      <c r="G1067" s="6" t="s">
        <v>1488</v>
      </c>
      <c r="H1067" s="6" t="s">
        <v>163</v>
      </c>
      <c r="I1067" s="6">
        <v>2</v>
      </c>
      <c r="J1067" s="6">
        <v>798</v>
      </c>
      <c r="K1067" s="6">
        <v>0</v>
      </c>
      <c r="L1067" s="6">
        <v>0</v>
      </c>
      <c r="M1067" s="6">
        <v>1186</v>
      </c>
      <c r="N1067" s="6" t="s">
        <v>1476</v>
      </c>
      <c r="O1067" s="6" t="s">
        <v>1477</v>
      </c>
      <c r="Q1067" s="6" t="s">
        <v>870</v>
      </c>
      <c r="T1067" s="6" t="s">
        <v>1886</v>
      </c>
      <c r="V1067" s="6">
        <v>188049</v>
      </c>
      <c r="W1067" s="6" t="s">
        <v>4423</v>
      </c>
      <c r="X1067" s="6" t="s">
        <v>4424</v>
      </c>
    </row>
    <row r="1068" spans="1:26">
      <c r="A1068" s="6" t="s">
        <v>4419</v>
      </c>
      <c r="B1068" s="6" t="s">
        <v>4420</v>
      </c>
      <c r="C1068" s="6" t="s">
        <v>4421</v>
      </c>
      <c r="D1068" s="6" t="s">
        <v>4422</v>
      </c>
      <c r="E1068" s="6" t="s">
        <v>1481</v>
      </c>
      <c r="F1068" s="6" t="s">
        <v>1482</v>
      </c>
      <c r="G1068" s="6" t="s">
        <v>1483</v>
      </c>
      <c r="H1068" s="6" t="s">
        <v>175</v>
      </c>
      <c r="I1068" s="6">
        <v>1</v>
      </c>
      <c r="J1068" s="6">
        <v>450</v>
      </c>
      <c r="K1068" s="6">
        <v>0</v>
      </c>
      <c r="L1068" s="6">
        <v>0</v>
      </c>
      <c r="M1068" s="6">
        <v>1186</v>
      </c>
      <c r="N1068" s="6" t="s">
        <v>1476</v>
      </c>
      <c r="O1068" s="6" t="s">
        <v>1477</v>
      </c>
      <c r="Q1068" s="6" t="s">
        <v>870</v>
      </c>
      <c r="T1068" s="6" t="s">
        <v>1886</v>
      </c>
      <c r="V1068" s="6">
        <v>188049</v>
      </c>
      <c r="W1068" s="6" t="s">
        <v>4423</v>
      </c>
      <c r="X1068" s="6" t="s">
        <v>4424</v>
      </c>
    </row>
    <row r="1069" spans="1:26">
      <c r="A1069" s="6" t="s">
        <v>4419</v>
      </c>
      <c r="B1069" s="6" t="s">
        <v>4420</v>
      </c>
      <c r="C1069" s="6" t="s">
        <v>4421</v>
      </c>
      <c r="D1069" s="6" t="s">
        <v>4422</v>
      </c>
      <c r="E1069" s="6" t="s">
        <v>868</v>
      </c>
      <c r="F1069" s="6" t="s">
        <v>871</v>
      </c>
      <c r="G1069" s="6" t="s">
        <v>872</v>
      </c>
      <c r="I1069" s="6">
        <v>1</v>
      </c>
      <c r="J1069" s="6">
        <v>-62</v>
      </c>
      <c r="K1069" s="6">
        <v>0</v>
      </c>
      <c r="L1069" s="6">
        <v>0</v>
      </c>
      <c r="M1069" s="6">
        <v>1186</v>
      </c>
      <c r="N1069" s="6" t="s">
        <v>1476</v>
      </c>
      <c r="O1069" s="6" t="s">
        <v>1477</v>
      </c>
      <c r="Q1069" s="6" t="s">
        <v>870</v>
      </c>
      <c r="T1069" s="6" t="s">
        <v>1886</v>
      </c>
      <c r="V1069" s="6">
        <v>188049</v>
      </c>
      <c r="W1069" s="6" t="s">
        <v>4423</v>
      </c>
      <c r="X1069" s="6" t="s">
        <v>4424</v>
      </c>
    </row>
    <row r="1070" spans="1:26">
      <c r="A1070" s="6" t="s">
        <v>4419</v>
      </c>
      <c r="B1070" s="6" t="s">
        <v>4420</v>
      </c>
      <c r="C1070" s="6" t="s">
        <v>4421</v>
      </c>
      <c r="D1070" s="6" t="s">
        <v>4422</v>
      </c>
      <c r="E1070" s="6" t="s">
        <v>1740</v>
      </c>
      <c r="F1070" s="6" t="s">
        <v>1741</v>
      </c>
      <c r="I1070" s="6">
        <v>1</v>
      </c>
      <c r="J1070" s="6">
        <v>0</v>
      </c>
      <c r="K1070" s="6">
        <v>0</v>
      </c>
      <c r="L1070" s="6">
        <v>0</v>
      </c>
      <c r="M1070" s="6">
        <v>1186</v>
      </c>
      <c r="N1070" s="6" t="s">
        <v>1476</v>
      </c>
      <c r="O1070" s="6" t="s">
        <v>1477</v>
      </c>
      <c r="Q1070" s="6" t="s">
        <v>870</v>
      </c>
      <c r="T1070" s="6" t="s">
        <v>1886</v>
      </c>
      <c r="V1070" s="6">
        <v>188049</v>
      </c>
      <c r="W1070" s="6" t="s">
        <v>4423</v>
      </c>
      <c r="X1070" s="6" t="s">
        <v>4424</v>
      </c>
    </row>
    <row r="1071" spans="1:26">
      <c r="A1071" s="6" t="s">
        <v>4419</v>
      </c>
      <c r="B1071" s="6" t="s">
        <v>4420</v>
      </c>
      <c r="C1071" s="6" t="s">
        <v>4421</v>
      </c>
      <c r="D1071" s="6" t="s">
        <v>4422</v>
      </c>
      <c r="E1071" s="6" t="s">
        <v>873</v>
      </c>
      <c r="F1071" s="6" t="s">
        <v>1299</v>
      </c>
      <c r="G1071" s="6" t="s">
        <v>874</v>
      </c>
      <c r="I1071" s="6">
        <v>1</v>
      </c>
      <c r="J1071" s="6">
        <v>62</v>
      </c>
      <c r="K1071" s="6">
        <v>0</v>
      </c>
      <c r="L1071" s="6">
        <v>0</v>
      </c>
      <c r="M1071" s="6">
        <v>1186</v>
      </c>
      <c r="N1071" s="6" t="s">
        <v>1476</v>
      </c>
      <c r="O1071" s="6" t="s">
        <v>1477</v>
      </c>
      <c r="Q1071" s="6" t="s">
        <v>870</v>
      </c>
      <c r="T1071" s="6" t="s">
        <v>1886</v>
      </c>
      <c r="V1071" s="6">
        <v>188049</v>
      </c>
      <c r="W1071" s="6" t="s">
        <v>4423</v>
      </c>
      <c r="X1071" s="6" t="s">
        <v>4424</v>
      </c>
    </row>
    <row r="1072" spans="1:26">
      <c r="A1072" s="6" t="s">
        <v>4425</v>
      </c>
      <c r="B1072" s="6" t="s">
        <v>4426</v>
      </c>
      <c r="C1072" s="6" t="s">
        <v>4427</v>
      </c>
      <c r="D1072" s="6" t="s">
        <v>4428</v>
      </c>
      <c r="E1072" s="6" t="s">
        <v>1492</v>
      </c>
      <c r="F1072" s="6" t="s">
        <v>1493</v>
      </c>
      <c r="G1072" s="6" t="s">
        <v>1494</v>
      </c>
      <c r="H1072" s="6">
        <v>4714781020541</v>
      </c>
      <c r="I1072" s="6">
        <v>2</v>
      </c>
      <c r="J1072" s="6">
        <v>600</v>
      </c>
      <c r="K1072" s="6">
        <v>0</v>
      </c>
      <c r="L1072" s="6">
        <v>0</v>
      </c>
      <c r="M1072" s="6">
        <v>950</v>
      </c>
      <c r="N1072" s="6" t="s">
        <v>1940</v>
      </c>
      <c r="O1072" s="6" t="s">
        <v>1048</v>
      </c>
      <c r="Q1072" s="6" t="s">
        <v>870</v>
      </c>
      <c r="T1072" s="6" t="s">
        <v>1942</v>
      </c>
      <c r="Y1072" s="6">
        <v>221</v>
      </c>
      <c r="Z1072" s="6" t="s">
        <v>4429</v>
      </c>
    </row>
    <row r="1073" spans="1:26">
      <c r="A1073" s="6" t="s">
        <v>4425</v>
      </c>
      <c r="B1073" s="6" t="s">
        <v>4426</v>
      </c>
      <c r="C1073" s="6" t="s">
        <v>4427</v>
      </c>
      <c r="D1073" s="6" t="s">
        <v>4428</v>
      </c>
      <c r="E1073" s="6" t="s">
        <v>1908</v>
      </c>
      <c r="F1073" s="6" t="s">
        <v>1909</v>
      </c>
      <c r="G1073" s="6" t="s">
        <v>1910</v>
      </c>
      <c r="H1073" s="6">
        <v>4714781020268</v>
      </c>
      <c r="I1073" s="6">
        <v>1</v>
      </c>
      <c r="J1073" s="6">
        <v>350</v>
      </c>
      <c r="K1073" s="6">
        <v>0</v>
      </c>
      <c r="L1073" s="6">
        <v>0</v>
      </c>
      <c r="M1073" s="6">
        <v>950</v>
      </c>
      <c r="N1073" s="6" t="s">
        <v>1940</v>
      </c>
      <c r="O1073" s="6" t="s">
        <v>1048</v>
      </c>
      <c r="Q1073" s="6" t="s">
        <v>870</v>
      </c>
      <c r="T1073" s="6" t="s">
        <v>1942</v>
      </c>
      <c r="Y1073" s="6">
        <v>221</v>
      </c>
      <c r="Z1073" s="6" t="s">
        <v>4429</v>
      </c>
    </row>
    <row r="1074" spans="1:26">
      <c r="A1074" s="6" t="s">
        <v>4430</v>
      </c>
      <c r="B1074" s="6" t="s">
        <v>4431</v>
      </c>
      <c r="C1074" s="6" t="s">
        <v>4432</v>
      </c>
      <c r="D1074" s="6" t="s">
        <v>4433</v>
      </c>
      <c r="E1074" s="6" t="s">
        <v>1901</v>
      </c>
      <c r="F1074" s="6" t="s">
        <v>1902</v>
      </c>
      <c r="G1074" s="6" t="s">
        <v>1903</v>
      </c>
      <c r="H1074" s="6">
        <v>4714781020510</v>
      </c>
      <c r="I1074" s="6">
        <v>1</v>
      </c>
      <c r="J1074" s="6">
        <v>299</v>
      </c>
      <c r="K1074" s="6">
        <v>0</v>
      </c>
      <c r="L1074" s="6">
        <v>0</v>
      </c>
      <c r="M1074" s="6">
        <v>718</v>
      </c>
      <c r="N1074" s="6" t="s">
        <v>1476</v>
      </c>
      <c r="O1074" s="6" t="s">
        <v>1477</v>
      </c>
      <c r="Q1074" s="6" t="s">
        <v>870</v>
      </c>
      <c r="T1074" s="6" t="s">
        <v>1886</v>
      </c>
      <c r="V1074" s="6">
        <v>201597</v>
      </c>
      <c r="W1074" s="6" t="s">
        <v>4434</v>
      </c>
      <c r="X1074" s="6" t="s">
        <v>4435</v>
      </c>
    </row>
    <row r="1075" spans="1:26">
      <c r="A1075" s="6" t="s">
        <v>4430</v>
      </c>
      <c r="B1075" s="6" t="s">
        <v>4431</v>
      </c>
      <c r="C1075" s="6" t="s">
        <v>4432</v>
      </c>
      <c r="D1075" s="6" t="s">
        <v>4433</v>
      </c>
      <c r="E1075" s="6" t="s">
        <v>3101</v>
      </c>
      <c r="F1075" s="6" t="s">
        <v>3102</v>
      </c>
      <c r="G1075" s="6" t="s">
        <v>3103</v>
      </c>
      <c r="H1075" s="6">
        <v>4714781021463</v>
      </c>
      <c r="I1075" s="6">
        <v>1</v>
      </c>
      <c r="J1075" s="6">
        <v>120</v>
      </c>
      <c r="K1075" s="6">
        <v>0</v>
      </c>
      <c r="L1075" s="6">
        <v>0</v>
      </c>
      <c r="M1075" s="6">
        <v>718</v>
      </c>
      <c r="N1075" s="6" t="s">
        <v>1476</v>
      </c>
      <c r="O1075" s="6" t="s">
        <v>1477</v>
      </c>
      <c r="Q1075" s="6" t="s">
        <v>870</v>
      </c>
      <c r="T1075" s="6" t="s">
        <v>1886</v>
      </c>
      <c r="V1075" s="6">
        <v>201597</v>
      </c>
      <c r="W1075" s="6" t="s">
        <v>4434</v>
      </c>
      <c r="X1075" s="6" t="s">
        <v>4435</v>
      </c>
    </row>
    <row r="1076" spans="1:26">
      <c r="A1076" s="6" t="s">
        <v>4430</v>
      </c>
      <c r="B1076" s="6" t="s">
        <v>4431</v>
      </c>
      <c r="C1076" s="6" t="s">
        <v>4432</v>
      </c>
      <c r="D1076" s="6" t="s">
        <v>4433</v>
      </c>
      <c r="E1076" s="6" t="s">
        <v>1514</v>
      </c>
      <c r="F1076" s="6" t="s">
        <v>1515</v>
      </c>
      <c r="G1076" s="6" t="s">
        <v>179</v>
      </c>
      <c r="H1076" s="6">
        <v>4714781024716</v>
      </c>
      <c r="I1076" s="6">
        <v>1</v>
      </c>
      <c r="J1076" s="6">
        <v>299</v>
      </c>
      <c r="K1076" s="6">
        <v>0</v>
      </c>
      <c r="L1076" s="6">
        <v>0</v>
      </c>
      <c r="M1076" s="6">
        <v>718</v>
      </c>
      <c r="N1076" s="6" t="s">
        <v>1476</v>
      </c>
      <c r="O1076" s="6" t="s">
        <v>1477</v>
      </c>
      <c r="Q1076" s="6" t="s">
        <v>870</v>
      </c>
      <c r="T1076" s="6" t="s">
        <v>1886</v>
      </c>
      <c r="V1076" s="6">
        <v>201597</v>
      </c>
      <c r="W1076" s="6" t="s">
        <v>4434</v>
      </c>
      <c r="X1076" s="6" t="s">
        <v>4435</v>
      </c>
    </row>
    <row r="1077" spans="1:26">
      <c r="A1077" s="6" t="s">
        <v>4436</v>
      </c>
      <c r="B1077" s="6" t="s">
        <v>4437</v>
      </c>
      <c r="C1077" s="6" t="s">
        <v>4438</v>
      </c>
      <c r="D1077" s="6" t="s">
        <v>4439</v>
      </c>
      <c r="E1077" s="6" t="s">
        <v>1944</v>
      </c>
      <c r="F1077" s="6" t="s">
        <v>1945</v>
      </c>
      <c r="G1077" s="6" t="s">
        <v>2006</v>
      </c>
      <c r="H1077" s="6" t="s">
        <v>296</v>
      </c>
      <c r="I1077" s="6">
        <v>3</v>
      </c>
      <c r="J1077" s="6">
        <v>2040</v>
      </c>
      <c r="K1077" s="6">
        <v>0</v>
      </c>
      <c r="L1077" s="6">
        <v>0</v>
      </c>
      <c r="M1077" s="6">
        <v>1985</v>
      </c>
      <c r="N1077" s="6" t="s">
        <v>1940</v>
      </c>
      <c r="O1077" s="6" t="s">
        <v>1495</v>
      </c>
      <c r="Q1077" s="6" t="s">
        <v>870</v>
      </c>
      <c r="T1077" s="6" t="s">
        <v>1942</v>
      </c>
      <c r="Y1077" s="6">
        <v>303</v>
      </c>
      <c r="Z1077" s="6" t="s">
        <v>4440</v>
      </c>
    </row>
    <row r="1078" spans="1:26">
      <c r="A1078" s="6" t="s">
        <v>4436</v>
      </c>
      <c r="B1078" s="6" t="s">
        <v>4437</v>
      </c>
      <c r="C1078" s="6" t="s">
        <v>4438</v>
      </c>
      <c r="D1078" s="6" t="s">
        <v>4439</v>
      </c>
      <c r="E1078" s="6" t="s">
        <v>868</v>
      </c>
      <c r="F1078" s="6" t="s">
        <v>871</v>
      </c>
      <c r="G1078" s="6" t="s">
        <v>872</v>
      </c>
      <c r="I1078" s="6">
        <v>1</v>
      </c>
      <c r="J1078" s="6">
        <v>-55</v>
      </c>
      <c r="K1078" s="6">
        <v>0</v>
      </c>
      <c r="L1078" s="6">
        <v>0</v>
      </c>
      <c r="M1078" s="6">
        <v>1985</v>
      </c>
      <c r="N1078" s="6" t="s">
        <v>1940</v>
      </c>
      <c r="O1078" s="6" t="s">
        <v>1495</v>
      </c>
      <c r="Q1078" s="6" t="s">
        <v>870</v>
      </c>
      <c r="T1078" s="6" t="s">
        <v>1942</v>
      </c>
      <c r="Y1078" s="6">
        <v>303</v>
      </c>
      <c r="Z1078" s="6" t="s">
        <v>4440</v>
      </c>
    </row>
    <row r="1079" spans="1:26">
      <c r="A1079" s="6" t="s">
        <v>4436</v>
      </c>
      <c r="B1079" s="6" t="s">
        <v>4437</v>
      </c>
      <c r="C1079" s="6" t="s">
        <v>4438</v>
      </c>
      <c r="D1079" s="6" t="s">
        <v>4439</v>
      </c>
      <c r="E1079" s="6" t="s">
        <v>1740</v>
      </c>
      <c r="F1079" s="6" t="s">
        <v>1741</v>
      </c>
      <c r="I1079" s="6">
        <v>1</v>
      </c>
      <c r="J1079" s="6">
        <v>0</v>
      </c>
      <c r="K1079" s="6">
        <v>0</v>
      </c>
      <c r="L1079" s="6">
        <v>0</v>
      </c>
      <c r="M1079" s="6">
        <v>1985</v>
      </c>
      <c r="N1079" s="6" t="s">
        <v>1940</v>
      </c>
      <c r="O1079" s="6" t="s">
        <v>1495</v>
      </c>
      <c r="Q1079" s="6" t="s">
        <v>870</v>
      </c>
      <c r="T1079" s="6" t="s">
        <v>1942</v>
      </c>
      <c r="Y1079" s="6">
        <v>303</v>
      </c>
      <c r="Z1079" s="6" t="s">
        <v>4440</v>
      </c>
    </row>
    <row r="1080" spans="1:26">
      <c r="A1080" s="6" t="s">
        <v>4436</v>
      </c>
      <c r="B1080" s="6" t="s">
        <v>4437</v>
      </c>
      <c r="C1080" s="6" t="s">
        <v>4438</v>
      </c>
      <c r="D1080" s="6" t="s">
        <v>4439</v>
      </c>
      <c r="E1080" s="6" t="s">
        <v>1740</v>
      </c>
      <c r="F1080" s="6" t="s">
        <v>1741</v>
      </c>
      <c r="I1080" s="6">
        <v>1</v>
      </c>
      <c r="J1080" s="6">
        <v>0</v>
      </c>
      <c r="K1080" s="6">
        <v>0</v>
      </c>
      <c r="L1080" s="6">
        <v>0</v>
      </c>
      <c r="M1080" s="6">
        <v>1985</v>
      </c>
      <c r="N1080" s="6" t="s">
        <v>1940</v>
      </c>
      <c r="O1080" s="6" t="s">
        <v>1495</v>
      </c>
      <c r="Q1080" s="6" t="s">
        <v>870</v>
      </c>
      <c r="T1080" s="6" t="s">
        <v>1942</v>
      </c>
      <c r="Y1080" s="6">
        <v>303</v>
      </c>
      <c r="Z1080" s="6" t="s">
        <v>4440</v>
      </c>
    </row>
    <row r="1081" spans="1:26">
      <c r="A1081" s="6" t="s">
        <v>4436</v>
      </c>
      <c r="B1081" s="6" t="s">
        <v>4437</v>
      </c>
      <c r="C1081" s="6" t="s">
        <v>4438</v>
      </c>
      <c r="D1081" s="6" t="s">
        <v>4439</v>
      </c>
      <c r="E1081" s="6" t="s">
        <v>1740</v>
      </c>
      <c r="F1081" s="6" t="s">
        <v>1741</v>
      </c>
      <c r="I1081" s="6">
        <v>1</v>
      </c>
      <c r="J1081" s="6">
        <v>0</v>
      </c>
      <c r="K1081" s="6">
        <v>0</v>
      </c>
      <c r="L1081" s="6">
        <v>0</v>
      </c>
      <c r="M1081" s="6">
        <v>1985</v>
      </c>
      <c r="N1081" s="6" t="s">
        <v>1940</v>
      </c>
      <c r="O1081" s="6" t="s">
        <v>1495</v>
      </c>
      <c r="Q1081" s="6" t="s">
        <v>870</v>
      </c>
      <c r="T1081" s="6" t="s">
        <v>1942</v>
      </c>
      <c r="Y1081" s="6">
        <v>303</v>
      </c>
      <c r="Z1081" s="6" t="s">
        <v>4440</v>
      </c>
    </row>
    <row r="1082" spans="1:26">
      <c r="A1082" s="6" t="s">
        <v>4436</v>
      </c>
      <c r="B1082" s="6" t="s">
        <v>4437</v>
      </c>
      <c r="C1082" s="6" t="s">
        <v>4438</v>
      </c>
      <c r="D1082" s="6" t="s">
        <v>4439</v>
      </c>
      <c r="E1082" s="6" t="s">
        <v>873</v>
      </c>
      <c r="F1082" s="6" t="s">
        <v>1299</v>
      </c>
      <c r="G1082" s="6" t="s">
        <v>874</v>
      </c>
      <c r="I1082" s="6">
        <v>1</v>
      </c>
      <c r="J1082" s="6">
        <v>102</v>
      </c>
      <c r="K1082" s="6">
        <v>0</v>
      </c>
      <c r="L1082" s="6">
        <v>0</v>
      </c>
      <c r="M1082" s="6">
        <v>1985</v>
      </c>
      <c r="N1082" s="6" t="s">
        <v>1940</v>
      </c>
      <c r="O1082" s="6" t="s">
        <v>1495</v>
      </c>
      <c r="Q1082" s="6" t="s">
        <v>870</v>
      </c>
      <c r="T1082" s="6" t="s">
        <v>1942</v>
      </c>
      <c r="Y1082" s="6">
        <v>303</v>
      </c>
      <c r="Z1082" s="6" t="s">
        <v>4440</v>
      </c>
    </row>
    <row r="1083" spans="1:26">
      <c r="A1083" s="6" t="s">
        <v>4441</v>
      </c>
      <c r="B1083" s="6" t="s">
        <v>4442</v>
      </c>
      <c r="C1083" s="6" t="s">
        <v>4443</v>
      </c>
      <c r="D1083" s="6" t="s">
        <v>4444</v>
      </c>
      <c r="E1083" s="6" t="s">
        <v>878</v>
      </c>
      <c r="F1083" s="6" t="s">
        <v>879</v>
      </c>
      <c r="G1083" s="6" t="s">
        <v>880</v>
      </c>
      <c r="H1083" s="6" t="s">
        <v>181</v>
      </c>
      <c r="I1083" s="6">
        <v>1</v>
      </c>
      <c r="J1083" s="6">
        <v>888</v>
      </c>
      <c r="K1083" s="6">
        <v>0</v>
      </c>
      <c r="L1083" s="6">
        <v>0</v>
      </c>
      <c r="M1083" s="6">
        <v>888</v>
      </c>
      <c r="N1083" s="6" t="s">
        <v>1476</v>
      </c>
      <c r="O1083" s="6" t="s">
        <v>1477</v>
      </c>
      <c r="Q1083" s="6" t="s">
        <v>870</v>
      </c>
      <c r="T1083" s="6" t="s">
        <v>1886</v>
      </c>
      <c r="V1083" s="6">
        <v>199441</v>
      </c>
      <c r="W1083" s="6" t="s">
        <v>4445</v>
      </c>
      <c r="X1083" s="6" t="s">
        <v>4446</v>
      </c>
    </row>
    <row r="1084" spans="1:26">
      <c r="A1084" s="6" t="s">
        <v>4447</v>
      </c>
      <c r="B1084" s="6" t="s">
        <v>4448</v>
      </c>
      <c r="C1084" s="6" t="s">
        <v>4449</v>
      </c>
      <c r="D1084" s="6" t="s">
        <v>4450</v>
      </c>
      <c r="E1084" s="6" t="s">
        <v>1486</v>
      </c>
      <c r="F1084" s="6" t="s">
        <v>1487</v>
      </c>
      <c r="G1084" s="6" t="s">
        <v>1999</v>
      </c>
      <c r="H1084" s="6" t="s">
        <v>165</v>
      </c>
      <c r="I1084" s="6">
        <v>1</v>
      </c>
      <c r="J1084" s="6">
        <v>399</v>
      </c>
      <c r="K1084" s="6">
        <v>0</v>
      </c>
      <c r="L1084" s="6">
        <v>0</v>
      </c>
      <c r="M1084" s="6">
        <v>798</v>
      </c>
      <c r="N1084" s="6" t="s">
        <v>1476</v>
      </c>
      <c r="O1084" s="6" t="s">
        <v>1048</v>
      </c>
      <c r="Q1084" s="6" t="s">
        <v>870</v>
      </c>
      <c r="T1084" s="6" t="s">
        <v>1886</v>
      </c>
      <c r="V1084" s="6">
        <v>165367</v>
      </c>
      <c r="W1084" s="6" t="s">
        <v>4451</v>
      </c>
      <c r="X1084" s="6" t="s">
        <v>4452</v>
      </c>
    </row>
    <row r="1085" spans="1:26">
      <c r="A1085" s="6" t="s">
        <v>4447</v>
      </c>
      <c r="B1085" s="6" t="s">
        <v>4448</v>
      </c>
      <c r="C1085" s="6" t="s">
        <v>4449</v>
      </c>
      <c r="D1085" s="6" t="s">
        <v>4450</v>
      </c>
      <c r="E1085" s="6" t="s">
        <v>1486</v>
      </c>
      <c r="F1085" s="6" t="s">
        <v>1487</v>
      </c>
      <c r="G1085" s="6" t="s">
        <v>2664</v>
      </c>
      <c r="H1085" s="6" t="s">
        <v>166</v>
      </c>
      <c r="I1085" s="6">
        <v>1</v>
      </c>
      <c r="J1085" s="6">
        <v>399</v>
      </c>
      <c r="K1085" s="6">
        <v>0</v>
      </c>
      <c r="L1085" s="6">
        <v>0</v>
      </c>
      <c r="M1085" s="6">
        <v>798</v>
      </c>
      <c r="N1085" s="6" t="s">
        <v>1476</v>
      </c>
      <c r="O1085" s="6" t="s">
        <v>1048</v>
      </c>
      <c r="Q1085" s="6" t="s">
        <v>870</v>
      </c>
      <c r="T1085" s="6" t="s">
        <v>1886</v>
      </c>
      <c r="V1085" s="6">
        <v>165367</v>
      </c>
      <c r="W1085" s="6" t="s">
        <v>4451</v>
      </c>
      <c r="X1085" s="6" t="s">
        <v>4452</v>
      </c>
    </row>
    <row r="1086" spans="1:26">
      <c r="A1086" s="6" t="s">
        <v>4453</v>
      </c>
      <c r="B1086" s="6" t="s">
        <v>4454</v>
      </c>
      <c r="C1086" s="6" t="s">
        <v>4455</v>
      </c>
      <c r="D1086" s="6" t="s">
        <v>4456</v>
      </c>
      <c r="E1086" s="6" t="s">
        <v>1486</v>
      </c>
      <c r="F1086" s="6" t="s">
        <v>1487</v>
      </c>
      <c r="G1086" s="6" t="s">
        <v>1907</v>
      </c>
      <c r="H1086" s="6" t="s">
        <v>1045</v>
      </c>
      <c r="I1086" s="6">
        <v>1</v>
      </c>
      <c r="J1086" s="6">
        <v>399</v>
      </c>
      <c r="K1086" s="6">
        <v>0</v>
      </c>
      <c r="L1086" s="6">
        <v>0</v>
      </c>
      <c r="M1086" s="6">
        <v>1091</v>
      </c>
      <c r="N1086" s="6" t="s">
        <v>1476</v>
      </c>
      <c r="O1086" s="6" t="s">
        <v>1477</v>
      </c>
      <c r="Q1086" s="6" t="s">
        <v>870</v>
      </c>
      <c r="T1086" s="6" t="s">
        <v>1886</v>
      </c>
      <c r="V1086" s="6">
        <v>913012</v>
      </c>
      <c r="W1086" s="6" t="s">
        <v>4457</v>
      </c>
      <c r="X1086" s="6" t="s">
        <v>4458</v>
      </c>
    </row>
    <row r="1087" spans="1:26">
      <c r="A1087" s="6" t="s">
        <v>4453</v>
      </c>
      <c r="B1087" s="6" t="s">
        <v>4454</v>
      </c>
      <c r="C1087" s="6" t="s">
        <v>4455</v>
      </c>
      <c r="D1087" s="6" t="s">
        <v>4456</v>
      </c>
      <c r="E1087" s="6" t="s">
        <v>1481</v>
      </c>
      <c r="F1087" s="6" t="s">
        <v>1482</v>
      </c>
      <c r="G1087" s="6" t="s">
        <v>1483</v>
      </c>
      <c r="H1087" s="6" t="s">
        <v>175</v>
      </c>
      <c r="I1087" s="6">
        <v>1</v>
      </c>
      <c r="J1087" s="6">
        <v>450</v>
      </c>
      <c r="K1087" s="6">
        <v>0</v>
      </c>
      <c r="L1087" s="6">
        <v>0</v>
      </c>
      <c r="M1087" s="6">
        <v>1091</v>
      </c>
      <c r="N1087" s="6" t="s">
        <v>1476</v>
      </c>
      <c r="O1087" s="6" t="s">
        <v>1477</v>
      </c>
      <c r="Q1087" s="6" t="s">
        <v>870</v>
      </c>
      <c r="T1087" s="6" t="s">
        <v>1886</v>
      </c>
      <c r="V1087" s="6">
        <v>913012</v>
      </c>
      <c r="W1087" s="6" t="s">
        <v>4457</v>
      </c>
      <c r="X1087" s="6" t="s">
        <v>4458</v>
      </c>
    </row>
    <row r="1088" spans="1:26">
      <c r="A1088" s="6" t="s">
        <v>4453</v>
      </c>
      <c r="B1088" s="6" t="s">
        <v>4454</v>
      </c>
      <c r="C1088" s="6" t="s">
        <v>4455</v>
      </c>
      <c r="D1088" s="6" t="s">
        <v>4456</v>
      </c>
      <c r="E1088" s="6" t="s">
        <v>1524</v>
      </c>
      <c r="F1088" s="6" t="s">
        <v>1525</v>
      </c>
      <c r="G1088" s="6" t="s">
        <v>180</v>
      </c>
      <c r="H1088" s="6">
        <v>4714781024723</v>
      </c>
      <c r="I1088" s="6">
        <v>1</v>
      </c>
      <c r="J1088" s="6">
        <v>299</v>
      </c>
      <c r="K1088" s="6">
        <v>0</v>
      </c>
      <c r="L1088" s="6">
        <v>0</v>
      </c>
      <c r="M1088" s="6">
        <v>1091</v>
      </c>
      <c r="N1088" s="6" t="s">
        <v>1476</v>
      </c>
      <c r="O1088" s="6" t="s">
        <v>1477</v>
      </c>
      <c r="Q1088" s="6" t="s">
        <v>870</v>
      </c>
      <c r="T1088" s="6" t="s">
        <v>1886</v>
      </c>
      <c r="V1088" s="6">
        <v>913012</v>
      </c>
      <c r="W1088" s="6" t="s">
        <v>4457</v>
      </c>
      <c r="X1088" s="6" t="s">
        <v>4458</v>
      </c>
    </row>
    <row r="1089" spans="1:26">
      <c r="A1089" s="6" t="s">
        <v>4453</v>
      </c>
      <c r="B1089" s="6" t="s">
        <v>4454</v>
      </c>
      <c r="C1089" s="6" t="s">
        <v>4455</v>
      </c>
      <c r="D1089" s="6" t="s">
        <v>4456</v>
      </c>
      <c r="E1089" s="6" t="s">
        <v>868</v>
      </c>
      <c r="F1089" s="6" t="s">
        <v>871</v>
      </c>
      <c r="G1089" s="6" t="s">
        <v>872</v>
      </c>
      <c r="I1089" s="6">
        <v>1</v>
      </c>
      <c r="J1089" s="6">
        <v>-57</v>
      </c>
      <c r="K1089" s="6">
        <v>0</v>
      </c>
      <c r="L1089" s="6">
        <v>0</v>
      </c>
      <c r="M1089" s="6">
        <v>1091</v>
      </c>
      <c r="N1089" s="6" t="s">
        <v>1476</v>
      </c>
      <c r="O1089" s="6" t="s">
        <v>1477</v>
      </c>
      <c r="Q1089" s="6" t="s">
        <v>870</v>
      </c>
      <c r="T1089" s="6" t="s">
        <v>1886</v>
      </c>
      <c r="V1089" s="6">
        <v>913012</v>
      </c>
      <c r="W1089" s="6" t="s">
        <v>4457</v>
      </c>
      <c r="X1089" s="6" t="s">
        <v>4458</v>
      </c>
    </row>
    <row r="1090" spans="1:26">
      <c r="A1090" s="6" t="s">
        <v>4453</v>
      </c>
      <c r="B1090" s="6" t="s">
        <v>4454</v>
      </c>
      <c r="C1090" s="6" t="s">
        <v>4455</v>
      </c>
      <c r="D1090" s="6" t="s">
        <v>4456</v>
      </c>
      <c r="E1090" s="6" t="s">
        <v>1740</v>
      </c>
      <c r="F1090" s="6" t="s">
        <v>1741</v>
      </c>
      <c r="I1090" s="6">
        <v>1</v>
      </c>
      <c r="J1090" s="6">
        <v>0</v>
      </c>
      <c r="K1090" s="6">
        <v>0</v>
      </c>
      <c r="L1090" s="6">
        <v>0</v>
      </c>
      <c r="M1090" s="6">
        <v>1091</v>
      </c>
      <c r="N1090" s="6" t="s">
        <v>1476</v>
      </c>
      <c r="O1090" s="6" t="s">
        <v>1477</v>
      </c>
      <c r="Q1090" s="6" t="s">
        <v>870</v>
      </c>
      <c r="T1090" s="6" t="s">
        <v>1886</v>
      </c>
      <c r="V1090" s="6">
        <v>913012</v>
      </c>
      <c r="W1090" s="6" t="s">
        <v>4457</v>
      </c>
      <c r="X1090" s="6" t="s">
        <v>4458</v>
      </c>
    </row>
    <row r="1091" spans="1:26">
      <c r="A1091" s="6" t="s">
        <v>4453</v>
      </c>
      <c r="B1091" s="6" t="s">
        <v>4454</v>
      </c>
      <c r="C1091" s="6" t="s">
        <v>4455</v>
      </c>
      <c r="D1091" s="6" t="s">
        <v>4456</v>
      </c>
      <c r="E1091" s="6" t="s">
        <v>873</v>
      </c>
      <c r="F1091" s="6" t="s">
        <v>1299</v>
      </c>
      <c r="G1091" s="6" t="s">
        <v>874</v>
      </c>
      <c r="I1091" s="6">
        <v>1</v>
      </c>
      <c r="J1091" s="6">
        <v>57</v>
      </c>
      <c r="K1091" s="6">
        <v>0</v>
      </c>
      <c r="L1091" s="6">
        <v>0</v>
      </c>
      <c r="M1091" s="6">
        <v>1091</v>
      </c>
      <c r="N1091" s="6" t="s">
        <v>1476</v>
      </c>
      <c r="O1091" s="6" t="s">
        <v>1477</v>
      </c>
      <c r="Q1091" s="6" t="s">
        <v>870</v>
      </c>
      <c r="T1091" s="6" t="s">
        <v>1886</v>
      </c>
      <c r="V1091" s="6">
        <v>913012</v>
      </c>
      <c r="W1091" s="6" t="s">
        <v>4457</v>
      </c>
      <c r="X1091" s="6" t="s">
        <v>4458</v>
      </c>
    </row>
    <row r="1092" spans="1:26">
      <c r="A1092" s="6" t="s">
        <v>4459</v>
      </c>
      <c r="B1092" s="6" t="s">
        <v>4460</v>
      </c>
      <c r="C1092" s="6" t="s">
        <v>4461</v>
      </c>
      <c r="D1092" s="6" t="s">
        <v>4462</v>
      </c>
      <c r="E1092" s="6" t="s">
        <v>1478</v>
      </c>
      <c r="F1092" s="6" t="s">
        <v>1479</v>
      </c>
      <c r="G1092" s="6" t="s">
        <v>1946</v>
      </c>
      <c r="H1092" s="6" t="s">
        <v>295</v>
      </c>
      <c r="I1092" s="6">
        <v>1</v>
      </c>
      <c r="J1092" s="6">
        <v>280</v>
      </c>
      <c r="K1092" s="6">
        <v>0</v>
      </c>
      <c r="L1092" s="6">
        <v>0</v>
      </c>
      <c r="M1092" s="6">
        <v>1507</v>
      </c>
      <c r="N1092" s="6" t="s">
        <v>1476</v>
      </c>
      <c r="O1092" s="6" t="s">
        <v>1477</v>
      </c>
      <c r="Q1092" s="6" t="s">
        <v>870</v>
      </c>
      <c r="T1092" s="6" t="s">
        <v>1886</v>
      </c>
      <c r="V1092" s="6">
        <v>185349</v>
      </c>
      <c r="W1092" s="6" t="s">
        <v>4463</v>
      </c>
      <c r="X1092" s="6" t="s">
        <v>4464</v>
      </c>
    </row>
    <row r="1093" spans="1:26">
      <c r="A1093" s="6" t="s">
        <v>4459</v>
      </c>
      <c r="B1093" s="6" t="s">
        <v>4460</v>
      </c>
      <c r="C1093" s="6" t="s">
        <v>4461</v>
      </c>
      <c r="D1093" s="6" t="s">
        <v>4462</v>
      </c>
      <c r="E1093" s="6" t="s">
        <v>1944</v>
      </c>
      <c r="F1093" s="6" t="s">
        <v>1945</v>
      </c>
      <c r="G1093" s="6" t="s">
        <v>1819</v>
      </c>
      <c r="H1093" s="6" t="s">
        <v>298</v>
      </c>
      <c r="I1093" s="6">
        <v>1</v>
      </c>
      <c r="J1093" s="6">
        <v>680</v>
      </c>
      <c r="K1093" s="6">
        <v>0</v>
      </c>
      <c r="L1093" s="6">
        <v>0</v>
      </c>
      <c r="M1093" s="6">
        <v>1507</v>
      </c>
      <c r="N1093" s="6" t="s">
        <v>1476</v>
      </c>
      <c r="O1093" s="6" t="s">
        <v>1477</v>
      </c>
      <c r="Q1093" s="6" t="s">
        <v>870</v>
      </c>
      <c r="T1093" s="6" t="s">
        <v>1886</v>
      </c>
      <c r="V1093" s="6">
        <v>185349</v>
      </c>
      <c r="W1093" s="6" t="s">
        <v>4463</v>
      </c>
      <c r="X1093" s="6" t="s">
        <v>4464</v>
      </c>
    </row>
    <row r="1094" spans="1:26">
      <c r="A1094" s="6" t="s">
        <v>4459</v>
      </c>
      <c r="B1094" s="6" t="s">
        <v>4460</v>
      </c>
      <c r="C1094" s="6" t="s">
        <v>4461</v>
      </c>
      <c r="D1094" s="6" t="s">
        <v>4462</v>
      </c>
      <c r="E1094" s="6" t="s">
        <v>1524</v>
      </c>
      <c r="F1094" s="6" t="s">
        <v>1525</v>
      </c>
      <c r="G1094" s="6" t="s">
        <v>180</v>
      </c>
      <c r="H1094" s="6">
        <v>4714781024723</v>
      </c>
      <c r="I1094" s="6">
        <v>1</v>
      </c>
      <c r="J1094" s="6">
        <v>299</v>
      </c>
      <c r="K1094" s="6">
        <v>0</v>
      </c>
      <c r="L1094" s="6">
        <v>0</v>
      </c>
      <c r="M1094" s="6">
        <v>1507</v>
      </c>
      <c r="N1094" s="6" t="s">
        <v>1476</v>
      </c>
      <c r="O1094" s="6" t="s">
        <v>1477</v>
      </c>
      <c r="Q1094" s="6" t="s">
        <v>870</v>
      </c>
      <c r="T1094" s="6" t="s">
        <v>1886</v>
      </c>
      <c r="V1094" s="6">
        <v>185349</v>
      </c>
      <c r="W1094" s="6" t="s">
        <v>4463</v>
      </c>
      <c r="X1094" s="6" t="s">
        <v>4464</v>
      </c>
    </row>
    <row r="1095" spans="1:26">
      <c r="A1095" s="6" t="s">
        <v>4459</v>
      </c>
      <c r="B1095" s="6" t="s">
        <v>4460</v>
      </c>
      <c r="C1095" s="6" t="s">
        <v>4461</v>
      </c>
      <c r="D1095" s="6" t="s">
        <v>4462</v>
      </c>
      <c r="E1095" s="6" t="s">
        <v>1912</v>
      </c>
      <c r="F1095" s="6" t="s">
        <v>1913</v>
      </c>
      <c r="G1095" s="6" t="s">
        <v>194</v>
      </c>
      <c r="H1095" s="6">
        <v>4714781020282</v>
      </c>
      <c r="I1095" s="6">
        <v>1</v>
      </c>
      <c r="J1095" s="6">
        <v>299</v>
      </c>
      <c r="K1095" s="6">
        <v>0</v>
      </c>
      <c r="L1095" s="6">
        <v>0</v>
      </c>
      <c r="M1095" s="6">
        <v>1507</v>
      </c>
      <c r="N1095" s="6" t="s">
        <v>1476</v>
      </c>
      <c r="O1095" s="6" t="s">
        <v>1477</v>
      </c>
      <c r="Q1095" s="6" t="s">
        <v>870</v>
      </c>
      <c r="T1095" s="6" t="s">
        <v>1886</v>
      </c>
      <c r="V1095" s="6">
        <v>185349</v>
      </c>
      <c r="W1095" s="6" t="s">
        <v>4463</v>
      </c>
      <c r="X1095" s="6" t="s">
        <v>4464</v>
      </c>
    </row>
    <row r="1096" spans="1:26">
      <c r="A1096" s="6" t="s">
        <v>4459</v>
      </c>
      <c r="B1096" s="6" t="s">
        <v>4460</v>
      </c>
      <c r="C1096" s="6" t="s">
        <v>4461</v>
      </c>
      <c r="D1096" s="6" t="s">
        <v>4462</v>
      </c>
      <c r="E1096" s="6" t="s">
        <v>868</v>
      </c>
      <c r="F1096" s="6" t="s">
        <v>871</v>
      </c>
      <c r="G1096" s="6" t="s">
        <v>872</v>
      </c>
      <c r="I1096" s="6">
        <v>1</v>
      </c>
      <c r="J1096" s="6">
        <v>-51</v>
      </c>
      <c r="K1096" s="6">
        <v>0</v>
      </c>
      <c r="L1096" s="6">
        <v>0</v>
      </c>
      <c r="M1096" s="6">
        <v>1507</v>
      </c>
      <c r="N1096" s="6" t="s">
        <v>1476</v>
      </c>
      <c r="O1096" s="6" t="s">
        <v>1477</v>
      </c>
      <c r="Q1096" s="6" t="s">
        <v>870</v>
      </c>
      <c r="T1096" s="6" t="s">
        <v>1886</v>
      </c>
      <c r="V1096" s="6">
        <v>185349</v>
      </c>
      <c r="W1096" s="6" t="s">
        <v>4463</v>
      </c>
      <c r="X1096" s="6" t="s">
        <v>4464</v>
      </c>
    </row>
    <row r="1097" spans="1:26">
      <c r="A1097" s="6" t="s">
        <v>4459</v>
      </c>
      <c r="B1097" s="6" t="s">
        <v>4460</v>
      </c>
      <c r="C1097" s="6" t="s">
        <v>4461</v>
      </c>
      <c r="D1097" s="6" t="s">
        <v>4462</v>
      </c>
      <c r="E1097" s="6" t="s">
        <v>1740</v>
      </c>
      <c r="F1097" s="6" t="s">
        <v>1741</v>
      </c>
      <c r="I1097" s="6">
        <v>1</v>
      </c>
      <c r="J1097" s="6">
        <v>0</v>
      </c>
      <c r="K1097" s="6">
        <v>0</v>
      </c>
      <c r="L1097" s="6">
        <v>0</v>
      </c>
      <c r="M1097" s="6">
        <v>1507</v>
      </c>
      <c r="N1097" s="6" t="s">
        <v>1476</v>
      </c>
      <c r="O1097" s="6" t="s">
        <v>1477</v>
      </c>
      <c r="Q1097" s="6" t="s">
        <v>870</v>
      </c>
      <c r="T1097" s="6" t="s">
        <v>1886</v>
      </c>
      <c r="V1097" s="6">
        <v>185349</v>
      </c>
      <c r="W1097" s="6" t="s">
        <v>4463</v>
      </c>
      <c r="X1097" s="6" t="s">
        <v>4464</v>
      </c>
    </row>
    <row r="1098" spans="1:26">
      <c r="A1098" s="6" t="s">
        <v>4459</v>
      </c>
      <c r="B1098" s="6" t="s">
        <v>4460</v>
      </c>
      <c r="C1098" s="6" t="s">
        <v>4461</v>
      </c>
      <c r="D1098" s="6" t="s">
        <v>4462</v>
      </c>
      <c r="E1098" s="6" t="s">
        <v>1887</v>
      </c>
      <c r="F1098" s="6" t="s">
        <v>1888</v>
      </c>
      <c r="I1098" s="6">
        <v>1</v>
      </c>
      <c r="J1098" s="6">
        <v>0</v>
      </c>
      <c r="K1098" s="6">
        <v>0</v>
      </c>
      <c r="L1098" s="6">
        <v>0</v>
      </c>
      <c r="M1098" s="6">
        <v>1507</v>
      </c>
      <c r="N1098" s="6" t="s">
        <v>1476</v>
      </c>
      <c r="O1098" s="6" t="s">
        <v>1477</v>
      </c>
      <c r="Q1098" s="6" t="s">
        <v>870</v>
      </c>
      <c r="T1098" s="6" t="s">
        <v>1886</v>
      </c>
      <c r="V1098" s="6">
        <v>185349</v>
      </c>
      <c r="W1098" s="6" t="s">
        <v>4463</v>
      </c>
      <c r="X1098" s="6" t="s">
        <v>4464</v>
      </c>
    </row>
    <row r="1099" spans="1:26">
      <c r="A1099" s="6" t="s">
        <v>4459</v>
      </c>
      <c r="B1099" s="6" t="s">
        <v>4460</v>
      </c>
      <c r="C1099" s="6" t="s">
        <v>4461</v>
      </c>
      <c r="D1099" s="6" t="s">
        <v>4462</v>
      </c>
      <c r="E1099" s="6" t="s">
        <v>873</v>
      </c>
      <c r="F1099" s="6" t="s">
        <v>1299</v>
      </c>
      <c r="G1099" s="6" t="s">
        <v>874</v>
      </c>
      <c r="I1099" s="6">
        <v>1</v>
      </c>
      <c r="J1099" s="6">
        <v>78</v>
      </c>
      <c r="K1099" s="6">
        <v>0</v>
      </c>
      <c r="L1099" s="6">
        <v>0</v>
      </c>
      <c r="M1099" s="6">
        <v>1507</v>
      </c>
      <c r="N1099" s="6" t="s">
        <v>1476</v>
      </c>
      <c r="O1099" s="6" t="s">
        <v>1477</v>
      </c>
      <c r="Q1099" s="6" t="s">
        <v>870</v>
      </c>
      <c r="T1099" s="6" t="s">
        <v>1886</v>
      </c>
      <c r="V1099" s="6">
        <v>185349</v>
      </c>
      <c r="W1099" s="6" t="s">
        <v>4463</v>
      </c>
      <c r="X1099" s="6" t="s">
        <v>4464</v>
      </c>
    </row>
    <row r="1100" spans="1:26">
      <c r="A1100" s="6" t="s">
        <v>4465</v>
      </c>
      <c r="B1100" s="6" t="s">
        <v>4466</v>
      </c>
      <c r="C1100" s="6" t="s">
        <v>4467</v>
      </c>
      <c r="D1100" s="6" t="s">
        <v>4468</v>
      </c>
      <c r="E1100" s="6" t="s">
        <v>876</v>
      </c>
      <c r="F1100" s="6" t="s">
        <v>877</v>
      </c>
      <c r="G1100" s="6" t="s">
        <v>184</v>
      </c>
      <c r="H1100" s="6">
        <v>4714781020107</v>
      </c>
      <c r="I1100" s="6">
        <v>2</v>
      </c>
      <c r="J1100" s="6">
        <v>798</v>
      </c>
      <c r="K1100" s="6">
        <v>0</v>
      </c>
      <c r="L1100" s="6">
        <v>0</v>
      </c>
      <c r="M1100" s="6">
        <v>798</v>
      </c>
      <c r="N1100" s="6" t="s">
        <v>1940</v>
      </c>
      <c r="O1100" s="6" t="s">
        <v>1495</v>
      </c>
      <c r="Q1100" s="6" t="s">
        <v>870</v>
      </c>
      <c r="T1100" s="6" t="s">
        <v>1942</v>
      </c>
      <c r="Y1100" s="6">
        <v>260</v>
      </c>
      <c r="Z1100" s="6" t="s">
        <v>4469</v>
      </c>
    </row>
    <row r="1101" spans="1:26">
      <c r="A1101" s="6" t="s">
        <v>4470</v>
      </c>
      <c r="B1101" s="6" t="s">
        <v>4471</v>
      </c>
      <c r="C1101" s="6" t="s">
        <v>4472</v>
      </c>
      <c r="D1101" s="6" t="s">
        <v>4473</v>
      </c>
      <c r="E1101" s="6" t="s">
        <v>1499</v>
      </c>
      <c r="F1101" s="6" t="s">
        <v>1500</v>
      </c>
      <c r="G1101" s="6" t="s">
        <v>173</v>
      </c>
      <c r="H1101" s="6">
        <v>4714781024730</v>
      </c>
      <c r="I1101" s="6">
        <v>1</v>
      </c>
      <c r="J1101" s="6">
        <v>299</v>
      </c>
      <c r="K1101" s="6">
        <v>65</v>
      </c>
      <c r="L1101" s="6">
        <v>0</v>
      </c>
      <c r="M1101" s="6">
        <v>364</v>
      </c>
      <c r="N1101" s="6" t="s">
        <v>1476</v>
      </c>
      <c r="O1101" s="6" t="s">
        <v>1477</v>
      </c>
      <c r="Q1101" s="6" t="s">
        <v>870</v>
      </c>
      <c r="T1101" s="6" t="s">
        <v>1886</v>
      </c>
      <c r="V1101" s="6">
        <v>153995</v>
      </c>
      <c r="W1101" s="6" t="s">
        <v>4474</v>
      </c>
      <c r="X1101" s="6" t="s">
        <v>4475</v>
      </c>
    </row>
    <row r="1102" spans="1:26">
      <c r="A1102" s="6" t="s">
        <v>4476</v>
      </c>
      <c r="B1102" s="6" t="s">
        <v>4477</v>
      </c>
      <c r="C1102" s="6" t="s">
        <v>4478</v>
      </c>
      <c r="D1102" s="6" t="s">
        <v>4479</v>
      </c>
      <c r="E1102" s="6" t="s">
        <v>1912</v>
      </c>
      <c r="F1102" s="6" t="s">
        <v>1913</v>
      </c>
      <c r="G1102" s="6" t="s">
        <v>194</v>
      </c>
      <c r="H1102" s="6">
        <v>4714781020282</v>
      </c>
      <c r="I1102" s="6">
        <v>1</v>
      </c>
      <c r="J1102" s="6">
        <v>299</v>
      </c>
      <c r="K1102" s="6">
        <v>0</v>
      </c>
      <c r="L1102" s="6">
        <v>0</v>
      </c>
      <c r="M1102" s="6">
        <v>897</v>
      </c>
      <c r="N1102" s="6" t="s">
        <v>1940</v>
      </c>
      <c r="O1102" s="6" t="s">
        <v>1495</v>
      </c>
      <c r="Q1102" s="6" t="s">
        <v>870</v>
      </c>
      <c r="T1102" s="6" t="s">
        <v>1942</v>
      </c>
      <c r="Y1102" s="6">
        <v>235</v>
      </c>
      <c r="Z1102" s="6" t="s">
        <v>4480</v>
      </c>
    </row>
    <row r="1103" spans="1:26">
      <c r="A1103" s="6" t="s">
        <v>4476</v>
      </c>
      <c r="B1103" s="6" t="s">
        <v>4477</v>
      </c>
      <c r="C1103" s="6" t="s">
        <v>4478</v>
      </c>
      <c r="D1103" s="6" t="s">
        <v>4479</v>
      </c>
      <c r="E1103" s="6" t="s">
        <v>1499</v>
      </c>
      <c r="F1103" s="6" t="s">
        <v>1500</v>
      </c>
      <c r="G1103" s="6" t="s">
        <v>173</v>
      </c>
      <c r="H1103" s="6">
        <v>4714781024730</v>
      </c>
      <c r="I1103" s="6">
        <v>1</v>
      </c>
      <c r="J1103" s="6">
        <v>299</v>
      </c>
      <c r="K1103" s="6">
        <v>0</v>
      </c>
      <c r="L1103" s="6">
        <v>0</v>
      </c>
      <c r="M1103" s="6">
        <v>897</v>
      </c>
      <c r="N1103" s="6" t="s">
        <v>1940</v>
      </c>
      <c r="O1103" s="6" t="s">
        <v>1495</v>
      </c>
      <c r="Q1103" s="6" t="s">
        <v>870</v>
      </c>
      <c r="T1103" s="6" t="s">
        <v>1942</v>
      </c>
      <c r="Y1103" s="6">
        <v>235</v>
      </c>
      <c r="Z1103" s="6" t="s">
        <v>4480</v>
      </c>
    </row>
    <row r="1104" spans="1:26">
      <c r="A1104" s="6" t="s">
        <v>4476</v>
      </c>
      <c r="B1104" s="6" t="s">
        <v>4477</v>
      </c>
      <c r="C1104" s="6" t="s">
        <v>4478</v>
      </c>
      <c r="D1104" s="6" t="s">
        <v>4479</v>
      </c>
      <c r="E1104" s="6" t="s">
        <v>1514</v>
      </c>
      <c r="F1104" s="6" t="s">
        <v>1515</v>
      </c>
      <c r="G1104" s="6" t="s">
        <v>179</v>
      </c>
      <c r="H1104" s="6">
        <v>4714781024716</v>
      </c>
      <c r="I1104" s="6">
        <v>1</v>
      </c>
      <c r="J1104" s="6">
        <v>299</v>
      </c>
      <c r="K1104" s="6">
        <v>0</v>
      </c>
      <c r="L1104" s="6">
        <v>0</v>
      </c>
      <c r="M1104" s="6">
        <v>897</v>
      </c>
      <c r="N1104" s="6" t="s">
        <v>1940</v>
      </c>
      <c r="O1104" s="6" t="s">
        <v>1495</v>
      </c>
      <c r="Q1104" s="6" t="s">
        <v>870</v>
      </c>
      <c r="T1104" s="6" t="s">
        <v>1942</v>
      </c>
      <c r="Y1104" s="6">
        <v>235</v>
      </c>
      <c r="Z1104" s="6" t="s">
        <v>4480</v>
      </c>
    </row>
    <row r="1105" spans="1:26">
      <c r="A1105" s="6" t="s">
        <v>4481</v>
      </c>
      <c r="B1105" s="6" t="s">
        <v>4482</v>
      </c>
      <c r="C1105" s="6" t="s">
        <v>4483</v>
      </c>
      <c r="D1105" s="6" t="s">
        <v>4484</v>
      </c>
      <c r="E1105" s="6" t="s">
        <v>878</v>
      </c>
      <c r="F1105" s="6" t="s">
        <v>879</v>
      </c>
      <c r="G1105" s="6" t="s">
        <v>880</v>
      </c>
      <c r="H1105" s="6" t="s">
        <v>181</v>
      </c>
      <c r="I1105" s="6">
        <v>1</v>
      </c>
      <c r="J1105" s="6">
        <v>888</v>
      </c>
      <c r="K1105" s="6">
        <v>0</v>
      </c>
      <c r="L1105" s="6">
        <v>0</v>
      </c>
      <c r="M1105" s="6">
        <v>888</v>
      </c>
      <c r="N1105" s="6" t="s">
        <v>1476</v>
      </c>
      <c r="O1105" s="6" t="s">
        <v>1477</v>
      </c>
      <c r="Q1105" s="6" t="s">
        <v>870</v>
      </c>
      <c r="T1105" s="6" t="s">
        <v>1886</v>
      </c>
      <c r="V1105" s="6">
        <v>110208</v>
      </c>
      <c r="W1105" s="6" t="s">
        <v>4485</v>
      </c>
      <c r="X1105" s="6" t="s">
        <v>4486</v>
      </c>
    </row>
    <row r="1106" spans="1:26">
      <c r="A1106" s="6" t="s">
        <v>4487</v>
      </c>
      <c r="B1106" s="6" t="s">
        <v>4488</v>
      </c>
      <c r="C1106" s="6" t="s">
        <v>4489</v>
      </c>
      <c r="D1106" s="6" t="s">
        <v>4490</v>
      </c>
      <c r="E1106" s="6" t="s">
        <v>1486</v>
      </c>
      <c r="F1106" s="6" t="s">
        <v>1487</v>
      </c>
      <c r="G1106" s="6" t="s">
        <v>1488</v>
      </c>
      <c r="H1106" s="6" t="s">
        <v>163</v>
      </c>
      <c r="I1106" s="6">
        <v>1</v>
      </c>
      <c r="J1106" s="6">
        <v>399</v>
      </c>
      <c r="K1106" s="6">
        <v>0</v>
      </c>
      <c r="L1106" s="6">
        <v>0</v>
      </c>
      <c r="M1106" s="6">
        <v>849</v>
      </c>
      <c r="N1106" s="6" t="s">
        <v>1476</v>
      </c>
      <c r="O1106" s="6" t="s">
        <v>1477</v>
      </c>
      <c r="Q1106" s="6" t="s">
        <v>870</v>
      </c>
      <c r="T1106" s="6" t="s">
        <v>1886</v>
      </c>
      <c r="V1106" s="6">
        <v>871345</v>
      </c>
      <c r="W1106" s="6" t="s">
        <v>4491</v>
      </c>
      <c r="X1106" s="6" t="s">
        <v>4492</v>
      </c>
    </row>
    <row r="1107" spans="1:26">
      <c r="A1107" s="6" t="s">
        <v>4487</v>
      </c>
      <c r="B1107" s="6" t="s">
        <v>4488</v>
      </c>
      <c r="C1107" s="6" t="s">
        <v>4489</v>
      </c>
      <c r="D1107" s="6" t="s">
        <v>4490</v>
      </c>
      <c r="E1107" s="6" t="s">
        <v>1481</v>
      </c>
      <c r="F1107" s="6" t="s">
        <v>1482</v>
      </c>
      <c r="G1107" s="6" t="s">
        <v>1483</v>
      </c>
      <c r="H1107" s="6" t="s">
        <v>175</v>
      </c>
      <c r="I1107" s="6">
        <v>1</v>
      </c>
      <c r="J1107" s="6">
        <v>450</v>
      </c>
      <c r="K1107" s="6">
        <v>0</v>
      </c>
      <c r="L1107" s="6">
        <v>0</v>
      </c>
      <c r="M1107" s="6">
        <v>849</v>
      </c>
      <c r="N1107" s="6" t="s">
        <v>1476</v>
      </c>
      <c r="O1107" s="6" t="s">
        <v>1477</v>
      </c>
      <c r="Q1107" s="6" t="s">
        <v>870</v>
      </c>
      <c r="T1107" s="6" t="s">
        <v>1886</v>
      </c>
      <c r="V1107" s="6">
        <v>871345</v>
      </c>
      <c r="W1107" s="6" t="s">
        <v>4491</v>
      </c>
      <c r="X1107" s="6" t="s">
        <v>4492</v>
      </c>
    </row>
    <row r="1108" spans="1:26">
      <c r="A1108" s="6" t="s">
        <v>4493</v>
      </c>
      <c r="B1108" s="6" t="s">
        <v>4494</v>
      </c>
      <c r="C1108" s="6" t="s">
        <v>4495</v>
      </c>
      <c r="D1108" s="6" t="s">
        <v>4496</v>
      </c>
      <c r="E1108" s="6" t="s">
        <v>1486</v>
      </c>
      <c r="F1108" s="6" t="s">
        <v>1487</v>
      </c>
      <c r="G1108" s="6" t="s">
        <v>1488</v>
      </c>
      <c r="H1108" s="6" t="s">
        <v>163</v>
      </c>
      <c r="I1108" s="6">
        <v>2</v>
      </c>
      <c r="J1108" s="6">
        <v>798</v>
      </c>
      <c r="K1108" s="6">
        <v>0</v>
      </c>
      <c r="L1108" s="6">
        <v>0</v>
      </c>
      <c r="M1108" s="6">
        <v>798</v>
      </c>
      <c r="N1108" s="6" t="s">
        <v>1940</v>
      </c>
      <c r="O1108" s="6" t="s">
        <v>1941</v>
      </c>
      <c r="Q1108" s="6" t="s">
        <v>870</v>
      </c>
      <c r="T1108" s="6" t="s">
        <v>1942</v>
      </c>
      <c r="Y1108" s="6">
        <v>221</v>
      </c>
      <c r="Z1108" s="6" t="s">
        <v>4497</v>
      </c>
    </row>
    <row r="1109" spans="1:26">
      <c r="A1109" s="6" t="s">
        <v>4498</v>
      </c>
      <c r="B1109" s="6" t="s">
        <v>4499</v>
      </c>
      <c r="C1109" s="6" t="s">
        <v>4500</v>
      </c>
      <c r="D1109" s="6" t="s">
        <v>4501</v>
      </c>
      <c r="E1109" s="6" t="s">
        <v>1557</v>
      </c>
      <c r="F1109" s="6" t="s">
        <v>1558</v>
      </c>
      <c r="G1109" s="6" t="s">
        <v>2457</v>
      </c>
      <c r="H1109" s="6" t="s">
        <v>436</v>
      </c>
      <c r="I1109" s="6">
        <v>2</v>
      </c>
      <c r="J1109" s="6">
        <v>1300</v>
      </c>
      <c r="K1109" s="6">
        <v>0</v>
      </c>
      <c r="L1109" s="6">
        <v>0</v>
      </c>
      <c r="M1109" s="6">
        <v>1605</v>
      </c>
      <c r="N1109" s="6" t="s">
        <v>1476</v>
      </c>
      <c r="O1109" s="6" t="s">
        <v>1477</v>
      </c>
      <c r="Q1109" s="6" t="s">
        <v>870</v>
      </c>
      <c r="T1109" s="6" t="s">
        <v>1886</v>
      </c>
      <c r="V1109" s="6">
        <v>182591</v>
      </c>
      <c r="W1109" s="6" t="s">
        <v>4502</v>
      </c>
      <c r="X1109" s="6" t="s">
        <v>4503</v>
      </c>
    </row>
    <row r="1110" spans="1:26">
      <c r="A1110" s="6" t="s">
        <v>4498</v>
      </c>
      <c r="B1110" s="6" t="s">
        <v>4499</v>
      </c>
      <c r="C1110" s="6" t="s">
        <v>4500</v>
      </c>
      <c r="D1110" s="6" t="s">
        <v>4501</v>
      </c>
      <c r="E1110" s="6" t="s">
        <v>1923</v>
      </c>
      <c r="F1110" s="6" t="s">
        <v>1924</v>
      </c>
      <c r="G1110" s="6" t="s">
        <v>2418</v>
      </c>
      <c r="H1110" s="6" t="s">
        <v>340</v>
      </c>
      <c r="I1110" s="6">
        <v>1</v>
      </c>
      <c r="J1110" s="6">
        <v>390</v>
      </c>
      <c r="K1110" s="6">
        <v>0</v>
      </c>
      <c r="L1110" s="6">
        <v>0</v>
      </c>
      <c r="M1110" s="6">
        <v>1605</v>
      </c>
      <c r="N1110" s="6" t="s">
        <v>1476</v>
      </c>
      <c r="O1110" s="6" t="s">
        <v>1477</v>
      </c>
      <c r="Q1110" s="6" t="s">
        <v>870</v>
      </c>
      <c r="T1110" s="6" t="s">
        <v>1886</v>
      </c>
      <c r="V1110" s="6">
        <v>182591</v>
      </c>
      <c r="W1110" s="6" t="s">
        <v>4502</v>
      </c>
      <c r="X1110" s="6" t="s">
        <v>4503</v>
      </c>
    </row>
    <row r="1111" spans="1:26">
      <c r="A1111" s="6" t="s">
        <v>4498</v>
      </c>
      <c r="B1111" s="6" t="s">
        <v>4499</v>
      </c>
      <c r="C1111" s="6" t="s">
        <v>4500</v>
      </c>
      <c r="D1111" s="6" t="s">
        <v>4501</v>
      </c>
      <c r="E1111" s="6" t="s">
        <v>868</v>
      </c>
      <c r="F1111" s="6" t="s">
        <v>871</v>
      </c>
      <c r="G1111" s="6" t="s">
        <v>872</v>
      </c>
      <c r="I1111" s="6">
        <v>1</v>
      </c>
      <c r="J1111" s="6">
        <v>-85</v>
      </c>
      <c r="K1111" s="6">
        <v>0</v>
      </c>
      <c r="L1111" s="6">
        <v>0</v>
      </c>
      <c r="M1111" s="6">
        <v>1605</v>
      </c>
      <c r="N1111" s="6" t="s">
        <v>1476</v>
      </c>
      <c r="O1111" s="6" t="s">
        <v>1477</v>
      </c>
      <c r="Q1111" s="6" t="s">
        <v>870</v>
      </c>
      <c r="T1111" s="6" t="s">
        <v>1886</v>
      </c>
      <c r="V1111" s="6">
        <v>182591</v>
      </c>
      <c r="W1111" s="6" t="s">
        <v>4502</v>
      </c>
      <c r="X1111" s="6" t="s">
        <v>4503</v>
      </c>
    </row>
    <row r="1112" spans="1:26">
      <c r="A1112" s="6" t="s">
        <v>4498</v>
      </c>
      <c r="B1112" s="6" t="s">
        <v>4499</v>
      </c>
      <c r="C1112" s="6" t="s">
        <v>4500</v>
      </c>
      <c r="D1112" s="6" t="s">
        <v>4501</v>
      </c>
      <c r="E1112" s="6" t="s">
        <v>1740</v>
      </c>
      <c r="F1112" s="6" t="s">
        <v>1741</v>
      </c>
      <c r="I1112" s="6">
        <v>1</v>
      </c>
      <c r="J1112" s="6">
        <v>0</v>
      </c>
      <c r="K1112" s="6">
        <v>0</v>
      </c>
      <c r="L1112" s="6">
        <v>0</v>
      </c>
      <c r="M1112" s="6">
        <v>1605</v>
      </c>
      <c r="N1112" s="6" t="s">
        <v>1476</v>
      </c>
      <c r="O1112" s="6" t="s">
        <v>1477</v>
      </c>
      <c r="Q1112" s="6" t="s">
        <v>870</v>
      </c>
      <c r="T1112" s="6" t="s">
        <v>1886</v>
      </c>
      <c r="V1112" s="6">
        <v>182591</v>
      </c>
      <c r="W1112" s="6" t="s">
        <v>4502</v>
      </c>
      <c r="X1112" s="6" t="s">
        <v>4503</v>
      </c>
    </row>
    <row r="1113" spans="1:26">
      <c r="A1113" s="6" t="s">
        <v>4498</v>
      </c>
      <c r="B1113" s="6" t="s">
        <v>4499</v>
      </c>
      <c r="C1113" s="6" t="s">
        <v>4500</v>
      </c>
      <c r="D1113" s="6" t="s">
        <v>4501</v>
      </c>
      <c r="E1113" s="6" t="s">
        <v>1740</v>
      </c>
      <c r="F1113" s="6" t="s">
        <v>1741</v>
      </c>
      <c r="I1113" s="6">
        <v>1</v>
      </c>
      <c r="J1113" s="6">
        <v>0</v>
      </c>
      <c r="K1113" s="6">
        <v>0</v>
      </c>
      <c r="L1113" s="6">
        <v>0</v>
      </c>
      <c r="M1113" s="6">
        <v>1605</v>
      </c>
      <c r="N1113" s="6" t="s">
        <v>1476</v>
      </c>
      <c r="O1113" s="6" t="s">
        <v>1477</v>
      </c>
      <c r="Q1113" s="6" t="s">
        <v>870</v>
      </c>
      <c r="T1113" s="6" t="s">
        <v>1886</v>
      </c>
      <c r="V1113" s="6">
        <v>182591</v>
      </c>
      <c r="W1113" s="6" t="s">
        <v>4502</v>
      </c>
      <c r="X1113" s="6" t="s">
        <v>4503</v>
      </c>
    </row>
    <row r="1114" spans="1:26">
      <c r="A1114" s="6" t="s">
        <v>4498</v>
      </c>
      <c r="B1114" s="6" t="s">
        <v>4499</v>
      </c>
      <c r="C1114" s="6" t="s">
        <v>4500</v>
      </c>
      <c r="D1114" s="6" t="s">
        <v>4501</v>
      </c>
      <c r="E1114" s="6" t="s">
        <v>873</v>
      </c>
      <c r="F1114" s="6" t="s">
        <v>1299</v>
      </c>
      <c r="G1114" s="6" t="s">
        <v>874</v>
      </c>
      <c r="I1114" s="6">
        <v>1</v>
      </c>
      <c r="J1114" s="6">
        <v>85</v>
      </c>
      <c r="K1114" s="6">
        <v>0</v>
      </c>
      <c r="L1114" s="6">
        <v>0</v>
      </c>
      <c r="M1114" s="6">
        <v>1605</v>
      </c>
      <c r="N1114" s="6" t="s">
        <v>1476</v>
      </c>
      <c r="O1114" s="6" t="s">
        <v>1477</v>
      </c>
      <c r="Q1114" s="6" t="s">
        <v>870</v>
      </c>
      <c r="T1114" s="6" t="s">
        <v>1886</v>
      </c>
      <c r="V1114" s="6">
        <v>182591</v>
      </c>
      <c r="W1114" s="6" t="s">
        <v>4502</v>
      </c>
      <c r="X1114" s="6" t="s">
        <v>4503</v>
      </c>
    </row>
    <row r="1115" spans="1:26">
      <c r="A1115" s="6" t="s">
        <v>4504</v>
      </c>
      <c r="B1115" s="6" t="s">
        <v>4505</v>
      </c>
      <c r="C1115" s="6" t="s">
        <v>4506</v>
      </c>
      <c r="D1115" s="6" t="s">
        <v>4507</v>
      </c>
      <c r="E1115" s="6" t="s">
        <v>878</v>
      </c>
      <c r="F1115" s="6" t="s">
        <v>879</v>
      </c>
      <c r="G1115" s="6" t="s">
        <v>880</v>
      </c>
      <c r="H1115" s="6" t="s">
        <v>181</v>
      </c>
      <c r="I1115" s="6">
        <v>1</v>
      </c>
      <c r="J1115" s="6">
        <v>888</v>
      </c>
      <c r="K1115" s="6">
        <v>0</v>
      </c>
      <c r="L1115" s="6">
        <v>0</v>
      </c>
      <c r="M1115" s="6">
        <v>1110</v>
      </c>
      <c r="N1115" s="6" t="s">
        <v>1476</v>
      </c>
      <c r="O1115" s="6" t="s">
        <v>1477</v>
      </c>
      <c r="Q1115" s="6" t="s">
        <v>870</v>
      </c>
      <c r="T1115" s="6" t="s">
        <v>1886</v>
      </c>
      <c r="V1115" s="6">
        <v>216670</v>
      </c>
      <c r="W1115" s="6" t="s">
        <v>2442</v>
      </c>
      <c r="X1115" s="6" t="s">
        <v>2443</v>
      </c>
    </row>
    <row r="1116" spans="1:26">
      <c r="A1116" s="6" t="s">
        <v>4504</v>
      </c>
      <c r="B1116" s="6" t="s">
        <v>4505</v>
      </c>
      <c r="C1116" s="6" t="s">
        <v>4506</v>
      </c>
      <c r="D1116" s="6" t="s">
        <v>4507</v>
      </c>
      <c r="E1116" s="6" t="s">
        <v>1478</v>
      </c>
      <c r="F1116" s="6" t="s">
        <v>1479</v>
      </c>
      <c r="G1116" s="6" t="s">
        <v>1946</v>
      </c>
      <c r="H1116" s="6" t="s">
        <v>295</v>
      </c>
      <c r="I1116" s="6">
        <v>1</v>
      </c>
      <c r="J1116" s="6">
        <v>280</v>
      </c>
      <c r="K1116" s="6">
        <v>0</v>
      </c>
      <c r="L1116" s="6">
        <v>0</v>
      </c>
      <c r="M1116" s="6">
        <v>1110</v>
      </c>
      <c r="N1116" s="6" t="s">
        <v>1476</v>
      </c>
      <c r="O1116" s="6" t="s">
        <v>1477</v>
      </c>
      <c r="Q1116" s="6" t="s">
        <v>870</v>
      </c>
      <c r="T1116" s="6" t="s">
        <v>1886</v>
      </c>
      <c r="V1116" s="6">
        <v>216670</v>
      </c>
      <c r="W1116" s="6" t="s">
        <v>2442</v>
      </c>
      <c r="X1116" s="6" t="s">
        <v>2443</v>
      </c>
    </row>
    <row r="1117" spans="1:26">
      <c r="A1117" s="6" t="s">
        <v>4504</v>
      </c>
      <c r="B1117" s="6" t="s">
        <v>4505</v>
      </c>
      <c r="C1117" s="6" t="s">
        <v>4506</v>
      </c>
      <c r="D1117" s="6" t="s">
        <v>4507</v>
      </c>
      <c r="E1117" s="6" t="s">
        <v>868</v>
      </c>
      <c r="F1117" s="6" t="s">
        <v>871</v>
      </c>
      <c r="G1117" s="6" t="s">
        <v>872</v>
      </c>
      <c r="I1117" s="6">
        <v>1</v>
      </c>
      <c r="J1117" s="6">
        <v>-58</v>
      </c>
      <c r="K1117" s="6">
        <v>0</v>
      </c>
      <c r="L1117" s="6">
        <v>0</v>
      </c>
      <c r="M1117" s="6">
        <v>1110</v>
      </c>
      <c r="N1117" s="6" t="s">
        <v>1476</v>
      </c>
      <c r="O1117" s="6" t="s">
        <v>1477</v>
      </c>
      <c r="Q1117" s="6" t="s">
        <v>870</v>
      </c>
      <c r="T1117" s="6" t="s">
        <v>1886</v>
      </c>
      <c r="V1117" s="6">
        <v>216670</v>
      </c>
      <c r="W1117" s="6" t="s">
        <v>2442</v>
      </c>
      <c r="X1117" s="6" t="s">
        <v>2443</v>
      </c>
    </row>
    <row r="1118" spans="1:26">
      <c r="A1118" s="6" t="s">
        <v>4504</v>
      </c>
      <c r="B1118" s="6" t="s">
        <v>4505</v>
      </c>
      <c r="C1118" s="6" t="s">
        <v>4506</v>
      </c>
      <c r="D1118" s="6" t="s">
        <v>4507</v>
      </c>
      <c r="E1118" s="6" t="s">
        <v>1887</v>
      </c>
      <c r="F1118" s="6" t="s">
        <v>1888</v>
      </c>
      <c r="I1118" s="6">
        <v>1</v>
      </c>
      <c r="J1118" s="6">
        <v>0</v>
      </c>
      <c r="K1118" s="6">
        <v>0</v>
      </c>
      <c r="L1118" s="6">
        <v>0</v>
      </c>
      <c r="M1118" s="6">
        <v>1110</v>
      </c>
      <c r="N1118" s="6" t="s">
        <v>1476</v>
      </c>
      <c r="O1118" s="6" t="s">
        <v>1477</v>
      </c>
      <c r="Q1118" s="6" t="s">
        <v>870</v>
      </c>
      <c r="T1118" s="6" t="s">
        <v>1886</v>
      </c>
      <c r="V1118" s="6">
        <v>216670</v>
      </c>
      <c r="W1118" s="6" t="s">
        <v>2442</v>
      </c>
      <c r="X1118" s="6" t="s">
        <v>2443</v>
      </c>
    </row>
    <row r="1119" spans="1:26">
      <c r="A1119" s="6" t="s">
        <v>4504</v>
      </c>
      <c r="B1119" s="6" t="s">
        <v>4505</v>
      </c>
      <c r="C1119" s="6" t="s">
        <v>4506</v>
      </c>
      <c r="D1119" s="6" t="s">
        <v>4507</v>
      </c>
      <c r="E1119" s="6" t="s">
        <v>873</v>
      </c>
      <c r="F1119" s="6" t="s">
        <v>1299</v>
      </c>
      <c r="G1119" s="6" t="s">
        <v>874</v>
      </c>
      <c r="I1119" s="6">
        <v>1</v>
      </c>
      <c r="J1119" s="6">
        <v>58</v>
      </c>
      <c r="K1119" s="6">
        <v>0</v>
      </c>
      <c r="L1119" s="6">
        <v>0</v>
      </c>
      <c r="M1119" s="6">
        <v>1110</v>
      </c>
      <c r="N1119" s="6" t="s">
        <v>1476</v>
      </c>
      <c r="O1119" s="6" t="s">
        <v>1477</v>
      </c>
      <c r="Q1119" s="6" t="s">
        <v>870</v>
      </c>
      <c r="T1119" s="6" t="s">
        <v>1886</v>
      </c>
      <c r="V1119" s="6">
        <v>216670</v>
      </c>
      <c r="W1119" s="6" t="s">
        <v>2442</v>
      </c>
      <c r="X1119" s="6" t="s">
        <v>2443</v>
      </c>
    </row>
    <row r="1120" spans="1:26">
      <c r="A1120" s="6" t="s">
        <v>4508</v>
      </c>
      <c r="B1120" s="6" t="s">
        <v>4509</v>
      </c>
      <c r="C1120" s="6" t="s">
        <v>4510</v>
      </c>
      <c r="D1120" s="6" t="s">
        <v>4511</v>
      </c>
      <c r="E1120" s="6" t="s">
        <v>3101</v>
      </c>
      <c r="F1120" s="6" t="s">
        <v>3102</v>
      </c>
      <c r="G1120" s="6" t="s">
        <v>3103</v>
      </c>
      <c r="H1120" s="6">
        <v>4714781021463</v>
      </c>
      <c r="I1120" s="6">
        <v>2</v>
      </c>
      <c r="J1120" s="6">
        <v>240</v>
      </c>
      <c r="K1120" s="6">
        <v>65</v>
      </c>
      <c r="L1120" s="6">
        <v>0</v>
      </c>
      <c r="M1120" s="6">
        <v>603</v>
      </c>
      <c r="N1120" s="6" t="s">
        <v>1476</v>
      </c>
      <c r="O1120" s="6" t="s">
        <v>1477</v>
      </c>
      <c r="Q1120" s="6" t="s">
        <v>870</v>
      </c>
      <c r="T1120" s="6" t="s">
        <v>1886</v>
      </c>
      <c r="V1120" s="6">
        <v>963408</v>
      </c>
      <c r="W1120" s="6" t="s">
        <v>4512</v>
      </c>
      <c r="X1120" s="6" t="s">
        <v>4513</v>
      </c>
    </row>
    <row r="1121" spans="1:24">
      <c r="A1121" s="6" t="s">
        <v>4508</v>
      </c>
      <c r="B1121" s="6" t="s">
        <v>4509</v>
      </c>
      <c r="C1121" s="6" t="s">
        <v>4510</v>
      </c>
      <c r="D1121" s="6" t="s">
        <v>4511</v>
      </c>
      <c r="E1121" s="6" t="s">
        <v>1496</v>
      </c>
      <c r="F1121" s="6" t="s">
        <v>1523</v>
      </c>
      <c r="G1121" s="6" t="s">
        <v>183</v>
      </c>
      <c r="H1121" s="6">
        <v>4714781020954</v>
      </c>
      <c r="I1121" s="6">
        <v>2</v>
      </c>
      <c r="J1121" s="6">
        <v>298</v>
      </c>
      <c r="K1121" s="6">
        <v>65</v>
      </c>
      <c r="L1121" s="6">
        <v>0</v>
      </c>
      <c r="M1121" s="6">
        <v>603</v>
      </c>
      <c r="N1121" s="6" t="s">
        <v>1476</v>
      </c>
      <c r="O1121" s="6" t="s">
        <v>1477</v>
      </c>
      <c r="Q1121" s="6" t="s">
        <v>870</v>
      </c>
      <c r="T1121" s="6" t="s">
        <v>1886</v>
      </c>
      <c r="V1121" s="6">
        <v>963408</v>
      </c>
      <c r="W1121" s="6" t="s">
        <v>4512</v>
      </c>
      <c r="X1121" s="6" t="s">
        <v>4513</v>
      </c>
    </row>
    <row r="1122" spans="1:24">
      <c r="A1122" s="6" t="s">
        <v>4514</v>
      </c>
      <c r="B1122" s="6" t="s">
        <v>4515</v>
      </c>
      <c r="C1122" s="6" t="s">
        <v>4516</v>
      </c>
      <c r="D1122" s="6" t="s">
        <v>4517</v>
      </c>
      <c r="E1122" s="6" t="s">
        <v>1526</v>
      </c>
      <c r="F1122" s="6" t="s">
        <v>1527</v>
      </c>
      <c r="G1122" s="6" t="s">
        <v>1528</v>
      </c>
      <c r="H1122" s="6" t="s">
        <v>1021</v>
      </c>
      <c r="I1122" s="6">
        <v>1</v>
      </c>
      <c r="J1122" s="6">
        <v>199</v>
      </c>
      <c r="K1122" s="6">
        <v>0</v>
      </c>
      <c r="L1122" s="6">
        <v>0</v>
      </c>
      <c r="M1122" s="6">
        <v>1382</v>
      </c>
      <c r="N1122" s="6" t="s">
        <v>1476</v>
      </c>
      <c r="O1122" s="6" t="s">
        <v>1477</v>
      </c>
      <c r="Q1122" s="6" t="s">
        <v>870</v>
      </c>
      <c r="T1122" s="6" t="s">
        <v>1886</v>
      </c>
      <c r="V1122" s="6">
        <v>214490</v>
      </c>
      <c r="W1122" s="6" t="s">
        <v>4518</v>
      </c>
      <c r="X1122" s="6" t="s">
        <v>4519</v>
      </c>
    </row>
    <row r="1123" spans="1:24">
      <c r="A1123" s="6" t="s">
        <v>4514</v>
      </c>
      <c r="B1123" s="6" t="s">
        <v>4515</v>
      </c>
      <c r="C1123" s="6" t="s">
        <v>4516</v>
      </c>
      <c r="D1123" s="6" t="s">
        <v>4517</v>
      </c>
      <c r="E1123" s="6" t="s">
        <v>1481</v>
      </c>
      <c r="F1123" s="6" t="s">
        <v>1482</v>
      </c>
      <c r="G1123" s="6" t="s">
        <v>1483</v>
      </c>
      <c r="H1123" s="6" t="s">
        <v>175</v>
      </c>
      <c r="I1123" s="6">
        <v>1</v>
      </c>
      <c r="J1123" s="6">
        <v>450</v>
      </c>
      <c r="K1123" s="6">
        <v>0</v>
      </c>
      <c r="L1123" s="6">
        <v>0</v>
      </c>
      <c r="M1123" s="6">
        <v>1382</v>
      </c>
      <c r="N1123" s="6" t="s">
        <v>1476</v>
      </c>
      <c r="O1123" s="6" t="s">
        <v>1477</v>
      </c>
      <c r="Q1123" s="6" t="s">
        <v>870</v>
      </c>
      <c r="T1123" s="6" t="s">
        <v>1886</v>
      </c>
      <c r="V1123" s="6">
        <v>214490</v>
      </c>
      <c r="W1123" s="6" t="s">
        <v>4518</v>
      </c>
      <c r="X1123" s="6" t="s">
        <v>4519</v>
      </c>
    </row>
    <row r="1124" spans="1:24">
      <c r="A1124" s="6" t="s">
        <v>4514</v>
      </c>
      <c r="B1124" s="6" t="s">
        <v>4515</v>
      </c>
      <c r="C1124" s="6" t="s">
        <v>4516</v>
      </c>
      <c r="D1124" s="6" t="s">
        <v>4517</v>
      </c>
      <c r="E1124" s="6" t="s">
        <v>1951</v>
      </c>
      <c r="F1124" s="6" t="s">
        <v>1952</v>
      </c>
      <c r="G1124" s="6" t="s">
        <v>2017</v>
      </c>
      <c r="H1124" s="6" t="s">
        <v>288</v>
      </c>
      <c r="I1124" s="6">
        <v>1</v>
      </c>
      <c r="J1124" s="6">
        <v>480</v>
      </c>
      <c r="K1124" s="6">
        <v>0</v>
      </c>
      <c r="L1124" s="6">
        <v>0</v>
      </c>
      <c r="M1124" s="6">
        <v>1382</v>
      </c>
      <c r="N1124" s="6" t="s">
        <v>1476</v>
      </c>
      <c r="O1124" s="6" t="s">
        <v>1477</v>
      </c>
      <c r="Q1124" s="6" t="s">
        <v>870</v>
      </c>
      <c r="T1124" s="6" t="s">
        <v>1886</v>
      </c>
      <c r="V1124" s="6">
        <v>214490</v>
      </c>
      <c r="W1124" s="6" t="s">
        <v>4518</v>
      </c>
      <c r="X1124" s="6" t="s">
        <v>4519</v>
      </c>
    </row>
    <row r="1125" spans="1:24">
      <c r="A1125" s="6" t="s">
        <v>4514</v>
      </c>
      <c r="B1125" s="6" t="s">
        <v>4515</v>
      </c>
      <c r="C1125" s="6" t="s">
        <v>4516</v>
      </c>
      <c r="D1125" s="6" t="s">
        <v>4517</v>
      </c>
      <c r="E1125" s="6" t="s">
        <v>1901</v>
      </c>
      <c r="F1125" s="6" t="s">
        <v>1917</v>
      </c>
      <c r="G1125" s="6" t="s">
        <v>1903</v>
      </c>
      <c r="H1125" s="6">
        <v>4714781020510</v>
      </c>
      <c r="I1125" s="6">
        <v>1</v>
      </c>
      <c r="J1125" s="6">
        <v>260</v>
      </c>
      <c r="K1125" s="6">
        <v>0</v>
      </c>
      <c r="L1125" s="6">
        <v>0</v>
      </c>
      <c r="M1125" s="6">
        <v>1382</v>
      </c>
      <c r="N1125" s="6" t="s">
        <v>1476</v>
      </c>
      <c r="O1125" s="6" t="s">
        <v>1477</v>
      </c>
      <c r="Q1125" s="6" t="s">
        <v>870</v>
      </c>
      <c r="T1125" s="6" t="s">
        <v>1886</v>
      </c>
      <c r="V1125" s="6">
        <v>214490</v>
      </c>
      <c r="W1125" s="6" t="s">
        <v>4518</v>
      </c>
      <c r="X1125" s="6" t="s">
        <v>4519</v>
      </c>
    </row>
    <row r="1126" spans="1:24">
      <c r="A1126" s="6" t="s">
        <v>4514</v>
      </c>
      <c r="B1126" s="6" t="s">
        <v>4515</v>
      </c>
      <c r="C1126" s="6" t="s">
        <v>4516</v>
      </c>
      <c r="D1126" s="6" t="s">
        <v>4517</v>
      </c>
      <c r="E1126" s="6" t="s">
        <v>1892</v>
      </c>
      <c r="F1126" s="6" t="s">
        <v>195</v>
      </c>
      <c r="G1126" s="6" t="s">
        <v>1893</v>
      </c>
      <c r="H1126" s="6">
        <v>4714781020169</v>
      </c>
      <c r="I1126" s="6">
        <v>1</v>
      </c>
      <c r="J1126" s="6">
        <v>49</v>
      </c>
      <c r="K1126" s="6">
        <v>0</v>
      </c>
      <c r="L1126" s="6">
        <v>0</v>
      </c>
      <c r="M1126" s="6">
        <v>1382</v>
      </c>
      <c r="N1126" s="6" t="s">
        <v>1476</v>
      </c>
      <c r="O1126" s="6" t="s">
        <v>1477</v>
      </c>
      <c r="Q1126" s="6" t="s">
        <v>870</v>
      </c>
      <c r="T1126" s="6" t="s">
        <v>1886</v>
      </c>
      <c r="V1126" s="6">
        <v>214490</v>
      </c>
      <c r="W1126" s="6" t="s">
        <v>4518</v>
      </c>
      <c r="X1126" s="6" t="s">
        <v>4519</v>
      </c>
    </row>
    <row r="1127" spans="1:24">
      <c r="A1127" s="6" t="s">
        <v>4514</v>
      </c>
      <c r="B1127" s="6" t="s">
        <v>4515</v>
      </c>
      <c r="C1127" s="6" t="s">
        <v>4516</v>
      </c>
      <c r="D1127" s="6" t="s">
        <v>4517</v>
      </c>
      <c r="E1127" s="6" t="s">
        <v>868</v>
      </c>
      <c r="F1127" s="6" t="s">
        <v>871</v>
      </c>
      <c r="G1127" s="6" t="s">
        <v>872</v>
      </c>
      <c r="I1127" s="6">
        <v>1</v>
      </c>
      <c r="J1127" s="6">
        <v>-56</v>
      </c>
      <c r="K1127" s="6">
        <v>0</v>
      </c>
      <c r="L1127" s="6">
        <v>0</v>
      </c>
      <c r="M1127" s="6">
        <v>1382</v>
      </c>
      <c r="N1127" s="6" t="s">
        <v>1476</v>
      </c>
      <c r="O1127" s="6" t="s">
        <v>1477</v>
      </c>
      <c r="Q1127" s="6" t="s">
        <v>870</v>
      </c>
      <c r="T1127" s="6" t="s">
        <v>1886</v>
      </c>
      <c r="V1127" s="6">
        <v>214490</v>
      </c>
      <c r="W1127" s="6" t="s">
        <v>4518</v>
      </c>
      <c r="X1127" s="6" t="s">
        <v>4519</v>
      </c>
    </row>
    <row r="1128" spans="1:24">
      <c r="A1128" s="6" t="s">
        <v>4514</v>
      </c>
      <c r="B1128" s="6" t="s">
        <v>4515</v>
      </c>
      <c r="C1128" s="6" t="s">
        <v>4516</v>
      </c>
      <c r="D1128" s="6" t="s">
        <v>4517</v>
      </c>
      <c r="E1128" s="6" t="s">
        <v>1810</v>
      </c>
      <c r="F1128" s="6" t="s">
        <v>1811</v>
      </c>
      <c r="I1128" s="6">
        <v>1</v>
      </c>
      <c r="J1128" s="6">
        <v>0</v>
      </c>
      <c r="K1128" s="6">
        <v>0</v>
      </c>
      <c r="L1128" s="6">
        <v>0</v>
      </c>
      <c r="M1128" s="6">
        <v>1382</v>
      </c>
      <c r="N1128" s="6" t="s">
        <v>1476</v>
      </c>
      <c r="O1128" s="6" t="s">
        <v>1477</v>
      </c>
      <c r="Q1128" s="6" t="s">
        <v>870</v>
      </c>
      <c r="T1128" s="6" t="s">
        <v>1886</v>
      </c>
      <c r="V1128" s="6">
        <v>214490</v>
      </c>
      <c r="W1128" s="6" t="s">
        <v>4518</v>
      </c>
      <c r="X1128" s="6" t="s">
        <v>4519</v>
      </c>
    </row>
    <row r="1129" spans="1:24">
      <c r="A1129" s="6" t="s">
        <v>4514</v>
      </c>
      <c r="B1129" s="6" t="s">
        <v>4515</v>
      </c>
      <c r="C1129" s="6" t="s">
        <v>4516</v>
      </c>
      <c r="D1129" s="6" t="s">
        <v>4517</v>
      </c>
      <c r="E1129" s="6" t="s">
        <v>873</v>
      </c>
      <c r="F1129" s="6" t="s">
        <v>1299</v>
      </c>
      <c r="G1129" s="6" t="s">
        <v>874</v>
      </c>
      <c r="I1129" s="6">
        <v>1</v>
      </c>
      <c r="J1129" s="6">
        <v>72</v>
      </c>
      <c r="K1129" s="6">
        <v>0</v>
      </c>
      <c r="L1129" s="6">
        <v>0</v>
      </c>
      <c r="M1129" s="6">
        <v>1382</v>
      </c>
      <c r="N1129" s="6" t="s">
        <v>1476</v>
      </c>
      <c r="O1129" s="6" t="s">
        <v>1477</v>
      </c>
      <c r="Q1129" s="6" t="s">
        <v>870</v>
      </c>
      <c r="T1129" s="6" t="s">
        <v>1886</v>
      </c>
      <c r="V1129" s="6">
        <v>214490</v>
      </c>
      <c r="W1129" s="6" t="s">
        <v>4518</v>
      </c>
      <c r="X1129" s="6" t="s">
        <v>4519</v>
      </c>
    </row>
    <row r="1130" spans="1:24">
      <c r="A1130" s="6" t="s">
        <v>4520</v>
      </c>
      <c r="B1130" s="6" t="s">
        <v>4521</v>
      </c>
      <c r="C1130" s="6" t="s">
        <v>4522</v>
      </c>
      <c r="D1130" s="6" t="s">
        <v>4523</v>
      </c>
      <c r="E1130" s="6" t="s">
        <v>1508</v>
      </c>
      <c r="F1130" s="6" t="s">
        <v>1509</v>
      </c>
      <c r="G1130" s="6" t="s">
        <v>1510</v>
      </c>
      <c r="H1130" s="6">
        <v>4714781020800</v>
      </c>
      <c r="I1130" s="6">
        <v>1</v>
      </c>
      <c r="J1130" s="6">
        <v>128</v>
      </c>
      <c r="K1130" s="6">
        <v>65</v>
      </c>
      <c r="L1130" s="6">
        <v>0</v>
      </c>
      <c r="M1130" s="6">
        <v>193</v>
      </c>
      <c r="N1130" s="6" t="s">
        <v>1476</v>
      </c>
      <c r="O1130" s="6" t="s">
        <v>1477</v>
      </c>
      <c r="Q1130" s="6" t="s">
        <v>870</v>
      </c>
      <c r="T1130" s="6" t="s">
        <v>1886</v>
      </c>
      <c r="V1130" s="6">
        <v>905424</v>
      </c>
      <c r="W1130" s="6" t="s">
        <v>4524</v>
      </c>
      <c r="X1130" s="6" t="s">
        <v>4525</v>
      </c>
    </row>
    <row r="1131" spans="1:24">
      <c r="A1131" s="6" t="s">
        <v>4526</v>
      </c>
      <c r="B1131" s="6" t="s">
        <v>4527</v>
      </c>
      <c r="C1131" s="6" t="s">
        <v>4528</v>
      </c>
      <c r="D1131" s="6" t="s">
        <v>4529</v>
      </c>
      <c r="E1131" s="6" t="s">
        <v>3101</v>
      </c>
      <c r="F1131" s="6" t="s">
        <v>3102</v>
      </c>
      <c r="G1131" s="6" t="s">
        <v>3103</v>
      </c>
      <c r="H1131" s="6">
        <v>4714781021463</v>
      </c>
      <c r="I1131" s="6">
        <v>2</v>
      </c>
      <c r="J1131" s="6">
        <v>240</v>
      </c>
      <c r="K1131" s="6">
        <v>0</v>
      </c>
      <c r="L1131" s="6">
        <v>0</v>
      </c>
      <c r="M1131" s="6">
        <v>767</v>
      </c>
      <c r="N1131" s="6" t="s">
        <v>1476</v>
      </c>
      <c r="O1131" s="6" t="s">
        <v>1477</v>
      </c>
      <c r="Q1131" s="6" t="s">
        <v>870</v>
      </c>
      <c r="T1131" s="6" t="s">
        <v>1886</v>
      </c>
      <c r="V1131" s="6">
        <v>912097</v>
      </c>
      <c r="W1131" s="6" t="s">
        <v>4530</v>
      </c>
      <c r="X1131" s="6" t="s">
        <v>4531</v>
      </c>
    </row>
    <row r="1132" spans="1:24">
      <c r="A1132" s="6" t="s">
        <v>4526</v>
      </c>
      <c r="B1132" s="6" t="s">
        <v>4527</v>
      </c>
      <c r="C1132" s="6" t="s">
        <v>4528</v>
      </c>
      <c r="D1132" s="6" t="s">
        <v>4529</v>
      </c>
      <c r="E1132" s="6" t="s">
        <v>1486</v>
      </c>
      <c r="F1132" s="6" t="s">
        <v>1487</v>
      </c>
      <c r="G1132" s="6" t="s">
        <v>1918</v>
      </c>
      <c r="H1132" s="6" t="s">
        <v>1044</v>
      </c>
      <c r="I1132" s="6">
        <v>1</v>
      </c>
      <c r="J1132" s="6">
        <v>399</v>
      </c>
      <c r="K1132" s="6">
        <v>0</v>
      </c>
      <c r="L1132" s="6">
        <v>0</v>
      </c>
      <c r="M1132" s="6">
        <v>767</v>
      </c>
      <c r="N1132" s="6" t="s">
        <v>1476</v>
      </c>
      <c r="O1132" s="6" t="s">
        <v>1477</v>
      </c>
      <c r="Q1132" s="6" t="s">
        <v>870</v>
      </c>
      <c r="T1132" s="6" t="s">
        <v>1886</v>
      </c>
      <c r="V1132" s="6">
        <v>912097</v>
      </c>
      <c r="W1132" s="6" t="s">
        <v>4530</v>
      </c>
      <c r="X1132" s="6" t="s">
        <v>4531</v>
      </c>
    </row>
    <row r="1133" spans="1:24">
      <c r="A1133" s="6" t="s">
        <v>4526</v>
      </c>
      <c r="B1133" s="6" t="s">
        <v>4527</v>
      </c>
      <c r="C1133" s="6" t="s">
        <v>4528</v>
      </c>
      <c r="D1133" s="6" t="s">
        <v>4529</v>
      </c>
      <c r="E1133" s="6" t="s">
        <v>1508</v>
      </c>
      <c r="F1133" s="6" t="s">
        <v>1509</v>
      </c>
      <c r="G1133" s="6" t="s">
        <v>1510</v>
      </c>
      <c r="H1133" s="6">
        <v>4714781020800</v>
      </c>
      <c r="I1133" s="6">
        <v>1</v>
      </c>
      <c r="J1133" s="6">
        <v>128</v>
      </c>
      <c r="K1133" s="6">
        <v>0</v>
      </c>
      <c r="L1133" s="6">
        <v>0</v>
      </c>
      <c r="M1133" s="6">
        <v>767</v>
      </c>
      <c r="N1133" s="6" t="s">
        <v>1476</v>
      </c>
      <c r="O1133" s="6" t="s">
        <v>1477</v>
      </c>
      <c r="Q1133" s="6" t="s">
        <v>870</v>
      </c>
      <c r="T1133" s="6" t="s">
        <v>1886</v>
      </c>
      <c r="V1133" s="6">
        <v>912097</v>
      </c>
      <c r="W1133" s="6" t="s">
        <v>4530</v>
      </c>
      <c r="X1133" s="6" t="s">
        <v>4531</v>
      </c>
    </row>
    <row r="1134" spans="1:24">
      <c r="A1134" s="6" t="s">
        <v>4532</v>
      </c>
      <c r="B1134" s="6" t="s">
        <v>4533</v>
      </c>
      <c r="C1134" s="6" t="s">
        <v>4534</v>
      </c>
      <c r="D1134" s="6" t="s">
        <v>4535</v>
      </c>
      <c r="E1134" s="6" t="s">
        <v>1486</v>
      </c>
      <c r="F1134" s="6" t="s">
        <v>1487</v>
      </c>
      <c r="G1134" s="6" t="s">
        <v>1488</v>
      </c>
      <c r="H1134" s="6" t="s">
        <v>163</v>
      </c>
      <c r="I1134" s="6">
        <v>1</v>
      </c>
      <c r="J1134" s="6">
        <v>399</v>
      </c>
      <c r="K1134" s="6">
        <v>0</v>
      </c>
      <c r="L1134" s="6">
        <v>0</v>
      </c>
      <c r="M1134" s="6">
        <v>1057</v>
      </c>
      <c r="N1134" s="6" t="s">
        <v>1476</v>
      </c>
      <c r="O1134" s="6" t="s">
        <v>1477</v>
      </c>
      <c r="Q1134" s="6" t="s">
        <v>870</v>
      </c>
      <c r="T1134" s="6" t="s">
        <v>1886</v>
      </c>
      <c r="V1134" s="6">
        <v>996349</v>
      </c>
      <c r="W1134" s="6" t="s">
        <v>4536</v>
      </c>
      <c r="X1134" s="6" t="s">
        <v>4537</v>
      </c>
    </row>
    <row r="1135" spans="1:24">
      <c r="A1135" s="6" t="s">
        <v>4532</v>
      </c>
      <c r="B1135" s="6" t="s">
        <v>4533</v>
      </c>
      <c r="C1135" s="6" t="s">
        <v>4534</v>
      </c>
      <c r="D1135" s="6" t="s">
        <v>4535</v>
      </c>
      <c r="E1135" s="6" t="s">
        <v>1980</v>
      </c>
      <c r="F1135" s="6" t="s">
        <v>1981</v>
      </c>
      <c r="G1135" s="6" t="s">
        <v>1982</v>
      </c>
      <c r="H1135" s="6">
        <v>4714781020466</v>
      </c>
      <c r="I1135" s="6">
        <v>1</v>
      </c>
      <c r="J1135" s="6">
        <v>168</v>
      </c>
      <c r="K1135" s="6">
        <v>0</v>
      </c>
      <c r="L1135" s="6">
        <v>0</v>
      </c>
      <c r="M1135" s="6">
        <v>1057</v>
      </c>
      <c r="N1135" s="6" t="s">
        <v>1476</v>
      </c>
      <c r="O1135" s="6" t="s">
        <v>1477</v>
      </c>
      <c r="Q1135" s="6" t="s">
        <v>870</v>
      </c>
      <c r="T1135" s="6" t="s">
        <v>1886</v>
      </c>
      <c r="V1135" s="6">
        <v>996349</v>
      </c>
      <c r="W1135" s="6" t="s">
        <v>4536</v>
      </c>
      <c r="X1135" s="6" t="s">
        <v>4537</v>
      </c>
    </row>
    <row r="1136" spans="1:24">
      <c r="A1136" s="6" t="s">
        <v>4532</v>
      </c>
      <c r="B1136" s="6" t="s">
        <v>4533</v>
      </c>
      <c r="C1136" s="6" t="s">
        <v>4534</v>
      </c>
      <c r="D1136" s="6" t="s">
        <v>4535</v>
      </c>
      <c r="E1136" s="6" t="s">
        <v>1508</v>
      </c>
      <c r="F1136" s="6" t="s">
        <v>1509</v>
      </c>
      <c r="G1136" s="6" t="s">
        <v>1510</v>
      </c>
      <c r="H1136" s="6">
        <v>4714781020800</v>
      </c>
      <c r="I1136" s="6">
        <v>2</v>
      </c>
      <c r="J1136" s="6">
        <v>256</v>
      </c>
      <c r="K1136" s="6">
        <v>0</v>
      </c>
      <c r="L1136" s="6">
        <v>0</v>
      </c>
      <c r="M1136" s="6">
        <v>1057</v>
      </c>
      <c r="N1136" s="6" t="s">
        <v>1476</v>
      </c>
      <c r="O1136" s="6" t="s">
        <v>1477</v>
      </c>
      <c r="Q1136" s="6" t="s">
        <v>870</v>
      </c>
      <c r="T1136" s="6" t="s">
        <v>1886</v>
      </c>
      <c r="V1136" s="6">
        <v>996349</v>
      </c>
      <c r="W1136" s="6" t="s">
        <v>4536</v>
      </c>
      <c r="X1136" s="6" t="s">
        <v>4537</v>
      </c>
    </row>
    <row r="1137" spans="1:24">
      <c r="A1137" s="6" t="s">
        <v>4532</v>
      </c>
      <c r="B1137" s="6" t="s">
        <v>4533</v>
      </c>
      <c r="C1137" s="6" t="s">
        <v>4534</v>
      </c>
      <c r="D1137" s="6" t="s">
        <v>4535</v>
      </c>
      <c r="E1137" s="6" t="s">
        <v>1496</v>
      </c>
      <c r="F1137" s="6" t="s">
        <v>1497</v>
      </c>
      <c r="G1137" s="6" t="s">
        <v>183</v>
      </c>
      <c r="H1137" s="6">
        <v>4714781020954</v>
      </c>
      <c r="I1137" s="6">
        <v>2</v>
      </c>
      <c r="J1137" s="6">
        <v>290</v>
      </c>
      <c r="K1137" s="6">
        <v>0</v>
      </c>
      <c r="L1137" s="6">
        <v>0</v>
      </c>
      <c r="M1137" s="6">
        <v>1057</v>
      </c>
      <c r="N1137" s="6" t="s">
        <v>1476</v>
      </c>
      <c r="O1137" s="6" t="s">
        <v>1477</v>
      </c>
      <c r="Q1137" s="6" t="s">
        <v>870</v>
      </c>
      <c r="T1137" s="6" t="s">
        <v>1886</v>
      </c>
      <c r="V1137" s="6">
        <v>996349</v>
      </c>
      <c r="W1137" s="6" t="s">
        <v>4536</v>
      </c>
      <c r="X1137" s="6" t="s">
        <v>4537</v>
      </c>
    </row>
    <row r="1138" spans="1:24">
      <c r="A1138" s="6" t="s">
        <v>4532</v>
      </c>
      <c r="B1138" s="6" t="s">
        <v>4533</v>
      </c>
      <c r="C1138" s="6" t="s">
        <v>4534</v>
      </c>
      <c r="D1138" s="6" t="s">
        <v>4535</v>
      </c>
      <c r="E1138" s="6" t="s">
        <v>868</v>
      </c>
      <c r="F1138" s="6" t="s">
        <v>871</v>
      </c>
      <c r="G1138" s="6" t="s">
        <v>872</v>
      </c>
      <c r="I1138" s="6">
        <v>1</v>
      </c>
      <c r="J1138" s="6">
        <v>-56</v>
      </c>
      <c r="K1138" s="6">
        <v>0</v>
      </c>
      <c r="L1138" s="6">
        <v>0</v>
      </c>
      <c r="M1138" s="6">
        <v>1057</v>
      </c>
      <c r="N1138" s="6" t="s">
        <v>1476</v>
      </c>
      <c r="O1138" s="6" t="s">
        <v>1477</v>
      </c>
      <c r="Q1138" s="6" t="s">
        <v>870</v>
      </c>
      <c r="T1138" s="6" t="s">
        <v>1886</v>
      </c>
      <c r="V1138" s="6">
        <v>996349</v>
      </c>
      <c r="W1138" s="6" t="s">
        <v>4536</v>
      </c>
      <c r="X1138" s="6" t="s">
        <v>4537</v>
      </c>
    </row>
    <row r="1139" spans="1:24">
      <c r="A1139" s="6" t="s">
        <v>4532</v>
      </c>
      <c r="B1139" s="6" t="s">
        <v>4533</v>
      </c>
      <c r="C1139" s="6" t="s">
        <v>4534</v>
      </c>
      <c r="D1139" s="6" t="s">
        <v>4535</v>
      </c>
      <c r="E1139" s="6" t="s">
        <v>1740</v>
      </c>
      <c r="F1139" s="6" t="s">
        <v>1741</v>
      </c>
      <c r="I1139" s="6">
        <v>1</v>
      </c>
      <c r="J1139" s="6">
        <v>0</v>
      </c>
      <c r="K1139" s="6">
        <v>0</v>
      </c>
      <c r="L1139" s="6">
        <v>0</v>
      </c>
      <c r="M1139" s="6">
        <v>1057</v>
      </c>
      <c r="N1139" s="6" t="s">
        <v>1476</v>
      </c>
      <c r="O1139" s="6" t="s">
        <v>1477</v>
      </c>
      <c r="Q1139" s="6" t="s">
        <v>870</v>
      </c>
      <c r="T1139" s="6" t="s">
        <v>1886</v>
      </c>
      <c r="V1139" s="6">
        <v>996349</v>
      </c>
      <c r="W1139" s="6" t="s">
        <v>4536</v>
      </c>
      <c r="X1139" s="6" t="s">
        <v>4537</v>
      </c>
    </row>
    <row r="1140" spans="1:24">
      <c r="A1140" s="6" t="s">
        <v>4532</v>
      </c>
      <c r="B1140" s="6" t="s">
        <v>4533</v>
      </c>
      <c r="C1140" s="6" t="s">
        <v>4534</v>
      </c>
      <c r="D1140" s="6" t="s">
        <v>4535</v>
      </c>
      <c r="E1140" s="6" t="s">
        <v>873</v>
      </c>
      <c r="F1140" s="6" t="s">
        <v>1299</v>
      </c>
      <c r="G1140" s="6" t="s">
        <v>874</v>
      </c>
      <c r="I1140" s="6">
        <v>1</v>
      </c>
      <c r="J1140" s="6">
        <v>56</v>
      </c>
      <c r="K1140" s="6">
        <v>0</v>
      </c>
      <c r="L1140" s="6">
        <v>0</v>
      </c>
      <c r="M1140" s="6">
        <v>1057</v>
      </c>
      <c r="N1140" s="6" t="s">
        <v>1476</v>
      </c>
      <c r="O1140" s="6" t="s">
        <v>1477</v>
      </c>
      <c r="Q1140" s="6" t="s">
        <v>870</v>
      </c>
      <c r="T1140" s="6" t="s">
        <v>1886</v>
      </c>
      <c r="V1140" s="6">
        <v>996349</v>
      </c>
      <c r="W1140" s="6" t="s">
        <v>4536</v>
      </c>
      <c r="X1140" s="6" t="s">
        <v>4537</v>
      </c>
    </row>
    <row r="1141" spans="1:24">
      <c r="A1141" s="6" t="s">
        <v>4538</v>
      </c>
      <c r="B1141" s="6" t="s">
        <v>4539</v>
      </c>
      <c r="C1141" s="6" t="s">
        <v>4540</v>
      </c>
      <c r="D1141" s="6" t="s">
        <v>4541</v>
      </c>
      <c r="E1141" s="6" t="s">
        <v>1484</v>
      </c>
      <c r="F1141" s="6" t="s">
        <v>1485</v>
      </c>
      <c r="G1141" s="6" t="s">
        <v>1560</v>
      </c>
      <c r="H1141" s="6" t="s">
        <v>244</v>
      </c>
      <c r="I1141" s="6">
        <v>1</v>
      </c>
      <c r="J1141" s="6">
        <v>960</v>
      </c>
      <c r="K1141" s="6">
        <v>0</v>
      </c>
      <c r="L1141" s="6">
        <v>0</v>
      </c>
      <c r="M1141" s="6">
        <v>1196</v>
      </c>
      <c r="N1141" s="6" t="s">
        <v>1476</v>
      </c>
      <c r="O1141" s="6" t="s">
        <v>1477</v>
      </c>
      <c r="Q1141" s="6" t="s">
        <v>870</v>
      </c>
      <c r="T1141" s="6" t="s">
        <v>1886</v>
      </c>
      <c r="V1141" s="6">
        <v>982292</v>
      </c>
      <c r="W1141" s="6" t="s">
        <v>4542</v>
      </c>
      <c r="X1141" s="6" t="s">
        <v>4543</v>
      </c>
    </row>
    <row r="1142" spans="1:24">
      <c r="A1142" s="6" t="s">
        <v>4538</v>
      </c>
      <c r="B1142" s="6" t="s">
        <v>4539</v>
      </c>
      <c r="C1142" s="6" t="s">
        <v>4540</v>
      </c>
      <c r="D1142" s="6" t="s">
        <v>4541</v>
      </c>
      <c r="E1142" s="6" t="s">
        <v>2408</v>
      </c>
      <c r="F1142" s="6" t="s">
        <v>2415</v>
      </c>
      <c r="G1142" s="6" t="s">
        <v>2409</v>
      </c>
      <c r="H1142" s="6">
        <v>4714781021715</v>
      </c>
      <c r="I1142" s="6">
        <v>1</v>
      </c>
      <c r="J1142" s="6">
        <v>299</v>
      </c>
      <c r="K1142" s="6">
        <v>0</v>
      </c>
      <c r="L1142" s="6">
        <v>0</v>
      </c>
      <c r="M1142" s="6">
        <v>1196</v>
      </c>
      <c r="N1142" s="6" t="s">
        <v>1476</v>
      </c>
      <c r="O1142" s="6" t="s">
        <v>1477</v>
      </c>
      <c r="Q1142" s="6" t="s">
        <v>870</v>
      </c>
      <c r="T1142" s="6" t="s">
        <v>1886</v>
      </c>
      <c r="V1142" s="6">
        <v>982292</v>
      </c>
      <c r="W1142" s="6" t="s">
        <v>4542</v>
      </c>
      <c r="X1142" s="6" t="s">
        <v>4543</v>
      </c>
    </row>
    <row r="1143" spans="1:24">
      <c r="A1143" s="6" t="s">
        <v>4538</v>
      </c>
      <c r="B1143" s="6" t="s">
        <v>4539</v>
      </c>
      <c r="C1143" s="6" t="s">
        <v>4540</v>
      </c>
      <c r="D1143" s="6" t="s">
        <v>4541</v>
      </c>
      <c r="E1143" s="6" t="s">
        <v>868</v>
      </c>
      <c r="F1143" s="6" t="s">
        <v>871</v>
      </c>
      <c r="G1143" s="6" t="s">
        <v>872</v>
      </c>
      <c r="I1143" s="6">
        <v>1</v>
      </c>
      <c r="J1143" s="6">
        <v>-63</v>
      </c>
      <c r="K1143" s="6">
        <v>0</v>
      </c>
      <c r="L1143" s="6">
        <v>0</v>
      </c>
      <c r="M1143" s="6">
        <v>1196</v>
      </c>
      <c r="N1143" s="6" t="s">
        <v>1476</v>
      </c>
      <c r="O1143" s="6" t="s">
        <v>1477</v>
      </c>
      <c r="Q1143" s="6" t="s">
        <v>870</v>
      </c>
      <c r="T1143" s="6" t="s">
        <v>1886</v>
      </c>
      <c r="V1143" s="6">
        <v>982292</v>
      </c>
      <c r="W1143" s="6" t="s">
        <v>4542</v>
      </c>
      <c r="X1143" s="6" t="s">
        <v>4543</v>
      </c>
    </row>
    <row r="1144" spans="1:24">
      <c r="A1144" s="6" t="s">
        <v>4538</v>
      </c>
      <c r="B1144" s="6" t="s">
        <v>4539</v>
      </c>
      <c r="C1144" s="6" t="s">
        <v>4540</v>
      </c>
      <c r="D1144" s="6" t="s">
        <v>4541</v>
      </c>
      <c r="E1144" s="6" t="s">
        <v>1740</v>
      </c>
      <c r="F1144" s="6" t="s">
        <v>1741</v>
      </c>
      <c r="I1144" s="6">
        <v>1</v>
      </c>
      <c r="J1144" s="6">
        <v>0</v>
      </c>
      <c r="K1144" s="6">
        <v>0</v>
      </c>
      <c r="L1144" s="6">
        <v>0</v>
      </c>
      <c r="M1144" s="6">
        <v>1196</v>
      </c>
      <c r="N1144" s="6" t="s">
        <v>1476</v>
      </c>
      <c r="O1144" s="6" t="s">
        <v>1477</v>
      </c>
      <c r="Q1144" s="6" t="s">
        <v>870</v>
      </c>
      <c r="T1144" s="6" t="s">
        <v>1886</v>
      </c>
      <c r="V1144" s="6">
        <v>982292</v>
      </c>
      <c r="W1144" s="6" t="s">
        <v>4542</v>
      </c>
      <c r="X1144" s="6" t="s">
        <v>4543</v>
      </c>
    </row>
    <row r="1145" spans="1:24">
      <c r="A1145" s="6" t="s">
        <v>4538</v>
      </c>
      <c r="B1145" s="6" t="s">
        <v>4539</v>
      </c>
      <c r="C1145" s="6" t="s">
        <v>4540</v>
      </c>
      <c r="D1145" s="6" t="s">
        <v>4541</v>
      </c>
      <c r="E1145" s="6" t="s">
        <v>873</v>
      </c>
      <c r="F1145" s="6" t="s">
        <v>1299</v>
      </c>
      <c r="G1145" s="6" t="s">
        <v>874</v>
      </c>
      <c r="I1145" s="6">
        <v>1</v>
      </c>
      <c r="J1145" s="6">
        <v>63</v>
      </c>
      <c r="K1145" s="6">
        <v>0</v>
      </c>
      <c r="L1145" s="6">
        <v>0</v>
      </c>
      <c r="M1145" s="6">
        <v>1196</v>
      </c>
      <c r="N1145" s="6" t="s">
        <v>1476</v>
      </c>
      <c r="O1145" s="6" t="s">
        <v>1477</v>
      </c>
      <c r="Q1145" s="6" t="s">
        <v>870</v>
      </c>
      <c r="T1145" s="6" t="s">
        <v>1886</v>
      </c>
      <c r="V1145" s="6">
        <v>982292</v>
      </c>
      <c r="W1145" s="6" t="s">
        <v>4542</v>
      </c>
      <c r="X1145" s="6" t="s">
        <v>4543</v>
      </c>
    </row>
    <row r="1146" spans="1:24">
      <c r="A1146" s="6" t="s">
        <v>4544</v>
      </c>
      <c r="B1146" s="6" t="s">
        <v>4545</v>
      </c>
      <c r="C1146" s="6" t="s">
        <v>4546</v>
      </c>
      <c r="D1146" s="6" t="s">
        <v>4547</v>
      </c>
      <c r="E1146" s="6" t="s">
        <v>1904</v>
      </c>
      <c r="F1146" s="6" t="s">
        <v>1905</v>
      </c>
      <c r="G1146" s="6" t="s">
        <v>1906</v>
      </c>
      <c r="H1146" s="6" t="s">
        <v>284</v>
      </c>
      <c r="I1146" s="6">
        <v>1</v>
      </c>
      <c r="J1146" s="6">
        <v>300</v>
      </c>
      <c r="K1146" s="6">
        <v>65</v>
      </c>
      <c r="L1146" s="6">
        <v>0</v>
      </c>
      <c r="M1146" s="6">
        <v>792</v>
      </c>
      <c r="N1146" s="6" t="s">
        <v>1476</v>
      </c>
      <c r="O1146" s="6" t="s">
        <v>1477</v>
      </c>
      <c r="Q1146" s="6" t="s">
        <v>870</v>
      </c>
      <c r="T1146" s="6" t="s">
        <v>1886</v>
      </c>
      <c r="V1146" s="6">
        <v>215183</v>
      </c>
      <c r="W1146" s="6" t="s">
        <v>4548</v>
      </c>
      <c r="X1146" s="6" t="s">
        <v>4549</v>
      </c>
    </row>
    <row r="1147" spans="1:24">
      <c r="A1147" s="6" t="s">
        <v>4544</v>
      </c>
      <c r="B1147" s="6" t="s">
        <v>4545</v>
      </c>
      <c r="C1147" s="6" t="s">
        <v>4546</v>
      </c>
      <c r="D1147" s="6" t="s">
        <v>4547</v>
      </c>
      <c r="E1147" s="6" t="s">
        <v>1499</v>
      </c>
      <c r="F1147" s="6" t="s">
        <v>1500</v>
      </c>
      <c r="G1147" s="6" t="s">
        <v>173</v>
      </c>
      <c r="H1147" s="6">
        <v>4714781024730</v>
      </c>
      <c r="I1147" s="6">
        <v>1</v>
      </c>
      <c r="J1147" s="6">
        <v>299</v>
      </c>
      <c r="K1147" s="6">
        <v>65</v>
      </c>
      <c r="L1147" s="6">
        <v>0</v>
      </c>
      <c r="M1147" s="6">
        <v>792</v>
      </c>
      <c r="N1147" s="6" t="s">
        <v>1476</v>
      </c>
      <c r="O1147" s="6" t="s">
        <v>1477</v>
      </c>
      <c r="Q1147" s="6" t="s">
        <v>870</v>
      </c>
      <c r="T1147" s="6" t="s">
        <v>1886</v>
      </c>
      <c r="V1147" s="6">
        <v>215183</v>
      </c>
      <c r="W1147" s="6" t="s">
        <v>4548</v>
      </c>
      <c r="X1147" s="6" t="s">
        <v>4549</v>
      </c>
    </row>
    <row r="1148" spans="1:24">
      <c r="A1148" s="6" t="s">
        <v>4544</v>
      </c>
      <c r="B1148" s="6" t="s">
        <v>4545</v>
      </c>
      <c r="C1148" s="6" t="s">
        <v>4546</v>
      </c>
      <c r="D1148" s="6" t="s">
        <v>4547</v>
      </c>
      <c r="E1148" s="6" t="s">
        <v>2024</v>
      </c>
      <c r="F1148" s="6" t="s">
        <v>2412</v>
      </c>
      <c r="G1148" s="6" t="s">
        <v>2025</v>
      </c>
      <c r="H1148" s="6">
        <v>4714781021234</v>
      </c>
      <c r="I1148" s="6">
        <v>1</v>
      </c>
      <c r="J1148" s="6">
        <v>69</v>
      </c>
      <c r="K1148" s="6">
        <v>65</v>
      </c>
      <c r="L1148" s="6">
        <v>0</v>
      </c>
      <c r="M1148" s="6">
        <v>792</v>
      </c>
      <c r="N1148" s="6" t="s">
        <v>1476</v>
      </c>
      <c r="O1148" s="6" t="s">
        <v>1477</v>
      </c>
      <c r="Q1148" s="6" t="s">
        <v>870</v>
      </c>
      <c r="T1148" s="6" t="s">
        <v>1886</v>
      </c>
      <c r="V1148" s="6">
        <v>215183</v>
      </c>
      <c r="W1148" s="6" t="s">
        <v>4548</v>
      </c>
      <c r="X1148" s="6" t="s">
        <v>4549</v>
      </c>
    </row>
    <row r="1149" spans="1:24">
      <c r="A1149" s="6" t="s">
        <v>4544</v>
      </c>
      <c r="B1149" s="6" t="s">
        <v>4545</v>
      </c>
      <c r="C1149" s="6" t="s">
        <v>4546</v>
      </c>
      <c r="D1149" s="6" t="s">
        <v>4547</v>
      </c>
      <c r="E1149" s="6" t="s">
        <v>2021</v>
      </c>
      <c r="F1149" s="6" t="s">
        <v>2417</v>
      </c>
      <c r="G1149" s="6" t="s">
        <v>2022</v>
      </c>
      <c r="H1149" s="6">
        <v>4714781021241</v>
      </c>
      <c r="I1149" s="6">
        <v>1</v>
      </c>
      <c r="J1149" s="6">
        <v>59</v>
      </c>
      <c r="K1149" s="6">
        <v>65</v>
      </c>
      <c r="L1149" s="6">
        <v>0</v>
      </c>
      <c r="M1149" s="6">
        <v>792</v>
      </c>
      <c r="N1149" s="6" t="s">
        <v>1476</v>
      </c>
      <c r="O1149" s="6" t="s">
        <v>1477</v>
      </c>
      <c r="Q1149" s="6" t="s">
        <v>870</v>
      </c>
      <c r="T1149" s="6" t="s">
        <v>1886</v>
      </c>
      <c r="V1149" s="6">
        <v>215183</v>
      </c>
      <c r="W1149" s="6" t="s">
        <v>4548</v>
      </c>
      <c r="X1149" s="6" t="s">
        <v>4549</v>
      </c>
    </row>
    <row r="1150" spans="1:24">
      <c r="A1150" s="6" t="s">
        <v>4550</v>
      </c>
      <c r="B1150" s="6" t="s">
        <v>4551</v>
      </c>
      <c r="C1150" s="6" t="s">
        <v>4552</v>
      </c>
      <c r="D1150" s="6" t="s">
        <v>4553</v>
      </c>
      <c r="E1150" s="6" t="s">
        <v>1492</v>
      </c>
      <c r="F1150" s="6" t="s">
        <v>1493</v>
      </c>
      <c r="G1150" s="6" t="s">
        <v>1494</v>
      </c>
      <c r="H1150" s="6">
        <v>4714781020541</v>
      </c>
      <c r="I1150" s="6">
        <v>2</v>
      </c>
      <c r="J1150" s="6">
        <v>600</v>
      </c>
      <c r="K1150" s="6">
        <v>65</v>
      </c>
      <c r="L1150" s="6">
        <v>0</v>
      </c>
      <c r="M1150" s="6">
        <v>665</v>
      </c>
      <c r="N1150" s="6" t="s">
        <v>1476</v>
      </c>
      <c r="O1150" s="6" t="s">
        <v>1477</v>
      </c>
      <c r="Q1150" s="6" t="s">
        <v>870</v>
      </c>
      <c r="T1150" s="6" t="s">
        <v>1886</v>
      </c>
      <c r="V1150" s="6">
        <v>174187</v>
      </c>
      <c r="W1150" s="6" t="s">
        <v>4554</v>
      </c>
      <c r="X1150" s="6" t="s">
        <v>4555</v>
      </c>
    </row>
    <row r="1151" spans="1:24">
      <c r="A1151" s="6" t="s">
        <v>4556</v>
      </c>
      <c r="B1151" s="6" t="s">
        <v>4557</v>
      </c>
      <c r="C1151" s="6" t="s">
        <v>4558</v>
      </c>
      <c r="D1151" s="6" t="s">
        <v>4559</v>
      </c>
      <c r="E1151" s="6" t="s">
        <v>1499</v>
      </c>
      <c r="F1151" s="6" t="s">
        <v>1500</v>
      </c>
      <c r="G1151" s="6" t="s">
        <v>173</v>
      </c>
      <c r="H1151" s="6">
        <v>4714781024730</v>
      </c>
      <c r="I1151" s="6">
        <v>1</v>
      </c>
      <c r="J1151" s="6">
        <v>299</v>
      </c>
      <c r="K1151" s="6">
        <v>0</v>
      </c>
      <c r="L1151" s="6">
        <v>0</v>
      </c>
      <c r="M1151" s="6">
        <v>747</v>
      </c>
      <c r="N1151" s="6" t="s">
        <v>1476</v>
      </c>
      <c r="O1151" s="6" t="s">
        <v>1477</v>
      </c>
      <c r="Q1151" s="6" t="s">
        <v>870</v>
      </c>
      <c r="T1151" s="6" t="s">
        <v>1886</v>
      </c>
      <c r="V1151" s="6">
        <v>122692</v>
      </c>
      <c r="W1151" s="6" t="s">
        <v>4560</v>
      </c>
      <c r="X1151" s="6" t="s">
        <v>4561</v>
      </c>
    </row>
    <row r="1152" spans="1:24">
      <c r="A1152" s="6" t="s">
        <v>4556</v>
      </c>
      <c r="B1152" s="6" t="s">
        <v>4557</v>
      </c>
      <c r="C1152" s="6" t="s">
        <v>4558</v>
      </c>
      <c r="D1152" s="6" t="s">
        <v>4559</v>
      </c>
      <c r="E1152" s="6" t="s">
        <v>1524</v>
      </c>
      <c r="F1152" s="6" t="s">
        <v>1525</v>
      </c>
      <c r="G1152" s="6" t="s">
        <v>180</v>
      </c>
      <c r="H1152" s="6">
        <v>4714781024723</v>
      </c>
      <c r="I1152" s="6">
        <v>1</v>
      </c>
      <c r="J1152" s="6">
        <v>299</v>
      </c>
      <c r="K1152" s="6">
        <v>0</v>
      </c>
      <c r="L1152" s="6">
        <v>0</v>
      </c>
      <c r="M1152" s="6">
        <v>747</v>
      </c>
      <c r="N1152" s="6" t="s">
        <v>1476</v>
      </c>
      <c r="O1152" s="6" t="s">
        <v>1477</v>
      </c>
      <c r="Q1152" s="6" t="s">
        <v>870</v>
      </c>
      <c r="T1152" s="6" t="s">
        <v>1886</v>
      </c>
      <c r="V1152" s="6">
        <v>122692</v>
      </c>
      <c r="W1152" s="6" t="s">
        <v>4560</v>
      </c>
      <c r="X1152" s="6" t="s">
        <v>4561</v>
      </c>
    </row>
    <row r="1153" spans="1:26">
      <c r="A1153" s="6" t="s">
        <v>4556</v>
      </c>
      <c r="B1153" s="6" t="s">
        <v>4557</v>
      </c>
      <c r="C1153" s="6" t="s">
        <v>4558</v>
      </c>
      <c r="D1153" s="6" t="s">
        <v>4559</v>
      </c>
      <c r="E1153" s="6" t="s">
        <v>1501</v>
      </c>
      <c r="F1153" s="6" t="s">
        <v>1502</v>
      </c>
      <c r="G1153" s="6" t="s">
        <v>1503</v>
      </c>
      <c r="H1153" s="6">
        <v>4714781021005</v>
      </c>
      <c r="I1153" s="6">
        <v>1</v>
      </c>
      <c r="J1153" s="6">
        <v>149</v>
      </c>
      <c r="K1153" s="6">
        <v>0</v>
      </c>
      <c r="L1153" s="6">
        <v>0</v>
      </c>
      <c r="M1153" s="6">
        <v>747</v>
      </c>
      <c r="N1153" s="6" t="s">
        <v>1476</v>
      </c>
      <c r="O1153" s="6" t="s">
        <v>1477</v>
      </c>
      <c r="Q1153" s="6" t="s">
        <v>870</v>
      </c>
      <c r="T1153" s="6" t="s">
        <v>1886</v>
      </c>
      <c r="V1153" s="6">
        <v>122692</v>
      </c>
      <c r="W1153" s="6" t="s">
        <v>4560</v>
      </c>
      <c r="X1153" s="6" t="s">
        <v>4561</v>
      </c>
    </row>
    <row r="1154" spans="1:26">
      <c r="A1154" s="6" t="s">
        <v>4562</v>
      </c>
      <c r="B1154" s="6" t="s">
        <v>4563</v>
      </c>
      <c r="C1154" s="6" t="s">
        <v>4564</v>
      </c>
      <c r="D1154" s="6" t="s">
        <v>4565</v>
      </c>
      <c r="E1154" s="6" t="s">
        <v>1484</v>
      </c>
      <c r="F1154" s="6" t="s">
        <v>1485</v>
      </c>
      <c r="G1154" s="6" t="s">
        <v>1560</v>
      </c>
      <c r="H1154" s="6" t="s">
        <v>244</v>
      </c>
      <c r="I1154" s="6">
        <v>1</v>
      </c>
      <c r="J1154" s="6">
        <v>960</v>
      </c>
      <c r="K1154" s="6">
        <v>0</v>
      </c>
      <c r="L1154" s="6">
        <v>0</v>
      </c>
      <c r="M1154" s="6">
        <v>960</v>
      </c>
      <c r="N1154" s="6" t="s">
        <v>1476</v>
      </c>
      <c r="O1154" s="6" t="s">
        <v>1477</v>
      </c>
      <c r="Q1154" s="6" t="s">
        <v>870</v>
      </c>
      <c r="T1154" s="6" t="s">
        <v>1886</v>
      </c>
      <c r="V1154" s="6">
        <v>875141</v>
      </c>
      <c r="W1154" s="6" t="s">
        <v>4566</v>
      </c>
      <c r="X1154" s="6" t="s">
        <v>4567</v>
      </c>
    </row>
    <row r="1155" spans="1:26">
      <c r="A1155" s="6" t="s">
        <v>4568</v>
      </c>
      <c r="B1155" s="6" t="s">
        <v>4569</v>
      </c>
      <c r="C1155" s="6" t="s">
        <v>4570</v>
      </c>
      <c r="D1155" s="6" t="s">
        <v>4571</v>
      </c>
      <c r="E1155" s="6" t="s">
        <v>1486</v>
      </c>
      <c r="F1155" s="6" t="s">
        <v>1487</v>
      </c>
      <c r="G1155" s="6" t="s">
        <v>1998</v>
      </c>
      <c r="H1155" s="6" t="s">
        <v>1043</v>
      </c>
      <c r="I1155" s="6">
        <v>1</v>
      </c>
      <c r="J1155" s="6">
        <v>399</v>
      </c>
      <c r="K1155" s="6">
        <v>65</v>
      </c>
      <c r="L1155" s="6">
        <v>0</v>
      </c>
      <c r="M1155" s="6">
        <v>771</v>
      </c>
      <c r="N1155" s="6" t="s">
        <v>1476</v>
      </c>
      <c r="O1155" s="6" t="s">
        <v>1477</v>
      </c>
      <c r="Q1155" s="6" t="s">
        <v>870</v>
      </c>
      <c r="T1155" s="6" t="s">
        <v>1886</v>
      </c>
      <c r="V1155" s="6">
        <v>970266</v>
      </c>
      <c r="W1155" s="6" t="s">
        <v>4572</v>
      </c>
      <c r="X1155" s="6" t="s">
        <v>4573</v>
      </c>
    </row>
    <row r="1156" spans="1:26">
      <c r="A1156" s="6" t="s">
        <v>4568</v>
      </c>
      <c r="B1156" s="6" t="s">
        <v>4569</v>
      </c>
      <c r="C1156" s="6" t="s">
        <v>4570</v>
      </c>
      <c r="D1156" s="6" t="s">
        <v>4571</v>
      </c>
      <c r="E1156" s="6" t="s">
        <v>2007</v>
      </c>
      <c r="F1156" s="6" t="s">
        <v>2028</v>
      </c>
      <c r="G1156" s="6" t="s">
        <v>2008</v>
      </c>
      <c r="H1156" s="6">
        <v>4714781021050</v>
      </c>
      <c r="I1156" s="6">
        <v>1</v>
      </c>
      <c r="J1156" s="6">
        <v>99</v>
      </c>
      <c r="K1156" s="6">
        <v>65</v>
      </c>
      <c r="L1156" s="6">
        <v>0</v>
      </c>
      <c r="M1156" s="6">
        <v>771</v>
      </c>
      <c r="N1156" s="6" t="s">
        <v>1476</v>
      </c>
      <c r="O1156" s="6" t="s">
        <v>1477</v>
      </c>
      <c r="Q1156" s="6" t="s">
        <v>870</v>
      </c>
      <c r="T1156" s="6" t="s">
        <v>1886</v>
      </c>
      <c r="V1156" s="6">
        <v>970266</v>
      </c>
      <c r="W1156" s="6" t="s">
        <v>4572</v>
      </c>
      <c r="X1156" s="6" t="s">
        <v>4573</v>
      </c>
    </row>
    <row r="1157" spans="1:26">
      <c r="A1157" s="6" t="s">
        <v>4568</v>
      </c>
      <c r="B1157" s="6" t="s">
        <v>4569</v>
      </c>
      <c r="C1157" s="6" t="s">
        <v>4570</v>
      </c>
      <c r="D1157" s="6" t="s">
        <v>4571</v>
      </c>
      <c r="E1157" s="6" t="s">
        <v>1501</v>
      </c>
      <c r="F1157" s="6" t="s">
        <v>1502</v>
      </c>
      <c r="G1157" s="6" t="s">
        <v>1503</v>
      </c>
      <c r="H1157" s="6">
        <v>4714781021005</v>
      </c>
      <c r="I1157" s="6">
        <v>1</v>
      </c>
      <c r="J1157" s="6">
        <v>149</v>
      </c>
      <c r="K1157" s="6">
        <v>65</v>
      </c>
      <c r="L1157" s="6">
        <v>0</v>
      </c>
      <c r="M1157" s="6">
        <v>771</v>
      </c>
      <c r="N1157" s="6" t="s">
        <v>1476</v>
      </c>
      <c r="O1157" s="6" t="s">
        <v>1477</v>
      </c>
      <c r="Q1157" s="6" t="s">
        <v>870</v>
      </c>
      <c r="T1157" s="6" t="s">
        <v>1886</v>
      </c>
      <c r="V1157" s="6">
        <v>970266</v>
      </c>
      <c r="W1157" s="6" t="s">
        <v>4572</v>
      </c>
      <c r="X1157" s="6" t="s">
        <v>4573</v>
      </c>
    </row>
    <row r="1158" spans="1:26">
      <c r="A1158" s="6" t="s">
        <v>4568</v>
      </c>
      <c r="B1158" s="6" t="s">
        <v>4569</v>
      </c>
      <c r="C1158" s="6" t="s">
        <v>4570</v>
      </c>
      <c r="D1158" s="6" t="s">
        <v>4571</v>
      </c>
      <c r="E1158" s="6" t="s">
        <v>1889</v>
      </c>
      <c r="F1158" s="6" t="s">
        <v>2465</v>
      </c>
      <c r="G1158" s="6" t="s">
        <v>1891</v>
      </c>
      <c r="H1158" s="6">
        <v>4714781021227</v>
      </c>
      <c r="I1158" s="6">
        <v>1</v>
      </c>
      <c r="J1158" s="6">
        <v>59</v>
      </c>
      <c r="K1158" s="6">
        <v>65</v>
      </c>
      <c r="L1158" s="6">
        <v>0</v>
      </c>
      <c r="M1158" s="6">
        <v>771</v>
      </c>
      <c r="N1158" s="6" t="s">
        <v>1476</v>
      </c>
      <c r="O1158" s="6" t="s">
        <v>1477</v>
      </c>
      <c r="Q1158" s="6" t="s">
        <v>870</v>
      </c>
      <c r="T1158" s="6" t="s">
        <v>1886</v>
      </c>
      <c r="V1158" s="6">
        <v>970266</v>
      </c>
      <c r="W1158" s="6" t="s">
        <v>4572</v>
      </c>
      <c r="X1158" s="6" t="s">
        <v>4573</v>
      </c>
    </row>
    <row r="1159" spans="1:26">
      <c r="A1159" s="6" t="s">
        <v>4574</v>
      </c>
      <c r="B1159" s="6" t="s">
        <v>4575</v>
      </c>
      <c r="C1159" s="6" t="s">
        <v>4576</v>
      </c>
      <c r="D1159" s="6" t="s">
        <v>4577</v>
      </c>
      <c r="E1159" s="6" t="s">
        <v>3101</v>
      </c>
      <c r="F1159" s="6" t="s">
        <v>3102</v>
      </c>
      <c r="G1159" s="6" t="s">
        <v>3103</v>
      </c>
      <c r="H1159" s="6">
        <v>4714781021463</v>
      </c>
      <c r="I1159" s="6">
        <v>1</v>
      </c>
      <c r="J1159" s="6">
        <v>120</v>
      </c>
      <c r="K1159" s="6">
        <v>0</v>
      </c>
      <c r="L1159" s="6">
        <v>0</v>
      </c>
      <c r="M1159" s="6">
        <v>866</v>
      </c>
      <c r="N1159" s="6" t="s">
        <v>1476</v>
      </c>
      <c r="O1159" s="6" t="s">
        <v>1477</v>
      </c>
      <c r="Q1159" s="6" t="s">
        <v>870</v>
      </c>
      <c r="T1159" s="6" t="s">
        <v>1886</v>
      </c>
      <c r="V1159" s="6">
        <v>208129</v>
      </c>
      <c r="W1159" s="6" t="s">
        <v>4578</v>
      </c>
      <c r="X1159" s="6" t="s">
        <v>4579</v>
      </c>
    </row>
    <row r="1160" spans="1:26">
      <c r="A1160" s="6" t="s">
        <v>4574</v>
      </c>
      <c r="B1160" s="6" t="s">
        <v>4575</v>
      </c>
      <c r="C1160" s="6" t="s">
        <v>4576</v>
      </c>
      <c r="D1160" s="6" t="s">
        <v>4577</v>
      </c>
      <c r="E1160" s="6" t="s">
        <v>1496</v>
      </c>
      <c r="F1160" s="6" t="s">
        <v>1523</v>
      </c>
      <c r="G1160" s="6" t="s">
        <v>183</v>
      </c>
      <c r="H1160" s="6">
        <v>4714781020954</v>
      </c>
      <c r="I1160" s="6">
        <v>1</v>
      </c>
      <c r="J1160" s="6">
        <v>149</v>
      </c>
      <c r="K1160" s="6">
        <v>0</v>
      </c>
      <c r="L1160" s="6">
        <v>0</v>
      </c>
      <c r="M1160" s="6">
        <v>866</v>
      </c>
      <c r="N1160" s="6" t="s">
        <v>1476</v>
      </c>
      <c r="O1160" s="6" t="s">
        <v>1477</v>
      </c>
      <c r="Q1160" s="6" t="s">
        <v>870</v>
      </c>
      <c r="T1160" s="6" t="s">
        <v>1886</v>
      </c>
      <c r="V1160" s="6">
        <v>208129</v>
      </c>
      <c r="W1160" s="6" t="s">
        <v>4578</v>
      </c>
      <c r="X1160" s="6" t="s">
        <v>4579</v>
      </c>
    </row>
    <row r="1161" spans="1:26">
      <c r="A1161" s="6" t="s">
        <v>4574</v>
      </c>
      <c r="B1161" s="6" t="s">
        <v>4575</v>
      </c>
      <c r="C1161" s="6" t="s">
        <v>4576</v>
      </c>
      <c r="D1161" s="6" t="s">
        <v>4577</v>
      </c>
      <c r="E1161" s="6" t="s">
        <v>1554</v>
      </c>
      <c r="F1161" s="6" t="s">
        <v>1555</v>
      </c>
      <c r="G1161" s="6" t="s">
        <v>1556</v>
      </c>
      <c r="H1161" s="6">
        <v>4714781020770</v>
      </c>
      <c r="I1161" s="6">
        <v>1</v>
      </c>
      <c r="J1161" s="6">
        <v>149</v>
      </c>
      <c r="K1161" s="6">
        <v>0</v>
      </c>
      <c r="L1161" s="6">
        <v>0</v>
      </c>
      <c r="M1161" s="6">
        <v>866</v>
      </c>
      <c r="N1161" s="6" t="s">
        <v>1476</v>
      </c>
      <c r="O1161" s="6" t="s">
        <v>1477</v>
      </c>
      <c r="Q1161" s="6" t="s">
        <v>870</v>
      </c>
      <c r="T1161" s="6" t="s">
        <v>1886</v>
      </c>
      <c r="V1161" s="6">
        <v>208129</v>
      </c>
      <c r="W1161" s="6" t="s">
        <v>4578</v>
      </c>
      <c r="X1161" s="6" t="s">
        <v>4579</v>
      </c>
    </row>
    <row r="1162" spans="1:26">
      <c r="A1162" s="6" t="s">
        <v>4574</v>
      </c>
      <c r="B1162" s="6" t="s">
        <v>4575</v>
      </c>
      <c r="C1162" s="6" t="s">
        <v>4576</v>
      </c>
      <c r="D1162" s="6" t="s">
        <v>4577</v>
      </c>
      <c r="E1162" s="6" t="s">
        <v>1957</v>
      </c>
      <c r="F1162" s="6" t="s">
        <v>1958</v>
      </c>
      <c r="G1162" s="6" t="s">
        <v>1959</v>
      </c>
      <c r="H1162" s="6">
        <v>4714781020787</v>
      </c>
      <c r="I1162" s="6">
        <v>1</v>
      </c>
      <c r="J1162" s="6">
        <v>149</v>
      </c>
      <c r="K1162" s="6">
        <v>0</v>
      </c>
      <c r="L1162" s="6">
        <v>0</v>
      </c>
      <c r="M1162" s="6">
        <v>866</v>
      </c>
      <c r="N1162" s="6" t="s">
        <v>1476</v>
      </c>
      <c r="O1162" s="6" t="s">
        <v>1477</v>
      </c>
      <c r="Q1162" s="6" t="s">
        <v>870</v>
      </c>
      <c r="T1162" s="6" t="s">
        <v>1886</v>
      </c>
      <c r="V1162" s="6">
        <v>208129</v>
      </c>
      <c r="W1162" s="6" t="s">
        <v>4578</v>
      </c>
      <c r="X1162" s="6" t="s">
        <v>4579</v>
      </c>
    </row>
    <row r="1163" spans="1:26">
      <c r="A1163" s="6" t="s">
        <v>4574</v>
      </c>
      <c r="B1163" s="6" t="s">
        <v>4575</v>
      </c>
      <c r="C1163" s="6" t="s">
        <v>4576</v>
      </c>
      <c r="D1163" s="6" t="s">
        <v>4577</v>
      </c>
      <c r="E1163" s="6" t="s">
        <v>1499</v>
      </c>
      <c r="F1163" s="6" t="s">
        <v>1500</v>
      </c>
      <c r="G1163" s="6" t="s">
        <v>173</v>
      </c>
      <c r="H1163" s="6">
        <v>4714781024730</v>
      </c>
      <c r="I1163" s="6">
        <v>1</v>
      </c>
      <c r="J1163" s="6">
        <v>299</v>
      </c>
      <c r="K1163" s="6">
        <v>0</v>
      </c>
      <c r="L1163" s="6">
        <v>0</v>
      </c>
      <c r="M1163" s="6">
        <v>866</v>
      </c>
      <c r="N1163" s="6" t="s">
        <v>1476</v>
      </c>
      <c r="O1163" s="6" t="s">
        <v>1477</v>
      </c>
      <c r="Q1163" s="6" t="s">
        <v>870</v>
      </c>
      <c r="T1163" s="6" t="s">
        <v>1886</v>
      </c>
      <c r="V1163" s="6">
        <v>208129</v>
      </c>
      <c r="W1163" s="6" t="s">
        <v>4578</v>
      </c>
      <c r="X1163" s="6" t="s">
        <v>4579</v>
      </c>
    </row>
    <row r="1164" spans="1:26">
      <c r="A1164" s="6" t="s">
        <v>4580</v>
      </c>
      <c r="B1164" s="6" t="s">
        <v>4581</v>
      </c>
      <c r="C1164" s="6" t="s">
        <v>4582</v>
      </c>
      <c r="D1164" s="6" t="s">
        <v>4583</v>
      </c>
      <c r="E1164" s="6" t="s">
        <v>1511</v>
      </c>
      <c r="F1164" s="6" t="s">
        <v>1512</v>
      </c>
      <c r="G1164" s="6" t="s">
        <v>1513</v>
      </c>
      <c r="H1164" s="6" t="s">
        <v>275</v>
      </c>
      <c r="I1164" s="6">
        <v>1</v>
      </c>
      <c r="J1164" s="6">
        <v>528</v>
      </c>
      <c r="K1164" s="6">
        <v>80</v>
      </c>
      <c r="L1164" s="6">
        <v>0</v>
      </c>
      <c r="M1164" s="6">
        <v>608</v>
      </c>
      <c r="N1164" s="6" t="s">
        <v>1960</v>
      </c>
      <c r="O1164" s="6" t="s">
        <v>1961</v>
      </c>
      <c r="Q1164" s="6" t="s">
        <v>870</v>
      </c>
      <c r="T1164" s="6" t="s">
        <v>1942</v>
      </c>
      <c r="Y1164" s="6">
        <v>408</v>
      </c>
      <c r="Z1164" s="6" t="s">
        <v>4584</v>
      </c>
    </row>
    <row r="1165" spans="1:26">
      <c r="A1165" s="6" t="s">
        <v>4585</v>
      </c>
      <c r="B1165" s="6" t="s">
        <v>4586</v>
      </c>
      <c r="C1165" s="6" t="s">
        <v>4587</v>
      </c>
      <c r="D1165" s="6" t="s">
        <v>4588</v>
      </c>
      <c r="E1165" s="6" t="s">
        <v>1511</v>
      </c>
      <c r="F1165" s="6" t="s">
        <v>1512</v>
      </c>
      <c r="G1165" s="6" t="s">
        <v>1513</v>
      </c>
      <c r="H1165" s="6" t="s">
        <v>275</v>
      </c>
      <c r="I1165" s="6">
        <v>2</v>
      </c>
      <c r="J1165" s="6">
        <v>1056</v>
      </c>
      <c r="K1165" s="6">
        <v>0</v>
      </c>
      <c r="L1165" s="6">
        <v>0</v>
      </c>
      <c r="M1165" s="6">
        <v>1003</v>
      </c>
      <c r="N1165" s="6" t="s">
        <v>1476</v>
      </c>
      <c r="O1165" s="6" t="s">
        <v>1477</v>
      </c>
      <c r="Q1165" s="6" t="s">
        <v>870</v>
      </c>
      <c r="T1165" s="6" t="s">
        <v>1886</v>
      </c>
      <c r="V1165" s="6">
        <v>981107</v>
      </c>
      <c r="W1165" s="6" t="s">
        <v>4589</v>
      </c>
      <c r="X1165" s="6" t="s">
        <v>4590</v>
      </c>
    </row>
    <row r="1166" spans="1:26">
      <c r="A1166" s="6" t="s">
        <v>4585</v>
      </c>
      <c r="B1166" s="6" t="s">
        <v>4586</v>
      </c>
      <c r="C1166" s="6" t="s">
        <v>4587</v>
      </c>
      <c r="D1166" s="6" t="s">
        <v>4588</v>
      </c>
      <c r="E1166" s="6" t="s">
        <v>868</v>
      </c>
      <c r="F1166" s="6" t="s">
        <v>871</v>
      </c>
      <c r="G1166" s="6" t="s">
        <v>872</v>
      </c>
      <c r="I1166" s="6">
        <v>1</v>
      </c>
      <c r="J1166" s="6">
        <v>-53</v>
      </c>
      <c r="K1166" s="6">
        <v>0</v>
      </c>
      <c r="L1166" s="6">
        <v>0</v>
      </c>
      <c r="M1166" s="6">
        <v>1003</v>
      </c>
      <c r="N1166" s="6" t="s">
        <v>1476</v>
      </c>
      <c r="O1166" s="6" t="s">
        <v>1477</v>
      </c>
      <c r="Q1166" s="6" t="s">
        <v>870</v>
      </c>
      <c r="T1166" s="6" t="s">
        <v>1886</v>
      </c>
      <c r="V1166" s="6">
        <v>981107</v>
      </c>
      <c r="W1166" s="6" t="s">
        <v>4589</v>
      </c>
      <c r="X1166" s="6" t="s">
        <v>4590</v>
      </c>
    </row>
    <row r="1167" spans="1:26">
      <c r="A1167" s="6" t="s">
        <v>4585</v>
      </c>
      <c r="B1167" s="6" t="s">
        <v>4586</v>
      </c>
      <c r="C1167" s="6" t="s">
        <v>4587</v>
      </c>
      <c r="D1167" s="6" t="s">
        <v>4588</v>
      </c>
      <c r="E1167" s="6" t="s">
        <v>1887</v>
      </c>
      <c r="F1167" s="6" t="s">
        <v>1888</v>
      </c>
      <c r="I1167" s="6">
        <v>1</v>
      </c>
      <c r="J1167" s="6">
        <v>0</v>
      </c>
      <c r="K1167" s="6">
        <v>0</v>
      </c>
      <c r="L1167" s="6">
        <v>0</v>
      </c>
      <c r="M1167" s="6">
        <v>1003</v>
      </c>
      <c r="N1167" s="6" t="s">
        <v>1476</v>
      </c>
      <c r="O1167" s="6" t="s">
        <v>1477</v>
      </c>
      <c r="Q1167" s="6" t="s">
        <v>870</v>
      </c>
      <c r="T1167" s="6" t="s">
        <v>1886</v>
      </c>
      <c r="V1167" s="6">
        <v>981107</v>
      </c>
      <c r="W1167" s="6" t="s">
        <v>4589</v>
      </c>
      <c r="X1167" s="6" t="s">
        <v>4590</v>
      </c>
    </row>
    <row r="1168" spans="1:26">
      <c r="A1168" s="6" t="s">
        <v>4585</v>
      </c>
      <c r="B1168" s="6" t="s">
        <v>4586</v>
      </c>
      <c r="C1168" s="6" t="s">
        <v>4587</v>
      </c>
      <c r="D1168" s="6" t="s">
        <v>4588</v>
      </c>
      <c r="E1168" s="6" t="s">
        <v>873</v>
      </c>
      <c r="F1168" s="6" t="s">
        <v>1299</v>
      </c>
      <c r="G1168" s="6" t="s">
        <v>874</v>
      </c>
      <c r="I1168" s="6">
        <v>1</v>
      </c>
      <c r="J1168" s="6">
        <v>53</v>
      </c>
      <c r="K1168" s="6">
        <v>0</v>
      </c>
      <c r="L1168" s="6">
        <v>0</v>
      </c>
      <c r="M1168" s="6">
        <v>1003</v>
      </c>
      <c r="N1168" s="6" t="s">
        <v>1476</v>
      </c>
      <c r="O1168" s="6" t="s">
        <v>1477</v>
      </c>
      <c r="Q1168" s="6" t="s">
        <v>870</v>
      </c>
      <c r="T1168" s="6" t="s">
        <v>1886</v>
      </c>
      <c r="V1168" s="6">
        <v>981107</v>
      </c>
      <c r="W1168" s="6" t="s">
        <v>4589</v>
      </c>
      <c r="X1168" s="6" t="s">
        <v>4590</v>
      </c>
    </row>
    <row r="1169" spans="1:27">
      <c r="A1169" s="6" t="s">
        <v>4591</v>
      </c>
      <c r="B1169" s="6" t="s">
        <v>4592</v>
      </c>
      <c r="C1169" s="6" t="s">
        <v>4593</v>
      </c>
      <c r="D1169" s="6" t="s">
        <v>4594</v>
      </c>
      <c r="E1169" s="6" t="s">
        <v>1486</v>
      </c>
      <c r="F1169" s="6" t="s">
        <v>1487</v>
      </c>
      <c r="G1169" s="6" t="s">
        <v>1488</v>
      </c>
      <c r="H1169" s="6" t="s">
        <v>163</v>
      </c>
      <c r="I1169" s="6">
        <v>1</v>
      </c>
      <c r="J1169" s="6">
        <v>399</v>
      </c>
      <c r="K1169" s="6">
        <v>0</v>
      </c>
      <c r="L1169" s="6">
        <v>0</v>
      </c>
      <c r="M1169" s="6">
        <v>977</v>
      </c>
      <c r="N1169" s="6" t="s">
        <v>1960</v>
      </c>
      <c r="O1169" s="6" t="s">
        <v>1961</v>
      </c>
      <c r="Q1169" s="6" t="s">
        <v>870</v>
      </c>
      <c r="T1169" s="6" t="s">
        <v>1942</v>
      </c>
      <c r="Y1169" s="6">
        <v>412</v>
      </c>
      <c r="Z1169" s="6" t="s">
        <v>4595</v>
      </c>
      <c r="AA1169" s="6" t="s">
        <v>1983</v>
      </c>
    </row>
    <row r="1170" spans="1:27">
      <c r="A1170" s="6" t="s">
        <v>4591</v>
      </c>
      <c r="B1170" s="6" t="s">
        <v>4592</v>
      </c>
      <c r="C1170" s="6" t="s">
        <v>4593</v>
      </c>
      <c r="D1170" s="6" t="s">
        <v>4594</v>
      </c>
      <c r="E1170" s="6" t="s">
        <v>1481</v>
      </c>
      <c r="F1170" s="6" t="s">
        <v>1482</v>
      </c>
      <c r="G1170" s="6" t="s">
        <v>1483</v>
      </c>
      <c r="H1170" s="6" t="s">
        <v>175</v>
      </c>
      <c r="I1170" s="6">
        <v>1</v>
      </c>
      <c r="J1170" s="6">
        <v>450</v>
      </c>
      <c r="K1170" s="6">
        <v>0</v>
      </c>
      <c r="L1170" s="6">
        <v>0</v>
      </c>
      <c r="M1170" s="6">
        <v>977</v>
      </c>
      <c r="N1170" s="6" t="s">
        <v>1960</v>
      </c>
      <c r="O1170" s="6" t="s">
        <v>1961</v>
      </c>
      <c r="Q1170" s="6" t="s">
        <v>870</v>
      </c>
      <c r="T1170" s="6" t="s">
        <v>1942</v>
      </c>
      <c r="Y1170" s="6">
        <v>412</v>
      </c>
      <c r="Z1170" s="6" t="s">
        <v>4595</v>
      </c>
      <c r="AA1170" s="6" t="s">
        <v>1983</v>
      </c>
    </row>
    <row r="1171" spans="1:27">
      <c r="A1171" s="6" t="s">
        <v>4591</v>
      </c>
      <c r="B1171" s="6" t="s">
        <v>4592</v>
      </c>
      <c r="C1171" s="6" t="s">
        <v>4593</v>
      </c>
      <c r="D1171" s="6" t="s">
        <v>4594</v>
      </c>
      <c r="E1171" s="6" t="s">
        <v>1508</v>
      </c>
      <c r="F1171" s="6" t="s">
        <v>1509</v>
      </c>
      <c r="G1171" s="6" t="s">
        <v>1510</v>
      </c>
      <c r="H1171" s="6">
        <v>4714781020800</v>
      </c>
      <c r="I1171" s="6">
        <v>1</v>
      </c>
      <c r="J1171" s="6">
        <v>128</v>
      </c>
      <c r="K1171" s="6">
        <v>0</v>
      </c>
      <c r="L1171" s="6">
        <v>0</v>
      </c>
      <c r="M1171" s="6">
        <v>977</v>
      </c>
      <c r="N1171" s="6" t="s">
        <v>1960</v>
      </c>
      <c r="O1171" s="6" t="s">
        <v>1961</v>
      </c>
      <c r="Q1171" s="6" t="s">
        <v>870</v>
      </c>
      <c r="T1171" s="6" t="s">
        <v>1942</v>
      </c>
      <c r="Y1171" s="6">
        <v>412</v>
      </c>
      <c r="Z1171" s="6" t="s">
        <v>4595</v>
      </c>
      <c r="AA1171" s="6" t="s">
        <v>1983</v>
      </c>
    </row>
    <row r="1172" spans="1:27">
      <c r="A1172" s="6" t="s">
        <v>4596</v>
      </c>
      <c r="B1172" s="6" t="s">
        <v>4597</v>
      </c>
      <c r="C1172" s="6" t="s">
        <v>3665</v>
      </c>
      <c r="D1172" s="6" t="s">
        <v>4598</v>
      </c>
      <c r="E1172" s="6" t="s">
        <v>1486</v>
      </c>
      <c r="F1172" s="6" t="s">
        <v>1487</v>
      </c>
      <c r="G1172" s="6" t="s">
        <v>1999</v>
      </c>
      <c r="H1172" s="6" t="s">
        <v>165</v>
      </c>
      <c r="I1172" s="6">
        <v>1</v>
      </c>
      <c r="J1172" s="6">
        <v>399</v>
      </c>
      <c r="K1172" s="6">
        <v>0</v>
      </c>
      <c r="L1172" s="6">
        <v>0</v>
      </c>
      <c r="M1172" s="6">
        <v>798</v>
      </c>
      <c r="N1172" s="6" t="s">
        <v>1476</v>
      </c>
      <c r="O1172" s="6" t="s">
        <v>1477</v>
      </c>
      <c r="Q1172" s="6" t="s">
        <v>870</v>
      </c>
      <c r="T1172" s="6" t="s">
        <v>1886</v>
      </c>
      <c r="V1172" s="6">
        <v>138561</v>
      </c>
      <c r="W1172" s="6" t="s">
        <v>4057</v>
      </c>
      <c r="X1172" s="6" t="s">
        <v>4058</v>
      </c>
    </row>
    <row r="1173" spans="1:27">
      <c r="A1173" s="6" t="s">
        <v>4596</v>
      </c>
      <c r="B1173" s="6" t="s">
        <v>4597</v>
      </c>
      <c r="C1173" s="6" t="s">
        <v>3665</v>
      </c>
      <c r="D1173" s="6" t="s">
        <v>4598</v>
      </c>
      <c r="E1173" s="6" t="s">
        <v>1486</v>
      </c>
      <c r="F1173" s="6" t="s">
        <v>1487</v>
      </c>
      <c r="G1173" s="6" t="s">
        <v>1498</v>
      </c>
      <c r="H1173" s="6" t="s">
        <v>164</v>
      </c>
      <c r="I1173" s="6">
        <v>1</v>
      </c>
      <c r="J1173" s="6">
        <v>399</v>
      </c>
      <c r="K1173" s="6">
        <v>0</v>
      </c>
      <c r="L1173" s="6">
        <v>0</v>
      </c>
      <c r="M1173" s="6">
        <v>798</v>
      </c>
      <c r="N1173" s="6" t="s">
        <v>1476</v>
      </c>
      <c r="O1173" s="6" t="s">
        <v>1477</v>
      </c>
      <c r="Q1173" s="6" t="s">
        <v>870</v>
      </c>
      <c r="T1173" s="6" t="s">
        <v>1886</v>
      </c>
      <c r="V1173" s="6">
        <v>138561</v>
      </c>
      <c r="W1173" s="6" t="s">
        <v>4057</v>
      </c>
      <c r="X1173" s="6" t="s">
        <v>4058</v>
      </c>
    </row>
    <row r="1174" spans="1:27">
      <c r="A1174" s="6" t="s">
        <v>4599</v>
      </c>
      <c r="B1174" s="6" t="s">
        <v>4600</v>
      </c>
      <c r="C1174" s="6" t="s">
        <v>4601</v>
      </c>
      <c r="D1174" s="6" t="s">
        <v>4602</v>
      </c>
      <c r="E1174" s="6" t="s">
        <v>1901</v>
      </c>
      <c r="F1174" s="6" t="s">
        <v>1902</v>
      </c>
      <c r="G1174" s="6" t="s">
        <v>1903</v>
      </c>
      <c r="H1174" s="6">
        <v>4714781020510</v>
      </c>
      <c r="I1174" s="6">
        <v>2</v>
      </c>
      <c r="J1174" s="6">
        <v>598</v>
      </c>
      <c r="K1174" s="6">
        <v>0</v>
      </c>
      <c r="L1174" s="6">
        <v>0</v>
      </c>
      <c r="M1174" s="6">
        <v>1853</v>
      </c>
      <c r="N1174" s="6" t="s">
        <v>1940</v>
      </c>
      <c r="O1174" s="6" t="s">
        <v>1048</v>
      </c>
      <c r="Q1174" s="6" t="s">
        <v>870</v>
      </c>
      <c r="T1174" s="6" t="s">
        <v>1942</v>
      </c>
      <c r="Y1174" s="6">
        <v>236</v>
      </c>
      <c r="Z1174" s="6" t="s">
        <v>4603</v>
      </c>
    </row>
    <row r="1175" spans="1:27">
      <c r="A1175" s="6" t="s">
        <v>4599</v>
      </c>
      <c r="B1175" s="6" t="s">
        <v>4600</v>
      </c>
      <c r="C1175" s="6" t="s">
        <v>4601</v>
      </c>
      <c r="D1175" s="6" t="s">
        <v>4602</v>
      </c>
      <c r="E1175" s="6" t="s">
        <v>1919</v>
      </c>
      <c r="F1175" s="6" t="s">
        <v>1920</v>
      </c>
      <c r="G1175" s="6" t="s">
        <v>1921</v>
      </c>
      <c r="H1175" s="6">
        <v>4714781020824</v>
      </c>
      <c r="I1175" s="6">
        <v>2</v>
      </c>
      <c r="J1175" s="6">
        <v>700</v>
      </c>
      <c r="K1175" s="6">
        <v>0</v>
      </c>
      <c r="L1175" s="6">
        <v>0</v>
      </c>
      <c r="M1175" s="6">
        <v>1853</v>
      </c>
      <c r="N1175" s="6" t="s">
        <v>1940</v>
      </c>
      <c r="O1175" s="6" t="s">
        <v>1048</v>
      </c>
      <c r="Q1175" s="6" t="s">
        <v>870</v>
      </c>
      <c r="T1175" s="6" t="s">
        <v>1942</v>
      </c>
      <c r="Y1175" s="6">
        <v>236</v>
      </c>
      <c r="Z1175" s="6" t="s">
        <v>4603</v>
      </c>
    </row>
    <row r="1176" spans="1:27">
      <c r="A1176" s="6" t="s">
        <v>4599</v>
      </c>
      <c r="B1176" s="6" t="s">
        <v>4600</v>
      </c>
      <c r="C1176" s="6" t="s">
        <v>4601</v>
      </c>
      <c r="D1176" s="6" t="s">
        <v>4602</v>
      </c>
      <c r="E1176" s="6" t="s">
        <v>1496</v>
      </c>
      <c r="F1176" s="6" t="s">
        <v>1523</v>
      </c>
      <c r="G1176" s="6" t="s">
        <v>183</v>
      </c>
      <c r="H1176" s="6">
        <v>4714781020954</v>
      </c>
      <c r="I1176" s="6">
        <v>1</v>
      </c>
      <c r="J1176" s="6">
        <v>149</v>
      </c>
      <c r="K1176" s="6">
        <v>0</v>
      </c>
      <c r="L1176" s="6">
        <v>0</v>
      </c>
      <c r="M1176" s="6">
        <v>1853</v>
      </c>
      <c r="N1176" s="6" t="s">
        <v>1940</v>
      </c>
      <c r="O1176" s="6" t="s">
        <v>1048</v>
      </c>
      <c r="Q1176" s="6" t="s">
        <v>870</v>
      </c>
      <c r="T1176" s="6" t="s">
        <v>1942</v>
      </c>
      <c r="Y1176" s="6">
        <v>236</v>
      </c>
      <c r="Z1176" s="6" t="s">
        <v>4603</v>
      </c>
    </row>
    <row r="1177" spans="1:27">
      <c r="A1177" s="6" t="s">
        <v>4599</v>
      </c>
      <c r="B1177" s="6" t="s">
        <v>4600</v>
      </c>
      <c r="C1177" s="6" t="s">
        <v>4601</v>
      </c>
      <c r="D1177" s="6" t="s">
        <v>4602</v>
      </c>
      <c r="E1177" s="6" t="s">
        <v>1518</v>
      </c>
      <c r="F1177" s="6" t="s">
        <v>1950</v>
      </c>
      <c r="G1177" s="6" t="s">
        <v>1519</v>
      </c>
      <c r="H1177" s="6">
        <v>4714781020558</v>
      </c>
      <c r="I1177" s="6">
        <v>1</v>
      </c>
      <c r="J1177" s="6">
        <v>168</v>
      </c>
      <c r="K1177" s="6">
        <v>0</v>
      </c>
      <c r="L1177" s="6">
        <v>0</v>
      </c>
      <c r="M1177" s="6">
        <v>1853</v>
      </c>
      <c r="N1177" s="6" t="s">
        <v>1940</v>
      </c>
      <c r="O1177" s="6" t="s">
        <v>1048</v>
      </c>
      <c r="Q1177" s="6" t="s">
        <v>870</v>
      </c>
      <c r="T1177" s="6" t="s">
        <v>1942</v>
      </c>
      <c r="Y1177" s="6">
        <v>236</v>
      </c>
      <c r="Z1177" s="6" t="s">
        <v>4603</v>
      </c>
    </row>
    <row r="1178" spans="1:27">
      <c r="A1178" s="6" t="s">
        <v>4599</v>
      </c>
      <c r="B1178" s="6" t="s">
        <v>4600</v>
      </c>
      <c r="C1178" s="6" t="s">
        <v>4601</v>
      </c>
      <c r="D1178" s="6" t="s">
        <v>4602</v>
      </c>
      <c r="E1178" s="6" t="s">
        <v>1520</v>
      </c>
      <c r="F1178" s="6" t="s">
        <v>1521</v>
      </c>
      <c r="G1178" s="6" t="s">
        <v>1522</v>
      </c>
      <c r="H1178" s="6">
        <v>4714781020503</v>
      </c>
      <c r="I1178" s="6">
        <v>1</v>
      </c>
      <c r="J1178" s="6">
        <v>168</v>
      </c>
      <c r="K1178" s="6">
        <v>0</v>
      </c>
      <c r="L1178" s="6">
        <v>0</v>
      </c>
      <c r="M1178" s="6">
        <v>1853</v>
      </c>
      <c r="N1178" s="6" t="s">
        <v>1940</v>
      </c>
      <c r="O1178" s="6" t="s">
        <v>1048</v>
      </c>
      <c r="Q1178" s="6" t="s">
        <v>870</v>
      </c>
      <c r="T1178" s="6" t="s">
        <v>1942</v>
      </c>
      <c r="Y1178" s="6">
        <v>236</v>
      </c>
      <c r="Z1178" s="6" t="s">
        <v>4603</v>
      </c>
    </row>
    <row r="1179" spans="1:27">
      <c r="A1179" s="6" t="s">
        <v>4599</v>
      </c>
      <c r="B1179" s="6" t="s">
        <v>4600</v>
      </c>
      <c r="C1179" s="6" t="s">
        <v>4601</v>
      </c>
      <c r="D1179" s="6" t="s">
        <v>4602</v>
      </c>
      <c r="E1179" s="6" t="s">
        <v>1980</v>
      </c>
      <c r="F1179" s="6" t="s">
        <v>1981</v>
      </c>
      <c r="G1179" s="6" t="s">
        <v>1982</v>
      </c>
      <c r="H1179" s="6">
        <v>4714781020466</v>
      </c>
      <c r="I1179" s="6">
        <v>1</v>
      </c>
      <c r="J1179" s="6">
        <v>168</v>
      </c>
      <c r="K1179" s="6">
        <v>0</v>
      </c>
      <c r="L1179" s="6">
        <v>0</v>
      </c>
      <c r="M1179" s="6">
        <v>1853</v>
      </c>
      <c r="N1179" s="6" t="s">
        <v>1940</v>
      </c>
      <c r="O1179" s="6" t="s">
        <v>1048</v>
      </c>
      <c r="Q1179" s="6" t="s">
        <v>870</v>
      </c>
      <c r="T1179" s="6" t="s">
        <v>1942</v>
      </c>
      <c r="Y1179" s="6">
        <v>236</v>
      </c>
      <c r="Z1179" s="6" t="s">
        <v>4603</v>
      </c>
    </row>
    <row r="1180" spans="1:27">
      <c r="A1180" s="6" t="s">
        <v>4599</v>
      </c>
      <c r="B1180" s="6" t="s">
        <v>4600</v>
      </c>
      <c r="C1180" s="6" t="s">
        <v>4601</v>
      </c>
      <c r="D1180" s="6" t="s">
        <v>4602</v>
      </c>
      <c r="E1180" s="6" t="s">
        <v>868</v>
      </c>
      <c r="F1180" s="6" t="s">
        <v>871</v>
      </c>
      <c r="G1180" s="6" t="s">
        <v>872</v>
      </c>
      <c r="I1180" s="6">
        <v>1</v>
      </c>
      <c r="J1180" s="6">
        <v>-98</v>
      </c>
      <c r="K1180" s="6">
        <v>0</v>
      </c>
      <c r="L1180" s="6">
        <v>0</v>
      </c>
      <c r="M1180" s="6">
        <v>1853</v>
      </c>
      <c r="N1180" s="6" t="s">
        <v>1940</v>
      </c>
      <c r="O1180" s="6" t="s">
        <v>1048</v>
      </c>
      <c r="Q1180" s="6" t="s">
        <v>870</v>
      </c>
      <c r="T1180" s="6" t="s">
        <v>1942</v>
      </c>
      <c r="Y1180" s="6">
        <v>236</v>
      </c>
      <c r="Z1180" s="6" t="s">
        <v>4603</v>
      </c>
    </row>
    <row r="1181" spans="1:27">
      <c r="A1181" s="6" t="s">
        <v>4599</v>
      </c>
      <c r="B1181" s="6" t="s">
        <v>4600</v>
      </c>
      <c r="C1181" s="6" t="s">
        <v>4601</v>
      </c>
      <c r="D1181" s="6" t="s">
        <v>4602</v>
      </c>
      <c r="E1181" s="6" t="s">
        <v>1740</v>
      </c>
      <c r="F1181" s="6" t="s">
        <v>1741</v>
      </c>
      <c r="I1181" s="6">
        <v>1</v>
      </c>
      <c r="J1181" s="6">
        <v>0</v>
      </c>
      <c r="K1181" s="6">
        <v>0</v>
      </c>
      <c r="L1181" s="6">
        <v>0</v>
      </c>
      <c r="M1181" s="6">
        <v>1853</v>
      </c>
      <c r="N1181" s="6" t="s">
        <v>1940</v>
      </c>
      <c r="O1181" s="6" t="s">
        <v>1048</v>
      </c>
      <c r="Q1181" s="6" t="s">
        <v>870</v>
      </c>
      <c r="T1181" s="6" t="s">
        <v>1942</v>
      </c>
      <c r="Y1181" s="6">
        <v>236</v>
      </c>
      <c r="Z1181" s="6" t="s">
        <v>4603</v>
      </c>
    </row>
    <row r="1182" spans="1:27">
      <c r="A1182" s="6" t="s">
        <v>4599</v>
      </c>
      <c r="B1182" s="6" t="s">
        <v>4600</v>
      </c>
      <c r="C1182" s="6" t="s">
        <v>4601</v>
      </c>
      <c r="D1182" s="6" t="s">
        <v>4602</v>
      </c>
      <c r="E1182" s="6" t="s">
        <v>1887</v>
      </c>
      <c r="F1182" s="6" t="s">
        <v>1888</v>
      </c>
      <c r="I1182" s="6">
        <v>1</v>
      </c>
      <c r="J1182" s="6">
        <v>0</v>
      </c>
      <c r="K1182" s="6">
        <v>0</v>
      </c>
      <c r="L1182" s="6">
        <v>0</v>
      </c>
      <c r="M1182" s="6">
        <v>1853</v>
      </c>
      <c r="N1182" s="6" t="s">
        <v>1940</v>
      </c>
      <c r="O1182" s="6" t="s">
        <v>1048</v>
      </c>
      <c r="Q1182" s="6" t="s">
        <v>870</v>
      </c>
      <c r="T1182" s="6" t="s">
        <v>1942</v>
      </c>
      <c r="Y1182" s="6">
        <v>236</v>
      </c>
      <c r="Z1182" s="6" t="s">
        <v>4603</v>
      </c>
    </row>
    <row r="1183" spans="1:27">
      <c r="A1183" s="6" t="s">
        <v>4599</v>
      </c>
      <c r="B1183" s="6" t="s">
        <v>4600</v>
      </c>
      <c r="C1183" s="6" t="s">
        <v>4601</v>
      </c>
      <c r="D1183" s="6" t="s">
        <v>4602</v>
      </c>
      <c r="E1183" s="6" t="s">
        <v>1740</v>
      </c>
      <c r="F1183" s="6" t="s">
        <v>1741</v>
      </c>
      <c r="I1183" s="6">
        <v>1</v>
      </c>
      <c r="J1183" s="6">
        <v>0</v>
      </c>
      <c r="K1183" s="6">
        <v>0</v>
      </c>
      <c r="L1183" s="6">
        <v>0</v>
      </c>
      <c r="M1183" s="6">
        <v>1853</v>
      </c>
      <c r="N1183" s="6" t="s">
        <v>1940</v>
      </c>
      <c r="O1183" s="6" t="s">
        <v>1048</v>
      </c>
      <c r="Q1183" s="6" t="s">
        <v>870</v>
      </c>
      <c r="T1183" s="6" t="s">
        <v>1942</v>
      </c>
      <c r="Y1183" s="6">
        <v>236</v>
      </c>
      <c r="Z1183" s="6" t="s">
        <v>4603</v>
      </c>
    </row>
    <row r="1184" spans="1:27">
      <c r="A1184" s="6" t="s">
        <v>4599</v>
      </c>
      <c r="B1184" s="6" t="s">
        <v>4600</v>
      </c>
      <c r="C1184" s="6" t="s">
        <v>4601</v>
      </c>
      <c r="D1184" s="6" t="s">
        <v>4602</v>
      </c>
      <c r="E1184" s="6" t="s">
        <v>873</v>
      </c>
      <c r="F1184" s="6" t="s">
        <v>1299</v>
      </c>
      <c r="G1184" s="6" t="s">
        <v>874</v>
      </c>
      <c r="I1184" s="6">
        <v>1</v>
      </c>
      <c r="J1184" s="6">
        <v>98</v>
      </c>
      <c r="K1184" s="6">
        <v>0</v>
      </c>
      <c r="L1184" s="6">
        <v>0</v>
      </c>
      <c r="M1184" s="6">
        <v>1853</v>
      </c>
      <c r="N1184" s="6" t="s">
        <v>1940</v>
      </c>
      <c r="O1184" s="6" t="s">
        <v>1048</v>
      </c>
      <c r="Q1184" s="6" t="s">
        <v>870</v>
      </c>
      <c r="T1184" s="6" t="s">
        <v>1942</v>
      </c>
      <c r="Y1184" s="6">
        <v>236</v>
      </c>
      <c r="Z1184" s="6" t="s">
        <v>4603</v>
      </c>
    </row>
    <row r="1185" spans="1:26">
      <c r="A1185" s="6" t="s">
        <v>4604</v>
      </c>
      <c r="B1185" s="6" t="s">
        <v>4605</v>
      </c>
      <c r="C1185" s="6" t="s">
        <v>4606</v>
      </c>
      <c r="D1185" s="6" t="s">
        <v>4607</v>
      </c>
      <c r="E1185" s="6" t="s">
        <v>1492</v>
      </c>
      <c r="F1185" s="6" t="s">
        <v>1493</v>
      </c>
      <c r="G1185" s="6" t="s">
        <v>1494</v>
      </c>
      <c r="H1185" s="6">
        <v>4714781020541</v>
      </c>
      <c r="I1185" s="6">
        <v>1</v>
      </c>
      <c r="J1185" s="6">
        <v>300</v>
      </c>
      <c r="K1185" s="6">
        <v>65</v>
      </c>
      <c r="L1185" s="6">
        <v>0</v>
      </c>
      <c r="M1185" s="6">
        <v>365</v>
      </c>
      <c r="N1185" s="6" t="s">
        <v>1476</v>
      </c>
      <c r="O1185" s="6" t="s">
        <v>1477</v>
      </c>
      <c r="Q1185" s="6" t="s">
        <v>870</v>
      </c>
      <c r="T1185" s="6" t="s">
        <v>1886</v>
      </c>
      <c r="V1185" s="6">
        <v>194011</v>
      </c>
      <c r="W1185" s="6" t="s">
        <v>4608</v>
      </c>
      <c r="X1185" s="6" t="s">
        <v>4609</v>
      </c>
    </row>
    <row r="1186" spans="1:26">
      <c r="A1186" s="6" t="s">
        <v>4610</v>
      </c>
      <c r="B1186" s="6" t="s">
        <v>4611</v>
      </c>
      <c r="C1186" s="6" t="s">
        <v>4612</v>
      </c>
      <c r="D1186" s="6" t="s">
        <v>4613</v>
      </c>
      <c r="E1186" s="6" t="s">
        <v>1486</v>
      </c>
      <c r="F1186" s="6" t="s">
        <v>1487</v>
      </c>
      <c r="G1186" s="6" t="s">
        <v>1488</v>
      </c>
      <c r="H1186" s="6" t="s">
        <v>163</v>
      </c>
      <c r="I1186" s="6">
        <v>1</v>
      </c>
      <c r="J1186" s="6">
        <v>399</v>
      </c>
      <c r="K1186" s="6">
        <v>0</v>
      </c>
      <c r="L1186" s="6">
        <v>0</v>
      </c>
      <c r="M1186" s="6">
        <v>975</v>
      </c>
      <c r="N1186" s="6" t="s">
        <v>1476</v>
      </c>
      <c r="O1186" s="6" t="s">
        <v>1477</v>
      </c>
      <c r="Q1186" s="6" t="s">
        <v>870</v>
      </c>
      <c r="T1186" s="6" t="s">
        <v>1886</v>
      </c>
      <c r="V1186" s="6">
        <v>112651</v>
      </c>
      <c r="W1186" s="6" t="s">
        <v>4614</v>
      </c>
      <c r="X1186" s="6" t="s">
        <v>4615</v>
      </c>
    </row>
    <row r="1187" spans="1:26">
      <c r="A1187" s="6" t="s">
        <v>4610</v>
      </c>
      <c r="B1187" s="6" t="s">
        <v>4611</v>
      </c>
      <c r="C1187" s="6" t="s">
        <v>4612</v>
      </c>
      <c r="D1187" s="6" t="s">
        <v>4613</v>
      </c>
      <c r="E1187" s="6" t="s">
        <v>1966</v>
      </c>
      <c r="F1187" s="6" t="s">
        <v>1967</v>
      </c>
      <c r="G1187" s="6" t="s">
        <v>1968</v>
      </c>
      <c r="H1187" s="6">
        <v>4714781020817</v>
      </c>
      <c r="I1187" s="6">
        <v>1</v>
      </c>
      <c r="J1187" s="6">
        <v>128</v>
      </c>
      <c r="K1187" s="6">
        <v>0</v>
      </c>
      <c r="L1187" s="6">
        <v>0</v>
      </c>
      <c r="M1187" s="6">
        <v>975</v>
      </c>
      <c r="N1187" s="6" t="s">
        <v>1476</v>
      </c>
      <c r="O1187" s="6" t="s">
        <v>1477</v>
      </c>
      <c r="Q1187" s="6" t="s">
        <v>870</v>
      </c>
      <c r="T1187" s="6" t="s">
        <v>1886</v>
      </c>
      <c r="V1187" s="6">
        <v>112651</v>
      </c>
      <c r="W1187" s="6" t="s">
        <v>4614</v>
      </c>
      <c r="X1187" s="6" t="s">
        <v>4615</v>
      </c>
    </row>
    <row r="1188" spans="1:26">
      <c r="A1188" s="6" t="s">
        <v>4610</v>
      </c>
      <c r="B1188" s="6" t="s">
        <v>4611</v>
      </c>
      <c r="C1188" s="6" t="s">
        <v>4612</v>
      </c>
      <c r="D1188" s="6" t="s">
        <v>4613</v>
      </c>
      <c r="E1188" s="6" t="s">
        <v>1496</v>
      </c>
      <c r="F1188" s="6" t="s">
        <v>1523</v>
      </c>
      <c r="G1188" s="6" t="s">
        <v>183</v>
      </c>
      <c r="H1188" s="6">
        <v>4714781020954</v>
      </c>
      <c r="I1188" s="6">
        <v>1</v>
      </c>
      <c r="J1188" s="6">
        <v>149</v>
      </c>
      <c r="K1188" s="6">
        <v>0</v>
      </c>
      <c r="L1188" s="6">
        <v>0</v>
      </c>
      <c r="M1188" s="6">
        <v>975</v>
      </c>
      <c r="N1188" s="6" t="s">
        <v>1476</v>
      </c>
      <c r="O1188" s="6" t="s">
        <v>1477</v>
      </c>
      <c r="Q1188" s="6" t="s">
        <v>870</v>
      </c>
      <c r="T1188" s="6" t="s">
        <v>1886</v>
      </c>
      <c r="V1188" s="6">
        <v>112651</v>
      </c>
      <c r="W1188" s="6" t="s">
        <v>4614</v>
      </c>
      <c r="X1188" s="6" t="s">
        <v>4615</v>
      </c>
    </row>
    <row r="1189" spans="1:26">
      <c r="A1189" s="6" t="s">
        <v>4610</v>
      </c>
      <c r="B1189" s="6" t="s">
        <v>4611</v>
      </c>
      <c r="C1189" s="6" t="s">
        <v>4612</v>
      </c>
      <c r="D1189" s="6" t="s">
        <v>4613</v>
      </c>
      <c r="E1189" s="6" t="s">
        <v>1499</v>
      </c>
      <c r="F1189" s="6" t="s">
        <v>1500</v>
      </c>
      <c r="G1189" s="6" t="s">
        <v>173</v>
      </c>
      <c r="H1189" s="6">
        <v>4714781024730</v>
      </c>
      <c r="I1189" s="6">
        <v>1</v>
      </c>
      <c r="J1189" s="6">
        <v>299</v>
      </c>
      <c r="K1189" s="6">
        <v>0</v>
      </c>
      <c r="L1189" s="6">
        <v>0</v>
      </c>
      <c r="M1189" s="6">
        <v>975</v>
      </c>
      <c r="N1189" s="6" t="s">
        <v>1476</v>
      </c>
      <c r="O1189" s="6" t="s">
        <v>1477</v>
      </c>
      <c r="Q1189" s="6" t="s">
        <v>870</v>
      </c>
      <c r="T1189" s="6" t="s">
        <v>1886</v>
      </c>
      <c r="V1189" s="6">
        <v>112651</v>
      </c>
      <c r="W1189" s="6" t="s">
        <v>4614</v>
      </c>
      <c r="X1189" s="6" t="s">
        <v>4615</v>
      </c>
    </row>
    <row r="1190" spans="1:26">
      <c r="A1190" s="6" t="s">
        <v>4616</v>
      </c>
      <c r="B1190" s="6" t="s">
        <v>4617</v>
      </c>
      <c r="C1190" s="6" t="s">
        <v>4618</v>
      </c>
      <c r="D1190" s="6" t="s">
        <v>4619</v>
      </c>
      <c r="E1190" s="6" t="s">
        <v>1486</v>
      </c>
      <c r="F1190" s="6" t="s">
        <v>1487</v>
      </c>
      <c r="G1190" s="6" t="s">
        <v>1907</v>
      </c>
      <c r="H1190" s="6" t="s">
        <v>1045</v>
      </c>
      <c r="I1190" s="6">
        <v>1</v>
      </c>
      <c r="J1190" s="6">
        <v>399</v>
      </c>
      <c r="K1190" s="6">
        <v>65</v>
      </c>
      <c r="L1190" s="6">
        <v>0</v>
      </c>
      <c r="M1190" s="6">
        <v>464</v>
      </c>
      <c r="N1190" s="6" t="s">
        <v>1476</v>
      </c>
      <c r="O1190" s="6" t="s">
        <v>1477</v>
      </c>
      <c r="Q1190" s="6" t="s">
        <v>870</v>
      </c>
      <c r="T1190" s="6" t="s">
        <v>1886</v>
      </c>
      <c r="V1190" s="6">
        <v>137524</v>
      </c>
      <c r="W1190" s="6" t="s">
        <v>4620</v>
      </c>
      <c r="X1190" s="6" t="s">
        <v>4621</v>
      </c>
    </row>
    <row r="1191" spans="1:26">
      <c r="A1191" s="6" t="s">
        <v>4622</v>
      </c>
      <c r="B1191" s="6" t="s">
        <v>4623</v>
      </c>
      <c r="C1191" s="6" t="s">
        <v>4624</v>
      </c>
      <c r="D1191" s="6" t="s">
        <v>4625</v>
      </c>
      <c r="E1191" s="6" t="s">
        <v>1511</v>
      </c>
      <c r="F1191" s="6" t="s">
        <v>1512</v>
      </c>
      <c r="G1191" s="6" t="s">
        <v>1513</v>
      </c>
      <c r="H1191" s="6" t="s">
        <v>275</v>
      </c>
      <c r="I1191" s="6">
        <v>1</v>
      </c>
      <c r="J1191" s="6">
        <v>528</v>
      </c>
      <c r="K1191" s="6">
        <v>0</v>
      </c>
      <c r="L1191" s="6">
        <v>0</v>
      </c>
      <c r="M1191" s="6">
        <v>878</v>
      </c>
      <c r="N1191" s="6" t="s">
        <v>1940</v>
      </c>
      <c r="O1191" s="6" t="s">
        <v>1941</v>
      </c>
      <c r="Q1191" s="6" t="s">
        <v>870</v>
      </c>
      <c r="T1191" s="6" t="s">
        <v>1942</v>
      </c>
      <c r="Y1191" s="6">
        <v>237</v>
      </c>
      <c r="Z1191" s="6" t="s">
        <v>4626</v>
      </c>
    </row>
    <row r="1192" spans="1:26">
      <c r="A1192" s="6" t="s">
        <v>4622</v>
      </c>
      <c r="B1192" s="6" t="s">
        <v>4623</v>
      </c>
      <c r="C1192" s="6" t="s">
        <v>4624</v>
      </c>
      <c r="D1192" s="6" t="s">
        <v>4625</v>
      </c>
      <c r="E1192" s="6" t="s">
        <v>1908</v>
      </c>
      <c r="F1192" s="6" t="s">
        <v>1909</v>
      </c>
      <c r="G1192" s="6" t="s">
        <v>1910</v>
      </c>
      <c r="H1192" s="6">
        <v>4714781020268</v>
      </c>
      <c r="I1192" s="6">
        <v>1</v>
      </c>
      <c r="J1192" s="6">
        <v>350</v>
      </c>
      <c r="K1192" s="6">
        <v>0</v>
      </c>
      <c r="L1192" s="6">
        <v>0</v>
      </c>
      <c r="M1192" s="6">
        <v>878</v>
      </c>
      <c r="N1192" s="6" t="s">
        <v>1940</v>
      </c>
      <c r="O1192" s="6" t="s">
        <v>1941</v>
      </c>
      <c r="Q1192" s="6" t="s">
        <v>870</v>
      </c>
      <c r="T1192" s="6" t="s">
        <v>1942</v>
      </c>
      <c r="Y1192" s="6">
        <v>237</v>
      </c>
      <c r="Z1192" s="6" t="s">
        <v>4626</v>
      </c>
    </row>
    <row r="1193" spans="1:26">
      <c r="A1193" s="6" t="s">
        <v>4627</v>
      </c>
      <c r="B1193" s="6" t="s">
        <v>4628</v>
      </c>
      <c r="C1193" s="6" t="s">
        <v>4629</v>
      </c>
      <c r="D1193" s="6" t="s">
        <v>4630</v>
      </c>
      <c r="E1193" s="6" t="s">
        <v>1481</v>
      </c>
      <c r="F1193" s="6" t="s">
        <v>1482</v>
      </c>
      <c r="G1193" s="6" t="s">
        <v>1483</v>
      </c>
      <c r="H1193" s="6" t="s">
        <v>175</v>
      </c>
      <c r="I1193" s="6">
        <v>1</v>
      </c>
      <c r="J1193" s="6">
        <v>450</v>
      </c>
      <c r="K1193" s="6">
        <v>0</v>
      </c>
      <c r="L1193" s="6">
        <v>0</v>
      </c>
      <c r="M1193" s="6">
        <v>748</v>
      </c>
      <c r="N1193" s="6" t="s">
        <v>1476</v>
      </c>
      <c r="O1193" s="6" t="s">
        <v>1477</v>
      </c>
      <c r="Q1193" s="6" t="s">
        <v>870</v>
      </c>
      <c r="T1193" s="6" t="s">
        <v>1886</v>
      </c>
      <c r="V1193" s="6">
        <v>185486</v>
      </c>
      <c r="W1193" s="6" t="s">
        <v>4631</v>
      </c>
      <c r="X1193" s="6" t="s">
        <v>4632</v>
      </c>
    </row>
    <row r="1194" spans="1:26">
      <c r="A1194" s="6" t="s">
        <v>4627</v>
      </c>
      <c r="B1194" s="6" t="s">
        <v>4628</v>
      </c>
      <c r="C1194" s="6" t="s">
        <v>4629</v>
      </c>
      <c r="D1194" s="6" t="s">
        <v>4630</v>
      </c>
      <c r="E1194" s="6" t="s">
        <v>1496</v>
      </c>
      <c r="F1194" s="6" t="s">
        <v>1523</v>
      </c>
      <c r="G1194" s="6" t="s">
        <v>183</v>
      </c>
      <c r="H1194" s="6">
        <v>4714781020954</v>
      </c>
      <c r="I1194" s="6">
        <v>1</v>
      </c>
      <c r="J1194" s="6">
        <v>149</v>
      </c>
      <c r="K1194" s="6">
        <v>0</v>
      </c>
      <c r="L1194" s="6">
        <v>0</v>
      </c>
      <c r="M1194" s="6">
        <v>748</v>
      </c>
      <c r="N1194" s="6" t="s">
        <v>1476</v>
      </c>
      <c r="O1194" s="6" t="s">
        <v>1477</v>
      </c>
      <c r="Q1194" s="6" t="s">
        <v>870</v>
      </c>
      <c r="T1194" s="6" t="s">
        <v>1886</v>
      </c>
      <c r="V1194" s="6">
        <v>185486</v>
      </c>
      <c r="W1194" s="6" t="s">
        <v>4631</v>
      </c>
      <c r="X1194" s="6" t="s">
        <v>4632</v>
      </c>
    </row>
    <row r="1195" spans="1:26">
      <c r="A1195" s="6" t="s">
        <v>4627</v>
      </c>
      <c r="B1195" s="6" t="s">
        <v>4628</v>
      </c>
      <c r="C1195" s="6" t="s">
        <v>4629</v>
      </c>
      <c r="D1195" s="6" t="s">
        <v>4630</v>
      </c>
      <c r="E1195" s="6" t="s">
        <v>1947</v>
      </c>
      <c r="F1195" s="6" t="s">
        <v>1948</v>
      </c>
      <c r="G1195" s="6" t="s">
        <v>1949</v>
      </c>
      <c r="H1195" s="6">
        <v>4714781021012</v>
      </c>
      <c r="I1195" s="6">
        <v>1</v>
      </c>
      <c r="J1195" s="6">
        <v>149</v>
      </c>
      <c r="K1195" s="6">
        <v>0</v>
      </c>
      <c r="L1195" s="6">
        <v>0</v>
      </c>
      <c r="M1195" s="6">
        <v>748</v>
      </c>
      <c r="N1195" s="6" t="s">
        <v>1476</v>
      </c>
      <c r="O1195" s="6" t="s">
        <v>1477</v>
      </c>
      <c r="Q1195" s="6" t="s">
        <v>870</v>
      </c>
      <c r="T1195" s="6" t="s">
        <v>1886</v>
      </c>
      <c r="V1195" s="6">
        <v>185486</v>
      </c>
      <c r="W1195" s="6" t="s">
        <v>4631</v>
      </c>
      <c r="X1195" s="6" t="s">
        <v>4632</v>
      </c>
    </row>
    <row r="1196" spans="1:26">
      <c r="A1196" s="6" t="s">
        <v>4633</v>
      </c>
      <c r="B1196" s="6" t="s">
        <v>4634</v>
      </c>
      <c r="C1196" s="6" t="s">
        <v>4635</v>
      </c>
      <c r="D1196" s="6" t="s">
        <v>4636</v>
      </c>
      <c r="E1196" s="6" t="s">
        <v>1486</v>
      </c>
      <c r="F1196" s="6" t="s">
        <v>1487</v>
      </c>
      <c r="G1196" s="6" t="s">
        <v>1488</v>
      </c>
      <c r="H1196" s="6" t="s">
        <v>163</v>
      </c>
      <c r="I1196" s="6">
        <v>3</v>
      </c>
      <c r="J1196" s="6">
        <v>1197</v>
      </c>
      <c r="K1196" s="6">
        <v>0</v>
      </c>
      <c r="L1196" s="6">
        <v>0</v>
      </c>
      <c r="M1196" s="6">
        <v>1197</v>
      </c>
      <c r="N1196" s="6" t="s">
        <v>1476</v>
      </c>
      <c r="O1196" s="6" t="s">
        <v>1477</v>
      </c>
      <c r="Q1196" s="6" t="s">
        <v>870</v>
      </c>
      <c r="T1196" s="6" t="s">
        <v>1886</v>
      </c>
      <c r="V1196" s="6">
        <v>967765</v>
      </c>
      <c r="W1196" s="6" t="s">
        <v>4637</v>
      </c>
      <c r="X1196" s="6" t="s">
        <v>4638</v>
      </c>
    </row>
    <row r="1197" spans="1:26">
      <c r="A1197" s="6" t="s">
        <v>4633</v>
      </c>
      <c r="B1197" s="6" t="s">
        <v>4634</v>
      </c>
      <c r="C1197" s="6" t="s">
        <v>4635</v>
      </c>
      <c r="D1197" s="6" t="s">
        <v>4636</v>
      </c>
      <c r="E1197" s="6" t="s">
        <v>1887</v>
      </c>
      <c r="F1197" s="6" t="s">
        <v>1888</v>
      </c>
      <c r="I1197" s="6">
        <v>1</v>
      </c>
      <c r="J1197" s="6">
        <v>0</v>
      </c>
      <c r="K1197" s="6">
        <v>0</v>
      </c>
      <c r="L1197" s="6">
        <v>0</v>
      </c>
      <c r="M1197" s="6">
        <v>1197</v>
      </c>
      <c r="N1197" s="6" t="s">
        <v>1476</v>
      </c>
      <c r="O1197" s="6" t="s">
        <v>1477</v>
      </c>
      <c r="Q1197" s="6" t="s">
        <v>870</v>
      </c>
      <c r="T1197" s="6" t="s">
        <v>1886</v>
      </c>
      <c r="V1197" s="6">
        <v>967765</v>
      </c>
      <c r="W1197" s="6" t="s">
        <v>4637</v>
      </c>
      <c r="X1197" s="6" t="s">
        <v>4638</v>
      </c>
    </row>
    <row r="1198" spans="1:26">
      <c r="A1198" s="6" t="s">
        <v>4633</v>
      </c>
      <c r="B1198" s="6" t="s">
        <v>4634</v>
      </c>
      <c r="C1198" s="6" t="s">
        <v>4635</v>
      </c>
      <c r="D1198" s="6" t="s">
        <v>4636</v>
      </c>
      <c r="E1198" s="6" t="s">
        <v>873</v>
      </c>
      <c r="F1198" s="6" t="s">
        <v>1299</v>
      </c>
      <c r="G1198" s="6" t="s">
        <v>874</v>
      </c>
      <c r="I1198" s="6">
        <v>1</v>
      </c>
      <c r="J1198" s="6">
        <v>60</v>
      </c>
      <c r="K1198" s="6">
        <v>0</v>
      </c>
      <c r="L1198" s="6">
        <v>0</v>
      </c>
      <c r="M1198" s="6">
        <v>1197</v>
      </c>
      <c r="N1198" s="6" t="s">
        <v>1476</v>
      </c>
      <c r="O1198" s="6" t="s">
        <v>1477</v>
      </c>
      <c r="Q1198" s="6" t="s">
        <v>870</v>
      </c>
      <c r="T1198" s="6" t="s">
        <v>1886</v>
      </c>
      <c r="V1198" s="6">
        <v>967765</v>
      </c>
      <c r="W1198" s="6" t="s">
        <v>4637</v>
      </c>
      <c r="X1198" s="6" t="s">
        <v>4638</v>
      </c>
    </row>
    <row r="1199" spans="1:26">
      <c r="A1199" s="6" t="s">
        <v>4639</v>
      </c>
      <c r="B1199" s="6" t="s">
        <v>4640</v>
      </c>
      <c r="C1199" s="6" t="s">
        <v>4641</v>
      </c>
      <c r="D1199" s="6" t="s">
        <v>4642</v>
      </c>
      <c r="E1199" s="6" t="s">
        <v>1486</v>
      </c>
      <c r="F1199" s="6" t="s">
        <v>1487</v>
      </c>
      <c r="G1199" s="6" t="s">
        <v>1498</v>
      </c>
      <c r="H1199" s="6" t="s">
        <v>164</v>
      </c>
      <c r="I1199" s="6">
        <v>1</v>
      </c>
      <c r="J1199" s="6">
        <v>399</v>
      </c>
      <c r="K1199" s="6">
        <v>0</v>
      </c>
      <c r="L1199" s="6">
        <v>0</v>
      </c>
      <c r="M1199" s="6">
        <v>1136</v>
      </c>
      <c r="N1199" s="6" t="s">
        <v>1940</v>
      </c>
      <c r="O1199" s="6" t="s">
        <v>1048</v>
      </c>
      <c r="Q1199" s="6" t="s">
        <v>870</v>
      </c>
      <c r="T1199" s="6" t="s">
        <v>1942</v>
      </c>
      <c r="Y1199" s="6">
        <v>820</v>
      </c>
      <c r="Z1199" s="6" t="s">
        <v>4643</v>
      </c>
    </row>
    <row r="1200" spans="1:26">
      <c r="A1200" s="6" t="s">
        <v>4639</v>
      </c>
      <c r="B1200" s="6" t="s">
        <v>4640</v>
      </c>
      <c r="C1200" s="6" t="s">
        <v>4641</v>
      </c>
      <c r="D1200" s="6" t="s">
        <v>4642</v>
      </c>
      <c r="E1200" s="6" t="s">
        <v>1486</v>
      </c>
      <c r="F1200" s="6" t="s">
        <v>1487</v>
      </c>
      <c r="G1200" s="6" t="s">
        <v>4644</v>
      </c>
      <c r="H1200" s="6" t="s">
        <v>1020</v>
      </c>
      <c r="I1200" s="6">
        <v>1</v>
      </c>
      <c r="J1200" s="6">
        <v>399</v>
      </c>
      <c r="K1200" s="6">
        <v>0</v>
      </c>
      <c r="L1200" s="6">
        <v>0</v>
      </c>
      <c r="M1200" s="6">
        <v>1136</v>
      </c>
      <c r="N1200" s="6" t="s">
        <v>1940</v>
      </c>
      <c r="O1200" s="6" t="s">
        <v>1048</v>
      </c>
      <c r="Q1200" s="6" t="s">
        <v>870</v>
      </c>
      <c r="T1200" s="6" t="s">
        <v>1942</v>
      </c>
      <c r="Y1200" s="6">
        <v>820</v>
      </c>
      <c r="Z1200" s="6" t="s">
        <v>4643</v>
      </c>
    </row>
    <row r="1201" spans="1:26">
      <c r="A1201" s="6" t="s">
        <v>4639</v>
      </c>
      <c r="B1201" s="6" t="s">
        <v>4640</v>
      </c>
      <c r="C1201" s="6" t="s">
        <v>4641</v>
      </c>
      <c r="D1201" s="6" t="s">
        <v>4642</v>
      </c>
      <c r="E1201" s="6" t="s">
        <v>1526</v>
      </c>
      <c r="F1201" s="6" t="s">
        <v>1527</v>
      </c>
      <c r="G1201" s="6" t="s">
        <v>1528</v>
      </c>
      <c r="H1201" s="6" t="s">
        <v>1021</v>
      </c>
      <c r="I1201" s="6">
        <v>2</v>
      </c>
      <c r="J1201" s="6">
        <v>398</v>
      </c>
      <c r="K1201" s="6">
        <v>0</v>
      </c>
      <c r="L1201" s="6">
        <v>0</v>
      </c>
      <c r="M1201" s="6">
        <v>1136</v>
      </c>
      <c r="N1201" s="6" t="s">
        <v>1940</v>
      </c>
      <c r="O1201" s="6" t="s">
        <v>1048</v>
      </c>
      <c r="Q1201" s="6" t="s">
        <v>870</v>
      </c>
      <c r="T1201" s="6" t="s">
        <v>1942</v>
      </c>
      <c r="Y1201" s="6">
        <v>820</v>
      </c>
      <c r="Z1201" s="6" t="s">
        <v>4643</v>
      </c>
    </row>
    <row r="1202" spans="1:26">
      <c r="A1202" s="6" t="s">
        <v>4639</v>
      </c>
      <c r="B1202" s="6" t="s">
        <v>4640</v>
      </c>
      <c r="C1202" s="6" t="s">
        <v>4641</v>
      </c>
      <c r="D1202" s="6" t="s">
        <v>4642</v>
      </c>
      <c r="E1202" s="6" t="s">
        <v>868</v>
      </c>
      <c r="F1202" s="6" t="s">
        <v>871</v>
      </c>
      <c r="G1202" s="6" t="s">
        <v>872</v>
      </c>
      <c r="I1202" s="6">
        <v>1</v>
      </c>
      <c r="J1202" s="6">
        <v>-60</v>
      </c>
      <c r="K1202" s="6">
        <v>0</v>
      </c>
      <c r="L1202" s="6">
        <v>0</v>
      </c>
      <c r="M1202" s="6">
        <v>1136</v>
      </c>
      <c r="N1202" s="6" t="s">
        <v>1940</v>
      </c>
      <c r="O1202" s="6" t="s">
        <v>1048</v>
      </c>
      <c r="Q1202" s="6" t="s">
        <v>870</v>
      </c>
      <c r="T1202" s="6" t="s">
        <v>1942</v>
      </c>
      <c r="Y1202" s="6">
        <v>820</v>
      </c>
      <c r="Z1202" s="6" t="s">
        <v>4643</v>
      </c>
    </row>
    <row r="1203" spans="1:26">
      <c r="A1203" s="6" t="s">
        <v>4639</v>
      </c>
      <c r="B1203" s="6" t="s">
        <v>4640</v>
      </c>
      <c r="C1203" s="6" t="s">
        <v>4641</v>
      </c>
      <c r="D1203" s="6" t="s">
        <v>4642</v>
      </c>
      <c r="E1203" s="6" t="s">
        <v>1740</v>
      </c>
      <c r="F1203" s="6" t="s">
        <v>1741</v>
      </c>
      <c r="I1203" s="6">
        <v>1</v>
      </c>
      <c r="J1203" s="6">
        <v>0</v>
      </c>
      <c r="K1203" s="6">
        <v>0</v>
      </c>
      <c r="L1203" s="6">
        <v>0</v>
      </c>
      <c r="M1203" s="6">
        <v>1136</v>
      </c>
      <c r="N1203" s="6" t="s">
        <v>1940</v>
      </c>
      <c r="O1203" s="6" t="s">
        <v>1048</v>
      </c>
      <c r="Q1203" s="6" t="s">
        <v>870</v>
      </c>
      <c r="T1203" s="6" t="s">
        <v>1942</v>
      </c>
      <c r="Y1203" s="6">
        <v>820</v>
      </c>
      <c r="Z1203" s="6" t="s">
        <v>4643</v>
      </c>
    </row>
    <row r="1204" spans="1:26">
      <c r="A1204" s="6" t="s">
        <v>4639</v>
      </c>
      <c r="B1204" s="6" t="s">
        <v>4640</v>
      </c>
      <c r="C1204" s="6" t="s">
        <v>4641</v>
      </c>
      <c r="D1204" s="6" t="s">
        <v>4642</v>
      </c>
      <c r="E1204" s="6" t="s">
        <v>873</v>
      </c>
      <c r="F1204" s="6" t="s">
        <v>1299</v>
      </c>
      <c r="G1204" s="6" t="s">
        <v>874</v>
      </c>
      <c r="I1204" s="6">
        <v>1</v>
      </c>
      <c r="J1204" s="6">
        <v>60</v>
      </c>
      <c r="K1204" s="6">
        <v>0</v>
      </c>
      <c r="L1204" s="6">
        <v>0</v>
      </c>
      <c r="M1204" s="6">
        <v>1136</v>
      </c>
      <c r="N1204" s="6" t="s">
        <v>1940</v>
      </c>
      <c r="O1204" s="6" t="s">
        <v>1048</v>
      </c>
      <c r="Q1204" s="6" t="s">
        <v>870</v>
      </c>
      <c r="T1204" s="6" t="s">
        <v>1942</v>
      </c>
      <c r="Y1204" s="6">
        <v>820</v>
      </c>
      <c r="Z1204" s="6" t="s">
        <v>4643</v>
      </c>
    </row>
    <row r="1205" spans="1:26">
      <c r="A1205" s="6" t="s">
        <v>4645</v>
      </c>
      <c r="B1205" s="6" t="s">
        <v>4646</v>
      </c>
      <c r="C1205" s="6" t="s">
        <v>4647</v>
      </c>
      <c r="D1205" s="6" t="s">
        <v>4648</v>
      </c>
      <c r="E1205" s="6" t="s">
        <v>1484</v>
      </c>
      <c r="F1205" s="6" t="s">
        <v>1485</v>
      </c>
      <c r="G1205" s="6" t="s">
        <v>1560</v>
      </c>
      <c r="H1205" s="6" t="s">
        <v>244</v>
      </c>
      <c r="I1205" s="6">
        <v>1</v>
      </c>
      <c r="J1205" s="6">
        <v>960</v>
      </c>
      <c r="K1205" s="6">
        <v>0</v>
      </c>
      <c r="L1205" s="6">
        <v>0</v>
      </c>
      <c r="M1205" s="6">
        <v>1149</v>
      </c>
      <c r="N1205" s="6" t="s">
        <v>1476</v>
      </c>
      <c r="O1205" s="6" t="s">
        <v>1477</v>
      </c>
      <c r="Q1205" s="6" t="s">
        <v>870</v>
      </c>
      <c r="T1205" s="6" t="s">
        <v>1886</v>
      </c>
      <c r="V1205" s="6">
        <v>953869</v>
      </c>
      <c r="W1205" s="6" t="s">
        <v>4649</v>
      </c>
      <c r="X1205" s="6" t="s">
        <v>4650</v>
      </c>
    </row>
    <row r="1206" spans="1:26">
      <c r="A1206" s="6" t="s">
        <v>4645</v>
      </c>
      <c r="B1206" s="6" t="s">
        <v>4646</v>
      </c>
      <c r="C1206" s="6" t="s">
        <v>4647</v>
      </c>
      <c r="D1206" s="6" t="s">
        <v>4648</v>
      </c>
      <c r="E1206" s="6" t="s">
        <v>1904</v>
      </c>
      <c r="F1206" s="6" t="s">
        <v>1905</v>
      </c>
      <c r="G1206" s="6" t="s">
        <v>1906</v>
      </c>
      <c r="H1206" s="6" t="s">
        <v>284</v>
      </c>
      <c r="I1206" s="6">
        <v>1</v>
      </c>
      <c r="J1206" s="6">
        <v>300</v>
      </c>
      <c r="K1206" s="6">
        <v>0</v>
      </c>
      <c r="L1206" s="6">
        <v>0</v>
      </c>
      <c r="M1206" s="6">
        <v>1149</v>
      </c>
      <c r="N1206" s="6" t="s">
        <v>1476</v>
      </c>
      <c r="O1206" s="6" t="s">
        <v>1477</v>
      </c>
      <c r="Q1206" s="6" t="s">
        <v>870</v>
      </c>
      <c r="T1206" s="6" t="s">
        <v>1886</v>
      </c>
      <c r="V1206" s="6">
        <v>953869</v>
      </c>
      <c r="W1206" s="6" t="s">
        <v>4649</v>
      </c>
      <c r="X1206" s="6" t="s">
        <v>4650</v>
      </c>
    </row>
    <row r="1207" spans="1:26">
      <c r="A1207" s="6" t="s">
        <v>4645</v>
      </c>
      <c r="B1207" s="6" t="s">
        <v>4646</v>
      </c>
      <c r="C1207" s="6" t="s">
        <v>4647</v>
      </c>
      <c r="D1207" s="6" t="s">
        <v>4648</v>
      </c>
      <c r="E1207" s="6" t="s">
        <v>1962</v>
      </c>
      <c r="F1207" s="6" t="s">
        <v>1963</v>
      </c>
      <c r="G1207" s="6" t="s">
        <v>1964</v>
      </c>
      <c r="I1207" s="6">
        <v>1</v>
      </c>
      <c r="J1207" s="6">
        <v>-50</v>
      </c>
      <c r="K1207" s="6">
        <v>0</v>
      </c>
      <c r="L1207" s="6">
        <v>0</v>
      </c>
      <c r="M1207" s="6">
        <v>1149</v>
      </c>
      <c r="N1207" s="6" t="s">
        <v>1476</v>
      </c>
      <c r="O1207" s="6" t="s">
        <v>1477</v>
      </c>
      <c r="Q1207" s="6" t="s">
        <v>870</v>
      </c>
      <c r="T1207" s="6" t="s">
        <v>1886</v>
      </c>
      <c r="V1207" s="6">
        <v>953869</v>
      </c>
      <c r="W1207" s="6" t="s">
        <v>4649</v>
      </c>
      <c r="X1207" s="6" t="s">
        <v>4650</v>
      </c>
    </row>
    <row r="1208" spans="1:26">
      <c r="A1208" s="6" t="s">
        <v>4645</v>
      </c>
      <c r="B1208" s="6" t="s">
        <v>4646</v>
      </c>
      <c r="C1208" s="6" t="s">
        <v>4647</v>
      </c>
      <c r="D1208" s="6" t="s">
        <v>4648</v>
      </c>
      <c r="E1208" s="6" t="s">
        <v>868</v>
      </c>
      <c r="F1208" s="6" t="s">
        <v>871</v>
      </c>
      <c r="G1208" s="6" t="s">
        <v>872</v>
      </c>
      <c r="I1208" s="6">
        <v>1</v>
      </c>
      <c r="J1208" s="6">
        <v>-61</v>
      </c>
      <c r="K1208" s="6">
        <v>0</v>
      </c>
      <c r="L1208" s="6">
        <v>0</v>
      </c>
      <c r="M1208" s="6">
        <v>1149</v>
      </c>
      <c r="N1208" s="6" t="s">
        <v>1476</v>
      </c>
      <c r="O1208" s="6" t="s">
        <v>1477</v>
      </c>
      <c r="Q1208" s="6" t="s">
        <v>870</v>
      </c>
      <c r="T1208" s="6" t="s">
        <v>1886</v>
      </c>
      <c r="V1208" s="6">
        <v>953869</v>
      </c>
      <c r="W1208" s="6" t="s">
        <v>4649</v>
      </c>
      <c r="X1208" s="6" t="s">
        <v>4650</v>
      </c>
    </row>
    <row r="1209" spans="1:26">
      <c r="A1209" s="6" t="s">
        <v>4645</v>
      </c>
      <c r="B1209" s="6" t="s">
        <v>4646</v>
      </c>
      <c r="C1209" s="6" t="s">
        <v>4647</v>
      </c>
      <c r="D1209" s="6" t="s">
        <v>4648</v>
      </c>
      <c r="E1209" s="6" t="s">
        <v>1887</v>
      </c>
      <c r="F1209" s="6" t="s">
        <v>1888</v>
      </c>
      <c r="I1209" s="6">
        <v>1</v>
      </c>
      <c r="J1209" s="6">
        <v>0</v>
      </c>
      <c r="K1209" s="6">
        <v>0</v>
      </c>
      <c r="L1209" s="6">
        <v>0</v>
      </c>
      <c r="M1209" s="6">
        <v>1149</v>
      </c>
      <c r="N1209" s="6" t="s">
        <v>1476</v>
      </c>
      <c r="O1209" s="6" t="s">
        <v>1477</v>
      </c>
      <c r="Q1209" s="6" t="s">
        <v>870</v>
      </c>
      <c r="T1209" s="6" t="s">
        <v>1886</v>
      </c>
      <c r="V1209" s="6">
        <v>953869</v>
      </c>
      <c r="W1209" s="6" t="s">
        <v>4649</v>
      </c>
      <c r="X1209" s="6" t="s">
        <v>4650</v>
      </c>
    </row>
    <row r="1210" spans="1:26">
      <c r="A1210" s="6" t="s">
        <v>4645</v>
      </c>
      <c r="B1210" s="6" t="s">
        <v>4646</v>
      </c>
      <c r="C1210" s="6" t="s">
        <v>4647</v>
      </c>
      <c r="D1210" s="6" t="s">
        <v>4648</v>
      </c>
      <c r="E1210" s="6" t="s">
        <v>873</v>
      </c>
      <c r="F1210" s="6" t="s">
        <v>1299</v>
      </c>
      <c r="G1210" s="6" t="s">
        <v>874</v>
      </c>
      <c r="I1210" s="6">
        <v>1</v>
      </c>
      <c r="J1210" s="6">
        <v>61</v>
      </c>
      <c r="K1210" s="6">
        <v>0</v>
      </c>
      <c r="L1210" s="6">
        <v>0</v>
      </c>
      <c r="M1210" s="6">
        <v>1149</v>
      </c>
      <c r="N1210" s="6" t="s">
        <v>1476</v>
      </c>
      <c r="O1210" s="6" t="s">
        <v>1477</v>
      </c>
      <c r="Q1210" s="6" t="s">
        <v>870</v>
      </c>
      <c r="T1210" s="6" t="s">
        <v>1886</v>
      </c>
      <c r="V1210" s="6">
        <v>953869</v>
      </c>
      <c r="W1210" s="6" t="s">
        <v>4649</v>
      </c>
      <c r="X1210" s="6" t="s">
        <v>4650</v>
      </c>
    </row>
    <row r="1211" spans="1:26">
      <c r="A1211" s="6" t="s">
        <v>4651</v>
      </c>
      <c r="B1211" s="6" t="s">
        <v>4652</v>
      </c>
      <c r="C1211" s="6" t="s">
        <v>4653</v>
      </c>
      <c r="D1211" s="6" t="s">
        <v>4654</v>
      </c>
      <c r="E1211" s="6" t="s">
        <v>1478</v>
      </c>
      <c r="F1211" s="6" t="s">
        <v>1479</v>
      </c>
      <c r="G1211" s="6" t="s">
        <v>1480</v>
      </c>
      <c r="H1211" s="6" t="s">
        <v>293</v>
      </c>
      <c r="I1211" s="6">
        <v>1</v>
      </c>
      <c r="J1211" s="6">
        <v>280</v>
      </c>
      <c r="K1211" s="6">
        <v>0</v>
      </c>
      <c r="L1211" s="6">
        <v>0</v>
      </c>
      <c r="M1211" s="6">
        <v>1038</v>
      </c>
      <c r="N1211" s="6" t="s">
        <v>1940</v>
      </c>
      <c r="O1211" s="6" t="s">
        <v>1048</v>
      </c>
      <c r="Q1211" s="6" t="s">
        <v>870</v>
      </c>
      <c r="T1211" s="6" t="s">
        <v>1942</v>
      </c>
      <c r="Y1211" s="6">
        <v>116</v>
      </c>
      <c r="Z1211" s="6" t="s">
        <v>4655</v>
      </c>
    </row>
    <row r="1212" spans="1:26">
      <c r="A1212" s="6" t="s">
        <v>4651</v>
      </c>
      <c r="B1212" s="6" t="s">
        <v>4652</v>
      </c>
      <c r="C1212" s="6" t="s">
        <v>4653</v>
      </c>
      <c r="D1212" s="6" t="s">
        <v>4654</v>
      </c>
      <c r="E1212" s="6" t="s">
        <v>1516</v>
      </c>
      <c r="F1212" s="6" t="s">
        <v>1517</v>
      </c>
      <c r="G1212" s="6" t="s">
        <v>2015</v>
      </c>
      <c r="H1212" s="6" t="s">
        <v>235</v>
      </c>
      <c r="I1212" s="6">
        <v>1</v>
      </c>
      <c r="J1212" s="6">
        <v>699</v>
      </c>
      <c r="K1212" s="6">
        <v>0</v>
      </c>
      <c r="L1212" s="6">
        <v>0</v>
      </c>
      <c r="M1212" s="6">
        <v>1038</v>
      </c>
      <c r="N1212" s="6" t="s">
        <v>1940</v>
      </c>
      <c r="O1212" s="6" t="s">
        <v>1048</v>
      </c>
      <c r="Q1212" s="6" t="s">
        <v>870</v>
      </c>
      <c r="T1212" s="6" t="s">
        <v>1942</v>
      </c>
      <c r="Y1212" s="6">
        <v>116</v>
      </c>
      <c r="Z1212" s="6" t="s">
        <v>4655</v>
      </c>
    </row>
    <row r="1213" spans="1:26">
      <c r="A1213" s="6" t="s">
        <v>4651</v>
      </c>
      <c r="B1213" s="6" t="s">
        <v>4652</v>
      </c>
      <c r="C1213" s="6" t="s">
        <v>4653</v>
      </c>
      <c r="D1213" s="6" t="s">
        <v>4654</v>
      </c>
      <c r="E1213" s="6" t="s">
        <v>2024</v>
      </c>
      <c r="F1213" s="6" t="s">
        <v>2412</v>
      </c>
      <c r="G1213" s="6" t="s">
        <v>2025</v>
      </c>
      <c r="H1213" s="6">
        <v>4714781021234</v>
      </c>
      <c r="I1213" s="6">
        <v>1</v>
      </c>
      <c r="J1213" s="6">
        <v>59</v>
      </c>
      <c r="K1213" s="6">
        <v>0</v>
      </c>
      <c r="L1213" s="6">
        <v>0</v>
      </c>
      <c r="M1213" s="6">
        <v>1038</v>
      </c>
      <c r="N1213" s="6" t="s">
        <v>1940</v>
      </c>
      <c r="O1213" s="6" t="s">
        <v>1048</v>
      </c>
      <c r="Q1213" s="6" t="s">
        <v>870</v>
      </c>
      <c r="T1213" s="6" t="s">
        <v>1942</v>
      </c>
      <c r="Y1213" s="6">
        <v>116</v>
      </c>
      <c r="Z1213" s="6" t="s">
        <v>4655</v>
      </c>
    </row>
    <row r="1214" spans="1:26">
      <c r="A1214" s="6" t="s">
        <v>4656</v>
      </c>
      <c r="B1214" s="6" t="s">
        <v>4657</v>
      </c>
      <c r="C1214" s="6" t="s">
        <v>4658</v>
      </c>
      <c r="D1214" s="6" t="s">
        <v>4659</v>
      </c>
      <c r="E1214" s="6" t="s">
        <v>1951</v>
      </c>
      <c r="F1214" s="6" t="s">
        <v>1952</v>
      </c>
      <c r="G1214" s="6" t="s">
        <v>1953</v>
      </c>
      <c r="H1214" s="6" t="s">
        <v>290</v>
      </c>
      <c r="I1214" s="6">
        <v>1</v>
      </c>
      <c r="J1214" s="6">
        <v>480</v>
      </c>
      <c r="K1214" s="6">
        <v>0</v>
      </c>
      <c r="L1214" s="6">
        <v>0</v>
      </c>
      <c r="M1214" s="6">
        <v>1827</v>
      </c>
      <c r="N1214" s="6" t="s">
        <v>1476</v>
      </c>
      <c r="O1214" s="6" t="s">
        <v>1477</v>
      </c>
      <c r="Q1214" s="6" t="s">
        <v>870</v>
      </c>
      <c r="T1214" s="6" t="s">
        <v>1886</v>
      </c>
      <c r="V1214" s="6">
        <v>200262</v>
      </c>
      <c r="W1214" s="6" t="s">
        <v>4660</v>
      </c>
      <c r="X1214" s="6" t="s">
        <v>4661</v>
      </c>
    </row>
    <row r="1215" spans="1:26">
      <c r="A1215" s="6" t="s">
        <v>4656</v>
      </c>
      <c r="B1215" s="6" t="s">
        <v>4657</v>
      </c>
      <c r="C1215" s="6" t="s">
        <v>4658</v>
      </c>
      <c r="D1215" s="6" t="s">
        <v>4659</v>
      </c>
      <c r="E1215" s="6" t="s">
        <v>1986</v>
      </c>
      <c r="F1215" s="6" t="s">
        <v>2036</v>
      </c>
      <c r="G1215" s="6" t="s">
        <v>1987</v>
      </c>
      <c r="H1215" s="6">
        <v>4714781021036</v>
      </c>
      <c r="I1215" s="6">
        <v>1</v>
      </c>
      <c r="J1215" s="6">
        <v>99</v>
      </c>
      <c r="K1215" s="6">
        <v>0</v>
      </c>
      <c r="L1215" s="6">
        <v>0</v>
      </c>
      <c r="M1215" s="6">
        <v>1827</v>
      </c>
      <c r="N1215" s="6" t="s">
        <v>1476</v>
      </c>
      <c r="O1215" s="6" t="s">
        <v>1477</v>
      </c>
      <c r="Q1215" s="6" t="s">
        <v>870</v>
      </c>
      <c r="T1215" s="6" t="s">
        <v>1886</v>
      </c>
      <c r="V1215" s="6">
        <v>200262</v>
      </c>
      <c r="W1215" s="6" t="s">
        <v>4660</v>
      </c>
      <c r="X1215" s="6" t="s">
        <v>4661</v>
      </c>
    </row>
    <row r="1216" spans="1:26">
      <c r="A1216" s="6" t="s">
        <v>4656</v>
      </c>
      <c r="B1216" s="6" t="s">
        <v>4657</v>
      </c>
      <c r="C1216" s="6" t="s">
        <v>4658</v>
      </c>
      <c r="D1216" s="6" t="s">
        <v>4659</v>
      </c>
      <c r="E1216" s="6" t="s">
        <v>1951</v>
      </c>
      <c r="F1216" s="6" t="s">
        <v>1952</v>
      </c>
      <c r="G1216" s="6" t="s">
        <v>2017</v>
      </c>
      <c r="H1216" s="6" t="s">
        <v>288</v>
      </c>
      <c r="I1216" s="6">
        <v>1</v>
      </c>
      <c r="J1216" s="6">
        <v>480</v>
      </c>
      <c r="K1216" s="6">
        <v>0</v>
      </c>
      <c r="L1216" s="6">
        <v>0</v>
      </c>
      <c r="M1216" s="6">
        <v>1827</v>
      </c>
      <c r="N1216" s="6" t="s">
        <v>1476</v>
      </c>
      <c r="O1216" s="6" t="s">
        <v>1477</v>
      </c>
      <c r="Q1216" s="6" t="s">
        <v>870</v>
      </c>
      <c r="T1216" s="6" t="s">
        <v>1886</v>
      </c>
      <c r="V1216" s="6">
        <v>200262</v>
      </c>
      <c r="W1216" s="6" t="s">
        <v>4660</v>
      </c>
      <c r="X1216" s="6" t="s">
        <v>4661</v>
      </c>
    </row>
    <row r="1217" spans="1:26">
      <c r="A1217" s="6" t="s">
        <v>4656</v>
      </c>
      <c r="B1217" s="6" t="s">
        <v>4657</v>
      </c>
      <c r="C1217" s="6" t="s">
        <v>4658</v>
      </c>
      <c r="D1217" s="6" t="s">
        <v>4659</v>
      </c>
      <c r="E1217" s="6" t="s">
        <v>1986</v>
      </c>
      <c r="F1217" s="6" t="s">
        <v>2036</v>
      </c>
      <c r="G1217" s="6" t="s">
        <v>1987</v>
      </c>
      <c r="H1217" s="6">
        <v>4714781021036</v>
      </c>
      <c r="I1217" s="6">
        <v>1</v>
      </c>
      <c r="J1217" s="6">
        <v>99</v>
      </c>
      <c r="K1217" s="6">
        <v>0</v>
      </c>
      <c r="L1217" s="6">
        <v>0</v>
      </c>
      <c r="M1217" s="6">
        <v>1827</v>
      </c>
      <c r="N1217" s="6" t="s">
        <v>1476</v>
      </c>
      <c r="O1217" s="6" t="s">
        <v>1477</v>
      </c>
      <c r="Q1217" s="6" t="s">
        <v>870</v>
      </c>
      <c r="T1217" s="6" t="s">
        <v>1886</v>
      </c>
      <c r="V1217" s="6">
        <v>200262</v>
      </c>
      <c r="W1217" s="6" t="s">
        <v>4660</v>
      </c>
      <c r="X1217" s="6" t="s">
        <v>4661</v>
      </c>
    </row>
    <row r="1218" spans="1:26">
      <c r="A1218" s="6" t="s">
        <v>4656</v>
      </c>
      <c r="B1218" s="6" t="s">
        <v>4657</v>
      </c>
      <c r="C1218" s="6" t="s">
        <v>4658</v>
      </c>
      <c r="D1218" s="6" t="s">
        <v>4659</v>
      </c>
      <c r="E1218" s="6" t="s">
        <v>1478</v>
      </c>
      <c r="F1218" s="6" t="s">
        <v>1479</v>
      </c>
      <c r="G1218" s="6" t="s">
        <v>2416</v>
      </c>
      <c r="H1218" s="6" t="s">
        <v>294</v>
      </c>
      <c r="I1218" s="6">
        <v>1</v>
      </c>
      <c r="J1218" s="6">
        <v>280</v>
      </c>
      <c r="K1218" s="6">
        <v>0</v>
      </c>
      <c r="L1218" s="6">
        <v>0</v>
      </c>
      <c r="M1218" s="6">
        <v>1827</v>
      </c>
      <c r="N1218" s="6" t="s">
        <v>1476</v>
      </c>
      <c r="O1218" s="6" t="s">
        <v>1477</v>
      </c>
      <c r="Q1218" s="6" t="s">
        <v>870</v>
      </c>
      <c r="T1218" s="6" t="s">
        <v>1886</v>
      </c>
      <c r="V1218" s="6">
        <v>200262</v>
      </c>
      <c r="W1218" s="6" t="s">
        <v>4660</v>
      </c>
      <c r="X1218" s="6" t="s">
        <v>4661</v>
      </c>
    </row>
    <row r="1219" spans="1:26">
      <c r="A1219" s="6" t="s">
        <v>4656</v>
      </c>
      <c r="B1219" s="6" t="s">
        <v>4657</v>
      </c>
      <c r="C1219" s="6" t="s">
        <v>4658</v>
      </c>
      <c r="D1219" s="6" t="s">
        <v>4659</v>
      </c>
      <c r="E1219" s="6" t="s">
        <v>3101</v>
      </c>
      <c r="F1219" s="6" t="s">
        <v>3102</v>
      </c>
      <c r="G1219" s="6" t="s">
        <v>3103</v>
      </c>
      <c r="H1219" s="6">
        <v>4714781021463</v>
      </c>
      <c r="I1219" s="6">
        <v>2</v>
      </c>
      <c r="J1219" s="6">
        <v>240</v>
      </c>
      <c r="K1219" s="6">
        <v>0</v>
      </c>
      <c r="L1219" s="6">
        <v>0</v>
      </c>
      <c r="M1219" s="6">
        <v>1827</v>
      </c>
      <c r="N1219" s="6" t="s">
        <v>1476</v>
      </c>
      <c r="O1219" s="6" t="s">
        <v>1477</v>
      </c>
      <c r="Q1219" s="6" t="s">
        <v>870</v>
      </c>
      <c r="T1219" s="6" t="s">
        <v>1886</v>
      </c>
      <c r="V1219" s="6">
        <v>200262</v>
      </c>
      <c r="W1219" s="6" t="s">
        <v>4660</v>
      </c>
      <c r="X1219" s="6" t="s">
        <v>4661</v>
      </c>
    </row>
    <row r="1220" spans="1:26">
      <c r="A1220" s="6" t="s">
        <v>4656</v>
      </c>
      <c r="B1220" s="6" t="s">
        <v>4657</v>
      </c>
      <c r="C1220" s="6" t="s">
        <v>4658</v>
      </c>
      <c r="D1220" s="6" t="s">
        <v>4659</v>
      </c>
      <c r="E1220" s="6" t="s">
        <v>1504</v>
      </c>
      <c r="F1220" s="6" t="s">
        <v>2023</v>
      </c>
      <c r="G1220" s="6" t="s">
        <v>1506</v>
      </c>
      <c r="H1220" s="6">
        <v>4714781021029</v>
      </c>
      <c r="I1220" s="6">
        <v>1</v>
      </c>
      <c r="J1220" s="6">
        <v>149</v>
      </c>
      <c r="K1220" s="6">
        <v>0</v>
      </c>
      <c r="L1220" s="6">
        <v>0</v>
      </c>
      <c r="M1220" s="6">
        <v>1827</v>
      </c>
      <c r="N1220" s="6" t="s">
        <v>1476</v>
      </c>
      <c r="O1220" s="6" t="s">
        <v>1477</v>
      </c>
      <c r="Q1220" s="6" t="s">
        <v>870</v>
      </c>
      <c r="T1220" s="6" t="s">
        <v>1886</v>
      </c>
      <c r="V1220" s="6">
        <v>200262</v>
      </c>
      <c r="W1220" s="6" t="s">
        <v>4660</v>
      </c>
      <c r="X1220" s="6" t="s">
        <v>4661</v>
      </c>
    </row>
    <row r="1221" spans="1:26">
      <c r="A1221" s="6" t="s">
        <v>4656</v>
      </c>
      <c r="B1221" s="6" t="s">
        <v>4657</v>
      </c>
      <c r="C1221" s="6" t="s">
        <v>4658</v>
      </c>
      <c r="D1221" s="6" t="s">
        <v>4659</v>
      </c>
      <c r="E1221" s="6" t="s">
        <v>1887</v>
      </c>
      <c r="F1221" s="6" t="s">
        <v>1888</v>
      </c>
      <c r="I1221" s="6">
        <v>1</v>
      </c>
      <c r="J1221" s="6">
        <v>0</v>
      </c>
      <c r="K1221" s="6">
        <v>0</v>
      </c>
      <c r="L1221" s="6">
        <v>0</v>
      </c>
      <c r="M1221" s="6">
        <v>1827</v>
      </c>
      <c r="N1221" s="6" t="s">
        <v>1476</v>
      </c>
      <c r="O1221" s="6" t="s">
        <v>1477</v>
      </c>
      <c r="Q1221" s="6" t="s">
        <v>870</v>
      </c>
      <c r="T1221" s="6" t="s">
        <v>1886</v>
      </c>
      <c r="V1221" s="6">
        <v>200262</v>
      </c>
      <c r="W1221" s="6" t="s">
        <v>4660</v>
      </c>
      <c r="X1221" s="6" t="s">
        <v>4661</v>
      </c>
    </row>
    <row r="1222" spans="1:26">
      <c r="A1222" s="6" t="s">
        <v>4656</v>
      </c>
      <c r="B1222" s="6" t="s">
        <v>4657</v>
      </c>
      <c r="C1222" s="6" t="s">
        <v>4658</v>
      </c>
      <c r="D1222" s="6" t="s">
        <v>4659</v>
      </c>
      <c r="E1222" s="6" t="s">
        <v>1740</v>
      </c>
      <c r="F1222" s="6" t="s">
        <v>1741</v>
      </c>
      <c r="I1222" s="6">
        <v>1</v>
      </c>
      <c r="J1222" s="6">
        <v>0</v>
      </c>
      <c r="K1222" s="6">
        <v>0</v>
      </c>
      <c r="L1222" s="6">
        <v>0</v>
      </c>
      <c r="M1222" s="6">
        <v>1827</v>
      </c>
      <c r="N1222" s="6" t="s">
        <v>1476</v>
      </c>
      <c r="O1222" s="6" t="s">
        <v>1477</v>
      </c>
      <c r="Q1222" s="6" t="s">
        <v>870</v>
      </c>
      <c r="T1222" s="6" t="s">
        <v>1886</v>
      </c>
      <c r="V1222" s="6">
        <v>200262</v>
      </c>
      <c r="W1222" s="6" t="s">
        <v>4660</v>
      </c>
      <c r="X1222" s="6" t="s">
        <v>4661</v>
      </c>
    </row>
    <row r="1223" spans="1:26">
      <c r="A1223" s="6" t="s">
        <v>4656</v>
      </c>
      <c r="B1223" s="6" t="s">
        <v>4657</v>
      </c>
      <c r="C1223" s="6" t="s">
        <v>4658</v>
      </c>
      <c r="D1223" s="6" t="s">
        <v>4659</v>
      </c>
      <c r="E1223" s="6" t="s">
        <v>1810</v>
      </c>
      <c r="F1223" s="6" t="s">
        <v>1811</v>
      </c>
      <c r="I1223" s="6">
        <v>1</v>
      </c>
      <c r="J1223" s="6">
        <v>0</v>
      </c>
      <c r="K1223" s="6">
        <v>0</v>
      </c>
      <c r="L1223" s="6">
        <v>0</v>
      </c>
      <c r="M1223" s="6">
        <v>1827</v>
      </c>
      <c r="N1223" s="6" t="s">
        <v>1476</v>
      </c>
      <c r="O1223" s="6" t="s">
        <v>1477</v>
      </c>
      <c r="Q1223" s="6" t="s">
        <v>870</v>
      </c>
      <c r="T1223" s="6" t="s">
        <v>1886</v>
      </c>
      <c r="V1223" s="6">
        <v>200262</v>
      </c>
      <c r="W1223" s="6" t="s">
        <v>4660</v>
      </c>
      <c r="X1223" s="6" t="s">
        <v>4661</v>
      </c>
    </row>
    <row r="1224" spans="1:26">
      <c r="A1224" s="6" t="s">
        <v>4656</v>
      </c>
      <c r="B1224" s="6" t="s">
        <v>4657</v>
      </c>
      <c r="C1224" s="6" t="s">
        <v>4658</v>
      </c>
      <c r="D1224" s="6" t="s">
        <v>4659</v>
      </c>
      <c r="E1224" s="6" t="s">
        <v>873</v>
      </c>
      <c r="F1224" s="6" t="s">
        <v>1299</v>
      </c>
      <c r="G1224" s="6" t="s">
        <v>874</v>
      </c>
      <c r="I1224" s="6">
        <v>1</v>
      </c>
      <c r="J1224" s="6">
        <v>91</v>
      </c>
      <c r="K1224" s="6">
        <v>0</v>
      </c>
      <c r="L1224" s="6">
        <v>0</v>
      </c>
      <c r="M1224" s="6">
        <v>1827</v>
      </c>
      <c r="N1224" s="6" t="s">
        <v>1476</v>
      </c>
      <c r="O1224" s="6" t="s">
        <v>1477</v>
      </c>
      <c r="Q1224" s="6" t="s">
        <v>870</v>
      </c>
      <c r="T1224" s="6" t="s">
        <v>1886</v>
      </c>
      <c r="V1224" s="6">
        <v>200262</v>
      </c>
      <c r="W1224" s="6" t="s">
        <v>4660</v>
      </c>
      <c r="X1224" s="6" t="s">
        <v>4661</v>
      </c>
    </row>
    <row r="1225" spans="1:26">
      <c r="A1225" s="6" t="s">
        <v>4662</v>
      </c>
      <c r="B1225" s="6" t="s">
        <v>4663</v>
      </c>
      <c r="C1225" s="6" t="s">
        <v>4664</v>
      </c>
      <c r="D1225" s="6" t="s">
        <v>4665</v>
      </c>
      <c r="E1225" s="6" t="s">
        <v>878</v>
      </c>
      <c r="F1225" s="6" t="s">
        <v>879</v>
      </c>
      <c r="G1225" s="6" t="s">
        <v>880</v>
      </c>
      <c r="H1225" s="6" t="s">
        <v>181</v>
      </c>
      <c r="I1225" s="6">
        <v>1</v>
      </c>
      <c r="J1225" s="6">
        <v>888</v>
      </c>
      <c r="K1225" s="6">
        <v>0</v>
      </c>
      <c r="L1225" s="6">
        <v>0</v>
      </c>
      <c r="M1225" s="6">
        <v>888</v>
      </c>
      <c r="N1225" s="6" t="s">
        <v>1476</v>
      </c>
      <c r="O1225" s="6" t="s">
        <v>1477</v>
      </c>
      <c r="Q1225" s="6" t="s">
        <v>870</v>
      </c>
      <c r="T1225" s="6" t="s">
        <v>1886</v>
      </c>
      <c r="V1225" s="6">
        <v>153261</v>
      </c>
      <c r="W1225" s="6" t="s">
        <v>4666</v>
      </c>
      <c r="X1225" s="6" t="s">
        <v>4667</v>
      </c>
    </row>
    <row r="1226" spans="1:26">
      <c r="A1226" s="6" t="s">
        <v>4668</v>
      </c>
      <c r="B1226" s="6" t="s">
        <v>4669</v>
      </c>
      <c r="C1226" s="6" t="s">
        <v>4670</v>
      </c>
      <c r="D1226" s="6" t="s">
        <v>4671</v>
      </c>
      <c r="E1226" s="6" t="s">
        <v>1486</v>
      </c>
      <c r="F1226" s="6" t="s">
        <v>1487</v>
      </c>
      <c r="G1226" s="6" t="s">
        <v>1488</v>
      </c>
      <c r="H1226" s="6" t="s">
        <v>163</v>
      </c>
      <c r="I1226" s="6">
        <v>2</v>
      </c>
      <c r="J1226" s="6">
        <v>798</v>
      </c>
      <c r="K1226" s="6">
        <v>0</v>
      </c>
      <c r="L1226" s="6">
        <v>0</v>
      </c>
      <c r="M1226" s="6">
        <v>798</v>
      </c>
      <c r="N1226" s="6" t="s">
        <v>1476</v>
      </c>
      <c r="O1226" s="6" t="s">
        <v>1477</v>
      </c>
      <c r="Q1226" s="6" t="s">
        <v>870</v>
      </c>
      <c r="T1226" s="6" t="s">
        <v>1886</v>
      </c>
      <c r="V1226" s="6">
        <v>163888</v>
      </c>
      <c r="W1226" s="6" t="s">
        <v>4672</v>
      </c>
      <c r="X1226" s="6" t="s">
        <v>4673</v>
      </c>
    </row>
    <row r="1227" spans="1:26">
      <c r="A1227" s="6" t="s">
        <v>4674</v>
      </c>
      <c r="B1227" s="6" t="s">
        <v>4675</v>
      </c>
      <c r="C1227" s="6" t="s">
        <v>4676</v>
      </c>
      <c r="D1227" s="6" t="s">
        <v>4677</v>
      </c>
      <c r="E1227" s="6" t="s">
        <v>3101</v>
      </c>
      <c r="F1227" s="6" t="s">
        <v>3102</v>
      </c>
      <c r="G1227" s="6" t="s">
        <v>3103</v>
      </c>
      <c r="H1227" s="6">
        <v>4714781021463</v>
      </c>
      <c r="I1227" s="6">
        <v>1</v>
      </c>
      <c r="J1227" s="6">
        <v>120</v>
      </c>
      <c r="K1227" s="6">
        <v>65</v>
      </c>
      <c r="L1227" s="6">
        <v>0</v>
      </c>
      <c r="M1227" s="6">
        <v>185</v>
      </c>
      <c r="N1227" s="6" t="s">
        <v>1476</v>
      </c>
      <c r="O1227" s="6" t="s">
        <v>1477</v>
      </c>
      <c r="Q1227" s="6" t="s">
        <v>870</v>
      </c>
      <c r="T1227" s="6" t="s">
        <v>1886</v>
      </c>
      <c r="V1227" s="6">
        <v>187194</v>
      </c>
      <c r="W1227" s="6" t="s">
        <v>4678</v>
      </c>
      <c r="X1227" s="6" t="s">
        <v>4679</v>
      </c>
    </row>
    <row r="1228" spans="1:26">
      <c r="A1228" s="6" t="s">
        <v>4680</v>
      </c>
      <c r="B1228" s="6" t="s">
        <v>4681</v>
      </c>
      <c r="C1228" s="6" t="s">
        <v>4682</v>
      </c>
      <c r="D1228" s="6" t="s">
        <v>4683</v>
      </c>
      <c r="E1228" s="6" t="s">
        <v>1511</v>
      </c>
      <c r="F1228" s="6" t="s">
        <v>1512</v>
      </c>
      <c r="G1228" s="6" t="s">
        <v>1513</v>
      </c>
      <c r="H1228" s="6" t="s">
        <v>275</v>
      </c>
      <c r="I1228" s="6">
        <v>1</v>
      </c>
      <c r="J1228" s="6">
        <v>528</v>
      </c>
      <c r="K1228" s="6">
        <v>65</v>
      </c>
      <c r="L1228" s="6">
        <v>0</v>
      </c>
      <c r="M1228" s="6">
        <v>593</v>
      </c>
      <c r="N1228" s="6" t="s">
        <v>1476</v>
      </c>
      <c r="O1228" s="6" t="s">
        <v>1477</v>
      </c>
      <c r="Q1228" s="6" t="s">
        <v>870</v>
      </c>
      <c r="T1228" s="6" t="s">
        <v>1886</v>
      </c>
      <c r="V1228" s="6">
        <v>968104</v>
      </c>
      <c r="W1228" s="6" t="s">
        <v>4684</v>
      </c>
      <c r="X1228" s="6" t="s">
        <v>4685</v>
      </c>
    </row>
    <row r="1229" spans="1:26">
      <c r="A1229" s="6" t="s">
        <v>4686</v>
      </c>
      <c r="B1229" s="6" t="s">
        <v>4687</v>
      </c>
      <c r="C1229" s="6" t="s">
        <v>4688</v>
      </c>
      <c r="D1229" s="6" t="s">
        <v>4689</v>
      </c>
      <c r="E1229" s="6" t="s">
        <v>3101</v>
      </c>
      <c r="F1229" s="6" t="s">
        <v>3102</v>
      </c>
      <c r="G1229" s="6" t="s">
        <v>3103</v>
      </c>
      <c r="H1229" s="6">
        <v>4714781021463</v>
      </c>
      <c r="I1229" s="6">
        <v>3</v>
      </c>
      <c r="J1229" s="6">
        <v>360</v>
      </c>
      <c r="K1229" s="6">
        <v>0</v>
      </c>
      <c r="L1229" s="6">
        <v>0</v>
      </c>
      <c r="M1229" s="6">
        <v>1067</v>
      </c>
      <c r="N1229" s="6" t="s">
        <v>1940</v>
      </c>
      <c r="O1229" s="6" t="s">
        <v>1495</v>
      </c>
      <c r="Q1229" s="6" t="s">
        <v>870</v>
      </c>
      <c r="T1229" s="6" t="s">
        <v>1942</v>
      </c>
      <c r="Y1229" s="6">
        <v>413</v>
      </c>
      <c r="Z1229" s="6" t="s">
        <v>4690</v>
      </c>
    </row>
    <row r="1230" spans="1:26">
      <c r="A1230" s="6" t="s">
        <v>4686</v>
      </c>
      <c r="B1230" s="6" t="s">
        <v>4687</v>
      </c>
      <c r="C1230" s="6" t="s">
        <v>4688</v>
      </c>
      <c r="D1230" s="6" t="s">
        <v>4689</v>
      </c>
      <c r="E1230" s="6" t="s">
        <v>2007</v>
      </c>
      <c r="F1230" s="6" t="s">
        <v>2028</v>
      </c>
      <c r="G1230" s="6" t="s">
        <v>2008</v>
      </c>
      <c r="H1230" s="6">
        <v>4714781021050</v>
      </c>
      <c r="I1230" s="6">
        <v>1</v>
      </c>
      <c r="J1230" s="6">
        <v>99</v>
      </c>
      <c r="K1230" s="6">
        <v>0</v>
      </c>
      <c r="L1230" s="6">
        <v>0</v>
      </c>
      <c r="M1230" s="6">
        <v>1067</v>
      </c>
      <c r="N1230" s="6" t="s">
        <v>1940</v>
      </c>
      <c r="O1230" s="6" t="s">
        <v>1495</v>
      </c>
      <c r="Q1230" s="6" t="s">
        <v>870</v>
      </c>
      <c r="T1230" s="6" t="s">
        <v>1942</v>
      </c>
      <c r="Y1230" s="6">
        <v>413</v>
      </c>
      <c r="Z1230" s="6" t="s">
        <v>4690</v>
      </c>
    </row>
    <row r="1231" spans="1:26">
      <c r="A1231" s="6" t="s">
        <v>4686</v>
      </c>
      <c r="B1231" s="6" t="s">
        <v>4687</v>
      </c>
      <c r="C1231" s="6" t="s">
        <v>4688</v>
      </c>
      <c r="D1231" s="6" t="s">
        <v>4689</v>
      </c>
      <c r="E1231" s="6" t="s">
        <v>1496</v>
      </c>
      <c r="F1231" s="6" t="s">
        <v>1523</v>
      </c>
      <c r="G1231" s="6" t="s">
        <v>183</v>
      </c>
      <c r="H1231" s="6">
        <v>4714781020954</v>
      </c>
      <c r="I1231" s="6">
        <v>1</v>
      </c>
      <c r="J1231" s="6">
        <v>149</v>
      </c>
      <c r="K1231" s="6">
        <v>0</v>
      </c>
      <c r="L1231" s="6">
        <v>0</v>
      </c>
      <c r="M1231" s="6">
        <v>1067</v>
      </c>
      <c r="N1231" s="6" t="s">
        <v>1940</v>
      </c>
      <c r="O1231" s="6" t="s">
        <v>1495</v>
      </c>
      <c r="Q1231" s="6" t="s">
        <v>870</v>
      </c>
      <c r="T1231" s="6" t="s">
        <v>1942</v>
      </c>
      <c r="Y1231" s="6">
        <v>413</v>
      </c>
      <c r="Z1231" s="6" t="s">
        <v>4690</v>
      </c>
    </row>
    <row r="1232" spans="1:26">
      <c r="A1232" s="6" t="s">
        <v>4686</v>
      </c>
      <c r="B1232" s="6" t="s">
        <v>4687</v>
      </c>
      <c r="C1232" s="6" t="s">
        <v>4688</v>
      </c>
      <c r="D1232" s="6" t="s">
        <v>4689</v>
      </c>
      <c r="E1232" s="6" t="s">
        <v>1489</v>
      </c>
      <c r="F1232" s="6" t="s">
        <v>1490</v>
      </c>
      <c r="G1232" s="6" t="s">
        <v>1491</v>
      </c>
      <c r="H1232" s="6">
        <v>4714781020794</v>
      </c>
      <c r="I1232" s="6">
        <v>1</v>
      </c>
      <c r="J1232" s="6">
        <v>109</v>
      </c>
      <c r="K1232" s="6">
        <v>0</v>
      </c>
      <c r="L1232" s="6">
        <v>0</v>
      </c>
      <c r="M1232" s="6">
        <v>1067</v>
      </c>
      <c r="N1232" s="6" t="s">
        <v>1940</v>
      </c>
      <c r="O1232" s="6" t="s">
        <v>1495</v>
      </c>
      <c r="Q1232" s="6" t="s">
        <v>870</v>
      </c>
      <c r="T1232" s="6" t="s">
        <v>1942</v>
      </c>
      <c r="Y1232" s="6">
        <v>413</v>
      </c>
      <c r="Z1232" s="6" t="s">
        <v>4690</v>
      </c>
    </row>
    <row r="1233" spans="1:26">
      <c r="A1233" s="6" t="s">
        <v>4686</v>
      </c>
      <c r="B1233" s="6" t="s">
        <v>4687</v>
      </c>
      <c r="C1233" s="6" t="s">
        <v>4688</v>
      </c>
      <c r="D1233" s="6" t="s">
        <v>4689</v>
      </c>
      <c r="E1233" s="6" t="s">
        <v>1919</v>
      </c>
      <c r="F1233" s="6" t="s">
        <v>1920</v>
      </c>
      <c r="G1233" s="6" t="s">
        <v>1921</v>
      </c>
      <c r="H1233" s="6">
        <v>4714781020824</v>
      </c>
      <c r="I1233" s="6">
        <v>1</v>
      </c>
      <c r="J1233" s="6">
        <v>350</v>
      </c>
      <c r="K1233" s="6">
        <v>0</v>
      </c>
      <c r="L1233" s="6">
        <v>0</v>
      </c>
      <c r="M1233" s="6">
        <v>1067</v>
      </c>
      <c r="N1233" s="6" t="s">
        <v>1940</v>
      </c>
      <c r="O1233" s="6" t="s">
        <v>1495</v>
      </c>
      <c r="Q1233" s="6" t="s">
        <v>870</v>
      </c>
      <c r="T1233" s="6" t="s">
        <v>1942</v>
      </c>
      <c r="Y1233" s="6">
        <v>413</v>
      </c>
      <c r="Z1233" s="6" t="s">
        <v>4690</v>
      </c>
    </row>
    <row r="1234" spans="1:26">
      <c r="A1234" s="6" t="s">
        <v>4686</v>
      </c>
      <c r="B1234" s="6" t="s">
        <v>4687</v>
      </c>
      <c r="C1234" s="6" t="s">
        <v>4688</v>
      </c>
      <c r="D1234" s="6" t="s">
        <v>4689</v>
      </c>
      <c r="E1234" s="6" t="s">
        <v>1740</v>
      </c>
      <c r="F1234" s="6" t="s">
        <v>1741</v>
      </c>
      <c r="I1234" s="6">
        <v>1</v>
      </c>
      <c r="J1234" s="6">
        <v>0</v>
      </c>
      <c r="K1234" s="6">
        <v>0</v>
      </c>
      <c r="L1234" s="6">
        <v>0</v>
      </c>
      <c r="M1234" s="6">
        <v>1067</v>
      </c>
      <c r="N1234" s="6" t="s">
        <v>1940</v>
      </c>
      <c r="O1234" s="6" t="s">
        <v>1495</v>
      </c>
      <c r="Q1234" s="6" t="s">
        <v>870</v>
      </c>
      <c r="T1234" s="6" t="s">
        <v>1942</v>
      </c>
      <c r="Y1234" s="6">
        <v>413</v>
      </c>
      <c r="Z1234" s="6" t="s">
        <v>4690</v>
      </c>
    </row>
    <row r="1235" spans="1:26">
      <c r="A1235" s="6" t="s">
        <v>4686</v>
      </c>
      <c r="B1235" s="6" t="s">
        <v>4687</v>
      </c>
      <c r="C1235" s="6" t="s">
        <v>4688</v>
      </c>
      <c r="D1235" s="6" t="s">
        <v>4689</v>
      </c>
      <c r="E1235" s="6" t="s">
        <v>873</v>
      </c>
      <c r="F1235" s="6" t="s">
        <v>1299</v>
      </c>
      <c r="G1235" s="6" t="s">
        <v>874</v>
      </c>
      <c r="I1235" s="6">
        <v>1</v>
      </c>
      <c r="J1235" s="6">
        <v>53</v>
      </c>
      <c r="K1235" s="6">
        <v>0</v>
      </c>
      <c r="L1235" s="6">
        <v>0</v>
      </c>
      <c r="M1235" s="6">
        <v>1067</v>
      </c>
      <c r="N1235" s="6" t="s">
        <v>1940</v>
      </c>
      <c r="O1235" s="6" t="s">
        <v>1495</v>
      </c>
      <c r="Q1235" s="6" t="s">
        <v>870</v>
      </c>
      <c r="T1235" s="6" t="s">
        <v>1942</v>
      </c>
      <c r="Y1235" s="6">
        <v>413</v>
      </c>
      <c r="Z1235" s="6" t="s">
        <v>4690</v>
      </c>
    </row>
    <row r="1236" spans="1:26">
      <c r="A1236" s="6" t="s">
        <v>4691</v>
      </c>
      <c r="B1236" s="6" t="s">
        <v>4692</v>
      </c>
      <c r="C1236" s="6" t="s">
        <v>2444</v>
      </c>
      <c r="D1236" s="6" t="s">
        <v>4693</v>
      </c>
      <c r="E1236" s="6" t="s">
        <v>3101</v>
      </c>
      <c r="F1236" s="6" t="s">
        <v>3102</v>
      </c>
      <c r="G1236" s="6" t="s">
        <v>3103</v>
      </c>
      <c r="H1236" s="6">
        <v>4714781021463</v>
      </c>
      <c r="I1236" s="6">
        <v>3</v>
      </c>
      <c r="J1236" s="6">
        <v>360</v>
      </c>
      <c r="K1236" s="6">
        <v>65</v>
      </c>
      <c r="L1236" s="6">
        <v>0</v>
      </c>
      <c r="M1236" s="6">
        <v>425</v>
      </c>
      <c r="N1236" s="6" t="s">
        <v>1476</v>
      </c>
      <c r="O1236" s="6" t="s">
        <v>1477</v>
      </c>
      <c r="Q1236" s="6" t="s">
        <v>870</v>
      </c>
      <c r="T1236" s="6" t="s">
        <v>1886</v>
      </c>
      <c r="V1236" s="6">
        <v>890704</v>
      </c>
      <c r="W1236" s="6" t="s">
        <v>4694</v>
      </c>
      <c r="X1236" s="6" t="s">
        <v>4695</v>
      </c>
    </row>
    <row r="1237" spans="1:26">
      <c r="A1237" s="6" t="s">
        <v>4696</v>
      </c>
      <c r="B1237" s="6" t="s">
        <v>4697</v>
      </c>
      <c r="C1237" s="6" t="s">
        <v>4698</v>
      </c>
      <c r="D1237" s="6" t="s">
        <v>4699</v>
      </c>
      <c r="E1237" s="6" t="s">
        <v>1557</v>
      </c>
      <c r="F1237" s="6" t="s">
        <v>1558</v>
      </c>
      <c r="G1237" s="6" t="s">
        <v>3065</v>
      </c>
      <c r="H1237" s="6" t="s">
        <v>1373</v>
      </c>
      <c r="I1237" s="6">
        <v>1</v>
      </c>
      <c r="J1237" s="6">
        <v>650</v>
      </c>
      <c r="K1237" s="6">
        <v>0</v>
      </c>
      <c r="L1237" s="6">
        <v>0</v>
      </c>
      <c r="M1237" s="6">
        <v>2046</v>
      </c>
      <c r="N1237" s="6" t="s">
        <v>1940</v>
      </c>
      <c r="O1237" s="6" t="s">
        <v>1048</v>
      </c>
      <c r="Q1237" s="6" t="s">
        <v>870</v>
      </c>
      <c r="T1237" s="6" t="s">
        <v>1942</v>
      </c>
      <c r="Y1237" s="6">
        <v>807</v>
      </c>
      <c r="Z1237" s="6" t="s">
        <v>4700</v>
      </c>
    </row>
    <row r="1238" spans="1:26">
      <c r="A1238" s="6" t="s">
        <v>4696</v>
      </c>
      <c r="B1238" s="6" t="s">
        <v>4697</v>
      </c>
      <c r="C1238" s="6" t="s">
        <v>4698</v>
      </c>
      <c r="D1238" s="6" t="s">
        <v>4699</v>
      </c>
      <c r="E1238" s="6" t="s">
        <v>1557</v>
      </c>
      <c r="F1238" s="6" t="s">
        <v>1558</v>
      </c>
      <c r="G1238" s="6" t="s">
        <v>1922</v>
      </c>
      <c r="H1238" s="6" t="s">
        <v>471</v>
      </c>
      <c r="I1238" s="6">
        <v>1</v>
      </c>
      <c r="J1238" s="6">
        <v>650</v>
      </c>
      <c r="K1238" s="6">
        <v>0</v>
      </c>
      <c r="L1238" s="6">
        <v>0</v>
      </c>
      <c r="M1238" s="6">
        <v>2046</v>
      </c>
      <c r="N1238" s="6" t="s">
        <v>1940</v>
      </c>
      <c r="O1238" s="6" t="s">
        <v>1048</v>
      </c>
      <c r="Q1238" s="6" t="s">
        <v>870</v>
      </c>
      <c r="T1238" s="6" t="s">
        <v>1942</v>
      </c>
      <c r="Y1238" s="6">
        <v>807</v>
      </c>
      <c r="Z1238" s="6" t="s">
        <v>4700</v>
      </c>
    </row>
    <row r="1239" spans="1:26">
      <c r="A1239" s="6" t="s">
        <v>4696</v>
      </c>
      <c r="B1239" s="6" t="s">
        <v>4697</v>
      </c>
      <c r="C1239" s="6" t="s">
        <v>4698</v>
      </c>
      <c r="D1239" s="6" t="s">
        <v>4699</v>
      </c>
      <c r="E1239" s="6" t="s">
        <v>1508</v>
      </c>
      <c r="F1239" s="6" t="s">
        <v>1509</v>
      </c>
      <c r="G1239" s="6" t="s">
        <v>1510</v>
      </c>
      <c r="H1239" s="6">
        <v>4714781020800</v>
      </c>
      <c r="I1239" s="6">
        <v>1</v>
      </c>
      <c r="J1239" s="6">
        <v>128</v>
      </c>
      <c r="K1239" s="6">
        <v>0</v>
      </c>
      <c r="L1239" s="6">
        <v>0</v>
      </c>
      <c r="M1239" s="6">
        <v>2046</v>
      </c>
      <c r="N1239" s="6" t="s">
        <v>1940</v>
      </c>
      <c r="O1239" s="6" t="s">
        <v>1048</v>
      </c>
      <c r="Q1239" s="6" t="s">
        <v>870</v>
      </c>
      <c r="T1239" s="6" t="s">
        <v>1942</v>
      </c>
      <c r="Y1239" s="6">
        <v>807</v>
      </c>
      <c r="Z1239" s="6" t="s">
        <v>4700</v>
      </c>
    </row>
    <row r="1240" spans="1:26">
      <c r="A1240" s="6" t="s">
        <v>4696</v>
      </c>
      <c r="B1240" s="6" t="s">
        <v>4697</v>
      </c>
      <c r="C1240" s="6" t="s">
        <v>4698</v>
      </c>
      <c r="D1240" s="6" t="s">
        <v>4699</v>
      </c>
      <c r="E1240" s="6" t="s">
        <v>1966</v>
      </c>
      <c r="F1240" s="6" t="s">
        <v>1967</v>
      </c>
      <c r="G1240" s="6" t="s">
        <v>1968</v>
      </c>
      <c r="H1240" s="6">
        <v>4714781020817</v>
      </c>
      <c r="I1240" s="6">
        <v>1</v>
      </c>
      <c r="J1240" s="6">
        <v>128</v>
      </c>
      <c r="K1240" s="6">
        <v>0</v>
      </c>
      <c r="L1240" s="6">
        <v>0</v>
      </c>
      <c r="M1240" s="6">
        <v>2046</v>
      </c>
      <c r="N1240" s="6" t="s">
        <v>1940</v>
      </c>
      <c r="O1240" s="6" t="s">
        <v>1048</v>
      </c>
      <c r="Q1240" s="6" t="s">
        <v>870</v>
      </c>
      <c r="T1240" s="6" t="s">
        <v>1942</v>
      </c>
      <c r="Y1240" s="6">
        <v>807</v>
      </c>
      <c r="Z1240" s="6" t="s">
        <v>4700</v>
      </c>
    </row>
    <row r="1241" spans="1:26">
      <c r="A1241" s="6" t="s">
        <v>4696</v>
      </c>
      <c r="B1241" s="6" t="s">
        <v>4697</v>
      </c>
      <c r="C1241" s="6" t="s">
        <v>4698</v>
      </c>
      <c r="D1241" s="6" t="s">
        <v>4699</v>
      </c>
      <c r="E1241" s="6" t="s">
        <v>1514</v>
      </c>
      <c r="F1241" s="6" t="s">
        <v>1515</v>
      </c>
      <c r="G1241" s="6" t="s">
        <v>179</v>
      </c>
      <c r="H1241" s="6">
        <v>4714781024716</v>
      </c>
      <c r="I1241" s="6">
        <v>1</v>
      </c>
      <c r="J1241" s="6">
        <v>299</v>
      </c>
      <c r="K1241" s="6">
        <v>0</v>
      </c>
      <c r="L1241" s="6">
        <v>0</v>
      </c>
      <c r="M1241" s="6">
        <v>2046</v>
      </c>
      <c r="N1241" s="6" t="s">
        <v>1940</v>
      </c>
      <c r="O1241" s="6" t="s">
        <v>1048</v>
      </c>
      <c r="Q1241" s="6" t="s">
        <v>870</v>
      </c>
      <c r="T1241" s="6" t="s">
        <v>1942</v>
      </c>
      <c r="Y1241" s="6">
        <v>807</v>
      </c>
      <c r="Z1241" s="6" t="s">
        <v>4700</v>
      </c>
    </row>
    <row r="1242" spans="1:26">
      <c r="A1242" s="6" t="s">
        <v>4696</v>
      </c>
      <c r="B1242" s="6" t="s">
        <v>4697</v>
      </c>
      <c r="C1242" s="6" t="s">
        <v>4698</v>
      </c>
      <c r="D1242" s="6" t="s">
        <v>4699</v>
      </c>
      <c r="E1242" s="6" t="s">
        <v>1499</v>
      </c>
      <c r="F1242" s="6" t="s">
        <v>1500</v>
      </c>
      <c r="G1242" s="6" t="s">
        <v>173</v>
      </c>
      <c r="H1242" s="6">
        <v>4714781024730</v>
      </c>
      <c r="I1242" s="6">
        <v>1</v>
      </c>
      <c r="J1242" s="6">
        <v>299</v>
      </c>
      <c r="K1242" s="6">
        <v>0</v>
      </c>
      <c r="L1242" s="6">
        <v>0</v>
      </c>
      <c r="M1242" s="6">
        <v>2046</v>
      </c>
      <c r="N1242" s="6" t="s">
        <v>1940</v>
      </c>
      <c r="O1242" s="6" t="s">
        <v>1048</v>
      </c>
      <c r="Q1242" s="6" t="s">
        <v>870</v>
      </c>
      <c r="T1242" s="6" t="s">
        <v>1942</v>
      </c>
      <c r="Y1242" s="6">
        <v>807</v>
      </c>
      <c r="Z1242" s="6" t="s">
        <v>4700</v>
      </c>
    </row>
    <row r="1243" spans="1:26">
      <c r="A1243" s="6" t="s">
        <v>4696</v>
      </c>
      <c r="B1243" s="6" t="s">
        <v>4697</v>
      </c>
      <c r="C1243" s="6" t="s">
        <v>4698</v>
      </c>
      <c r="D1243" s="6" t="s">
        <v>4699</v>
      </c>
      <c r="E1243" s="6" t="s">
        <v>868</v>
      </c>
      <c r="F1243" s="6" t="s">
        <v>871</v>
      </c>
      <c r="G1243" s="6" t="s">
        <v>872</v>
      </c>
      <c r="I1243" s="6">
        <v>1</v>
      </c>
      <c r="J1243" s="6">
        <v>-108</v>
      </c>
      <c r="K1243" s="6">
        <v>0</v>
      </c>
      <c r="L1243" s="6">
        <v>0</v>
      </c>
      <c r="M1243" s="6">
        <v>2046</v>
      </c>
      <c r="N1243" s="6" t="s">
        <v>1940</v>
      </c>
      <c r="O1243" s="6" t="s">
        <v>1048</v>
      </c>
      <c r="Q1243" s="6" t="s">
        <v>870</v>
      </c>
      <c r="T1243" s="6" t="s">
        <v>1942</v>
      </c>
      <c r="Y1243" s="6">
        <v>807</v>
      </c>
      <c r="Z1243" s="6" t="s">
        <v>4700</v>
      </c>
    </row>
    <row r="1244" spans="1:26">
      <c r="A1244" s="6" t="s">
        <v>4696</v>
      </c>
      <c r="B1244" s="6" t="s">
        <v>4697</v>
      </c>
      <c r="C1244" s="6" t="s">
        <v>4698</v>
      </c>
      <c r="D1244" s="6" t="s">
        <v>4699</v>
      </c>
      <c r="E1244" s="6" t="s">
        <v>1887</v>
      </c>
      <c r="F1244" s="6" t="s">
        <v>1888</v>
      </c>
      <c r="I1244" s="6">
        <v>1</v>
      </c>
      <c r="J1244" s="6">
        <v>0</v>
      </c>
      <c r="K1244" s="6">
        <v>0</v>
      </c>
      <c r="L1244" s="6">
        <v>0</v>
      </c>
      <c r="M1244" s="6">
        <v>2046</v>
      </c>
      <c r="N1244" s="6" t="s">
        <v>1940</v>
      </c>
      <c r="O1244" s="6" t="s">
        <v>1048</v>
      </c>
      <c r="Q1244" s="6" t="s">
        <v>870</v>
      </c>
      <c r="T1244" s="6" t="s">
        <v>1942</v>
      </c>
      <c r="Y1244" s="6">
        <v>807</v>
      </c>
      <c r="Z1244" s="6" t="s">
        <v>4700</v>
      </c>
    </row>
    <row r="1245" spans="1:26">
      <c r="A1245" s="6" t="s">
        <v>4696</v>
      </c>
      <c r="B1245" s="6" t="s">
        <v>4697</v>
      </c>
      <c r="C1245" s="6" t="s">
        <v>4698</v>
      </c>
      <c r="D1245" s="6" t="s">
        <v>4699</v>
      </c>
      <c r="E1245" s="6" t="s">
        <v>1740</v>
      </c>
      <c r="F1245" s="6" t="s">
        <v>1741</v>
      </c>
      <c r="I1245" s="6">
        <v>1</v>
      </c>
      <c r="J1245" s="6">
        <v>0</v>
      </c>
      <c r="K1245" s="6">
        <v>0</v>
      </c>
      <c r="L1245" s="6">
        <v>0</v>
      </c>
      <c r="M1245" s="6">
        <v>2046</v>
      </c>
      <c r="N1245" s="6" t="s">
        <v>1940</v>
      </c>
      <c r="O1245" s="6" t="s">
        <v>1048</v>
      </c>
      <c r="Q1245" s="6" t="s">
        <v>870</v>
      </c>
      <c r="T1245" s="6" t="s">
        <v>1942</v>
      </c>
      <c r="Y1245" s="6">
        <v>807</v>
      </c>
      <c r="Z1245" s="6" t="s">
        <v>4700</v>
      </c>
    </row>
    <row r="1246" spans="1:26">
      <c r="A1246" s="6" t="s">
        <v>4696</v>
      </c>
      <c r="B1246" s="6" t="s">
        <v>4697</v>
      </c>
      <c r="C1246" s="6" t="s">
        <v>4698</v>
      </c>
      <c r="D1246" s="6" t="s">
        <v>4699</v>
      </c>
      <c r="E1246" s="6" t="s">
        <v>1810</v>
      </c>
      <c r="F1246" s="6" t="s">
        <v>1811</v>
      </c>
      <c r="I1246" s="6">
        <v>1</v>
      </c>
      <c r="J1246" s="6">
        <v>0</v>
      </c>
      <c r="K1246" s="6">
        <v>0</v>
      </c>
      <c r="L1246" s="6">
        <v>0</v>
      </c>
      <c r="M1246" s="6">
        <v>2046</v>
      </c>
      <c r="N1246" s="6" t="s">
        <v>1940</v>
      </c>
      <c r="O1246" s="6" t="s">
        <v>1048</v>
      </c>
      <c r="Q1246" s="6" t="s">
        <v>870</v>
      </c>
      <c r="T1246" s="6" t="s">
        <v>1942</v>
      </c>
      <c r="Y1246" s="6">
        <v>807</v>
      </c>
      <c r="Z1246" s="6" t="s">
        <v>4700</v>
      </c>
    </row>
    <row r="1247" spans="1:26">
      <c r="A1247" s="6" t="s">
        <v>4696</v>
      </c>
      <c r="B1247" s="6" t="s">
        <v>4697</v>
      </c>
      <c r="C1247" s="6" t="s">
        <v>4698</v>
      </c>
      <c r="D1247" s="6" t="s">
        <v>4699</v>
      </c>
      <c r="E1247" s="6" t="s">
        <v>873</v>
      </c>
      <c r="F1247" s="6" t="s">
        <v>1299</v>
      </c>
      <c r="G1247" s="6" t="s">
        <v>874</v>
      </c>
      <c r="I1247" s="6">
        <v>1</v>
      </c>
      <c r="J1247" s="6">
        <v>108</v>
      </c>
      <c r="K1247" s="6">
        <v>0</v>
      </c>
      <c r="L1247" s="6">
        <v>0</v>
      </c>
      <c r="M1247" s="6">
        <v>2046</v>
      </c>
      <c r="N1247" s="6" t="s">
        <v>1940</v>
      </c>
      <c r="O1247" s="6" t="s">
        <v>1048</v>
      </c>
      <c r="Q1247" s="6" t="s">
        <v>870</v>
      </c>
      <c r="T1247" s="6" t="s">
        <v>1942</v>
      </c>
      <c r="Y1247" s="6">
        <v>807</v>
      </c>
      <c r="Z1247" s="6" t="s">
        <v>4700</v>
      </c>
    </row>
    <row r="1248" spans="1:26">
      <c r="A1248" s="6" t="s">
        <v>4701</v>
      </c>
      <c r="B1248" s="6" t="s">
        <v>4702</v>
      </c>
      <c r="C1248" s="6" t="s">
        <v>4703</v>
      </c>
      <c r="D1248" s="6" t="s">
        <v>4704</v>
      </c>
      <c r="E1248" s="6" t="s">
        <v>1526</v>
      </c>
      <c r="F1248" s="6" t="s">
        <v>1527</v>
      </c>
      <c r="G1248" s="6" t="s">
        <v>1528</v>
      </c>
      <c r="H1248" s="6" t="s">
        <v>1021</v>
      </c>
      <c r="I1248" s="6">
        <v>2</v>
      </c>
      <c r="J1248" s="6">
        <v>398</v>
      </c>
      <c r="K1248" s="6">
        <v>0</v>
      </c>
      <c r="L1248" s="6">
        <v>0</v>
      </c>
      <c r="M1248" s="6">
        <v>1694</v>
      </c>
      <c r="N1248" s="6" t="s">
        <v>1940</v>
      </c>
      <c r="O1248" s="6" t="s">
        <v>1495</v>
      </c>
      <c r="Q1248" s="6" t="s">
        <v>870</v>
      </c>
      <c r="T1248" s="6" t="s">
        <v>1942</v>
      </c>
      <c r="Y1248" s="6">
        <v>103</v>
      </c>
      <c r="Z1248" s="6" t="s">
        <v>4705</v>
      </c>
    </row>
    <row r="1249" spans="1:27">
      <c r="A1249" s="6" t="s">
        <v>4701</v>
      </c>
      <c r="B1249" s="6" t="s">
        <v>4702</v>
      </c>
      <c r="C1249" s="6" t="s">
        <v>4703</v>
      </c>
      <c r="D1249" s="6" t="s">
        <v>4704</v>
      </c>
      <c r="E1249" s="6" t="s">
        <v>1892</v>
      </c>
      <c r="F1249" s="6" t="s">
        <v>195</v>
      </c>
      <c r="G1249" s="6" t="s">
        <v>1893</v>
      </c>
      <c r="H1249" s="6">
        <v>4714781020169</v>
      </c>
      <c r="I1249" s="6">
        <v>1</v>
      </c>
      <c r="J1249" s="6">
        <v>49</v>
      </c>
      <c r="K1249" s="6">
        <v>0</v>
      </c>
      <c r="L1249" s="6">
        <v>0</v>
      </c>
      <c r="M1249" s="6">
        <v>1694</v>
      </c>
      <c r="N1249" s="6" t="s">
        <v>1940</v>
      </c>
      <c r="O1249" s="6" t="s">
        <v>1495</v>
      </c>
      <c r="Q1249" s="6" t="s">
        <v>870</v>
      </c>
      <c r="T1249" s="6" t="s">
        <v>1942</v>
      </c>
      <c r="Y1249" s="6">
        <v>103</v>
      </c>
      <c r="Z1249" s="6" t="s">
        <v>4705</v>
      </c>
    </row>
    <row r="1250" spans="1:27">
      <c r="A1250" s="6" t="s">
        <v>4701</v>
      </c>
      <c r="B1250" s="6" t="s">
        <v>4702</v>
      </c>
      <c r="C1250" s="6" t="s">
        <v>4703</v>
      </c>
      <c r="D1250" s="6" t="s">
        <v>4704</v>
      </c>
      <c r="E1250" s="6" t="s">
        <v>1608</v>
      </c>
      <c r="F1250" s="6" t="s">
        <v>282</v>
      </c>
      <c r="G1250" s="6" t="s">
        <v>1609</v>
      </c>
      <c r="H1250" s="6">
        <v>4714781020152</v>
      </c>
      <c r="I1250" s="6">
        <v>1</v>
      </c>
      <c r="J1250" s="6">
        <v>49</v>
      </c>
      <c r="K1250" s="6">
        <v>0</v>
      </c>
      <c r="L1250" s="6">
        <v>0</v>
      </c>
      <c r="M1250" s="6">
        <v>1694</v>
      </c>
      <c r="N1250" s="6" t="s">
        <v>1940</v>
      </c>
      <c r="O1250" s="6" t="s">
        <v>1495</v>
      </c>
      <c r="Q1250" s="6" t="s">
        <v>870</v>
      </c>
      <c r="T1250" s="6" t="s">
        <v>1942</v>
      </c>
      <c r="Y1250" s="6">
        <v>103</v>
      </c>
      <c r="Z1250" s="6" t="s">
        <v>4705</v>
      </c>
    </row>
    <row r="1251" spans="1:27">
      <c r="A1251" s="6" t="s">
        <v>4701</v>
      </c>
      <c r="B1251" s="6" t="s">
        <v>4702</v>
      </c>
      <c r="C1251" s="6" t="s">
        <v>4703</v>
      </c>
      <c r="D1251" s="6" t="s">
        <v>4704</v>
      </c>
      <c r="E1251" s="6" t="s">
        <v>1928</v>
      </c>
      <c r="F1251" s="6" t="s">
        <v>1929</v>
      </c>
      <c r="G1251" s="6" t="s">
        <v>2410</v>
      </c>
      <c r="H1251" s="6" t="s">
        <v>201</v>
      </c>
      <c r="I1251" s="6">
        <v>1</v>
      </c>
      <c r="J1251" s="6">
        <v>748</v>
      </c>
      <c r="K1251" s="6">
        <v>0</v>
      </c>
      <c r="L1251" s="6">
        <v>0</v>
      </c>
      <c r="M1251" s="6">
        <v>1694</v>
      </c>
      <c r="N1251" s="6" t="s">
        <v>1940</v>
      </c>
      <c r="O1251" s="6" t="s">
        <v>1495</v>
      </c>
      <c r="Q1251" s="6" t="s">
        <v>870</v>
      </c>
      <c r="T1251" s="6" t="s">
        <v>1942</v>
      </c>
      <c r="Y1251" s="6">
        <v>103</v>
      </c>
      <c r="Z1251" s="6" t="s">
        <v>4705</v>
      </c>
    </row>
    <row r="1252" spans="1:27">
      <c r="A1252" s="6" t="s">
        <v>4701</v>
      </c>
      <c r="B1252" s="6" t="s">
        <v>4702</v>
      </c>
      <c r="C1252" s="6" t="s">
        <v>4703</v>
      </c>
      <c r="D1252" s="6" t="s">
        <v>4704</v>
      </c>
      <c r="E1252" s="6" t="s">
        <v>1481</v>
      </c>
      <c r="F1252" s="6" t="s">
        <v>1482</v>
      </c>
      <c r="G1252" s="6" t="s">
        <v>1483</v>
      </c>
      <c r="H1252" s="6" t="s">
        <v>175</v>
      </c>
      <c r="I1252" s="6">
        <v>1</v>
      </c>
      <c r="J1252" s="6">
        <v>450</v>
      </c>
      <c r="K1252" s="6">
        <v>0</v>
      </c>
      <c r="L1252" s="6">
        <v>0</v>
      </c>
      <c r="M1252" s="6">
        <v>1694</v>
      </c>
      <c r="N1252" s="6" t="s">
        <v>1940</v>
      </c>
      <c r="O1252" s="6" t="s">
        <v>1495</v>
      </c>
      <c r="Q1252" s="6" t="s">
        <v>870</v>
      </c>
      <c r="T1252" s="6" t="s">
        <v>1942</v>
      </c>
      <c r="Y1252" s="6">
        <v>103</v>
      </c>
      <c r="Z1252" s="6" t="s">
        <v>4705</v>
      </c>
    </row>
    <row r="1253" spans="1:27">
      <c r="A1253" s="6" t="s">
        <v>4701</v>
      </c>
      <c r="B1253" s="6" t="s">
        <v>4702</v>
      </c>
      <c r="C1253" s="6" t="s">
        <v>4703</v>
      </c>
      <c r="D1253" s="6" t="s">
        <v>4704</v>
      </c>
      <c r="E1253" s="6" t="s">
        <v>1887</v>
      </c>
      <c r="F1253" s="6" t="s">
        <v>1888</v>
      </c>
      <c r="I1253" s="6">
        <v>1</v>
      </c>
      <c r="J1253" s="6">
        <v>0</v>
      </c>
      <c r="K1253" s="6">
        <v>0</v>
      </c>
      <c r="L1253" s="6">
        <v>0</v>
      </c>
      <c r="M1253" s="6">
        <v>1694</v>
      </c>
      <c r="N1253" s="6" t="s">
        <v>1940</v>
      </c>
      <c r="O1253" s="6" t="s">
        <v>1495</v>
      </c>
      <c r="Q1253" s="6" t="s">
        <v>870</v>
      </c>
      <c r="T1253" s="6" t="s">
        <v>1942</v>
      </c>
      <c r="Y1253" s="6">
        <v>103</v>
      </c>
      <c r="Z1253" s="6" t="s">
        <v>4705</v>
      </c>
    </row>
    <row r="1254" spans="1:27">
      <c r="A1254" s="6" t="s">
        <v>4701</v>
      </c>
      <c r="B1254" s="6" t="s">
        <v>4702</v>
      </c>
      <c r="C1254" s="6" t="s">
        <v>4703</v>
      </c>
      <c r="D1254" s="6" t="s">
        <v>4704</v>
      </c>
      <c r="E1254" s="6" t="s">
        <v>1810</v>
      </c>
      <c r="F1254" s="6" t="s">
        <v>1811</v>
      </c>
      <c r="I1254" s="6">
        <v>1</v>
      </c>
      <c r="J1254" s="6">
        <v>0</v>
      </c>
      <c r="K1254" s="6">
        <v>0</v>
      </c>
      <c r="L1254" s="6">
        <v>0</v>
      </c>
      <c r="M1254" s="6">
        <v>1694</v>
      </c>
      <c r="N1254" s="6" t="s">
        <v>1940</v>
      </c>
      <c r="O1254" s="6" t="s">
        <v>1495</v>
      </c>
      <c r="Q1254" s="6" t="s">
        <v>870</v>
      </c>
      <c r="T1254" s="6" t="s">
        <v>1942</v>
      </c>
      <c r="Y1254" s="6">
        <v>103</v>
      </c>
      <c r="Z1254" s="6" t="s">
        <v>4705</v>
      </c>
    </row>
    <row r="1255" spans="1:27">
      <c r="A1255" s="6" t="s">
        <v>4701</v>
      </c>
      <c r="B1255" s="6" t="s">
        <v>4702</v>
      </c>
      <c r="C1255" s="6" t="s">
        <v>4703</v>
      </c>
      <c r="D1255" s="6" t="s">
        <v>4704</v>
      </c>
      <c r="E1255" s="6" t="s">
        <v>873</v>
      </c>
      <c r="F1255" s="6" t="s">
        <v>1299</v>
      </c>
      <c r="G1255" s="6" t="s">
        <v>874</v>
      </c>
      <c r="I1255" s="6">
        <v>1</v>
      </c>
      <c r="J1255" s="6">
        <v>85</v>
      </c>
      <c r="K1255" s="6">
        <v>0</v>
      </c>
      <c r="L1255" s="6">
        <v>0</v>
      </c>
      <c r="M1255" s="6">
        <v>1694</v>
      </c>
      <c r="N1255" s="6" t="s">
        <v>1940</v>
      </c>
      <c r="O1255" s="6" t="s">
        <v>1495</v>
      </c>
      <c r="Q1255" s="6" t="s">
        <v>870</v>
      </c>
      <c r="T1255" s="6" t="s">
        <v>1942</v>
      </c>
      <c r="Y1255" s="6">
        <v>103</v>
      </c>
      <c r="Z1255" s="6" t="s">
        <v>4705</v>
      </c>
    </row>
    <row r="1256" spans="1:27">
      <c r="A1256" s="6" t="s">
        <v>4706</v>
      </c>
      <c r="B1256" s="6" t="s">
        <v>4707</v>
      </c>
      <c r="C1256" s="6" t="s">
        <v>4708</v>
      </c>
      <c r="D1256" s="6" t="s">
        <v>4709</v>
      </c>
      <c r="E1256" s="6" t="s">
        <v>2408</v>
      </c>
      <c r="F1256" s="6" t="s">
        <v>2415</v>
      </c>
      <c r="G1256" s="6" t="s">
        <v>2409</v>
      </c>
      <c r="H1256" s="6">
        <v>4714781021715</v>
      </c>
      <c r="I1256" s="6">
        <v>1</v>
      </c>
      <c r="J1256" s="6">
        <v>299</v>
      </c>
      <c r="K1256" s="6">
        <v>65</v>
      </c>
      <c r="L1256" s="6">
        <v>0</v>
      </c>
      <c r="M1256" s="6">
        <v>364</v>
      </c>
      <c r="N1256" s="6" t="s">
        <v>1476</v>
      </c>
      <c r="O1256" s="6" t="s">
        <v>1477</v>
      </c>
      <c r="Q1256" s="6" t="s">
        <v>870</v>
      </c>
      <c r="T1256" s="6" t="s">
        <v>1886</v>
      </c>
      <c r="V1256" s="6">
        <v>971199</v>
      </c>
      <c r="W1256" s="6" t="s">
        <v>2448</v>
      </c>
      <c r="X1256" s="6" t="s">
        <v>2449</v>
      </c>
    </row>
    <row r="1257" spans="1:27">
      <c r="A1257" s="6" t="s">
        <v>4710</v>
      </c>
      <c r="B1257" s="6" t="s">
        <v>4711</v>
      </c>
      <c r="C1257" s="6" t="s">
        <v>4712</v>
      </c>
      <c r="D1257" s="6" t="s">
        <v>4713</v>
      </c>
      <c r="E1257" s="6" t="s">
        <v>1516</v>
      </c>
      <c r="F1257" s="6" t="s">
        <v>1517</v>
      </c>
      <c r="G1257" s="6" t="s">
        <v>1976</v>
      </c>
      <c r="H1257" s="6" t="s">
        <v>236</v>
      </c>
      <c r="I1257" s="6">
        <v>1</v>
      </c>
      <c r="J1257" s="6">
        <v>699</v>
      </c>
      <c r="K1257" s="6">
        <v>0</v>
      </c>
      <c r="L1257" s="6">
        <v>0</v>
      </c>
      <c r="M1257" s="6">
        <v>699</v>
      </c>
      <c r="N1257" s="6" t="s">
        <v>1960</v>
      </c>
      <c r="O1257" s="6" t="s">
        <v>1961</v>
      </c>
      <c r="Q1257" s="6" t="s">
        <v>870</v>
      </c>
      <c r="T1257" s="6" t="s">
        <v>1942</v>
      </c>
      <c r="Y1257" s="6">
        <v>411</v>
      </c>
      <c r="Z1257" s="6" t="s">
        <v>4714</v>
      </c>
      <c r="AA1257" s="6" t="s">
        <v>4715</v>
      </c>
    </row>
    <row r="1258" spans="1:27">
      <c r="A1258" s="6" t="s">
        <v>4716</v>
      </c>
      <c r="B1258" s="6" t="s">
        <v>4717</v>
      </c>
      <c r="C1258" s="6" t="s">
        <v>4718</v>
      </c>
      <c r="D1258" s="6" t="s">
        <v>4719</v>
      </c>
      <c r="E1258" s="6" t="s">
        <v>1492</v>
      </c>
      <c r="F1258" s="6" t="s">
        <v>1493</v>
      </c>
      <c r="G1258" s="6" t="s">
        <v>1494</v>
      </c>
      <c r="H1258" s="6">
        <v>4714781020541</v>
      </c>
      <c r="I1258" s="6">
        <v>1</v>
      </c>
      <c r="J1258" s="6">
        <v>300</v>
      </c>
      <c r="K1258" s="6">
        <v>0</v>
      </c>
      <c r="L1258" s="6">
        <v>0</v>
      </c>
      <c r="M1258" s="6">
        <v>839</v>
      </c>
      <c r="N1258" s="6" t="s">
        <v>1476</v>
      </c>
      <c r="O1258" s="6" t="s">
        <v>1477</v>
      </c>
      <c r="Q1258" s="6" t="s">
        <v>870</v>
      </c>
      <c r="T1258" s="6" t="s">
        <v>1886</v>
      </c>
      <c r="V1258" s="6">
        <v>921998</v>
      </c>
      <c r="W1258" s="6" t="s">
        <v>4720</v>
      </c>
      <c r="X1258" s="6" t="s">
        <v>4721</v>
      </c>
    </row>
    <row r="1259" spans="1:27">
      <c r="A1259" s="6" t="s">
        <v>4716</v>
      </c>
      <c r="B1259" s="6" t="s">
        <v>4717</v>
      </c>
      <c r="C1259" s="6" t="s">
        <v>4718</v>
      </c>
      <c r="D1259" s="6" t="s">
        <v>4719</v>
      </c>
      <c r="E1259" s="6" t="s">
        <v>1908</v>
      </c>
      <c r="F1259" s="6" t="s">
        <v>2020</v>
      </c>
      <c r="G1259" s="6" t="s">
        <v>1910</v>
      </c>
      <c r="H1259" s="6">
        <v>4714781020268</v>
      </c>
      <c r="I1259" s="6">
        <v>1</v>
      </c>
      <c r="J1259" s="6">
        <v>430</v>
      </c>
      <c r="K1259" s="6">
        <v>0</v>
      </c>
      <c r="L1259" s="6">
        <v>0</v>
      </c>
      <c r="M1259" s="6">
        <v>839</v>
      </c>
      <c r="N1259" s="6" t="s">
        <v>1476</v>
      </c>
      <c r="O1259" s="6" t="s">
        <v>1477</v>
      </c>
      <c r="Q1259" s="6" t="s">
        <v>870</v>
      </c>
      <c r="T1259" s="6" t="s">
        <v>1886</v>
      </c>
      <c r="V1259" s="6">
        <v>921998</v>
      </c>
      <c r="W1259" s="6" t="s">
        <v>4720</v>
      </c>
      <c r="X1259" s="6" t="s">
        <v>4721</v>
      </c>
    </row>
    <row r="1260" spans="1:27">
      <c r="A1260" s="6" t="s">
        <v>4716</v>
      </c>
      <c r="B1260" s="6" t="s">
        <v>4717</v>
      </c>
      <c r="C1260" s="6" t="s">
        <v>4718</v>
      </c>
      <c r="D1260" s="6" t="s">
        <v>4719</v>
      </c>
      <c r="E1260" s="6" t="s">
        <v>1489</v>
      </c>
      <c r="F1260" s="6" t="s">
        <v>1954</v>
      </c>
      <c r="G1260" s="6" t="s">
        <v>1491</v>
      </c>
      <c r="H1260" s="6">
        <v>4714781020794</v>
      </c>
      <c r="I1260" s="6">
        <v>1</v>
      </c>
      <c r="J1260" s="6">
        <v>109</v>
      </c>
      <c r="K1260" s="6">
        <v>0</v>
      </c>
      <c r="L1260" s="6">
        <v>0</v>
      </c>
      <c r="M1260" s="6">
        <v>839</v>
      </c>
      <c r="N1260" s="6" t="s">
        <v>1476</v>
      </c>
      <c r="O1260" s="6" t="s">
        <v>1477</v>
      </c>
      <c r="Q1260" s="6" t="s">
        <v>870</v>
      </c>
      <c r="T1260" s="6" t="s">
        <v>1886</v>
      </c>
      <c r="V1260" s="6">
        <v>921998</v>
      </c>
      <c r="W1260" s="6" t="s">
        <v>4720</v>
      </c>
      <c r="X1260" s="6" t="s">
        <v>4721</v>
      </c>
    </row>
    <row r="1261" spans="1:27">
      <c r="A1261" s="6" t="s">
        <v>4722</v>
      </c>
      <c r="B1261" s="6" t="s">
        <v>4723</v>
      </c>
      <c r="C1261" s="6" t="s">
        <v>4724</v>
      </c>
      <c r="D1261" s="6" t="s">
        <v>4725</v>
      </c>
      <c r="E1261" s="6" t="s">
        <v>1511</v>
      </c>
      <c r="F1261" s="6" t="s">
        <v>1512</v>
      </c>
      <c r="G1261" s="6" t="s">
        <v>1513</v>
      </c>
      <c r="H1261" s="6" t="s">
        <v>275</v>
      </c>
      <c r="I1261" s="6">
        <v>1</v>
      </c>
      <c r="J1261" s="6">
        <v>528</v>
      </c>
      <c r="K1261" s="6">
        <v>65</v>
      </c>
      <c r="L1261" s="6">
        <v>0</v>
      </c>
      <c r="M1261" s="6">
        <v>593</v>
      </c>
      <c r="N1261" s="6" t="s">
        <v>1476</v>
      </c>
      <c r="O1261" s="6" t="s">
        <v>1477</v>
      </c>
      <c r="Q1261" s="6" t="s">
        <v>870</v>
      </c>
      <c r="T1261" s="6" t="s">
        <v>1886</v>
      </c>
      <c r="V1261" s="6">
        <v>181439</v>
      </c>
      <c r="W1261" s="6" t="s">
        <v>2413</v>
      </c>
      <c r="X1261" s="6" t="s">
        <v>2414</v>
      </c>
    </row>
    <row r="1262" spans="1:27">
      <c r="A1262" s="6" t="s">
        <v>4726</v>
      </c>
      <c r="B1262" s="6" t="s">
        <v>4727</v>
      </c>
      <c r="C1262" s="6" t="s">
        <v>4728</v>
      </c>
      <c r="D1262" s="6" t="s">
        <v>4729</v>
      </c>
      <c r="E1262" s="6" t="s">
        <v>878</v>
      </c>
      <c r="F1262" s="6" t="s">
        <v>879</v>
      </c>
      <c r="G1262" s="6" t="s">
        <v>880</v>
      </c>
      <c r="H1262" s="6" t="s">
        <v>181</v>
      </c>
      <c r="I1262" s="6">
        <v>1</v>
      </c>
      <c r="J1262" s="6">
        <v>888</v>
      </c>
      <c r="K1262" s="6">
        <v>0</v>
      </c>
      <c r="L1262" s="6">
        <v>0</v>
      </c>
      <c r="M1262" s="6">
        <v>1296</v>
      </c>
      <c r="N1262" s="6" t="s">
        <v>1476</v>
      </c>
      <c r="O1262" s="6" t="s">
        <v>1477</v>
      </c>
      <c r="Q1262" s="6" t="s">
        <v>870</v>
      </c>
      <c r="T1262" s="6" t="s">
        <v>1886</v>
      </c>
      <c r="V1262" s="6">
        <v>903130</v>
      </c>
      <c r="W1262" s="6" t="s">
        <v>4730</v>
      </c>
      <c r="X1262" s="6" t="s">
        <v>4731</v>
      </c>
    </row>
    <row r="1263" spans="1:27">
      <c r="A1263" s="6" t="s">
        <v>4726</v>
      </c>
      <c r="B1263" s="6" t="s">
        <v>4727</v>
      </c>
      <c r="C1263" s="6" t="s">
        <v>4728</v>
      </c>
      <c r="D1263" s="6" t="s">
        <v>4729</v>
      </c>
      <c r="E1263" s="6" t="s">
        <v>1912</v>
      </c>
      <c r="F1263" s="6" t="s">
        <v>1913</v>
      </c>
      <c r="G1263" s="6" t="s">
        <v>194</v>
      </c>
      <c r="H1263" s="6">
        <v>4714781020282</v>
      </c>
      <c r="I1263" s="6">
        <v>1</v>
      </c>
      <c r="J1263" s="6">
        <v>299</v>
      </c>
      <c r="K1263" s="6">
        <v>0</v>
      </c>
      <c r="L1263" s="6">
        <v>0</v>
      </c>
      <c r="M1263" s="6">
        <v>1296</v>
      </c>
      <c r="N1263" s="6" t="s">
        <v>1476</v>
      </c>
      <c r="O1263" s="6" t="s">
        <v>1477</v>
      </c>
      <c r="Q1263" s="6" t="s">
        <v>870</v>
      </c>
      <c r="T1263" s="6" t="s">
        <v>1886</v>
      </c>
      <c r="V1263" s="6">
        <v>903130</v>
      </c>
      <c r="W1263" s="6" t="s">
        <v>4730</v>
      </c>
      <c r="X1263" s="6" t="s">
        <v>4731</v>
      </c>
    </row>
    <row r="1264" spans="1:27">
      <c r="A1264" s="6" t="s">
        <v>4726</v>
      </c>
      <c r="B1264" s="6" t="s">
        <v>4727</v>
      </c>
      <c r="C1264" s="6" t="s">
        <v>4728</v>
      </c>
      <c r="D1264" s="6" t="s">
        <v>4729</v>
      </c>
      <c r="E1264" s="6" t="s">
        <v>1489</v>
      </c>
      <c r="F1264" s="6" t="s">
        <v>1490</v>
      </c>
      <c r="G1264" s="6" t="s">
        <v>1491</v>
      </c>
      <c r="H1264" s="6">
        <v>4714781020794</v>
      </c>
      <c r="I1264" s="6">
        <v>1</v>
      </c>
      <c r="J1264" s="6">
        <v>109</v>
      </c>
      <c r="K1264" s="6">
        <v>0</v>
      </c>
      <c r="L1264" s="6">
        <v>0</v>
      </c>
      <c r="M1264" s="6">
        <v>1296</v>
      </c>
      <c r="N1264" s="6" t="s">
        <v>1476</v>
      </c>
      <c r="O1264" s="6" t="s">
        <v>1477</v>
      </c>
      <c r="Q1264" s="6" t="s">
        <v>870</v>
      </c>
      <c r="T1264" s="6" t="s">
        <v>1886</v>
      </c>
      <c r="V1264" s="6">
        <v>903130</v>
      </c>
      <c r="W1264" s="6" t="s">
        <v>4730</v>
      </c>
      <c r="X1264" s="6" t="s">
        <v>4731</v>
      </c>
    </row>
    <row r="1265" spans="1:26">
      <c r="A1265" s="6" t="s">
        <v>4726</v>
      </c>
      <c r="B1265" s="6" t="s">
        <v>4727</v>
      </c>
      <c r="C1265" s="6" t="s">
        <v>4728</v>
      </c>
      <c r="D1265" s="6" t="s">
        <v>4729</v>
      </c>
      <c r="E1265" s="6" t="s">
        <v>1740</v>
      </c>
      <c r="F1265" s="6" t="s">
        <v>1741</v>
      </c>
      <c r="I1265" s="6">
        <v>1</v>
      </c>
      <c r="J1265" s="6">
        <v>0</v>
      </c>
      <c r="K1265" s="6">
        <v>0</v>
      </c>
      <c r="L1265" s="6">
        <v>0</v>
      </c>
      <c r="M1265" s="6">
        <v>1296</v>
      </c>
      <c r="N1265" s="6" t="s">
        <v>1476</v>
      </c>
      <c r="O1265" s="6" t="s">
        <v>1477</v>
      </c>
      <c r="Q1265" s="6" t="s">
        <v>870</v>
      </c>
      <c r="T1265" s="6" t="s">
        <v>1886</v>
      </c>
      <c r="V1265" s="6">
        <v>903130</v>
      </c>
      <c r="W1265" s="6" t="s">
        <v>4730</v>
      </c>
      <c r="X1265" s="6" t="s">
        <v>4731</v>
      </c>
    </row>
    <row r="1266" spans="1:26">
      <c r="A1266" s="6" t="s">
        <v>4726</v>
      </c>
      <c r="B1266" s="6" t="s">
        <v>4727</v>
      </c>
      <c r="C1266" s="6" t="s">
        <v>4728</v>
      </c>
      <c r="D1266" s="6" t="s">
        <v>4729</v>
      </c>
      <c r="E1266" s="6" t="s">
        <v>873</v>
      </c>
      <c r="F1266" s="6" t="s">
        <v>1299</v>
      </c>
      <c r="G1266" s="6" t="s">
        <v>874</v>
      </c>
      <c r="I1266" s="6">
        <v>1</v>
      </c>
      <c r="J1266" s="6">
        <v>65</v>
      </c>
      <c r="K1266" s="6">
        <v>0</v>
      </c>
      <c r="L1266" s="6">
        <v>0</v>
      </c>
      <c r="M1266" s="6">
        <v>1296</v>
      </c>
      <c r="N1266" s="6" t="s">
        <v>1476</v>
      </c>
      <c r="O1266" s="6" t="s">
        <v>1477</v>
      </c>
      <c r="Q1266" s="6" t="s">
        <v>870</v>
      </c>
      <c r="T1266" s="6" t="s">
        <v>1886</v>
      </c>
      <c r="V1266" s="6">
        <v>903130</v>
      </c>
      <c r="W1266" s="6" t="s">
        <v>4730</v>
      </c>
      <c r="X1266" s="6" t="s">
        <v>4731</v>
      </c>
    </row>
    <row r="1267" spans="1:26">
      <c r="A1267" s="6" t="s">
        <v>4732</v>
      </c>
      <c r="B1267" s="6" t="s">
        <v>4733</v>
      </c>
      <c r="C1267" s="6" t="s">
        <v>4734</v>
      </c>
      <c r="D1267" s="6" t="s">
        <v>4735</v>
      </c>
      <c r="E1267" s="6" t="s">
        <v>3101</v>
      </c>
      <c r="F1267" s="6" t="s">
        <v>3102</v>
      </c>
      <c r="G1267" s="6" t="s">
        <v>3103</v>
      </c>
      <c r="H1267" s="6">
        <v>4714781021463</v>
      </c>
      <c r="I1267" s="6">
        <v>4</v>
      </c>
      <c r="J1267" s="6">
        <v>480</v>
      </c>
      <c r="K1267" s="6">
        <v>65</v>
      </c>
      <c r="L1267" s="6">
        <v>0</v>
      </c>
      <c r="M1267" s="6">
        <v>545</v>
      </c>
      <c r="N1267" s="6" t="s">
        <v>1476</v>
      </c>
      <c r="O1267" s="6" t="s">
        <v>1477</v>
      </c>
      <c r="Q1267" s="6" t="s">
        <v>870</v>
      </c>
      <c r="T1267" s="6" t="s">
        <v>1886</v>
      </c>
      <c r="V1267" s="6">
        <v>113366</v>
      </c>
      <c r="W1267" s="6" t="s">
        <v>4736</v>
      </c>
      <c r="X1267" s="6" t="s">
        <v>4737</v>
      </c>
    </row>
    <row r="1268" spans="1:26">
      <c r="A1268" s="6" t="s">
        <v>4738</v>
      </c>
      <c r="B1268" s="6" t="s">
        <v>4739</v>
      </c>
      <c r="C1268" s="6" t="s">
        <v>4740</v>
      </c>
      <c r="D1268" s="6" t="s">
        <v>4741</v>
      </c>
      <c r="E1268" s="6" t="s">
        <v>878</v>
      </c>
      <c r="F1268" s="6" t="s">
        <v>879</v>
      </c>
      <c r="G1268" s="6" t="s">
        <v>880</v>
      </c>
      <c r="H1268" s="6" t="s">
        <v>181</v>
      </c>
      <c r="I1268" s="6">
        <v>1</v>
      </c>
      <c r="J1268" s="6">
        <v>888</v>
      </c>
      <c r="K1268" s="6">
        <v>0</v>
      </c>
      <c r="L1268" s="6">
        <v>0</v>
      </c>
      <c r="M1268" s="6">
        <v>888</v>
      </c>
      <c r="N1268" s="6" t="s">
        <v>1940</v>
      </c>
      <c r="O1268" s="6" t="s">
        <v>1048</v>
      </c>
      <c r="Q1268" s="6" t="s">
        <v>870</v>
      </c>
      <c r="T1268" s="6" t="s">
        <v>1942</v>
      </c>
      <c r="Y1268" s="6">
        <v>112</v>
      </c>
      <c r="Z1268" s="6" t="s">
        <v>4742</v>
      </c>
    </row>
    <row r="1269" spans="1:26">
      <c r="A1269" s="6" t="s">
        <v>4743</v>
      </c>
      <c r="B1269" s="6" t="s">
        <v>4744</v>
      </c>
      <c r="C1269" s="6" t="s">
        <v>4745</v>
      </c>
      <c r="D1269" s="6" t="s">
        <v>4746</v>
      </c>
      <c r="E1269" s="6" t="s">
        <v>1484</v>
      </c>
      <c r="F1269" s="6" t="s">
        <v>1485</v>
      </c>
      <c r="G1269" s="6" t="s">
        <v>1911</v>
      </c>
      <c r="H1269" s="6" t="s">
        <v>253</v>
      </c>
      <c r="I1269" s="6">
        <v>1</v>
      </c>
      <c r="J1269" s="6">
        <v>960</v>
      </c>
      <c r="K1269" s="6">
        <v>0</v>
      </c>
      <c r="L1269" s="6">
        <v>0</v>
      </c>
      <c r="M1269" s="6">
        <v>960</v>
      </c>
      <c r="N1269" s="6" t="s">
        <v>1476</v>
      </c>
      <c r="O1269" s="6" t="s">
        <v>1477</v>
      </c>
      <c r="Q1269" s="6" t="s">
        <v>870</v>
      </c>
      <c r="T1269" s="6" t="s">
        <v>1886</v>
      </c>
      <c r="V1269" s="6">
        <v>185198</v>
      </c>
      <c r="W1269" s="6" t="s">
        <v>4747</v>
      </c>
      <c r="X1269" s="6" t="s">
        <v>4748</v>
      </c>
    </row>
    <row r="1270" spans="1:26">
      <c r="A1270" s="6" t="s">
        <v>4749</v>
      </c>
      <c r="B1270" s="6" t="s">
        <v>4750</v>
      </c>
      <c r="C1270" s="6" t="s">
        <v>4751</v>
      </c>
      <c r="D1270" s="6" t="s">
        <v>4752</v>
      </c>
      <c r="E1270" s="6" t="s">
        <v>1484</v>
      </c>
      <c r="F1270" s="6" t="s">
        <v>1485</v>
      </c>
      <c r="G1270" s="6" t="s">
        <v>1956</v>
      </c>
      <c r="H1270" s="6" t="s">
        <v>248</v>
      </c>
      <c r="I1270" s="6">
        <v>1</v>
      </c>
      <c r="J1270" s="6">
        <v>960</v>
      </c>
      <c r="K1270" s="6">
        <v>0</v>
      </c>
      <c r="L1270" s="6">
        <v>0</v>
      </c>
      <c r="M1270" s="6">
        <v>1215</v>
      </c>
      <c r="N1270" s="6" t="s">
        <v>1960</v>
      </c>
      <c r="O1270" s="6" t="s">
        <v>1961</v>
      </c>
      <c r="Q1270" s="6" t="s">
        <v>870</v>
      </c>
      <c r="S1270" s="6">
        <v>83143617</v>
      </c>
      <c r="T1270" s="6" t="s">
        <v>1942</v>
      </c>
      <c r="Y1270" s="6">
        <v>104</v>
      </c>
      <c r="Z1270" s="6" t="s">
        <v>4753</v>
      </c>
    </row>
    <row r="1271" spans="1:26">
      <c r="A1271" s="6" t="s">
        <v>4749</v>
      </c>
      <c r="B1271" s="6" t="s">
        <v>4750</v>
      </c>
      <c r="C1271" s="6" t="s">
        <v>4751</v>
      </c>
      <c r="D1271" s="6" t="s">
        <v>4752</v>
      </c>
      <c r="E1271" s="6" t="s">
        <v>1526</v>
      </c>
      <c r="F1271" s="6" t="s">
        <v>1527</v>
      </c>
      <c r="G1271" s="6" t="s">
        <v>1528</v>
      </c>
      <c r="H1271" s="6" t="s">
        <v>1021</v>
      </c>
      <c r="I1271" s="6">
        <v>1</v>
      </c>
      <c r="J1271" s="6">
        <v>199</v>
      </c>
      <c r="K1271" s="6">
        <v>0</v>
      </c>
      <c r="L1271" s="6">
        <v>0</v>
      </c>
      <c r="M1271" s="6">
        <v>1215</v>
      </c>
      <c r="N1271" s="6" t="s">
        <v>1960</v>
      </c>
      <c r="O1271" s="6" t="s">
        <v>1961</v>
      </c>
      <c r="Q1271" s="6" t="s">
        <v>870</v>
      </c>
      <c r="S1271" s="6">
        <v>83143617</v>
      </c>
      <c r="T1271" s="6" t="s">
        <v>1942</v>
      </c>
      <c r="Y1271" s="6">
        <v>104</v>
      </c>
      <c r="Z1271" s="6" t="s">
        <v>4753</v>
      </c>
    </row>
    <row r="1272" spans="1:26">
      <c r="A1272" s="6" t="s">
        <v>4749</v>
      </c>
      <c r="B1272" s="6" t="s">
        <v>4750</v>
      </c>
      <c r="C1272" s="6" t="s">
        <v>4751</v>
      </c>
      <c r="D1272" s="6" t="s">
        <v>4752</v>
      </c>
      <c r="E1272" s="6" t="s">
        <v>3101</v>
      </c>
      <c r="F1272" s="6" t="s">
        <v>3102</v>
      </c>
      <c r="G1272" s="6" t="s">
        <v>3103</v>
      </c>
      <c r="H1272" s="6">
        <v>4714781021463</v>
      </c>
      <c r="I1272" s="6">
        <v>1</v>
      </c>
      <c r="J1272" s="6">
        <v>120</v>
      </c>
      <c r="K1272" s="6">
        <v>0</v>
      </c>
      <c r="L1272" s="6">
        <v>0</v>
      </c>
      <c r="M1272" s="6">
        <v>1215</v>
      </c>
      <c r="N1272" s="6" t="s">
        <v>1960</v>
      </c>
      <c r="O1272" s="6" t="s">
        <v>1961</v>
      </c>
      <c r="Q1272" s="6" t="s">
        <v>870</v>
      </c>
      <c r="S1272" s="6">
        <v>83143617</v>
      </c>
      <c r="T1272" s="6" t="s">
        <v>1942</v>
      </c>
      <c r="Y1272" s="6">
        <v>104</v>
      </c>
      <c r="Z1272" s="6" t="s">
        <v>4753</v>
      </c>
    </row>
    <row r="1273" spans="1:26">
      <c r="A1273" s="6" t="s">
        <v>4749</v>
      </c>
      <c r="B1273" s="6" t="s">
        <v>4750</v>
      </c>
      <c r="C1273" s="6" t="s">
        <v>4751</v>
      </c>
      <c r="D1273" s="6" t="s">
        <v>4752</v>
      </c>
      <c r="E1273" s="6" t="s">
        <v>868</v>
      </c>
      <c r="F1273" s="6" t="s">
        <v>871</v>
      </c>
      <c r="G1273" s="6" t="s">
        <v>872</v>
      </c>
      <c r="I1273" s="6">
        <v>1</v>
      </c>
      <c r="J1273" s="6">
        <v>-64</v>
      </c>
      <c r="K1273" s="6">
        <v>0</v>
      </c>
      <c r="L1273" s="6">
        <v>0</v>
      </c>
      <c r="M1273" s="6">
        <v>1215</v>
      </c>
      <c r="N1273" s="6" t="s">
        <v>1960</v>
      </c>
      <c r="O1273" s="6" t="s">
        <v>1961</v>
      </c>
      <c r="Q1273" s="6" t="s">
        <v>870</v>
      </c>
      <c r="S1273" s="6">
        <v>83143617</v>
      </c>
      <c r="T1273" s="6" t="s">
        <v>1942</v>
      </c>
      <c r="Y1273" s="6">
        <v>104</v>
      </c>
      <c r="Z1273" s="6" t="s">
        <v>4753</v>
      </c>
    </row>
    <row r="1274" spans="1:26">
      <c r="A1274" s="6" t="s">
        <v>4749</v>
      </c>
      <c r="B1274" s="6" t="s">
        <v>4750</v>
      </c>
      <c r="C1274" s="6" t="s">
        <v>4751</v>
      </c>
      <c r="D1274" s="6" t="s">
        <v>4752</v>
      </c>
      <c r="E1274" s="6" t="s">
        <v>1740</v>
      </c>
      <c r="F1274" s="6" t="s">
        <v>1741</v>
      </c>
      <c r="I1274" s="6">
        <v>1</v>
      </c>
      <c r="J1274" s="6">
        <v>0</v>
      </c>
      <c r="K1274" s="6">
        <v>0</v>
      </c>
      <c r="L1274" s="6">
        <v>0</v>
      </c>
      <c r="M1274" s="6">
        <v>1215</v>
      </c>
      <c r="N1274" s="6" t="s">
        <v>1960</v>
      </c>
      <c r="O1274" s="6" t="s">
        <v>1961</v>
      </c>
      <c r="Q1274" s="6" t="s">
        <v>870</v>
      </c>
      <c r="S1274" s="6">
        <v>83143617</v>
      </c>
      <c r="T1274" s="6" t="s">
        <v>1942</v>
      </c>
      <c r="Y1274" s="6">
        <v>104</v>
      </c>
      <c r="Z1274" s="6" t="s">
        <v>4753</v>
      </c>
    </row>
    <row r="1275" spans="1:26">
      <c r="A1275" s="6" t="s">
        <v>4749</v>
      </c>
      <c r="B1275" s="6" t="s">
        <v>4750</v>
      </c>
      <c r="C1275" s="6" t="s">
        <v>4751</v>
      </c>
      <c r="D1275" s="6" t="s">
        <v>4752</v>
      </c>
      <c r="E1275" s="6" t="s">
        <v>873</v>
      </c>
      <c r="F1275" s="6" t="s">
        <v>1299</v>
      </c>
      <c r="G1275" s="6" t="s">
        <v>874</v>
      </c>
      <c r="I1275" s="6">
        <v>1</v>
      </c>
      <c r="J1275" s="6">
        <v>64</v>
      </c>
      <c r="K1275" s="6">
        <v>0</v>
      </c>
      <c r="L1275" s="6">
        <v>0</v>
      </c>
      <c r="M1275" s="6">
        <v>1215</v>
      </c>
      <c r="N1275" s="6" t="s">
        <v>1960</v>
      </c>
      <c r="O1275" s="6" t="s">
        <v>1961</v>
      </c>
      <c r="Q1275" s="6" t="s">
        <v>870</v>
      </c>
      <c r="S1275" s="6">
        <v>83143617</v>
      </c>
      <c r="T1275" s="6" t="s">
        <v>1942</v>
      </c>
      <c r="Y1275" s="6">
        <v>104</v>
      </c>
      <c r="Z1275" s="6" t="s">
        <v>4753</v>
      </c>
    </row>
    <row r="1276" spans="1:26">
      <c r="A1276" s="6" t="s">
        <v>4754</v>
      </c>
      <c r="B1276" s="6" t="s">
        <v>4755</v>
      </c>
      <c r="C1276" s="6" t="s">
        <v>4756</v>
      </c>
      <c r="D1276" s="6" t="s">
        <v>4757</v>
      </c>
      <c r="E1276" s="6" t="s">
        <v>1928</v>
      </c>
      <c r="F1276" s="6" t="s">
        <v>1929</v>
      </c>
      <c r="G1276" s="6" t="s">
        <v>2458</v>
      </c>
      <c r="H1276" s="6" t="s">
        <v>221</v>
      </c>
      <c r="I1276" s="6">
        <v>1</v>
      </c>
      <c r="J1276" s="6">
        <v>748</v>
      </c>
      <c r="K1276" s="6">
        <v>0</v>
      </c>
      <c r="L1276" s="6">
        <v>0</v>
      </c>
      <c r="M1276" s="6">
        <v>1043</v>
      </c>
      <c r="N1276" s="6" t="s">
        <v>1476</v>
      </c>
      <c r="O1276" s="6" t="s">
        <v>1477</v>
      </c>
      <c r="Q1276" s="6" t="s">
        <v>870</v>
      </c>
      <c r="T1276" s="6" t="s">
        <v>1886</v>
      </c>
      <c r="V1276" s="6">
        <v>184852</v>
      </c>
      <c r="W1276" s="6" t="s">
        <v>4758</v>
      </c>
      <c r="X1276" s="6" t="s">
        <v>4759</v>
      </c>
    </row>
    <row r="1277" spans="1:26">
      <c r="A1277" s="6" t="s">
        <v>4754</v>
      </c>
      <c r="B1277" s="6" t="s">
        <v>4755</v>
      </c>
      <c r="C1277" s="6" t="s">
        <v>4756</v>
      </c>
      <c r="D1277" s="6" t="s">
        <v>4757</v>
      </c>
      <c r="E1277" s="6" t="s">
        <v>3101</v>
      </c>
      <c r="F1277" s="6" t="s">
        <v>3102</v>
      </c>
      <c r="G1277" s="6" t="s">
        <v>3103</v>
      </c>
      <c r="H1277" s="6">
        <v>4714781021463</v>
      </c>
      <c r="I1277" s="6">
        <v>1</v>
      </c>
      <c r="J1277" s="6">
        <v>120</v>
      </c>
      <c r="K1277" s="6">
        <v>0</v>
      </c>
      <c r="L1277" s="6">
        <v>0</v>
      </c>
      <c r="M1277" s="6">
        <v>1043</v>
      </c>
      <c r="N1277" s="6" t="s">
        <v>1476</v>
      </c>
      <c r="O1277" s="6" t="s">
        <v>1477</v>
      </c>
      <c r="Q1277" s="6" t="s">
        <v>870</v>
      </c>
      <c r="T1277" s="6" t="s">
        <v>1886</v>
      </c>
      <c r="V1277" s="6">
        <v>184852</v>
      </c>
      <c r="W1277" s="6" t="s">
        <v>4758</v>
      </c>
      <c r="X1277" s="6" t="s">
        <v>4759</v>
      </c>
    </row>
    <row r="1278" spans="1:26">
      <c r="A1278" s="6" t="s">
        <v>4754</v>
      </c>
      <c r="B1278" s="6" t="s">
        <v>4755</v>
      </c>
      <c r="C1278" s="6" t="s">
        <v>4756</v>
      </c>
      <c r="D1278" s="6" t="s">
        <v>4757</v>
      </c>
      <c r="E1278" s="6" t="s">
        <v>1478</v>
      </c>
      <c r="F1278" s="6" t="s">
        <v>1479</v>
      </c>
      <c r="G1278" s="6" t="s">
        <v>1946</v>
      </c>
      <c r="H1278" s="6" t="s">
        <v>295</v>
      </c>
      <c r="I1278" s="6">
        <v>1</v>
      </c>
      <c r="J1278" s="6">
        <v>280</v>
      </c>
      <c r="K1278" s="6">
        <v>0</v>
      </c>
      <c r="L1278" s="6">
        <v>0</v>
      </c>
      <c r="M1278" s="6">
        <v>1043</v>
      </c>
      <c r="N1278" s="6" t="s">
        <v>1476</v>
      </c>
      <c r="O1278" s="6" t="s">
        <v>1477</v>
      </c>
      <c r="Q1278" s="6" t="s">
        <v>870</v>
      </c>
      <c r="T1278" s="6" t="s">
        <v>1886</v>
      </c>
      <c r="V1278" s="6">
        <v>184852</v>
      </c>
      <c r="W1278" s="6" t="s">
        <v>4758</v>
      </c>
      <c r="X1278" s="6" t="s">
        <v>4759</v>
      </c>
    </row>
    <row r="1279" spans="1:26">
      <c r="A1279" s="6" t="s">
        <v>4754</v>
      </c>
      <c r="B1279" s="6" t="s">
        <v>4755</v>
      </c>
      <c r="C1279" s="6" t="s">
        <v>4756</v>
      </c>
      <c r="D1279" s="6" t="s">
        <v>4757</v>
      </c>
      <c r="E1279" s="6" t="s">
        <v>1962</v>
      </c>
      <c r="F1279" s="6" t="s">
        <v>1963</v>
      </c>
      <c r="G1279" s="6" t="s">
        <v>1964</v>
      </c>
      <c r="I1279" s="6">
        <v>1</v>
      </c>
      <c r="J1279" s="6">
        <v>-50</v>
      </c>
      <c r="K1279" s="6">
        <v>0</v>
      </c>
      <c r="L1279" s="6">
        <v>0</v>
      </c>
      <c r="M1279" s="6">
        <v>1043</v>
      </c>
      <c r="N1279" s="6" t="s">
        <v>1476</v>
      </c>
      <c r="O1279" s="6" t="s">
        <v>1477</v>
      </c>
      <c r="Q1279" s="6" t="s">
        <v>870</v>
      </c>
      <c r="T1279" s="6" t="s">
        <v>1886</v>
      </c>
      <c r="V1279" s="6">
        <v>184852</v>
      </c>
      <c r="W1279" s="6" t="s">
        <v>4758</v>
      </c>
      <c r="X1279" s="6" t="s">
        <v>4759</v>
      </c>
    </row>
    <row r="1280" spans="1:26">
      <c r="A1280" s="6" t="s">
        <v>4754</v>
      </c>
      <c r="B1280" s="6" t="s">
        <v>4755</v>
      </c>
      <c r="C1280" s="6" t="s">
        <v>4756</v>
      </c>
      <c r="D1280" s="6" t="s">
        <v>4757</v>
      </c>
      <c r="E1280" s="6" t="s">
        <v>868</v>
      </c>
      <c r="F1280" s="6" t="s">
        <v>871</v>
      </c>
      <c r="G1280" s="6" t="s">
        <v>872</v>
      </c>
      <c r="I1280" s="6">
        <v>1</v>
      </c>
      <c r="J1280" s="6">
        <v>-55</v>
      </c>
      <c r="K1280" s="6">
        <v>0</v>
      </c>
      <c r="L1280" s="6">
        <v>0</v>
      </c>
      <c r="M1280" s="6">
        <v>1043</v>
      </c>
      <c r="N1280" s="6" t="s">
        <v>1476</v>
      </c>
      <c r="O1280" s="6" t="s">
        <v>1477</v>
      </c>
      <c r="Q1280" s="6" t="s">
        <v>870</v>
      </c>
      <c r="T1280" s="6" t="s">
        <v>1886</v>
      </c>
      <c r="V1280" s="6">
        <v>184852</v>
      </c>
      <c r="W1280" s="6" t="s">
        <v>4758</v>
      </c>
      <c r="X1280" s="6" t="s">
        <v>4759</v>
      </c>
    </row>
    <row r="1281" spans="1:24">
      <c r="A1281" s="6" t="s">
        <v>4754</v>
      </c>
      <c r="B1281" s="6" t="s">
        <v>4755</v>
      </c>
      <c r="C1281" s="6" t="s">
        <v>4756</v>
      </c>
      <c r="D1281" s="6" t="s">
        <v>4757</v>
      </c>
      <c r="E1281" s="6" t="s">
        <v>1740</v>
      </c>
      <c r="F1281" s="6" t="s">
        <v>1741</v>
      </c>
      <c r="I1281" s="6">
        <v>1</v>
      </c>
      <c r="J1281" s="6">
        <v>0</v>
      </c>
      <c r="K1281" s="6">
        <v>0</v>
      </c>
      <c r="L1281" s="6">
        <v>0</v>
      </c>
      <c r="M1281" s="6">
        <v>1043</v>
      </c>
      <c r="N1281" s="6" t="s">
        <v>1476</v>
      </c>
      <c r="O1281" s="6" t="s">
        <v>1477</v>
      </c>
      <c r="Q1281" s="6" t="s">
        <v>870</v>
      </c>
      <c r="T1281" s="6" t="s">
        <v>1886</v>
      </c>
      <c r="V1281" s="6">
        <v>184852</v>
      </c>
      <c r="W1281" s="6" t="s">
        <v>4758</v>
      </c>
      <c r="X1281" s="6" t="s">
        <v>4759</v>
      </c>
    </row>
    <row r="1282" spans="1:24">
      <c r="A1282" s="6" t="s">
        <v>4754</v>
      </c>
      <c r="B1282" s="6" t="s">
        <v>4755</v>
      </c>
      <c r="C1282" s="6" t="s">
        <v>4756</v>
      </c>
      <c r="D1282" s="6" t="s">
        <v>4757</v>
      </c>
      <c r="E1282" s="6" t="s">
        <v>873</v>
      </c>
      <c r="F1282" s="6" t="s">
        <v>1299</v>
      </c>
      <c r="G1282" s="6" t="s">
        <v>874</v>
      </c>
      <c r="I1282" s="6">
        <v>1</v>
      </c>
      <c r="J1282" s="6">
        <v>55</v>
      </c>
      <c r="K1282" s="6">
        <v>0</v>
      </c>
      <c r="L1282" s="6">
        <v>0</v>
      </c>
      <c r="M1282" s="6">
        <v>1043</v>
      </c>
      <c r="N1282" s="6" t="s">
        <v>1476</v>
      </c>
      <c r="O1282" s="6" t="s">
        <v>1477</v>
      </c>
      <c r="Q1282" s="6" t="s">
        <v>870</v>
      </c>
      <c r="T1282" s="6" t="s">
        <v>1886</v>
      </c>
      <c r="V1282" s="6">
        <v>184852</v>
      </c>
      <c r="W1282" s="6" t="s">
        <v>4758</v>
      </c>
      <c r="X1282" s="6" t="s">
        <v>4759</v>
      </c>
    </row>
    <row r="1283" spans="1:24">
      <c r="A1283" s="6" t="s">
        <v>4760</v>
      </c>
      <c r="B1283" s="6" t="s">
        <v>4761</v>
      </c>
      <c r="C1283" s="6" t="s">
        <v>4762</v>
      </c>
      <c r="D1283" s="6" t="s">
        <v>4763</v>
      </c>
      <c r="E1283" s="6" t="s">
        <v>1481</v>
      </c>
      <c r="F1283" s="6" t="s">
        <v>1482</v>
      </c>
      <c r="G1283" s="6" t="s">
        <v>2009</v>
      </c>
      <c r="H1283" s="6" t="s">
        <v>255</v>
      </c>
      <c r="I1283" s="6">
        <v>1</v>
      </c>
      <c r="J1283" s="6">
        <v>450</v>
      </c>
      <c r="K1283" s="6">
        <v>0</v>
      </c>
      <c r="L1283" s="6">
        <v>0</v>
      </c>
      <c r="M1283" s="6">
        <v>900</v>
      </c>
      <c r="N1283" s="6" t="s">
        <v>1476</v>
      </c>
      <c r="O1283" s="6" t="s">
        <v>1477</v>
      </c>
      <c r="Q1283" s="6" t="s">
        <v>870</v>
      </c>
      <c r="T1283" s="6" t="s">
        <v>1886</v>
      </c>
      <c r="V1283" s="6">
        <v>183088</v>
      </c>
      <c r="W1283" s="6" t="s">
        <v>2454</v>
      </c>
      <c r="X1283" s="6" t="s">
        <v>2455</v>
      </c>
    </row>
    <row r="1284" spans="1:24">
      <c r="A1284" s="6" t="s">
        <v>4760</v>
      </c>
      <c r="B1284" s="6" t="s">
        <v>4761</v>
      </c>
      <c r="C1284" s="6" t="s">
        <v>4762</v>
      </c>
      <c r="D1284" s="6" t="s">
        <v>4763</v>
      </c>
      <c r="E1284" s="6" t="s">
        <v>1481</v>
      </c>
      <c r="F1284" s="6" t="s">
        <v>1482</v>
      </c>
      <c r="G1284" s="6" t="s">
        <v>4764</v>
      </c>
      <c r="H1284" s="6" t="s">
        <v>256</v>
      </c>
      <c r="I1284" s="6">
        <v>1</v>
      </c>
      <c r="J1284" s="6">
        <v>450</v>
      </c>
      <c r="K1284" s="6">
        <v>0</v>
      </c>
      <c r="L1284" s="6">
        <v>0</v>
      </c>
      <c r="M1284" s="6">
        <v>900</v>
      </c>
      <c r="N1284" s="6" t="s">
        <v>1476</v>
      </c>
      <c r="O1284" s="6" t="s">
        <v>1477</v>
      </c>
      <c r="Q1284" s="6" t="s">
        <v>870</v>
      </c>
      <c r="T1284" s="6" t="s">
        <v>1886</v>
      </c>
      <c r="V1284" s="6">
        <v>183088</v>
      </c>
      <c r="W1284" s="6" t="s">
        <v>2454</v>
      </c>
      <c r="X1284" s="6" t="s">
        <v>2455</v>
      </c>
    </row>
    <row r="1285" spans="1:24">
      <c r="A1285" s="6" t="s">
        <v>4765</v>
      </c>
      <c r="B1285" s="6" t="s">
        <v>4766</v>
      </c>
      <c r="C1285" s="6" t="s">
        <v>4767</v>
      </c>
      <c r="D1285" s="6" t="s">
        <v>4768</v>
      </c>
      <c r="E1285" s="6" t="s">
        <v>1901</v>
      </c>
      <c r="F1285" s="6" t="s">
        <v>1902</v>
      </c>
      <c r="G1285" s="6" t="s">
        <v>1903</v>
      </c>
      <c r="H1285" s="6">
        <v>4714781020510</v>
      </c>
      <c r="I1285" s="6">
        <v>2</v>
      </c>
      <c r="J1285" s="6">
        <v>598</v>
      </c>
      <c r="K1285" s="6">
        <v>0</v>
      </c>
      <c r="L1285" s="6">
        <v>0</v>
      </c>
      <c r="M1285" s="6">
        <v>1009</v>
      </c>
      <c r="N1285" s="6" t="s">
        <v>1476</v>
      </c>
      <c r="O1285" s="6" t="s">
        <v>1477</v>
      </c>
      <c r="Q1285" s="6" t="s">
        <v>870</v>
      </c>
      <c r="T1285" s="6" t="s">
        <v>1886</v>
      </c>
      <c r="V1285" s="6">
        <v>171339</v>
      </c>
      <c r="W1285" s="6" t="s">
        <v>4769</v>
      </c>
      <c r="X1285" s="6" t="s">
        <v>4770</v>
      </c>
    </row>
    <row r="1286" spans="1:24">
      <c r="A1286" s="6" t="s">
        <v>4765</v>
      </c>
      <c r="B1286" s="6" t="s">
        <v>4766</v>
      </c>
      <c r="C1286" s="6" t="s">
        <v>4767</v>
      </c>
      <c r="D1286" s="6" t="s">
        <v>4768</v>
      </c>
      <c r="E1286" s="6" t="s">
        <v>1518</v>
      </c>
      <c r="F1286" s="6" t="s">
        <v>1817</v>
      </c>
      <c r="G1286" s="6" t="s">
        <v>1519</v>
      </c>
      <c r="H1286" s="6">
        <v>4714781020558</v>
      </c>
      <c r="I1286" s="6">
        <v>1</v>
      </c>
      <c r="J1286" s="6">
        <v>165</v>
      </c>
      <c r="K1286" s="6">
        <v>0</v>
      </c>
      <c r="L1286" s="6">
        <v>0</v>
      </c>
      <c r="M1286" s="6">
        <v>1009</v>
      </c>
      <c r="N1286" s="6" t="s">
        <v>1476</v>
      </c>
      <c r="O1286" s="6" t="s">
        <v>1477</v>
      </c>
      <c r="Q1286" s="6" t="s">
        <v>870</v>
      </c>
      <c r="T1286" s="6" t="s">
        <v>1886</v>
      </c>
      <c r="V1286" s="6">
        <v>171339</v>
      </c>
      <c r="W1286" s="6" t="s">
        <v>4769</v>
      </c>
      <c r="X1286" s="6" t="s">
        <v>4770</v>
      </c>
    </row>
    <row r="1287" spans="1:24">
      <c r="A1287" s="6" t="s">
        <v>4765</v>
      </c>
      <c r="B1287" s="6" t="s">
        <v>4766</v>
      </c>
      <c r="C1287" s="6" t="s">
        <v>4767</v>
      </c>
      <c r="D1287" s="6" t="s">
        <v>4768</v>
      </c>
      <c r="E1287" s="6" t="s">
        <v>1514</v>
      </c>
      <c r="F1287" s="6" t="s">
        <v>1515</v>
      </c>
      <c r="G1287" s="6" t="s">
        <v>179</v>
      </c>
      <c r="H1287" s="6">
        <v>4714781024716</v>
      </c>
      <c r="I1287" s="6">
        <v>1</v>
      </c>
      <c r="J1287" s="6">
        <v>299</v>
      </c>
      <c r="K1287" s="6">
        <v>0</v>
      </c>
      <c r="L1287" s="6">
        <v>0</v>
      </c>
      <c r="M1287" s="6">
        <v>1009</v>
      </c>
      <c r="N1287" s="6" t="s">
        <v>1476</v>
      </c>
      <c r="O1287" s="6" t="s">
        <v>1477</v>
      </c>
      <c r="Q1287" s="6" t="s">
        <v>870</v>
      </c>
      <c r="T1287" s="6" t="s">
        <v>1886</v>
      </c>
      <c r="V1287" s="6">
        <v>171339</v>
      </c>
      <c r="W1287" s="6" t="s">
        <v>4769</v>
      </c>
      <c r="X1287" s="6" t="s">
        <v>4770</v>
      </c>
    </row>
    <row r="1288" spans="1:24">
      <c r="A1288" s="6" t="s">
        <v>4765</v>
      </c>
      <c r="B1288" s="6" t="s">
        <v>4766</v>
      </c>
      <c r="C1288" s="6" t="s">
        <v>4767</v>
      </c>
      <c r="D1288" s="6" t="s">
        <v>4768</v>
      </c>
      <c r="E1288" s="6" t="s">
        <v>868</v>
      </c>
      <c r="F1288" s="6" t="s">
        <v>871</v>
      </c>
      <c r="G1288" s="6" t="s">
        <v>872</v>
      </c>
      <c r="I1288" s="6">
        <v>1</v>
      </c>
      <c r="J1288" s="6">
        <v>-53</v>
      </c>
      <c r="K1288" s="6">
        <v>0</v>
      </c>
      <c r="L1288" s="6">
        <v>0</v>
      </c>
      <c r="M1288" s="6">
        <v>1009</v>
      </c>
      <c r="N1288" s="6" t="s">
        <v>1476</v>
      </c>
      <c r="O1288" s="6" t="s">
        <v>1477</v>
      </c>
      <c r="Q1288" s="6" t="s">
        <v>870</v>
      </c>
      <c r="T1288" s="6" t="s">
        <v>1886</v>
      </c>
      <c r="V1288" s="6">
        <v>171339</v>
      </c>
      <c r="W1288" s="6" t="s">
        <v>4769</v>
      </c>
      <c r="X1288" s="6" t="s">
        <v>4770</v>
      </c>
    </row>
    <row r="1289" spans="1:24">
      <c r="A1289" s="6" t="s">
        <v>4765</v>
      </c>
      <c r="B1289" s="6" t="s">
        <v>4766</v>
      </c>
      <c r="C1289" s="6" t="s">
        <v>4767</v>
      </c>
      <c r="D1289" s="6" t="s">
        <v>4768</v>
      </c>
      <c r="E1289" s="6" t="s">
        <v>1740</v>
      </c>
      <c r="F1289" s="6" t="s">
        <v>1741</v>
      </c>
      <c r="I1289" s="6">
        <v>1</v>
      </c>
      <c r="J1289" s="6">
        <v>0</v>
      </c>
      <c r="K1289" s="6">
        <v>0</v>
      </c>
      <c r="L1289" s="6">
        <v>0</v>
      </c>
      <c r="M1289" s="6">
        <v>1009</v>
      </c>
      <c r="N1289" s="6" t="s">
        <v>1476</v>
      </c>
      <c r="O1289" s="6" t="s">
        <v>1477</v>
      </c>
      <c r="Q1289" s="6" t="s">
        <v>870</v>
      </c>
      <c r="T1289" s="6" t="s">
        <v>1886</v>
      </c>
      <c r="V1289" s="6">
        <v>171339</v>
      </c>
      <c r="W1289" s="6" t="s">
        <v>4769</v>
      </c>
      <c r="X1289" s="6" t="s">
        <v>4770</v>
      </c>
    </row>
    <row r="1290" spans="1:24">
      <c r="A1290" s="6" t="s">
        <v>4765</v>
      </c>
      <c r="B1290" s="6" t="s">
        <v>4766</v>
      </c>
      <c r="C1290" s="6" t="s">
        <v>4767</v>
      </c>
      <c r="D1290" s="6" t="s">
        <v>4768</v>
      </c>
      <c r="E1290" s="6" t="s">
        <v>873</v>
      </c>
      <c r="F1290" s="6" t="s">
        <v>1299</v>
      </c>
      <c r="G1290" s="6" t="s">
        <v>874</v>
      </c>
      <c r="I1290" s="6">
        <v>1</v>
      </c>
      <c r="J1290" s="6">
        <v>53</v>
      </c>
      <c r="K1290" s="6">
        <v>0</v>
      </c>
      <c r="L1290" s="6">
        <v>0</v>
      </c>
      <c r="M1290" s="6">
        <v>1009</v>
      </c>
      <c r="N1290" s="6" t="s">
        <v>1476</v>
      </c>
      <c r="O1290" s="6" t="s">
        <v>1477</v>
      </c>
      <c r="Q1290" s="6" t="s">
        <v>870</v>
      </c>
      <c r="T1290" s="6" t="s">
        <v>1886</v>
      </c>
      <c r="V1290" s="6">
        <v>171339</v>
      </c>
      <c r="W1290" s="6" t="s">
        <v>4769</v>
      </c>
      <c r="X1290" s="6" t="s">
        <v>4770</v>
      </c>
    </row>
    <row r="1291" spans="1:24">
      <c r="A1291" s="6" t="s">
        <v>4771</v>
      </c>
      <c r="B1291" s="6" t="s">
        <v>4772</v>
      </c>
      <c r="C1291" s="6" t="s">
        <v>4773</v>
      </c>
      <c r="D1291" s="6" t="s">
        <v>4774</v>
      </c>
      <c r="E1291" s="6" t="s">
        <v>878</v>
      </c>
      <c r="F1291" s="6" t="s">
        <v>879</v>
      </c>
      <c r="G1291" s="6" t="s">
        <v>880</v>
      </c>
      <c r="H1291" s="6" t="s">
        <v>181</v>
      </c>
      <c r="I1291" s="6">
        <v>2</v>
      </c>
      <c r="J1291" s="6">
        <v>1776</v>
      </c>
      <c r="K1291" s="6">
        <v>0</v>
      </c>
      <c r="L1291" s="6">
        <v>0</v>
      </c>
      <c r="M1291" s="6">
        <v>1687</v>
      </c>
      <c r="N1291" s="6" t="s">
        <v>1476</v>
      </c>
      <c r="O1291" s="6" t="s">
        <v>1477</v>
      </c>
      <c r="Q1291" s="6" t="s">
        <v>870</v>
      </c>
      <c r="T1291" s="6" t="s">
        <v>1886</v>
      </c>
      <c r="V1291" s="6">
        <v>132105</v>
      </c>
      <c r="W1291" s="6" t="s">
        <v>3616</v>
      </c>
      <c r="X1291" s="6" t="s">
        <v>3617</v>
      </c>
    </row>
    <row r="1292" spans="1:24">
      <c r="A1292" s="6" t="s">
        <v>4771</v>
      </c>
      <c r="B1292" s="6" t="s">
        <v>4772</v>
      </c>
      <c r="C1292" s="6" t="s">
        <v>4773</v>
      </c>
      <c r="D1292" s="6" t="s">
        <v>4774</v>
      </c>
      <c r="E1292" s="6" t="s">
        <v>868</v>
      </c>
      <c r="F1292" s="6" t="s">
        <v>871</v>
      </c>
      <c r="G1292" s="6" t="s">
        <v>872</v>
      </c>
      <c r="I1292" s="6">
        <v>1</v>
      </c>
      <c r="J1292" s="6">
        <v>-89</v>
      </c>
      <c r="K1292" s="6">
        <v>0</v>
      </c>
      <c r="L1292" s="6">
        <v>0</v>
      </c>
      <c r="M1292" s="6">
        <v>1687</v>
      </c>
      <c r="N1292" s="6" t="s">
        <v>1476</v>
      </c>
      <c r="O1292" s="6" t="s">
        <v>1477</v>
      </c>
      <c r="Q1292" s="6" t="s">
        <v>870</v>
      </c>
      <c r="T1292" s="6" t="s">
        <v>1886</v>
      </c>
      <c r="V1292" s="6">
        <v>132105</v>
      </c>
      <c r="W1292" s="6" t="s">
        <v>3616</v>
      </c>
      <c r="X1292" s="6" t="s">
        <v>3617</v>
      </c>
    </row>
    <row r="1293" spans="1:24">
      <c r="A1293" s="6" t="s">
        <v>4771</v>
      </c>
      <c r="B1293" s="6" t="s">
        <v>4772</v>
      </c>
      <c r="C1293" s="6" t="s">
        <v>4773</v>
      </c>
      <c r="D1293" s="6" t="s">
        <v>4774</v>
      </c>
      <c r="E1293" s="6" t="s">
        <v>1887</v>
      </c>
      <c r="F1293" s="6" t="s">
        <v>1888</v>
      </c>
      <c r="I1293" s="6">
        <v>1</v>
      </c>
      <c r="J1293" s="6">
        <v>0</v>
      </c>
      <c r="K1293" s="6">
        <v>0</v>
      </c>
      <c r="L1293" s="6">
        <v>0</v>
      </c>
      <c r="M1293" s="6">
        <v>1687</v>
      </c>
      <c r="N1293" s="6" t="s">
        <v>1476</v>
      </c>
      <c r="O1293" s="6" t="s">
        <v>1477</v>
      </c>
      <c r="Q1293" s="6" t="s">
        <v>870</v>
      </c>
      <c r="T1293" s="6" t="s">
        <v>1886</v>
      </c>
      <c r="V1293" s="6">
        <v>132105</v>
      </c>
      <c r="W1293" s="6" t="s">
        <v>3616</v>
      </c>
      <c r="X1293" s="6" t="s">
        <v>3617</v>
      </c>
    </row>
    <row r="1294" spans="1:24">
      <c r="A1294" s="6" t="s">
        <v>4771</v>
      </c>
      <c r="B1294" s="6" t="s">
        <v>4772</v>
      </c>
      <c r="C1294" s="6" t="s">
        <v>4773</v>
      </c>
      <c r="D1294" s="6" t="s">
        <v>4774</v>
      </c>
      <c r="E1294" s="6" t="s">
        <v>1887</v>
      </c>
      <c r="F1294" s="6" t="s">
        <v>1888</v>
      </c>
      <c r="I1294" s="6">
        <v>1</v>
      </c>
      <c r="J1294" s="6">
        <v>0</v>
      </c>
      <c r="K1294" s="6">
        <v>0</v>
      </c>
      <c r="L1294" s="6">
        <v>0</v>
      </c>
      <c r="M1294" s="6">
        <v>1687</v>
      </c>
      <c r="N1294" s="6" t="s">
        <v>1476</v>
      </c>
      <c r="O1294" s="6" t="s">
        <v>1477</v>
      </c>
      <c r="Q1294" s="6" t="s">
        <v>870</v>
      </c>
      <c r="T1294" s="6" t="s">
        <v>1886</v>
      </c>
      <c r="V1294" s="6">
        <v>132105</v>
      </c>
      <c r="W1294" s="6" t="s">
        <v>3616</v>
      </c>
      <c r="X1294" s="6" t="s">
        <v>3617</v>
      </c>
    </row>
    <row r="1295" spans="1:24">
      <c r="A1295" s="6" t="s">
        <v>4771</v>
      </c>
      <c r="B1295" s="6" t="s">
        <v>4772</v>
      </c>
      <c r="C1295" s="6" t="s">
        <v>4773</v>
      </c>
      <c r="D1295" s="6" t="s">
        <v>4774</v>
      </c>
      <c r="E1295" s="6" t="s">
        <v>873</v>
      </c>
      <c r="F1295" s="6" t="s">
        <v>1299</v>
      </c>
      <c r="G1295" s="6" t="s">
        <v>874</v>
      </c>
      <c r="I1295" s="6">
        <v>1</v>
      </c>
      <c r="J1295" s="6">
        <v>89</v>
      </c>
      <c r="K1295" s="6">
        <v>0</v>
      </c>
      <c r="L1295" s="6">
        <v>0</v>
      </c>
      <c r="M1295" s="6">
        <v>1687</v>
      </c>
      <c r="N1295" s="6" t="s">
        <v>1476</v>
      </c>
      <c r="O1295" s="6" t="s">
        <v>1477</v>
      </c>
      <c r="Q1295" s="6" t="s">
        <v>870</v>
      </c>
      <c r="T1295" s="6" t="s">
        <v>1886</v>
      </c>
      <c r="V1295" s="6">
        <v>132105</v>
      </c>
      <c r="W1295" s="6" t="s">
        <v>3616</v>
      </c>
      <c r="X1295" s="6" t="s">
        <v>3617</v>
      </c>
    </row>
    <row r="1296" spans="1:24">
      <c r="A1296" s="6" t="s">
        <v>4775</v>
      </c>
      <c r="B1296" s="6" t="s">
        <v>4776</v>
      </c>
      <c r="C1296" s="6" t="s">
        <v>4777</v>
      </c>
      <c r="D1296" s="6" t="s">
        <v>4778</v>
      </c>
      <c r="E1296" s="6" t="s">
        <v>1957</v>
      </c>
      <c r="F1296" s="6" t="s">
        <v>1958</v>
      </c>
      <c r="G1296" s="6" t="s">
        <v>1959</v>
      </c>
      <c r="H1296" s="6">
        <v>4714781020787</v>
      </c>
      <c r="I1296" s="6">
        <v>1</v>
      </c>
      <c r="J1296" s="6">
        <v>149</v>
      </c>
      <c r="K1296" s="6">
        <v>0</v>
      </c>
      <c r="L1296" s="6">
        <v>0</v>
      </c>
      <c r="M1296" s="6">
        <v>734</v>
      </c>
      <c r="N1296" s="6" t="s">
        <v>1476</v>
      </c>
      <c r="O1296" s="6" t="s">
        <v>1477</v>
      </c>
      <c r="Q1296" s="6" t="s">
        <v>870</v>
      </c>
      <c r="T1296" s="6" t="s">
        <v>1886</v>
      </c>
      <c r="V1296" s="6">
        <v>138103</v>
      </c>
      <c r="W1296" s="6" t="s">
        <v>4779</v>
      </c>
      <c r="X1296" s="6" t="s">
        <v>4780</v>
      </c>
    </row>
    <row r="1297" spans="1:26">
      <c r="A1297" s="6" t="s">
        <v>4775</v>
      </c>
      <c r="B1297" s="6" t="s">
        <v>4776</v>
      </c>
      <c r="C1297" s="6" t="s">
        <v>4777</v>
      </c>
      <c r="D1297" s="6" t="s">
        <v>4778</v>
      </c>
      <c r="E1297" s="6" t="s">
        <v>1481</v>
      </c>
      <c r="F1297" s="6" t="s">
        <v>1482</v>
      </c>
      <c r="G1297" s="6" t="s">
        <v>1483</v>
      </c>
      <c r="H1297" s="6" t="s">
        <v>175</v>
      </c>
      <c r="I1297" s="6">
        <v>1</v>
      </c>
      <c r="J1297" s="6">
        <v>450</v>
      </c>
      <c r="K1297" s="6">
        <v>0</v>
      </c>
      <c r="L1297" s="6">
        <v>0</v>
      </c>
      <c r="M1297" s="6">
        <v>734</v>
      </c>
      <c r="N1297" s="6" t="s">
        <v>1476</v>
      </c>
      <c r="O1297" s="6" t="s">
        <v>1477</v>
      </c>
      <c r="Q1297" s="6" t="s">
        <v>870</v>
      </c>
      <c r="T1297" s="6" t="s">
        <v>1886</v>
      </c>
      <c r="V1297" s="6">
        <v>138103</v>
      </c>
      <c r="W1297" s="6" t="s">
        <v>4779</v>
      </c>
      <c r="X1297" s="6" t="s">
        <v>4780</v>
      </c>
    </row>
    <row r="1298" spans="1:26">
      <c r="A1298" s="6" t="s">
        <v>4775</v>
      </c>
      <c r="B1298" s="6" t="s">
        <v>4776</v>
      </c>
      <c r="C1298" s="6" t="s">
        <v>4777</v>
      </c>
      <c r="D1298" s="6" t="s">
        <v>4778</v>
      </c>
      <c r="E1298" s="6" t="s">
        <v>1554</v>
      </c>
      <c r="F1298" s="6" t="s">
        <v>2029</v>
      </c>
      <c r="G1298" s="6" t="s">
        <v>1556</v>
      </c>
      <c r="H1298" s="6">
        <v>4714781020770</v>
      </c>
      <c r="I1298" s="6">
        <v>1</v>
      </c>
      <c r="J1298" s="6">
        <v>135</v>
      </c>
      <c r="K1298" s="6">
        <v>0</v>
      </c>
      <c r="L1298" s="6">
        <v>0</v>
      </c>
      <c r="M1298" s="6">
        <v>734</v>
      </c>
      <c r="N1298" s="6" t="s">
        <v>1476</v>
      </c>
      <c r="O1298" s="6" t="s">
        <v>1477</v>
      </c>
      <c r="Q1298" s="6" t="s">
        <v>870</v>
      </c>
      <c r="T1298" s="6" t="s">
        <v>1886</v>
      </c>
      <c r="V1298" s="6">
        <v>138103</v>
      </c>
      <c r="W1298" s="6" t="s">
        <v>4779</v>
      </c>
      <c r="X1298" s="6" t="s">
        <v>4780</v>
      </c>
    </row>
    <row r="1299" spans="1:26">
      <c r="A1299" s="6" t="s">
        <v>4781</v>
      </c>
      <c r="B1299" s="6" t="s">
        <v>4782</v>
      </c>
      <c r="C1299" s="6" t="s">
        <v>4783</v>
      </c>
      <c r="D1299" s="6" t="s">
        <v>4784</v>
      </c>
      <c r="E1299" s="6" t="s">
        <v>1486</v>
      </c>
      <c r="F1299" s="6" t="s">
        <v>1487</v>
      </c>
      <c r="G1299" s="6" t="s">
        <v>1918</v>
      </c>
      <c r="H1299" s="6" t="s">
        <v>1044</v>
      </c>
      <c r="I1299" s="6">
        <v>2</v>
      </c>
      <c r="J1299" s="6">
        <v>798</v>
      </c>
      <c r="K1299" s="6">
        <v>0</v>
      </c>
      <c r="L1299" s="6">
        <v>0</v>
      </c>
      <c r="M1299" s="6">
        <v>798</v>
      </c>
      <c r="N1299" s="6" t="s">
        <v>1476</v>
      </c>
      <c r="O1299" s="6" t="s">
        <v>1477</v>
      </c>
      <c r="Q1299" s="6" t="s">
        <v>870</v>
      </c>
      <c r="T1299" s="6" t="s">
        <v>1886</v>
      </c>
      <c r="V1299" s="6">
        <v>142526</v>
      </c>
      <c r="W1299" s="6" t="s">
        <v>4785</v>
      </c>
      <c r="X1299" s="6" t="s">
        <v>4786</v>
      </c>
    </row>
    <row r="1300" spans="1:26">
      <c r="A1300" s="6" t="s">
        <v>4787</v>
      </c>
      <c r="B1300" s="6" t="s">
        <v>4788</v>
      </c>
      <c r="C1300" s="6" t="s">
        <v>4789</v>
      </c>
      <c r="D1300" s="6" t="s">
        <v>4790</v>
      </c>
      <c r="E1300" s="6" t="s">
        <v>876</v>
      </c>
      <c r="F1300" s="6" t="s">
        <v>877</v>
      </c>
      <c r="G1300" s="6" t="s">
        <v>184</v>
      </c>
      <c r="H1300" s="6">
        <v>4714781020107</v>
      </c>
      <c r="I1300" s="6">
        <v>3</v>
      </c>
      <c r="J1300" s="6">
        <v>1197</v>
      </c>
      <c r="K1300" s="6">
        <v>0</v>
      </c>
      <c r="L1300" s="6">
        <v>0</v>
      </c>
      <c r="M1300" s="6">
        <v>1137</v>
      </c>
      <c r="N1300" s="6" t="s">
        <v>1940</v>
      </c>
      <c r="O1300" s="6" t="s">
        <v>1048</v>
      </c>
      <c r="Q1300" s="6" t="s">
        <v>870</v>
      </c>
      <c r="T1300" s="6" t="s">
        <v>1942</v>
      </c>
      <c r="Y1300" s="6">
        <v>333</v>
      </c>
      <c r="Z1300" s="6" t="s">
        <v>4791</v>
      </c>
    </row>
    <row r="1301" spans="1:26">
      <c r="A1301" s="6" t="s">
        <v>4787</v>
      </c>
      <c r="B1301" s="6" t="s">
        <v>4788</v>
      </c>
      <c r="C1301" s="6" t="s">
        <v>4789</v>
      </c>
      <c r="D1301" s="6" t="s">
        <v>4790</v>
      </c>
      <c r="E1301" s="6" t="s">
        <v>868</v>
      </c>
      <c r="F1301" s="6" t="s">
        <v>871</v>
      </c>
      <c r="G1301" s="6" t="s">
        <v>872</v>
      </c>
      <c r="I1301" s="6">
        <v>1</v>
      </c>
      <c r="J1301" s="6">
        <v>-60</v>
      </c>
      <c r="K1301" s="6">
        <v>0</v>
      </c>
      <c r="L1301" s="6">
        <v>0</v>
      </c>
      <c r="M1301" s="6">
        <v>1137</v>
      </c>
      <c r="N1301" s="6" t="s">
        <v>1940</v>
      </c>
      <c r="O1301" s="6" t="s">
        <v>1048</v>
      </c>
      <c r="Q1301" s="6" t="s">
        <v>870</v>
      </c>
      <c r="T1301" s="6" t="s">
        <v>1942</v>
      </c>
      <c r="Y1301" s="6">
        <v>333</v>
      </c>
      <c r="Z1301" s="6" t="s">
        <v>4791</v>
      </c>
    </row>
    <row r="1302" spans="1:26">
      <c r="A1302" s="6" t="s">
        <v>4787</v>
      </c>
      <c r="B1302" s="6" t="s">
        <v>4788</v>
      </c>
      <c r="C1302" s="6" t="s">
        <v>4789</v>
      </c>
      <c r="D1302" s="6" t="s">
        <v>4790</v>
      </c>
      <c r="E1302" s="6" t="s">
        <v>1740</v>
      </c>
      <c r="F1302" s="6" t="s">
        <v>1741</v>
      </c>
      <c r="I1302" s="6">
        <v>1</v>
      </c>
      <c r="J1302" s="6">
        <v>0</v>
      </c>
      <c r="K1302" s="6">
        <v>0</v>
      </c>
      <c r="L1302" s="6">
        <v>0</v>
      </c>
      <c r="M1302" s="6">
        <v>1137</v>
      </c>
      <c r="N1302" s="6" t="s">
        <v>1940</v>
      </c>
      <c r="O1302" s="6" t="s">
        <v>1048</v>
      </c>
      <c r="Q1302" s="6" t="s">
        <v>870</v>
      </c>
      <c r="T1302" s="6" t="s">
        <v>1942</v>
      </c>
      <c r="Y1302" s="6">
        <v>333</v>
      </c>
      <c r="Z1302" s="6" t="s">
        <v>4791</v>
      </c>
    </row>
    <row r="1303" spans="1:26">
      <c r="A1303" s="6" t="s">
        <v>4787</v>
      </c>
      <c r="B1303" s="6" t="s">
        <v>4788</v>
      </c>
      <c r="C1303" s="6" t="s">
        <v>4789</v>
      </c>
      <c r="D1303" s="6" t="s">
        <v>4790</v>
      </c>
      <c r="E1303" s="6" t="s">
        <v>873</v>
      </c>
      <c r="F1303" s="6" t="s">
        <v>1299</v>
      </c>
      <c r="G1303" s="6" t="s">
        <v>874</v>
      </c>
      <c r="I1303" s="6">
        <v>1</v>
      </c>
      <c r="J1303" s="6">
        <v>60</v>
      </c>
      <c r="K1303" s="6">
        <v>0</v>
      </c>
      <c r="L1303" s="6">
        <v>0</v>
      </c>
      <c r="M1303" s="6">
        <v>1137</v>
      </c>
      <c r="N1303" s="6" t="s">
        <v>1940</v>
      </c>
      <c r="O1303" s="6" t="s">
        <v>1048</v>
      </c>
      <c r="Q1303" s="6" t="s">
        <v>870</v>
      </c>
      <c r="T1303" s="6" t="s">
        <v>1942</v>
      </c>
      <c r="Y1303" s="6">
        <v>333</v>
      </c>
      <c r="Z1303" s="6" t="s">
        <v>4791</v>
      </c>
    </row>
    <row r="1304" spans="1:26">
      <c r="A1304" s="6" t="s">
        <v>4792</v>
      </c>
      <c r="B1304" s="6" t="s">
        <v>4793</v>
      </c>
      <c r="C1304" s="6" t="s">
        <v>4794</v>
      </c>
      <c r="D1304" s="6" t="s">
        <v>4795</v>
      </c>
      <c r="E1304" s="6" t="s">
        <v>1901</v>
      </c>
      <c r="F1304" s="6" t="s">
        <v>1902</v>
      </c>
      <c r="G1304" s="6" t="s">
        <v>1903</v>
      </c>
      <c r="H1304" s="6">
        <v>4714781020510</v>
      </c>
      <c r="I1304" s="6">
        <v>1</v>
      </c>
      <c r="J1304" s="6">
        <v>299</v>
      </c>
      <c r="K1304" s="6">
        <v>0</v>
      </c>
      <c r="L1304" s="6">
        <v>0</v>
      </c>
      <c r="M1304" s="6">
        <v>972</v>
      </c>
      <c r="N1304" s="6" t="s">
        <v>1476</v>
      </c>
      <c r="O1304" s="6" t="s">
        <v>1477</v>
      </c>
      <c r="Q1304" s="6" t="s">
        <v>870</v>
      </c>
      <c r="T1304" s="6" t="s">
        <v>1886</v>
      </c>
      <c r="V1304" s="6">
        <v>982627</v>
      </c>
      <c r="W1304" s="6" t="s">
        <v>4796</v>
      </c>
      <c r="X1304" s="6" t="s">
        <v>4797</v>
      </c>
    </row>
    <row r="1305" spans="1:26">
      <c r="A1305" s="6" t="s">
        <v>4792</v>
      </c>
      <c r="B1305" s="6" t="s">
        <v>4793</v>
      </c>
      <c r="C1305" s="6" t="s">
        <v>4794</v>
      </c>
      <c r="D1305" s="6" t="s">
        <v>4795</v>
      </c>
      <c r="E1305" s="6" t="s">
        <v>1966</v>
      </c>
      <c r="F1305" s="6" t="s">
        <v>1967</v>
      </c>
      <c r="G1305" s="6" t="s">
        <v>1968</v>
      </c>
      <c r="H1305" s="6">
        <v>4714781020817</v>
      </c>
      <c r="I1305" s="6">
        <v>2</v>
      </c>
      <c r="J1305" s="6">
        <v>256</v>
      </c>
      <c r="K1305" s="6">
        <v>0</v>
      </c>
      <c r="L1305" s="6">
        <v>0</v>
      </c>
      <c r="M1305" s="6">
        <v>972</v>
      </c>
      <c r="N1305" s="6" t="s">
        <v>1476</v>
      </c>
      <c r="O1305" s="6" t="s">
        <v>1477</v>
      </c>
      <c r="Q1305" s="6" t="s">
        <v>870</v>
      </c>
      <c r="T1305" s="6" t="s">
        <v>1886</v>
      </c>
      <c r="V1305" s="6">
        <v>982627</v>
      </c>
      <c r="W1305" s="6" t="s">
        <v>4796</v>
      </c>
      <c r="X1305" s="6" t="s">
        <v>4797</v>
      </c>
    </row>
    <row r="1306" spans="1:26">
      <c r="A1306" s="6" t="s">
        <v>4792</v>
      </c>
      <c r="B1306" s="6" t="s">
        <v>4793</v>
      </c>
      <c r="C1306" s="6" t="s">
        <v>4794</v>
      </c>
      <c r="D1306" s="6" t="s">
        <v>4795</v>
      </c>
      <c r="E1306" s="6" t="s">
        <v>1486</v>
      </c>
      <c r="F1306" s="6" t="s">
        <v>1487</v>
      </c>
      <c r="G1306" s="6" t="s">
        <v>1907</v>
      </c>
      <c r="H1306" s="6" t="s">
        <v>1045</v>
      </c>
      <c r="I1306" s="6">
        <v>1</v>
      </c>
      <c r="J1306" s="6">
        <v>399</v>
      </c>
      <c r="K1306" s="6">
        <v>0</v>
      </c>
      <c r="L1306" s="6">
        <v>0</v>
      </c>
      <c r="M1306" s="6">
        <v>972</v>
      </c>
      <c r="N1306" s="6" t="s">
        <v>1476</v>
      </c>
      <c r="O1306" s="6" t="s">
        <v>1477</v>
      </c>
      <c r="Q1306" s="6" t="s">
        <v>870</v>
      </c>
      <c r="T1306" s="6" t="s">
        <v>1886</v>
      </c>
      <c r="V1306" s="6">
        <v>982627</v>
      </c>
      <c r="W1306" s="6" t="s">
        <v>4796</v>
      </c>
      <c r="X1306" s="6" t="s">
        <v>4797</v>
      </c>
    </row>
    <row r="1307" spans="1:26">
      <c r="A1307" s="6" t="s">
        <v>4792</v>
      </c>
      <c r="B1307" s="6" t="s">
        <v>4793</v>
      </c>
      <c r="C1307" s="6" t="s">
        <v>4794</v>
      </c>
      <c r="D1307" s="6" t="s">
        <v>4795</v>
      </c>
      <c r="E1307" s="6" t="s">
        <v>1889</v>
      </c>
      <c r="F1307" s="6" t="s">
        <v>2465</v>
      </c>
      <c r="G1307" s="6" t="s">
        <v>1891</v>
      </c>
      <c r="H1307" s="6">
        <v>4714781021227</v>
      </c>
      <c r="I1307" s="6">
        <v>1</v>
      </c>
      <c r="J1307" s="6">
        <v>69</v>
      </c>
      <c r="K1307" s="6">
        <v>0</v>
      </c>
      <c r="L1307" s="6">
        <v>0</v>
      </c>
      <c r="M1307" s="6">
        <v>972</v>
      </c>
      <c r="N1307" s="6" t="s">
        <v>1476</v>
      </c>
      <c r="O1307" s="6" t="s">
        <v>1477</v>
      </c>
      <c r="Q1307" s="6" t="s">
        <v>870</v>
      </c>
      <c r="T1307" s="6" t="s">
        <v>1886</v>
      </c>
      <c r="V1307" s="6">
        <v>982627</v>
      </c>
      <c r="W1307" s="6" t="s">
        <v>4796</v>
      </c>
      <c r="X1307" s="6" t="s">
        <v>4797</v>
      </c>
    </row>
    <row r="1308" spans="1:26">
      <c r="A1308" s="6" t="s">
        <v>4792</v>
      </c>
      <c r="B1308" s="6" t="s">
        <v>4793</v>
      </c>
      <c r="C1308" s="6" t="s">
        <v>4794</v>
      </c>
      <c r="D1308" s="6" t="s">
        <v>4795</v>
      </c>
      <c r="E1308" s="6" t="s">
        <v>868</v>
      </c>
      <c r="F1308" s="6" t="s">
        <v>871</v>
      </c>
      <c r="G1308" s="6" t="s">
        <v>872</v>
      </c>
      <c r="I1308" s="6">
        <v>1</v>
      </c>
      <c r="J1308" s="6">
        <v>-51</v>
      </c>
      <c r="K1308" s="6">
        <v>0</v>
      </c>
      <c r="L1308" s="6">
        <v>0</v>
      </c>
      <c r="M1308" s="6">
        <v>972</v>
      </c>
      <c r="N1308" s="6" t="s">
        <v>1476</v>
      </c>
      <c r="O1308" s="6" t="s">
        <v>1477</v>
      </c>
      <c r="Q1308" s="6" t="s">
        <v>870</v>
      </c>
      <c r="T1308" s="6" t="s">
        <v>1886</v>
      </c>
      <c r="V1308" s="6">
        <v>982627</v>
      </c>
      <c r="W1308" s="6" t="s">
        <v>4796</v>
      </c>
      <c r="X1308" s="6" t="s">
        <v>4797</v>
      </c>
    </row>
    <row r="1309" spans="1:26">
      <c r="A1309" s="6" t="s">
        <v>4792</v>
      </c>
      <c r="B1309" s="6" t="s">
        <v>4793</v>
      </c>
      <c r="C1309" s="6" t="s">
        <v>4794</v>
      </c>
      <c r="D1309" s="6" t="s">
        <v>4795</v>
      </c>
      <c r="E1309" s="6" t="s">
        <v>1740</v>
      </c>
      <c r="F1309" s="6" t="s">
        <v>1741</v>
      </c>
      <c r="I1309" s="6">
        <v>1</v>
      </c>
      <c r="J1309" s="6">
        <v>0</v>
      </c>
      <c r="K1309" s="6">
        <v>0</v>
      </c>
      <c r="L1309" s="6">
        <v>0</v>
      </c>
      <c r="M1309" s="6">
        <v>972</v>
      </c>
      <c r="N1309" s="6" t="s">
        <v>1476</v>
      </c>
      <c r="O1309" s="6" t="s">
        <v>1477</v>
      </c>
      <c r="Q1309" s="6" t="s">
        <v>870</v>
      </c>
      <c r="T1309" s="6" t="s">
        <v>1886</v>
      </c>
      <c r="V1309" s="6">
        <v>982627</v>
      </c>
      <c r="W1309" s="6" t="s">
        <v>4796</v>
      </c>
      <c r="X1309" s="6" t="s">
        <v>4797</v>
      </c>
    </row>
    <row r="1310" spans="1:26">
      <c r="A1310" s="6" t="s">
        <v>4792</v>
      </c>
      <c r="B1310" s="6" t="s">
        <v>4793</v>
      </c>
      <c r="C1310" s="6" t="s">
        <v>4794</v>
      </c>
      <c r="D1310" s="6" t="s">
        <v>4795</v>
      </c>
      <c r="E1310" s="6" t="s">
        <v>873</v>
      </c>
      <c r="F1310" s="6" t="s">
        <v>1299</v>
      </c>
      <c r="G1310" s="6" t="s">
        <v>874</v>
      </c>
      <c r="I1310" s="6">
        <v>1</v>
      </c>
      <c r="J1310" s="6">
        <v>51</v>
      </c>
      <c r="K1310" s="6">
        <v>0</v>
      </c>
      <c r="L1310" s="6">
        <v>0</v>
      </c>
      <c r="M1310" s="6">
        <v>972</v>
      </c>
      <c r="N1310" s="6" t="s">
        <v>1476</v>
      </c>
      <c r="O1310" s="6" t="s">
        <v>1477</v>
      </c>
      <c r="Q1310" s="6" t="s">
        <v>870</v>
      </c>
      <c r="T1310" s="6" t="s">
        <v>1886</v>
      </c>
      <c r="V1310" s="6">
        <v>982627</v>
      </c>
      <c r="W1310" s="6" t="s">
        <v>4796</v>
      </c>
      <c r="X1310" s="6" t="s">
        <v>4797</v>
      </c>
    </row>
    <row r="1311" spans="1:26">
      <c r="A1311" s="6" t="s">
        <v>4798</v>
      </c>
      <c r="B1311" s="6" t="s">
        <v>4799</v>
      </c>
      <c r="C1311" s="6" t="s">
        <v>4800</v>
      </c>
      <c r="D1311" s="6" t="s">
        <v>4801</v>
      </c>
      <c r="E1311" s="6" t="s">
        <v>1492</v>
      </c>
      <c r="F1311" s="6" t="s">
        <v>1493</v>
      </c>
      <c r="G1311" s="6" t="s">
        <v>1494</v>
      </c>
      <c r="H1311" s="6">
        <v>4714781020541</v>
      </c>
      <c r="I1311" s="6">
        <v>3</v>
      </c>
      <c r="J1311" s="6">
        <v>900</v>
      </c>
      <c r="K1311" s="6">
        <v>0</v>
      </c>
      <c r="L1311" s="6">
        <v>0</v>
      </c>
      <c r="M1311" s="6">
        <v>1841</v>
      </c>
      <c r="N1311" s="6" t="s">
        <v>1476</v>
      </c>
      <c r="O1311" s="6" t="s">
        <v>1477</v>
      </c>
      <c r="Q1311" s="6" t="s">
        <v>870</v>
      </c>
      <c r="T1311" s="6" t="s">
        <v>1886</v>
      </c>
      <c r="V1311" s="6">
        <v>923226</v>
      </c>
      <c r="W1311" s="6" t="s">
        <v>4802</v>
      </c>
      <c r="X1311" s="6" t="s">
        <v>4803</v>
      </c>
    </row>
    <row r="1312" spans="1:26">
      <c r="A1312" s="6" t="s">
        <v>4798</v>
      </c>
      <c r="B1312" s="6" t="s">
        <v>4799</v>
      </c>
      <c r="C1312" s="6" t="s">
        <v>4800</v>
      </c>
      <c r="D1312" s="6" t="s">
        <v>4801</v>
      </c>
      <c r="E1312" s="6" t="s">
        <v>2680</v>
      </c>
      <c r="F1312" s="6" t="s">
        <v>4804</v>
      </c>
      <c r="G1312" s="6" t="s">
        <v>2682</v>
      </c>
      <c r="H1312" s="6">
        <v>4714781020046</v>
      </c>
      <c r="I1312" s="6">
        <v>2</v>
      </c>
      <c r="J1312" s="6">
        <v>960</v>
      </c>
      <c r="K1312" s="6">
        <v>0</v>
      </c>
      <c r="L1312" s="6">
        <v>0</v>
      </c>
      <c r="M1312" s="6">
        <v>1841</v>
      </c>
      <c r="N1312" s="6" t="s">
        <v>1476</v>
      </c>
      <c r="O1312" s="6" t="s">
        <v>1477</v>
      </c>
      <c r="Q1312" s="6" t="s">
        <v>870</v>
      </c>
      <c r="T1312" s="6" t="s">
        <v>1886</v>
      </c>
      <c r="V1312" s="6">
        <v>923226</v>
      </c>
      <c r="W1312" s="6" t="s">
        <v>4802</v>
      </c>
      <c r="X1312" s="6" t="s">
        <v>4803</v>
      </c>
    </row>
    <row r="1313" spans="1:27">
      <c r="A1313" s="6" t="s">
        <v>4798</v>
      </c>
      <c r="B1313" s="6" t="s">
        <v>4799</v>
      </c>
      <c r="C1313" s="6" t="s">
        <v>4800</v>
      </c>
      <c r="D1313" s="6" t="s">
        <v>4801</v>
      </c>
      <c r="E1313" s="6" t="s">
        <v>1507</v>
      </c>
      <c r="F1313" s="6" t="s">
        <v>1943</v>
      </c>
      <c r="G1313" s="6" t="s">
        <v>874</v>
      </c>
      <c r="I1313" s="6">
        <v>1</v>
      </c>
      <c r="J1313" s="6">
        <v>-19</v>
      </c>
      <c r="K1313" s="6">
        <v>0</v>
      </c>
      <c r="L1313" s="6">
        <v>0</v>
      </c>
      <c r="M1313" s="6">
        <v>1841</v>
      </c>
      <c r="N1313" s="6" t="s">
        <v>1476</v>
      </c>
      <c r="O1313" s="6" t="s">
        <v>1477</v>
      </c>
      <c r="Q1313" s="6" t="s">
        <v>870</v>
      </c>
      <c r="T1313" s="6" t="s">
        <v>1886</v>
      </c>
      <c r="V1313" s="6">
        <v>923226</v>
      </c>
      <c r="W1313" s="6" t="s">
        <v>4802</v>
      </c>
      <c r="X1313" s="6" t="s">
        <v>4803</v>
      </c>
    </row>
    <row r="1314" spans="1:27">
      <c r="A1314" s="6" t="s">
        <v>4798</v>
      </c>
      <c r="B1314" s="6" t="s">
        <v>4799</v>
      </c>
      <c r="C1314" s="6" t="s">
        <v>4800</v>
      </c>
      <c r="D1314" s="6" t="s">
        <v>4801</v>
      </c>
      <c r="E1314" s="6" t="s">
        <v>1887</v>
      </c>
      <c r="F1314" s="6" t="s">
        <v>1888</v>
      </c>
      <c r="I1314" s="6">
        <v>1</v>
      </c>
      <c r="J1314" s="6">
        <v>0</v>
      </c>
      <c r="K1314" s="6">
        <v>0</v>
      </c>
      <c r="L1314" s="6">
        <v>0</v>
      </c>
      <c r="M1314" s="6">
        <v>1841</v>
      </c>
      <c r="N1314" s="6" t="s">
        <v>1476</v>
      </c>
      <c r="O1314" s="6" t="s">
        <v>1477</v>
      </c>
      <c r="Q1314" s="6" t="s">
        <v>870</v>
      </c>
      <c r="T1314" s="6" t="s">
        <v>1886</v>
      </c>
      <c r="V1314" s="6">
        <v>923226</v>
      </c>
      <c r="W1314" s="6" t="s">
        <v>4802</v>
      </c>
      <c r="X1314" s="6" t="s">
        <v>4803</v>
      </c>
    </row>
    <row r="1315" spans="1:27">
      <c r="A1315" s="6" t="s">
        <v>4798</v>
      </c>
      <c r="B1315" s="6" t="s">
        <v>4799</v>
      </c>
      <c r="C1315" s="6" t="s">
        <v>4800</v>
      </c>
      <c r="D1315" s="6" t="s">
        <v>4801</v>
      </c>
      <c r="E1315" s="6" t="s">
        <v>1740</v>
      </c>
      <c r="F1315" s="6" t="s">
        <v>1741</v>
      </c>
      <c r="I1315" s="6">
        <v>1</v>
      </c>
      <c r="J1315" s="6">
        <v>0</v>
      </c>
      <c r="K1315" s="6">
        <v>0</v>
      </c>
      <c r="L1315" s="6">
        <v>0</v>
      </c>
      <c r="M1315" s="6">
        <v>1841</v>
      </c>
      <c r="N1315" s="6" t="s">
        <v>1476</v>
      </c>
      <c r="O1315" s="6" t="s">
        <v>1477</v>
      </c>
      <c r="Q1315" s="6" t="s">
        <v>870</v>
      </c>
      <c r="T1315" s="6" t="s">
        <v>1886</v>
      </c>
      <c r="V1315" s="6">
        <v>923226</v>
      </c>
      <c r="W1315" s="6" t="s">
        <v>4802</v>
      </c>
      <c r="X1315" s="6" t="s">
        <v>4803</v>
      </c>
    </row>
    <row r="1316" spans="1:27">
      <c r="A1316" s="6" t="s">
        <v>4798</v>
      </c>
      <c r="B1316" s="6" t="s">
        <v>4799</v>
      </c>
      <c r="C1316" s="6" t="s">
        <v>4800</v>
      </c>
      <c r="D1316" s="6" t="s">
        <v>4801</v>
      </c>
      <c r="E1316" s="6" t="s">
        <v>1810</v>
      </c>
      <c r="F1316" s="6" t="s">
        <v>1811</v>
      </c>
      <c r="I1316" s="6">
        <v>1</v>
      </c>
      <c r="J1316" s="6">
        <v>0</v>
      </c>
      <c r="K1316" s="6">
        <v>0</v>
      </c>
      <c r="L1316" s="6">
        <v>0</v>
      </c>
      <c r="M1316" s="6">
        <v>1841</v>
      </c>
      <c r="N1316" s="6" t="s">
        <v>1476</v>
      </c>
      <c r="O1316" s="6" t="s">
        <v>1477</v>
      </c>
      <c r="Q1316" s="6" t="s">
        <v>870</v>
      </c>
      <c r="T1316" s="6" t="s">
        <v>1886</v>
      </c>
      <c r="V1316" s="6">
        <v>923226</v>
      </c>
      <c r="W1316" s="6" t="s">
        <v>4802</v>
      </c>
      <c r="X1316" s="6" t="s">
        <v>4803</v>
      </c>
    </row>
    <row r="1317" spans="1:27">
      <c r="A1317" s="6" t="s">
        <v>4798</v>
      </c>
      <c r="B1317" s="6" t="s">
        <v>4799</v>
      </c>
      <c r="C1317" s="6" t="s">
        <v>4800</v>
      </c>
      <c r="D1317" s="6" t="s">
        <v>4801</v>
      </c>
      <c r="E1317" s="6" t="s">
        <v>873</v>
      </c>
      <c r="F1317" s="6" t="s">
        <v>1299</v>
      </c>
      <c r="G1317" s="6" t="s">
        <v>874</v>
      </c>
      <c r="I1317" s="6">
        <v>1</v>
      </c>
      <c r="J1317" s="6">
        <v>93</v>
      </c>
      <c r="K1317" s="6">
        <v>0</v>
      </c>
      <c r="L1317" s="6">
        <v>0</v>
      </c>
      <c r="M1317" s="6">
        <v>1841</v>
      </c>
      <c r="N1317" s="6" t="s">
        <v>1476</v>
      </c>
      <c r="O1317" s="6" t="s">
        <v>1477</v>
      </c>
      <c r="Q1317" s="6" t="s">
        <v>870</v>
      </c>
      <c r="T1317" s="6" t="s">
        <v>1886</v>
      </c>
      <c r="V1317" s="6">
        <v>923226</v>
      </c>
      <c r="W1317" s="6" t="s">
        <v>4802</v>
      </c>
      <c r="X1317" s="6" t="s">
        <v>4803</v>
      </c>
    </row>
    <row r="1318" spans="1:27">
      <c r="A1318" s="6" t="s">
        <v>4805</v>
      </c>
      <c r="B1318" s="6" t="s">
        <v>4806</v>
      </c>
      <c r="C1318" s="6" t="s">
        <v>3883</v>
      </c>
      <c r="D1318" s="6" t="s">
        <v>4807</v>
      </c>
      <c r="E1318" s="6" t="s">
        <v>1486</v>
      </c>
      <c r="F1318" s="6" t="s">
        <v>1487</v>
      </c>
      <c r="G1318" s="6" t="s">
        <v>1998</v>
      </c>
      <c r="H1318" s="6" t="s">
        <v>1043</v>
      </c>
      <c r="I1318" s="6">
        <v>1</v>
      </c>
      <c r="J1318" s="6">
        <v>399</v>
      </c>
      <c r="K1318" s="6">
        <v>0</v>
      </c>
      <c r="L1318" s="6">
        <v>0</v>
      </c>
      <c r="M1318" s="6">
        <v>798</v>
      </c>
      <c r="N1318" s="6" t="s">
        <v>1476</v>
      </c>
      <c r="O1318" s="6" t="s">
        <v>1477</v>
      </c>
      <c r="Q1318" s="6" t="s">
        <v>870</v>
      </c>
      <c r="T1318" s="6" t="s">
        <v>1886</v>
      </c>
      <c r="V1318" s="6">
        <v>209270</v>
      </c>
      <c r="W1318" s="6" t="s">
        <v>4808</v>
      </c>
      <c r="X1318" s="6" t="s">
        <v>4809</v>
      </c>
    </row>
    <row r="1319" spans="1:27">
      <c r="A1319" s="6" t="s">
        <v>4805</v>
      </c>
      <c r="B1319" s="6" t="s">
        <v>4806</v>
      </c>
      <c r="C1319" s="6" t="s">
        <v>3883</v>
      </c>
      <c r="D1319" s="6" t="s">
        <v>4807</v>
      </c>
      <c r="E1319" s="6" t="s">
        <v>1486</v>
      </c>
      <c r="F1319" s="6" t="s">
        <v>1487</v>
      </c>
      <c r="G1319" s="6" t="s">
        <v>1907</v>
      </c>
      <c r="H1319" s="6" t="s">
        <v>1045</v>
      </c>
      <c r="I1319" s="6">
        <v>1</v>
      </c>
      <c r="J1319" s="6">
        <v>399</v>
      </c>
      <c r="K1319" s="6">
        <v>0</v>
      </c>
      <c r="L1319" s="6">
        <v>0</v>
      </c>
      <c r="M1319" s="6">
        <v>798</v>
      </c>
      <c r="N1319" s="6" t="s">
        <v>1476</v>
      </c>
      <c r="O1319" s="6" t="s">
        <v>1477</v>
      </c>
      <c r="Q1319" s="6" t="s">
        <v>870</v>
      </c>
      <c r="T1319" s="6" t="s">
        <v>1886</v>
      </c>
      <c r="V1319" s="6">
        <v>209270</v>
      </c>
      <c r="W1319" s="6" t="s">
        <v>4808</v>
      </c>
      <c r="X1319" s="6" t="s">
        <v>4809</v>
      </c>
    </row>
    <row r="1320" spans="1:27">
      <c r="A1320" s="6" t="s">
        <v>4810</v>
      </c>
      <c r="B1320" s="6" t="s">
        <v>4811</v>
      </c>
      <c r="C1320" s="6" t="s">
        <v>4812</v>
      </c>
      <c r="D1320" s="6" t="s">
        <v>4813</v>
      </c>
      <c r="E1320" s="6" t="s">
        <v>1484</v>
      </c>
      <c r="F1320" s="6" t="s">
        <v>1485</v>
      </c>
      <c r="G1320" s="6" t="s">
        <v>1955</v>
      </c>
      <c r="H1320" s="6" t="s">
        <v>242</v>
      </c>
      <c r="I1320" s="6">
        <v>1</v>
      </c>
      <c r="J1320" s="6">
        <v>960</v>
      </c>
      <c r="K1320" s="6">
        <v>0</v>
      </c>
      <c r="L1320" s="6">
        <v>0</v>
      </c>
      <c r="M1320" s="6">
        <v>959</v>
      </c>
      <c r="N1320" s="6" t="s">
        <v>1476</v>
      </c>
      <c r="O1320" s="6" t="s">
        <v>1477</v>
      </c>
      <c r="Q1320" s="6" t="s">
        <v>870</v>
      </c>
      <c r="T1320" s="6" t="s">
        <v>1886</v>
      </c>
      <c r="V1320" s="6">
        <v>154105</v>
      </c>
      <c r="W1320" s="6" t="s">
        <v>4814</v>
      </c>
      <c r="X1320" s="6" t="s">
        <v>4815</v>
      </c>
    </row>
    <row r="1321" spans="1:27">
      <c r="A1321" s="6" t="s">
        <v>4810</v>
      </c>
      <c r="B1321" s="6" t="s">
        <v>4811</v>
      </c>
      <c r="C1321" s="6" t="s">
        <v>4812</v>
      </c>
      <c r="D1321" s="6" t="s">
        <v>4813</v>
      </c>
      <c r="E1321" s="6" t="s">
        <v>1608</v>
      </c>
      <c r="F1321" s="6" t="s">
        <v>282</v>
      </c>
      <c r="G1321" s="6" t="s">
        <v>1609</v>
      </c>
      <c r="H1321" s="6">
        <v>4714781020152</v>
      </c>
      <c r="I1321" s="6">
        <v>1</v>
      </c>
      <c r="J1321" s="6">
        <v>49</v>
      </c>
      <c r="K1321" s="6">
        <v>0</v>
      </c>
      <c r="L1321" s="6">
        <v>0</v>
      </c>
      <c r="M1321" s="6">
        <v>959</v>
      </c>
      <c r="N1321" s="6" t="s">
        <v>1476</v>
      </c>
      <c r="O1321" s="6" t="s">
        <v>1477</v>
      </c>
      <c r="Q1321" s="6" t="s">
        <v>870</v>
      </c>
      <c r="T1321" s="6" t="s">
        <v>1886</v>
      </c>
      <c r="V1321" s="6">
        <v>154105</v>
      </c>
      <c r="W1321" s="6" t="s">
        <v>4814</v>
      </c>
      <c r="X1321" s="6" t="s">
        <v>4815</v>
      </c>
    </row>
    <row r="1322" spans="1:27">
      <c r="A1322" s="6" t="s">
        <v>4810</v>
      </c>
      <c r="B1322" s="6" t="s">
        <v>4811</v>
      </c>
      <c r="C1322" s="6" t="s">
        <v>4812</v>
      </c>
      <c r="D1322" s="6" t="s">
        <v>4813</v>
      </c>
      <c r="E1322" s="6" t="s">
        <v>868</v>
      </c>
      <c r="F1322" s="6" t="s">
        <v>871</v>
      </c>
      <c r="G1322" s="6" t="s">
        <v>872</v>
      </c>
      <c r="I1322" s="6">
        <v>1</v>
      </c>
      <c r="J1322" s="6">
        <v>-50</v>
      </c>
      <c r="K1322" s="6">
        <v>0</v>
      </c>
      <c r="L1322" s="6">
        <v>0</v>
      </c>
      <c r="M1322" s="6">
        <v>959</v>
      </c>
      <c r="N1322" s="6" t="s">
        <v>1476</v>
      </c>
      <c r="O1322" s="6" t="s">
        <v>1477</v>
      </c>
      <c r="Q1322" s="6" t="s">
        <v>870</v>
      </c>
      <c r="T1322" s="6" t="s">
        <v>1886</v>
      </c>
      <c r="V1322" s="6">
        <v>154105</v>
      </c>
      <c r="W1322" s="6" t="s">
        <v>4814</v>
      </c>
      <c r="X1322" s="6" t="s">
        <v>4815</v>
      </c>
    </row>
    <row r="1323" spans="1:27">
      <c r="A1323" s="6" t="s">
        <v>4810</v>
      </c>
      <c r="B1323" s="6" t="s">
        <v>4811</v>
      </c>
      <c r="C1323" s="6" t="s">
        <v>4812</v>
      </c>
      <c r="D1323" s="6" t="s">
        <v>4813</v>
      </c>
      <c r="E1323" s="6" t="s">
        <v>1887</v>
      </c>
      <c r="F1323" s="6" t="s">
        <v>1888</v>
      </c>
      <c r="I1323" s="6">
        <v>1</v>
      </c>
      <c r="J1323" s="6">
        <v>0</v>
      </c>
      <c r="K1323" s="6">
        <v>0</v>
      </c>
      <c r="L1323" s="6">
        <v>0</v>
      </c>
      <c r="M1323" s="6">
        <v>959</v>
      </c>
      <c r="N1323" s="6" t="s">
        <v>1476</v>
      </c>
      <c r="O1323" s="6" t="s">
        <v>1477</v>
      </c>
      <c r="Q1323" s="6" t="s">
        <v>870</v>
      </c>
      <c r="T1323" s="6" t="s">
        <v>1886</v>
      </c>
      <c r="V1323" s="6">
        <v>154105</v>
      </c>
      <c r="W1323" s="6" t="s">
        <v>4814</v>
      </c>
      <c r="X1323" s="6" t="s">
        <v>4815</v>
      </c>
    </row>
    <row r="1324" spans="1:27">
      <c r="A1324" s="6" t="s">
        <v>4810</v>
      </c>
      <c r="B1324" s="6" t="s">
        <v>4811</v>
      </c>
      <c r="C1324" s="6" t="s">
        <v>4812</v>
      </c>
      <c r="D1324" s="6" t="s">
        <v>4813</v>
      </c>
      <c r="E1324" s="6" t="s">
        <v>873</v>
      </c>
      <c r="F1324" s="6" t="s">
        <v>1299</v>
      </c>
      <c r="G1324" s="6" t="s">
        <v>874</v>
      </c>
      <c r="I1324" s="6">
        <v>1</v>
      </c>
      <c r="J1324" s="6">
        <v>50</v>
      </c>
      <c r="K1324" s="6">
        <v>0</v>
      </c>
      <c r="L1324" s="6">
        <v>0</v>
      </c>
      <c r="M1324" s="6">
        <v>959</v>
      </c>
      <c r="N1324" s="6" t="s">
        <v>1476</v>
      </c>
      <c r="O1324" s="6" t="s">
        <v>1477</v>
      </c>
      <c r="Q1324" s="6" t="s">
        <v>870</v>
      </c>
      <c r="T1324" s="6" t="s">
        <v>1886</v>
      </c>
      <c r="V1324" s="6">
        <v>154105</v>
      </c>
      <c r="W1324" s="6" t="s">
        <v>4814</v>
      </c>
      <c r="X1324" s="6" t="s">
        <v>4815</v>
      </c>
    </row>
    <row r="1325" spans="1:27">
      <c r="A1325" s="6" t="s">
        <v>4816</v>
      </c>
      <c r="B1325" s="6" t="s">
        <v>4817</v>
      </c>
      <c r="C1325" s="6" t="s">
        <v>4818</v>
      </c>
      <c r="D1325" s="6" t="s">
        <v>4819</v>
      </c>
      <c r="E1325" s="6" t="s">
        <v>1516</v>
      </c>
      <c r="F1325" s="6" t="s">
        <v>1517</v>
      </c>
      <c r="G1325" s="6" t="s">
        <v>4820</v>
      </c>
      <c r="H1325" s="6" t="s">
        <v>240</v>
      </c>
      <c r="I1325" s="6">
        <v>1</v>
      </c>
      <c r="J1325" s="6">
        <v>699</v>
      </c>
      <c r="K1325" s="6">
        <v>0</v>
      </c>
      <c r="L1325" s="6">
        <v>0</v>
      </c>
      <c r="M1325" s="6">
        <v>699</v>
      </c>
      <c r="N1325" s="6" t="s">
        <v>1476</v>
      </c>
      <c r="O1325" s="6" t="s">
        <v>1477</v>
      </c>
      <c r="Q1325" s="6" t="s">
        <v>870</v>
      </c>
      <c r="T1325" s="6" t="s">
        <v>1886</v>
      </c>
      <c r="V1325" s="6">
        <v>943851</v>
      </c>
      <c r="W1325" s="6" t="s">
        <v>4821</v>
      </c>
      <c r="X1325" s="6" t="s">
        <v>4822</v>
      </c>
    </row>
    <row r="1326" spans="1:27">
      <c r="A1326" s="6" t="s">
        <v>4823</v>
      </c>
      <c r="B1326" s="6" t="s">
        <v>4824</v>
      </c>
      <c r="C1326" s="6" t="s">
        <v>4825</v>
      </c>
      <c r="D1326" s="6" t="s">
        <v>4826</v>
      </c>
      <c r="E1326" s="6" t="s">
        <v>1492</v>
      </c>
      <c r="F1326" s="6" t="s">
        <v>1493</v>
      </c>
      <c r="G1326" s="6" t="s">
        <v>1494</v>
      </c>
      <c r="H1326" s="6">
        <v>4714781020541</v>
      </c>
      <c r="I1326" s="6">
        <v>1</v>
      </c>
      <c r="J1326" s="6">
        <v>300</v>
      </c>
      <c r="K1326" s="6">
        <v>0</v>
      </c>
      <c r="L1326" s="6">
        <v>0</v>
      </c>
      <c r="M1326" s="6">
        <v>850</v>
      </c>
      <c r="N1326" s="6" t="s">
        <v>1960</v>
      </c>
      <c r="O1326" s="6" t="s">
        <v>1961</v>
      </c>
      <c r="Q1326" s="6" t="s">
        <v>870</v>
      </c>
      <c r="T1326" s="6" t="s">
        <v>1942</v>
      </c>
      <c r="Y1326" s="6">
        <v>708</v>
      </c>
      <c r="Z1326" s="6" t="s">
        <v>4827</v>
      </c>
      <c r="AA1326" s="6" t="s">
        <v>4828</v>
      </c>
    </row>
    <row r="1327" spans="1:27">
      <c r="A1327" s="6" t="s">
        <v>4823</v>
      </c>
      <c r="B1327" s="6" t="s">
        <v>4824</v>
      </c>
      <c r="C1327" s="6" t="s">
        <v>4825</v>
      </c>
      <c r="D1327" s="6" t="s">
        <v>4826</v>
      </c>
      <c r="E1327" s="6" t="s">
        <v>2680</v>
      </c>
      <c r="F1327" s="6" t="s">
        <v>2681</v>
      </c>
      <c r="G1327" s="6" t="s">
        <v>2682</v>
      </c>
      <c r="H1327" s="6">
        <v>4714781020046</v>
      </c>
      <c r="I1327" s="6">
        <v>1</v>
      </c>
      <c r="J1327" s="6">
        <v>550</v>
      </c>
      <c r="K1327" s="6">
        <v>0</v>
      </c>
      <c r="L1327" s="6">
        <v>0</v>
      </c>
      <c r="M1327" s="6">
        <v>850</v>
      </c>
      <c r="N1327" s="6" t="s">
        <v>1960</v>
      </c>
      <c r="O1327" s="6" t="s">
        <v>1961</v>
      </c>
      <c r="Q1327" s="6" t="s">
        <v>870</v>
      </c>
      <c r="T1327" s="6" t="s">
        <v>1942</v>
      </c>
      <c r="Y1327" s="6">
        <v>708</v>
      </c>
      <c r="Z1327" s="6" t="s">
        <v>4827</v>
      </c>
      <c r="AA1327" s="6" t="s">
        <v>4828</v>
      </c>
    </row>
    <row r="1328" spans="1:27">
      <c r="A1328" s="6" t="s">
        <v>4829</v>
      </c>
      <c r="B1328" s="6" t="s">
        <v>4830</v>
      </c>
      <c r="C1328" s="6" t="s">
        <v>4831</v>
      </c>
      <c r="D1328" s="6" t="s">
        <v>4832</v>
      </c>
      <c r="E1328" s="6" t="s">
        <v>1486</v>
      </c>
      <c r="F1328" s="6" t="s">
        <v>1487</v>
      </c>
      <c r="G1328" s="6" t="s">
        <v>1488</v>
      </c>
      <c r="H1328" s="6" t="s">
        <v>163</v>
      </c>
      <c r="I1328" s="6">
        <v>1</v>
      </c>
      <c r="J1328" s="6">
        <v>399</v>
      </c>
      <c r="K1328" s="6">
        <v>0</v>
      </c>
      <c r="L1328" s="6">
        <v>0</v>
      </c>
      <c r="M1328" s="6">
        <v>912</v>
      </c>
      <c r="N1328" s="6" t="s">
        <v>1476</v>
      </c>
      <c r="O1328" s="6" t="s">
        <v>1477</v>
      </c>
      <c r="Q1328" s="6" t="s">
        <v>870</v>
      </c>
      <c r="T1328" s="6" t="s">
        <v>1886</v>
      </c>
      <c r="V1328" s="6">
        <v>117966</v>
      </c>
      <c r="W1328" s="6" t="s">
        <v>4833</v>
      </c>
      <c r="X1328" s="6" t="s">
        <v>4834</v>
      </c>
    </row>
    <row r="1329" spans="1:26">
      <c r="A1329" s="6" t="s">
        <v>4829</v>
      </c>
      <c r="B1329" s="6" t="s">
        <v>4830</v>
      </c>
      <c r="C1329" s="6" t="s">
        <v>4831</v>
      </c>
      <c r="D1329" s="6" t="s">
        <v>4832</v>
      </c>
      <c r="E1329" s="6" t="s">
        <v>1520</v>
      </c>
      <c r="F1329" s="6" t="s">
        <v>1521</v>
      </c>
      <c r="G1329" s="6" t="s">
        <v>1522</v>
      </c>
      <c r="H1329" s="6">
        <v>4714781020503</v>
      </c>
      <c r="I1329" s="6">
        <v>1</v>
      </c>
      <c r="J1329" s="6">
        <v>168</v>
      </c>
      <c r="K1329" s="6">
        <v>0</v>
      </c>
      <c r="L1329" s="6">
        <v>0</v>
      </c>
      <c r="M1329" s="6">
        <v>912</v>
      </c>
      <c r="N1329" s="6" t="s">
        <v>1476</v>
      </c>
      <c r="O1329" s="6" t="s">
        <v>1477</v>
      </c>
      <c r="Q1329" s="6" t="s">
        <v>870</v>
      </c>
      <c r="T1329" s="6" t="s">
        <v>1886</v>
      </c>
      <c r="V1329" s="6">
        <v>117966</v>
      </c>
      <c r="W1329" s="6" t="s">
        <v>4833</v>
      </c>
      <c r="X1329" s="6" t="s">
        <v>4834</v>
      </c>
    </row>
    <row r="1330" spans="1:26">
      <c r="A1330" s="6" t="s">
        <v>4829</v>
      </c>
      <c r="B1330" s="6" t="s">
        <v>4830</v>
      </c>
      <c r="C1330" s="6" t="s">
        <v>4831</v>
      </c>
      <c r="D1330" s="6" t="s">
        <v>4832</v>
      </c>
      <c r="E1330" s="6" t="s">
        <v>1518</v>
      </c>
      <c r="F1330" s="6" t="s">
        <v>1950</v>
      </c>
      <c r="G1330" s="6" t="s">
        <v>1519</v>
      </c>
      <c r="H1330" s="6">
        <v>4714781020558</v>
      </c>
      <c r="I1330" s="6">
        <v>1</v>
      </c>
      <c r="J1330" s="6">
        <v>168</v>
      </c>
      <c r="K1330" s="6">
        <v>0</v>
      </c>
      <c r="L1330" s="6">
        <v>0</v>
      </c>
      <c r="M1330" s="6">
        <v>912</v>
      </c>
      <c r="N1330" s="6" t="s">
        <v>1476</v>
      </c>
      <c r="O1330" s="6" t="s">
        <v>1477</v>
      </c>
      <c r="Q1330" s="6" t="s">
        <v>870</v>
      </c>
      <c r="T1330" s="6" t="s">
        <v>1886</v>
      </c>
      <c r="V1330" s="6">
        <v>117966</v>
      </c>
      <c r="W1330" s="6" t="s">
        <v>4833</v>
      </c>
      <c r="X1330" s="6" t="s">
        <v>4834</v>
      </c>
    </row>
    <row r="1331" spans="1:26">
      <c r="A1331" s="6" t="s">
        <v>4829</v>
      </c>
      <c r="B1331" s="6" t="s">
        <v>4830</v>
      </c>
      <c r="C1331" s="6" t="s">
        <v>4831</v>
      </c>
      <c r="D1331" s="6" t="s">
        <v>4832</v>
      </c>
      <c r="E1331" s="6" t="s">
        <v>2024</v>
      </c>
      <c r="F1331" s="6" t="s">
        <v>2412</v>
      </c>
      <c r="G1331" s="6" t="s">
        <v>2025</v>
      </c>
      <c r="H1331" s="6">
        <v>4714781021234</v>
      </c>
      <c r="I1331" s="6">
        <v>1</v>
      </c>
      <c r="J1331" s="6">
        <v>59</v>
      </c>
      <c r="K1331" s="6">
        <v>0</v>
      </c>
      <c r="L1331" s="6">
        <v>0</v>
      </c>
      <c r="M1331" s="6">
        <v>912</v>
      </c>
      <c r="N1331" s="6" t="s">
        <v>1476</v>
      </c>
      <c r="O1331" s="6" t="s">
        <v>1477</v>
      </c>
      <c r="Q1331" s="6" t="s">
        <v>870</v>
      </c>
      <c r="T1331" s="6" t="s">
        <v>1886</v>
      </c>
      <c r="V1331" s="6">
        <v>117966</v>
      </c>
      <c r="W1331" s="6" t="s">
        <v>4833</v>
      </c>
      <c r="X1331" s="6" t="s">
        <v>4834</v>
      </c>
    </row>
    <row r="1332" spans="1:26">
      <c r="A1332" s="6" t="s">
        <v>4829</v>
      </c>
      <c r="B1332" s="6" t="s">
        <v>4830</v>
      </c>
      <c r="C1332" s="6" t="s">
        <v>4831</v>
      </c>
      <c r="D1332" s="6" t="s">
        <v>4832</v>
      </c>
      <c r="E1332" s="6" t="s">
        <v>2021</v>
      </c>
      <c r="F1332" s="6" t="s">
        <v>2417</v>
      </c>
      <c r="G1332" s="6" t="s">
        <v>2022</v>
      </c>
      <c r="H1332" s="6">
        <v>4714781021241</v>
      </c>
      <c r="I1332" s="6">
        <v>1</v>
      </c>
      <c r="J1332" s="6">
        <v>59</v>
      </c>
      <c r="K1332" s="6">
        <v>0</v>
      </c>
      <c r="L1332" s="6">
        <v>0</v>
      </c>
      <c r="M1332" s="6">
        <v>912</v>
      </c>
      <c r="N1332" s="6" t="s">
        <v>1476</v>
      </c>
      <c r="O1332" s="6" t="s">
        <v>1477</v>
      </c>
      <c r="Q1332" s="6" t="s">
        <v>870</v>
      </c>
      <c r="T1332" s="6" t="s">
        <v>1886</v>
      </c>
      <c r="V1332" s="6">
        <v>117966</v>
      </c>
      <c r="W1332" s="6" t="s">
        <v>4833</v>
      </c>
      <c r="X1332" s="6" t="s">
        <v>4834</v>
      </c>
    </row>
    <row r="1333" spans="1:26">
      <c r="A1333" s="6" t="s">
        <v>4829</v>
      </c>
      <c r="B1333" s="6" t="s">
        <v>4830</v>
      </c>
      <c r="C1333" s="6" t="s">
        <v>4831</v>
      </c>
      <c r="D1333" s="6" t="s">
        <v>4832</v>
      </c>
      <c r="E1333" s="6" t="s">
        <v>1889</v>
      </c>
      <c r="F1333" s="6" t="s">
        <v>2465</v>
      </c>
      <c r="G1333" s="6" t="s">
        <v>1891</v>
      </c>
      <c r="H1333" s="6">
        <v>4714781021227</v>
      </c>
      <c r="I1333" s="6">
        <v>1</v>
      </c>
      <c r="J1333" s="6">
        <v>59</v>
      </c>
      <c r="K1333" s="6">
        <v>0</v>
      </c>
      <c r="L1333" s="6">
        <v>0</v>
      </c>
      <c r="M1333" s="6">
        <v>912</v>
      </c>
      <c r="N1333" s="6" t="s">
        <v>1476</v>
      </c>
      <c r="O1333" s="6" t="s">
        <v>1477</v>
      </c>
      <c r="Q1333" s="6" t="s">
        <v>870</v>
      </c>
      <c r="T1333" s="6" t="s">
        <v>1886</v>
      </c>
      <c r="V1333" s="6">
        <v>117966</v>
      </c>
      <c r="W1333" s="6" t="s">
        <v>4833</v>
      </c>
      <c r="X1333" s="6" t="s">
        <v>4834</v>
      </c>
    </row>
    <row r="1334" spans="1:26">
      <c r="A1334" s="6" t="s">
        <v>4835</v>
      </c>
      <c r="B1334" s="6" t="s">
        <v>4836</v>
      </c>
      <c r="C1334" s="6" t="s">
        <v>4837</v>
      </c>
      <c r="D1334" s="6" t="s">
        <v>4838</v>
      </c>
      <c r="E1334" s="6" t="s">
        <v>1481</v>
      </c>
      <c r="F1334" s="6" t="s">
        <v>1482</v>
      </c>
      <c r="G1334" s="6" t="s">
        <v>1483</v>
      </c>
      <c r="H1334" s="6" t="s">
        <v>175</v>
      </c>
      <c r="I1334" s="6">
        <v>1</v>
      </c>
      <c r="J1334" s="6">
        <v>450</v>
      </c>
      <c r="K1334" s="6">
        <v>65</v>
      </c>
      <c r="L1334" s="6">
        <v>0</v>
      </c>
      <c r="M1334" s="6">
        <v>633</v>
      </c>
      <c r="N1334" s="6" t="s">
        <v>1476</v>
      </c>
      <c r="O1334" s="6" t="s">
        <v>1477</v>
      </c>
      <c r="Q1334" s="6" t="s">
        <v>870</v>
      </c>
      <c r="T1334" s="6" t="s">
        <v>1886</v>
      </c>
      <c r="V1334" s="6">
        <v>982096</v>
      </c>
      <c r="W1334" s="6" t="s">
        <v>4839</v>
      </c>
      <c r="X1334" s="6" t="s">
        <v>4840</v>
      </c>
    </row>
    <row r="1335" spans="1:26">
      <c r="A1335" s="6" t="s">
        <v>4835</v>
      </c>
      <c r="B1335" s="6" t="s">
        <v>4836</v>
      </c>
      <c r="C1335" s="6" t="s">
        <v>4837</v>
      </c>
      <c r="D1335" s="6" t="s">
        <v>4838</v>
      </c>
      <c r="E1335" s="6" t="s">
        <v>1608</v>
      </c>
      <c r="F1335" s="6" t="s">
        <v>282</v>
      </c>
      <c r="G1335" s="6" t="s">
        <v>1609</v>
      </c>
      <c r="H1335" s="6">
        <v>4714781020152</v>
      </c>
      <c r="I1335" s="6">
        <v>1</v>
      </c>
      <c r="J1335" s="6">
        <v>59</v>
      </c>
      <c r="K1335" s="6">
        <v>65</v>
      </c>
      <c r="L1335" s="6">
        <v>0</v>
      </c>
      <c r="M1335" s="6">
        <v>633</v>
      </c>
      <c r="N1335" s="6" t="s">
        <v>1476</v>
      </c>
      <c r="O1335" s="6" t="s">
        <v>1477</v>
      </c>
      <c r="Q1335" s="6" t="s">
        <v>870</v>
      </c>
      <c r="T1335" s="6" t="s">
        <v>1886</v>
      </c>
      <c r="V1335" s="6">
        <v>982096</v>
      </c>
      <c r="W1335" s="6" t="s">
        <v>4839</v>
      </c>
      <c r="X1335" s="6" t="s">
        <v>4840</v>
      </c>
    </row>
    <row r="1336" spans="1:26">
      <c r="A1336" s="6" t="s">
        <v>4835</v>
      </c>
      <c r="B1336" s="6" t="s">
        <v>4836</v>
      </c>
      <c r="C1336" s="6" t="s">
        <v>4837</v>
      </c>
      <c r="D1336" s="6" t="s">
        <v>4838</v>
      </c>
      <c r="E1336" s="6" t="s">
        <v>2021</v>
      </c>
      <c r="F1336" s="6" t="s">
        <v>2032</v>
      </c>
      <c r="G1336" s="6" t="s">
        <v>2022</v>
      </c>
      <c r="H1336" s="6">
        <v>4714781021241</v>
      </c>
      <c r="I1336" s="6">
        <v>1</v>
      </c>
      <c r="J1336" s="6">
        <v>59</v>
      </c>
      <c r="K1336" s="6">
        <v>65</v>
      </c>
      <c r="L1336" s="6">
        <v>0</v>
      </c>
      <c r="M1336" s="6">
        <v>633</v>
      </c>
      <c r="N1336" s="6" t="s">
        <v>1476</v>
      </c>
      <c r="O1336" s="6" t="s">
        <v>1477</v>
      </c>
      <c r="Q1336" s="6" t="s">
        <v>870</v>
      </c>
      <c r="T1336" s="6" t="s">
        <v>1886</v>
      </c>
      <c r="V1336" s="6">
        <v>982096</v>
      </c>
      <c r="W1336" s="6" t="s">
        <v>4839</v>
      </c>
      <c r="X1336" s="6" t="s">
        <v>4840</v>
      </c>
    </row>
    <row r="1337" spans="1:26">
      <c r="A1337" s="6" t="s">
        <v>4841</v>
      </c>
      <c r="B1337" s="6" t="s">
        <v>4842</v>
      </c>
      <c r="C1337" s="6" t="s">
        <v>4843</v>
      </c>
      <c r="D1337" s="6" t="s">
        <v>4844</v>
      </c>
      <c r="E1337" s="6" t="s">
        <v>1514</v>
      </c>
      <c r="F1337" s="6" t="s">
        <v>1515</v>
      </c>
      <c r="G1337" s="6" t="s">
        <v>179</v>
      </c>
      <c r="H1337" s="6">
        <v>4714781024716</v>
      </c>
      <c r="I1337" s="6">
        <v>4</v>
      </c>
      <c r="J1337" s="6">
        <v>1196</v>
      </c>
      <c r="K1337" s="6">
        <v>0</v>
      </c>
      <c r="L1337" s="6">
        <v>0</v>
      </c>
      <c r="M1337" s="6">
        <v>1136</v>
      </c>
      <c r="N1337" s="6" t="s">
        <v>1476</v>
      </c>
      <c r="O1337" s="6" t="s">
        <v>1477</v>
      </c>
      <c r="Q1337" s="6" t="s">
        <v>870</v>
      </c>
      <c r="T1337" s="6" t="s">
        <v>1886</v>
      </c>
      <c r="V1337" s="6">
        <v>193247</v>
      </c>
      <c r="W1337" s="6" t="s">
        <v>4845</v>
      </c>
      <c r="X1337" s="6" t="s">
        <v>4846</v>
      </c>
    </row>
    <row r="1338" spans="1:26">
      <c r="A1338" s="6" t="s">
        <v>4841</v>
      </c>
      <c r="B1338" s="6" t="s">
        <v>4842</v>
      </c>
      <c r="C1338" s="6" t="s">
        <v>4843</v>
      </c>
      <c r="D1338" s="6" t="s">
        <v>4844</v>
      </c>
      <c r="E1338" s="6" t="s">
        <v>868</v>
      </c>
      <c r="F1338" s="6" t="s">
        <v>871</v>
      </c>
      <c r="G1338" s="6" t="s">
        <v>872</v>
      </c>
      <c r="I1338" s="6">
        <v>1</v>
      </c>
      <c r="J1338" s="6">
        <v>-60</v>
      </c>
      <c r="K1338" s="6">
        <v>0</v>
      </c>
      <c r="L1338" s="6">
        <v>0</v>
      </c>
      <c r="M1338" s="6">
        <v>1136</v>
      </c>
      <c r="N1338" s="6" t="s">
        <v>1476</v>
      </c>
      <c r="O1338" s="6" t="s">
        <v>1477</v>
      </c>
      <c r="Q1338" s="6" t="s">
        <v>870</v>
      </c>
      <c r="T1338" s="6" t="s">
        <v>1886</v>
      </c>
      <c r="V1338" s="6">
        <v>193247</v>
      </c>
      <c r="W1338" s="6" t="s">
        <v>4845</v>
      </c>
      <c r="X1338" s="6" t="s">
        <v>4846</v>
      </c>
    </row>
    <row r="1339" spans="1:26">
      <c r="A1339" s="6" t="s">
        <v>4841</v>
      </c>
      <c r="B1339" s="6" t="s">
        <v>4842</v>
      </c>
      <c r="C1339" s="6" t="s">
        <v>4843</v>
      </c>
      <c r="D1339" s="6" t="s">
        <v>4844</v>
      </c>
      <c r="E1339" s="6" t="s">
        <v>1740</v>
      </c>
      <c r="F1339" s="6" t="s">
        <v>1741</v>
      </c>
      <c r="I1339" s="6">
        <v>1</v>
      </c>
      <c r="J1339" s="6">
        <v>0</v>
      </c>
      <c r="K1339" s="6">
        <v>0</v>
      </c>
      <c r="L1339" s="6">
        <v>0</v>
      </c>
      <c r="M1339" s="6">
        <v>1136</v>
      </c>
      <c r="N1339" s="6" t="s">
        <v>1476</v>
      </c>
      <c r="O1339" s="6" t="s">
        <v>1477</v>
      </c>
      <c r="Q1339" s="6" t="s">
        <v>870</v>
      </c>
      <c r="T1339" s="6" t="s">
        <v>1886</v>
      </c>
      <c r="V1339" s="6">
        <v>193247</v>
      </c>
      <c r="W1339" s="6" t="s">
        <v>4845</v>
      </c>
      <c r="X1339" s="6" t="s">
        <v>4846</v>
      </c>
    </row>
    <row r="1340" spans="1:26">
      <c r="A1340" s="6" t="s">
        <v>4841</v>
      </c>
      <c r="B1340" s="6" t="s">
        <v>4842</v>
      </c>
      <c r="C1340" s="6" t="s">
        <v>4843</v>
      </c>
      <c r="D1340" s="6" t="s">
        <v>4844</v>
      </c>
      <c r="E1340" s="6" t="s">
        <v>873</v>
      </c>
      <c r="F1340" s="6" t="s">
        <v>1299</v>
      </c>
      <c r="G1340" s="6" t="s">
        <v>874</v>
      </c>
      <c r="I1340" s="6">
        <v>1</v>
      </c>
      <c r="J1340" s="6">
        <v>60</v>
      </c>
      <c r="K1340" s="6">
        <v>0</v>
      </c>
      <c r="L1340" s="6">
        <v>0</v>
      </c>
      <c r="M1340" s="6">
        <v>1136</v>
      </c>
      <c r="N1340" s="6" t="s">
        <v>1476</v>
      </c>
      <c r="O1340" s="6" t="s">
        <v>1477</v>
      </c>
      <c r="Q1340" s="6" t="s">
        <v>870</v>
      </c>
      <c r="T1340" s="6" t="s">
        <v>1886</v>
      </c>
      <c r="V1340" s="6">
        <v>193247</v>
      </c>
      <c r="W1340" s="6" t="s">
        <v>4845</v>
      </c>
      <c r="X1340" s="6" t="s">
        <v>4846</v>
      </c>
    </row>
    <row r="1341" spans="1:26">
      <c r="A1341" s="6" t="s">
        <v>4847</v>
      </c>
      <c r="B1341" s="6" t="s">
        <v>4848</v>
      </c>
      <c r="C1341" s="6" t="s">
        <v>4849</v>
      </c>
      <c r="D1341" s="6" t="s">
        <v>4850</v>
      </c>
      <c r="E1341" s="6" t="s">
        <v>1481</v>
      </c>
      <c r="F1341" s="6" t="s">
        <v>1482</v>
      </c>
      <c r="G1341" s="6" t="s">
        <v>2009</v>
      </c>
      <c r="H1341" s="6" t="s">
        <v>255</v>
      </c>
      <c r="I1341" s="6">
        <v>1</v>
      </c>
      <c r="J1341" s="6">
        <v>450</v>
      </c>
      <c r="K1341" s="6">
        <v>0</v>
      </c>
      <c r="L1341" s="6">
        <v>0</v>
      </c>
      <c r="M1341" s="6">
        <v>848</v>
      </c>
      <c r="N1341" s="6" t="s">
        <v>1476</v>
      </c>
      <c r="O1341" s="6" t="s">
        <v>1477</v>
      </c>
      <c r="Q1341" s="6" t="s">
        <v>870</v>
      </c>
      <c r="T1341" s="6" t="s">
        <v>1886</v>
      </c>
      <c r="V1341" s="6">
        <v>188522</v>
      </c>
      <c r="W1341" s="6" t="s">
        <v>4851</v>
      </c>
      <c r="X1341" s="6" t="s">
        <v>4852</v>
      </c>
    </row>
    <row r="1342" spans="1:26">
      <c r="A1342" s="6" t="s">
        <v>4847</v>
      </c>
      <c r="B1342" s="6" t="s">
        <v>4848</v>
      </c>
      <c r="C1342" s="6" t="s">
        <v>4849</v>
      </c>
      <c r="D1342" s="6" t="s">
        <v>4850</v>
      </c>
      <c r="E1342" s="6" t="s">
        <v>4853</v>
      </c>
      <c r="F1342" s="6" t="s">
        <v>4854</v>
      </c>
      <c r="G1342" s="6" t="s">
        <v>4855</v>
      </c>
      <c r="H1342" s="6" t="s">
        <v>1032</v>
      </c>
      <c r="I1342" s="6">
        <v>1</v>
      </c>
      <c r="J1342" s="6">
        <v>398</v>
      </c>
      <c r="K1342" s="6">
        <v>0</v>
      </c>
      <c r="L1342" s="6">
        <v>0</v>
      </c>
      <c r="M1342" s="6">
        <v>848</v>
      </c>
      <c r="N1342" s="6" t="s">
        <v>1476</v>
      </c>
      <c r="O1342" s="6" t="s">
        <v>1477</v>
      </c>
      <c r="Q1342" s="6" t="s">
        <v>870</v>
      </c>
      <c r="T1342" s="6" t="s">
        <v>1886</v>
      </c>
      <c r="V1342" s="6">
        <v>188522</v>
      </c>
      <c r="W1342" s="6" t="s">
        <v>4851</v>
      </c>
      <c r="X1342" s="6" t="s">
        <v>4852</v>
      </c>
    </row>
    <row r="1343" spans="1:26">
      <c r="A1343" s="6" t="s">
        <v>4856</v>
      </c>
      <c r="B1343" s="6" t="s">
        <v>4857</v>
      </c>
      <c r="C1343" s="6" t="s">
        <v>4858</v>
      </c>
      <c r="D1343" s="6" t="s">
        <v>4859</v>
      </c>
      <c r="E1343" s="6" t="s">
        <v>3101</v>
      </c>
      <c r="F1343" s="6" t="s">
        <v>3102</v>
      </c>
      <c r="G1343" s="6" t="s">
        <v>3103</v>
      </c>
      <c r="H1343" s="6">
        <v>4714781021463</v>
      </c>
      <c r="I1343" s="6">
        <v>3</v>
      </c>
      <c r="J1343" s="6">
        <v>360</v>
      </c>
      <c r="K1343" s="6">
        <v>0</v>
      </c>
      <c r="L1343" s="6">
        <v>0</v>
      </c>
      <c r="M1343" s="6">
        <v>1009</v>
      </c>
      <c r="N1343" s="6" t="s">
        <v>1940</v>
      </c>
      <c r="O1343" s="6" t="s">
        <v>1048</v>
      </c>
      <c r="Q1343" s="6" t="s">
        <v>870</v>
      </c>
      <c r="T1343" s="6" t="s">
        <v>1942</v>
      </c>
      <c r="Y1343" s="6">
        <v>220</v>
      </c>
      <c r="Z1343" s="6" t="s">
        <v>4860</v>
      </c>
    </row>
    <row r="1344" spans="1:26">
      <c r="A1344" s="6" t="s">
        <v>4856</v>
      </c>
      <c r="B1344" s="6" t="s">
        <v>4857</v>
      </c>
      <c r="C1344" s="6" t="s">
        <v>4858</v>
      </c>
      <c r="D1344" s="6" t="s">
        <v>4859</v>
      </c>
      <c r="E1344" s="6" t="s">
        <v>1901</v>
      </c>
      <c r="F1344" s="6" t="s">
        <v>1902</v>
      </c>
      <c r="G1344" s="6" t="s">
        <v>1903</v>
      </c>
      <c r="H1344" s="6">
        <v>4714781020510</v>
      </c>
      <c r="I1344" s="6">
        <v>1</v>
      </c>
      <c r="J1344" s="6">
        <v>299</v>
      </c>
      <c r="K1344" s="6">
        <v>0</v>
      </c>
      <c r="L1344" s="6">
        <v>0</v>
      </c>
      <c r="M1344" s="6">
        <v>1009</v>
      </c>
      <c r="N1344" s="6" t="s">
        <v>1940</v>
      </c>
      <c r="O1344" s="6" t="s">
        <v>1048</v>
      </c>
      <c r="Q1344" s="6" t="s">
        <v>870</v>
      </c>
      <c r="T1344" s="6" t="s">
        <v>1942</v>
      </c>
      <c r="Y1344" s="6">
        <v>220</v>
      </c>
      <c r="Z1344" s="6" t="s">
        <v>4860</v>
      </c>
    </row>
    <row r="1345" spans="1:26">
      <c r="A1345" s="6" t="s">
        <v>4856</v>
      </c>
      <c r="B1345" s="6" t="s">
        <v>4857</v>
      </c>
      <c r="C1345" s="6" t="s">
        <v>4858</v>
      </c>
      <c r="D1345" s="6" t="s">
        <v>4859</v>
      </c>
      <c r="E1345" s="6" t="s">
        <v>1820</v>
      </c>
      <c r="F1345" s="6" t="s">
        <v>1821</v>
      </c>
      <c r="G1345" s="6" t="s">
        <v>1822</v>
      </c>
      <c r="H1345" s="6">
        <v>4714781020848</v>
      </c>
      <c r="I1345" s="6">
        <v>1</v>
      </c>
      <c r="J1345" s="6">
        <v>350</v>
      </c>
      <c r="K1345" s="6">
        <v>0</v>
      </c>
      <c r="L1345" s="6">
        <v>0</v>
      </c>
      <c r="M1345" s="6">
        <v>1009</v>
      </c>
      <c r="N1345" s="6" t="s">
        <v>1940</v>
      </c>
      <c r="O1345" s="6" t="s">
        <v>1048</v>
      </c>
      <c r="Q1345" s="6" t="s">
        <v>870</v>
      </c>
      <c r="T1345" s="6" t="s">
        <v>1942</v>
      </c>
      <c r="Y1345" s="6">
        <v>220</v>
      </c>
      <c r="Z1345" s="6" t="s">
        <v>4860</v>
      </c>
    </row>
    <row r="1346" spans="1:26">
      <c r="A1346" s="6" t="s">
        <v>4856</v>
      </c>
      <c r="B1346" s="6" t="s">
        <v>4857</v>
      </c>
      <c r="C1346" s="6" t="s">
        <v>4858</v>
      </c>
      <c r="D1346" s="6" t="s">
        <v>4859</v>
      </c>
      <c r="E1346" s="6" t="s">
        <v>1740</v>
      </c>
      <c r="F1346" s="6" t="s">
        <v>1741</v>
      </c>
      <c r="I1346" s="6">
        <v>1</v>
      </c>
      <c r="J1346" s="6">
        <v>0</v>
      </c>
      <c r="K1346" s="6">
        <v>0</v>
      </c>
      <c r="L1346" s="6">
        <v>0</v>
      </c>
      <c r="M1346" s="6">
        <v>1009</v>
      </c>
      <c r="N1346" s="6" t="s">
        <v>1940</v>
      </c>
      <c r="O1346" s="6" t="s">
        <v>1048</v>
      </c>
      <c r="Q1346" s="6" t="s">
        <v>870</v>
      </c>
      <c r="T1346" s="6" t="s">
        <v>1942</v>
      </c>
      <c r="Y1346" s="6">
        <v>220</v>
      </c>
      <c r="Z1346" s="6" t="s">
        <v>4860</v>
      </c>
    </row>
    <row r="1347" spans="1:26">
      <c r="A1347" s="6" t="s">
        <v>4856</v>
      </c>
      <c r="B1347" s="6" t="s">
        <v>4857</v>
      </c>
      <c r="C1347" s="6" t="s">
        <v>4858</v>
      </c>
      <c r="D1347" s="6" t="s">
        <v>4859</v>
      </c>
      <c r="E1347" s="6" t="s">
        <v>873</v>
      </c>
      <c r="F1347" s="6" t="s">
        <v>1299</v>
      </c>
      <c r="G1347" s="6" t="s">
        <v>874</v>
      </c>
      <c r="I1347" s="6">
        <v>1</v>
      </c>
      <c r="J1347" s="6">
        <v>50</v>
      </c>
      <c r="K1347" s="6">
        <v>0</v>
      </c>
      <c r="L1347" s="6">
        <v>0</v>
      </c>
      <c r="M1347" s="6">
        <v>1009</v>
      </c>
      <c r="N1347" s="6" t="s">
        <v>1940</v>
      </c>
      <c r="O1347" s="6" t="s">
        <v>1048</v>
      </c>
      <c r="Q1347" s="6" t="s">
        <v>870</v>
      </c>
      <c r="T1347" s="6" t="s">
        <v>1942</v>
      </c>
      <c r="Y1347" s="6">
        <v>220</v>
      </c>
      <c r="Z1347" s="6" t="s">
        <v>4860</v>
      </c>
    </row>
    <row r="1348" spans="1:26">
      <c r="A1348" s="6" t="s">
        <v>4861</v>
      </c>
      <c r="B1348" s="6" t="s">
        <v>4862</v>
      </c>
      <c r="C1348" s="6" t="s">
        <v>4863</v>
      </c>
      <c r="D1348" s="6" t="s">
        <v>4864</v>
      </c>
      <c r="E1348" s="6" t="s">
        <v>878</v>
      </c>
      <c r="F1348" s="6" t="s">
        <v>879</v>
      </c>
      <c r="G1348" s="6" t="s">
        <v>880</v>
      </c>
      <c r="H1348" s="6" t="s">
        <v>181</v>
      </c>
      <c r="I1348" s="6">
        <v>1</v>
      </c>
      <c r="J1348" s="6">
        <v>888</v>
      </c>
      <c r="K1348" s="6">
        <v>0</v>
      </c>
      <c r="L1348" s="6">
        <v>0</v>
      </c>
      <c r="M1348" s="6">
        <v>1395</v>
      </c>
      <c r="N1348" s="6" t="s">
        <v>1476</v>
      </c>
      <c r="O1348" s="6" t="s">
        <v>1477</v>
      </c>
      <c r="Q1348" s="6" t="s">
        <v>870</v>
      </c>
      <c r="T1348" s="6" t="s">
        <v>1886</v>
      </c>
      <c r="V1348" s="6">
        <v>150985</v>
      </c>
      <c r="W1348" s="6" t="s">
        <v>2452</v>
      </c>
      <c r="X1348" s="6" t="s">
        <v>2453</v>
      </c>
    </row>
    <row r="1349" spans="1:26">
      <c r="A1349" s="6" t="s">
        <v>4861</v>
      </c>
      <c r="B1349" s="6" t="s">
        <v>4862</v>
      </c>
      <c r="C1349" s="6" t="s">
        <v>4863</v>
      </c>
      <c r="D1349" s="6" t="s">
        <v>4864</v>
      </c>
      <c r="E1349" s="6" t="s">
        <v>1912</v>
      </c>
      <c r="F1349" s="6" t="s">
        <v>1913</v>
      </c>
      <c r="G1349" s="6" t="s">
        <v>194</v>
      </c>
      <c r="H1349" s="6">
        <v>4714781020282</v>
      </c>
      <c r="I1349" s="6">
        <v>1</v>
      </c>
      <c r="J1349" s="6">
        <v>299</v>
      </c>
      <c r="K1349" s="6">
        <v>0</v>
      </c>
      <c r="L1349" s="6">
        <v>0</v>
      </c>
      <c r="M1349" s="6">
        <v>1395</v>
      </c>
      <c r="N1349" s="6" t="s">
        <v>1476</v>
      </c>
      <c r="O1349" s="6" t="s">
        <v>1477</v>
      </c>
      <c r="Q1349" s="6" t="s">
        <v>870</v>
      </c>
      <c r="T1349" s="6" t="s">
        <v>1886</v>
      </c>
      <c r="V1349" s="6">
        <v>150985</v>
      </c>
      <c r="W1349" s="6" t="s">
        <v>2452</v>
      </c>
      <c r="X1349" s="6" t="s">
        <v>2453</v>
      </c>
    </row>
    <row r="1350" spans="1:26">
      <c r="A1350" s="6" t="s">
        <v>4861</v>
      </c>
      <c r="B1350" s="6" t="s">
        <v>4862</v>
      </c>
      <c r="C1350" s="6" t="s">
        <v>4863</v>
      </c>
      <c r="D1350" s="6" t="s">
        <v>4864</v>
      </c>
      <c r="E1350" s="6" t="s">
        <v>2024</v>
      </c>
      <c r="F1350" s="6" t="s">
        <v>2412</v>
      </c>
      <c r="G1350" s="6" t="s">
        <v>2025</v>
      </c>
      <c r="H1350" s="6">
        <v>4714781021234</v>
      </c>
      <c r="I1350" s="6">
        <v>1</v>
      </c>
      <c r="J1350" s="6">
        <v>59</v>
      </c>
      <c r="K1350" s="6">
        <v>0</v>
      </c>
      <c r="L1350" s="6">
        <v>0</v>
      </c>
      <c r="M1350" s="6">
        <v>1395</v>
      </c>
      <c r="N1350" s="6" t="s">
        <v>1476</v>
      </c>
      <c r="O1350" s="6" t="s">
        <v>1477</v>
      </c>
      <c r="Q1350" s="6" t="s">
        <v>870</v>
      </c>
      <c r="T1350" s="6" t="s">
        <v>1886</v>
      </c>
      <c r="V1350" s="6">
        <v>150985</v>
      </c>
      <c r="W1350" s="6" t="s">
        <v>2452</v>
      </c>
      <c r="X1350" s="6" t="s">
        <v>2453</v>
      </c>
    </row>
    <row r="1351" spans="1:26">
      <c r="A1351" s="6" t="s">
        <v>4861</v>
      </c>
      <c r="B1351" s="6" t="s">
        <v>4862</v>
      </c>
      <c r="C1351" s="6" t="s">
        <v>4863</v>
      </c>
      <c r="D1351" s="6" t="s">
        <v>4864</v>
      </c>
      <c r="E1351" s="6" t="s">
        <v>1504</v>
      </c>
      <c r="F1351" s="6" t="s">
        <v>1505</v>
      </c>
      <c r="G1351" s="6" t="s">
        <v>1506</v>
      </c>
      <c r="H1351" s="6">
        <v>4714781021029</v>
      </c>
      <c r="I1351" s="6">
        <v>1</v>
      </c>
      <c r="J1351" s="6">
        <v>149</v>
      </c>
      <c r="K1351" s="6">
        <v>0</v>
      </c>
      <c r="L1351" s="6">
        <v>0</v>
      </c>
      <c r="M1351" s="6">
        <v>1395</v>
      </c>
      <c r="N1351" s="6" t="s">
        <v>1476</v>
      </c>
      <c r="O1351" s="6" t="s">
        <v>1477</v>
      </c>
      <c r="Q1351" s="6" t="s">
        <v>870</v>
      </c>
      <c r="T1351" s="6" t="s">
        <v>1886</v>
      </c>
      <c r="V1351" s="6">
        <v>150985</v>
      </c>
      <c r="W1351" s="6" t="s">
        <v>2452</v>
      </c>
      <c r="X1351" s="6" t="s">
        <v>2453</v>
      </c>
    </row>
    <row r="1352" spans="1:26">
      <c r="A1352" s="6" t="s">
        <v>4861</v>
      </c>
      <c r="B1352" s="6" t="s">
        <v>4862</v>
      </c>
      <c r="C1352" s="6" t="s">
        <v>4863</v>
      </c>
      <c r="D1352" s="6" t="s">
        <v>4864</v>
      </c>
      <c r="E1352" s="6" t="s">
        <v>1887</v>
      </c>
      <c r="F1352" s="6" t="s">
        <v>1888</v>
      </c>
      <c r="I1352" s="6">
        <v>1</v>
      </c>
      <c r="J1352" s="6">
        <v>0</v>
      </c>
      <c r="K1352" s="6">
        <v>0</v>
      </c>
      <c r="L1352" s="6">
        <v>0</v>
      </c>
      <c r="M1352" s="6">
        <v>1395</v>
      </c>
      <c r="N1352" s="6" t="s">
        <v>1476</v>
      </c>
      <c r="O1352" s="6" t="s">
        <v>1477</v>
      </c>
      <c r="Q1352" s="6" t="s">
        <v>870</v>
      </c>
      <c r="T1352" s="6" t="s">
        <v>1886</v>
      </c>
      <c r="V1352" s="6">
        <v>150985</v>
      </c>
      <c r="W1352" s="6" t="s">
        <v>2452</v>
      </c>
      <c r="X1352" s="6" t="s">
        <v>2453</v>
      </c>
    </row>
    <row r="1353" spans="1:26">
      <c r="A1353" s="6" t="s">
        <v>4861</v>
      </c>
      <c r="B1353" s="6" t="s">
        <v>4862</v>
      </c>
      <c r="C1353" s="6" t="s">
        <v>4863</v>
      </c>
      <c r="D1353" s="6" t="s">
        <v>4864</v>
      </c>
      <c r="E1353" s="6" t="s">
        <v>873</v>
      </c>
      <c r="F1353" s="6" t="s">
        <v>1299</v>
      </c>
      <c r="G1353" s="6" t="s">
        <v>874</v>
      </c>
      <c r="I1353" s="6">
        <v>1</v>
      </c>
      <c r="J1353" s="6">
        <v>59</v>
      </c>
      <c r="K1353" s="6">
        <v>0</v>
      </c>
      <c r="L1353" s="6">
        <v>0</v>
      </c>
      <c r="M1353" s="6">
        <v>1395</v>
      </c>
      <c r="N1353" s="6" t="s">
        <v>1476</v>
      </c>
      <c r="O1353" s="6" t="s">
        <v>1477</v>
      </c>
      <c r="Q1353" s="6" t="s">
        <v>870</v>
      </c>
      <c r="T1353" s="6" t="s">
        <v>1886</v>
      </c>
      <c r="V1353" s="6">
        <v>150985</v>
      </c>
      <c r="W1353" s="6" t="s">
        <v>2452</v>
      </c>
      <c r="X1353" s="6" t="s">
        <v>2453</v>
      </c>
    </row>
    <row r="1354" spans="1:26">
      <c r="A1354" s="6" t="s">
        <v>4865</v>
      </c>
      <c r="B1354" s="6" t="s">
        <v>4866</v>
      </c>
      <c r="C1354" s="6" t="s">
        <v>4867</v>
      </c>
      <c r="D1354" s="6" t="s">
        <v>4868</v>
      </c>
      <c r="E1354" s="6" t="s">
        <v>1486</v>
      </c>
      <c r="F1354" s="6" t="s">
        <v>1487</v>
      </c>
      <c r="G1354" s="6" t="s">
        <v>1488</v>
      </c>
      <c r="H1354" s="6" t="s">
        <v>163</v>
      </c>
      <c r="I1354" s="6">
        <v>3</v>
      </c>
      <c r="J1354" s="6">
        <v>1197</v>
      </c>
      <c r="K1354" s="6">
        <v>0</v>
      </c>
      <c r="L1354" s="6">
        <v>0</v>
      </c>
      <c r="M1354" s="6">
        <v>1137</v>
      </c>
      <c r="N1354" s="6" t="s">
        <v>1940</v>
      </c>
      <c r="O1354" s="6" t="s">
        <v>1495</v>
      </c>
      <c r="Q1354" s="6" t="s">
        <v>870</v>
      </c>
      <c r="T1354" s="6" t="s">
        <v>1942</v>
      </c>
      <c r="Y1354" s="6">
        <v>300</v>
      </c>
      <c r="Z1354" s="6" t="s">
        <v>4869</v>
      </c>
    </row>
    <row r="1355" spans="1:26">
      <c r="A1355" s="6" t="s">
        <v>4865</v>
      </c>
      <c r="B1355" s="6" t="s">
        <v>4866</v>
      </c>
      <c r="C1355" s="6" t="s">
        <v>4867</v>
      </c>
      <c r="D1355" s="6" t="s">
        <v>4868</v>
      </c>
      <c r="E1355" s="6" t="s">
        <v>868</v>
      </c>
      <c r="F1355" s="6" t="s">
        <v>871</v>
      </c>
      <c r="G1355" s="6" t="s">
        <v>872</v>
      </c>
      <c r="I1355" s="6">
        <v>1</v>
      </c>
      <c r="J1355" s="6">
        <v>-60</v>
      </c>
      <c r="K1355" s="6">
        <v>0</v>
      </c>
      <c r="L1355" s="6">
        <v>0</v>
      </c>
      <c r="M1355" s="6">
        <v>1137</v>
      </c>
      <c r="N1355" s="6" t="s">
        <v>1940</v>
      </c>
      <c r="O1355" s="6" t="s">
        <v>1495</v>
      </c>
      <c r="Q1355" s="6" t="s">
        <v>870</v>
      </c>
      <c r="T1355" s="6" t="s">
        <v>1942</v>
      </c>
      <c r="Y1355" s="6">
        <v>300</v>
      </c>
      <c r="Z1355" s="6" t="s">
        <v>4869</v>
      </c>
    </row>
    <row r="1356" spans="1:26">
      <c r="A1356" s="6" t="s">
        <v>4865</v>
      </c>
      <c r="B1356" s="6" t="s">
        <v>4866</v>
      </c>
      <c r="C1356" s="6" t="s">
        <v>4867</v>
      </c>
      <c r="D1356" s="6" t="s">
        <v>4868</v>
      </c>
      <c r="E1356" s="6" t="s">
        <v>1887</v>
      </c>
      <c r="F1356" s="6" t="s">
        <v>1888</v>
      </c>
      <c r="I1356" s="6">
        <v>1</v>
      </c>
      <c r="J1356" s="6">
        <v>0</v>
      </c>
      <c r="K1356" s="6">
        <v>0</v>
      </c>
      <c r="L1356" s="6">
        <v>0</v>
      </c>
      <c r="M1356" s="6">
        <v>1137</v>
      </c>
      <c r="N1356" s="6" t="s">
        <v>1940</v>
      </c>
      <c r="O1356" s="6" t="s">
        <v>1495</v>
      </c>
      <c r="Q1356" s="6" t="s">
        <v>870</v>
      </c>
      <c r="T1356" s="6" t="s">
        <v>1942</v>
      </c>
      <c r="Y1356" s="6">
        <v>300</v>
      </c>
      <c r="Z1356" s="6" t="s">
        <v>4869</v>
      </c>
    </row>
    <row r="1357" spans="1:26">
      <c r="A1357" s="6" t="s">
        <v>4865</v>
      </c>
      <c r="B1357" s="6" t="s">
        <v>4866</v>
      </c>
      <c r="C1357" s="6" t="s">
        <v>4867</v>
      </c>
      <c r="D1357" s="6" t="s">
        <v>4868</v>
      </c>
      <c r="E1357" s="6" t="s">
        <v>873</v>
      </c>
      <c r="F1357" s="6" t="s">
        <v>1299</v>
      </c>
      <c r="G1357" s="6" t="s">
        <v>874</v>
      </c>
      <c r="I1357" s="6">
        <v>1</v>
      </c>
      <c r="J1357" s="6">
        <v>60</v>
      </c>
      <c r="K1357" s="6">
        <v>0</v>
      </c>
      <c r="L1357" s="6">
        <v>0</v>
      </c>
      <c r="M1357" s="6">
        <v>1137</v>
      </c>
      <c r="N1357" s="6" t="s">
        <v>1940</v>
      </c>
      <c r="O1357" s="6" t="s">
        <v>1495</v>
      </c>
      <c r="Q1357" s="6" t="s">
        <v>870</v>
      </c>
      <c r="T1357" s="6" t="s">
        <v>1942</v>
      </c>
      <c r="Y1357" s="6">
        <v>300</v>
      </c>
      <c r="Z1357" s="6" t="s">
        <v>4869</v>
      </c>
    </row>
    <row r="1358" spans="1:26">
      <c r="A1358" s="6" t="s">
        <v>4870</v>
      </c>
      <c r="B1358" s="6" t="s">
        <v>4871</v>
      </c>
      <c r="C1358" s="6" t="s">
        <v>4872</v>
      </c>
      <c r="D1358" s="6" t="s">
        <v>4873</v>
      </c>
      <c r="E1358" s="6" t="s">
        <v>1492</v>
      </c>
      <c r="F1358" s="6" t="s">
        <v>1493</v>
      </c>
      <c r="G1358" s="6" t="s">
        <v>1494</v>
      </c>
      <c r="H1358" s="6">
        <v>4714781020541</v>
      </c>
      <c r="I1358" s="6">
        <v>1</v>
      </c>
      <c r="J1358" s="6">
        <v>300</v>
      </c>
      <c r="K1358" s="6">
        <v>65</v>
      </c>
      <c r="L1358" s="6">
        <v>0</v>
      </c>
      <c r="M1358" s="6">
        <v>365</v>
      </c>
      <c r="N1358" s="6" t="s">
        <v>1476</v>
      </c>
      <c r="O1358" s="6" t="s">
        <v>1477</v>
      </c>
      <c r="Q1358" s="6" t="s">
        <v>870</v>
      </c>
      <c r="T1358" s="6" t="s">
        <v>1886</v>
      </c>
      <c r="V1358" s="6">
        <v>978558</v>
      </c>
      <c r="W1358" s="6" t="s">
        <v>4874</v>
      </c>
      <c r="X1358" s="6" t="s">
        <v>4875</v>
      </c>
    </row>
    <row r="1359" spans="1:26">
      <c r="A1359" s="6" t="s">
        <v>4876</v>
      </c>
      <c r="B1359" s="6" t="s">
        <v>4877</v>
      </c>
      <c r="C1359" s="6" t="s">
        <v>4878</v>
      </c>
      <c r="D1359" s="6" t="s">
        <v>4879</v>
      </c>
      <c r="E1359" s="6" t="s">
        <v>1499</v>
      </c>
      <c r="F1359" s="6" t="s">
        <v>1500</v>
      </c>
      <c r="G1359" s="6" t="s">
        <v>173</v>
      </c>
      <c r="H1359" s="6">
        <v>4714781024730</v>
      </c>
      <c r="I1359" s="6">
        <v>1</v>
      </c>
      <c r="J1359" s="6">
        <v>299</v>
      </c>
      <c r="K1359" s="6">
        <v>65</v>
      </c>
      <c r="L1359" s="6">
        <v>0</v>
      </c>
      <c r="M1359" s="6">
        <v>364</v>
      </c>
      <c r="N1359" s="6" t="s">
        <v>1476</v>
      </c>
      <c r="O1359" s="6" t="s">
        <v>1477</v>
      </c>
      <c r="Q1359" s="6" t="s">
        <v>870</v>
      </c>
      <c r="T1359" s="6" t="s">
        <v>1886</v>
      </c>
      <c r="V1359" s="6">
        <v>895710</v>
      </c>
      <c r="W1359" s="6" t="s">
        <v>4880</v>
      </c>
      <c r="X1359" s="6" t="s">
        <v>4881</v>
      </c>
    </row>
    <row r="1360" spans="1:26">
      <c r="A1360" s="6" t="s">
        <v>4882</v>
      </c>
      <c r="B1360" s="6" t="s">
        <v>4883</v>
      </c>
      <c r="C1360" s="6" t="s">
        <v>4884</v>
      </c>
      <c r="D1360" s="6" t="s">
        <v>4885</v>
      </c>
      <c r="E1360" s="6" t="s">
        <v>1526</v>
      </c>
      <c r="F1360" s="6" t="s">
        <v>1527</v>
      </c>
      <c r="G1360" s="6" t="s">
        <v>1528</v>
      </c>
      <c r="H1360" s="6" t="s">
        <v>1021</v>
      </c>
      <c r="I1360" s="6">
        <v>3</v>
      </c>
      <c r="J1360" s="6">
        <v>597</v>
      </c>
      <c r="K1360" s="6">
        <v>0</v>
      </c>
      <c r="L1360" s="6">
        <v>0</v>
      </c>
      <c r="M1360" s="6">
        <v>1040</v>
      </c>
      <c r="N1360" s="6" t="s">
        <v>1476</v>
      </c>
      <c r="O1360" s="6" t="s">
        <v>1477</v>
      </c>
      <c r="Q1360" s="6" t="s">
        <v>870</v>
      </c>
      <c r="T1360" s="6" t="s">
        <v>1886</v>
      </c>
      <c r="V1360" s="6">
        <v>198529</v>
      </c>
      <c r="W1360" s="6" t="s">
        <v>4886</v>
      </c>
      <c r="X1360" s="6" t="s">
        <v>4887</v>
      </c>
    </row>
    <row r="1361" spans="1:27">
      <c r="A1361" s="6" t="s">
        <v>4882</v>
      </c>
      <c r="B1361" s="6" t="s">
        <v>4883</v>
      </c>
      <c r="C1361" s="6" t="s">
        <v>4884</v>
      </c>
      <c r="D1361" s="6" t="s">
        <v>4885</v>
      </c>
      <c r="E1361" s="6" t="s">
        <v>1486</v>
      </c>
      <c r="F1361" s="6" t="s">
        <v>1487</v>
      </c>
      <c r="G1361" s="6" t="s">
        <v>1488</v>
      </c>
      <c r="H1361" s="6" t="s">
        <v>163</v>
      </c>
      <c r="I1361" s="6">
        <v>1</v>
      </c>
      <c r="J1361" s="6">
        <v>399</v>
      </c>
      <c r="K1361" s="6">
        <v>0</v>
      </c>
      <c r="L1361" s="6">
        <v>0</v>
      </c>
      <c r="M1361" s="6">
        <v>1040</v>
      </c>
      <c r="N1361" s="6" t="s">
        <v>1476</v>
      </c>
      <c r="O1361" s="6" t="s">
        <v>1477</v>
      </c>
      <c r="Q1361" s="6" t="s">
        <v>870</v>
      </c>
      <c r="T1361" s="6" t="s">
        <v>1886</v>
      </c>
      <c r="V1361" s="6">
        <v>198529</v>
      </c>
      <c r="W1361" s="6" t="s">
        <v>4886</v>
      </c>
      <c r="X1361" s="6" t="s">
        <v>4887</v>
      </c>
    </row>
    <row r="1362" spans="1:27">
      <c r="A1362" s="6" t="s">
        <v>4882</v>
      </c>
      <c r="B1362" s="6" t="s">
        <v>4883</v>
      </c>
      <c r="C1362" s="6" t="s">
        <v>4884</v>
      </c>
      <c r="D1362" s="6" t="s">
        <v>4885</v>
      </c>
      <c r="E1362" s="6" t="s">
        <v>1915</v>
      </c>
      <c r="F1362" s="6" t="s">
        <v>2411</v>
      </c>
      <c r="G1362" s="6" t="s">
        <v>1916</v>
      </c>
      <c r="H1362" s="6">
        <v>4714781021401</v>
      </c>
      <c r="I1362" s="6">
        <v>1</v>
      </c>
      <c r="J1362" s="6">
        <v>99</v>
      </c>
      <c r="K1362" s="6">
        <v>0</v>
      </c>
      <c r="L1362" s="6">
        <v>0</v>
      </c>
      <c r="M1362" s="6">
        <v>1040</v>
      </c>
      <c r="N1362" s="6" t="s">
        <v>1476</v>
      </c>
      <c r="O1362" s="6" t="s">
        <v>1477</v>
      </c>
      <c r="Q1362" s="6" t="s">
        <v>870</v>
      </c>
      <c r="T1362" s="6" t="s">
        <v>1886</v>
      </c>
      <c r="V1362" s="6">
        <v>198529</v>
      </c>
      <c r="W1362" s="6" t="s">
        <v>4886</v>
      </c>
      <c r="X1362" s="6" t="s">
        <v>4887</v>
      </c>
    </row>
    <row r="1363" spans="1:27">
      <c r="A1363" s="6" t="s">
        <v>4882</v>
      </c>
      <c r="B1363" s="6" t="s">
        <v>4883</v>
      </c>
      <c r="C1363" s="6" t="s">
        <v>4884</v>
      </c>
      <c r="D1363" s="6" t="s">
        <v>4885</v>
      </c>
      <c r="E1363" s="6" t="s">
        <v>868</v>
      </c>
      <c r="F1363" s="6" t="s">
        <v>871</v>
      </c>
      <c r="G1363" s="6" t="s">
        <v>872</v>
      </c>
      <c r="I1363" s="6">
        <v>1</v>
      </c>
      <c r="J1363" s="6">
        <v>-55</v>
      </c>
      <c r="K1363" s="6">
        <v>0</v>
      </c>
      <c r="L1363" s="6">
        <v>0</v>
      </c>
      <c r="M1363" s="6">
        <v>1040</v>
      </c>
      <c r="N1363" s="6" t="s">
        <v>1476</v>
      </c>
      <c r="O1363" s="6" t="s">
        <v>1477</v>
      </c>
      <c r="Q1363" s="6" t="s">
        <v>870</v>
      </c>
      <c r="T1363" s="6" t="s">
        <v>1886</v>
      </c>
      <c r="V1363" s="6">
        <v>198529</v>
      </c>
      <c r="W1363" s="6" t="s">
        <v>4886</v>
      </c>
      <c r="X1363" s="6" t="s">
        <v>4887</v>
      </c>
    </row>
    <row r="1364" spans="1:27">
      <c r="A1364" s="6" t="s">
        <v>4882</v>
      </c>
      <c r="B1364" s="6" t="s">
        <v>4883</v>
      </c>
      <c r="C1364" s="6" t="s">
        <v>4884</v>
      </c>
      <c r="D1364" s="6" t="s">
        <v>4885</v>
      </c>
      <c r="E1364" s="6" t="s">
        <v>1887</v>
      </c>
      <c r="F1364" s="6" t="s">
        <v>1888</v>
      </c>
      <c r="I1364" s="6">
        <v>1</v>
      </c>
      <c r="J1364" s="6">
        <v>0</v>
      </c>
      <c r="K1364" s="6">
        <v>0</v>
      </c>
      <c r="L1364" s="6">
        <v>0</v>
      </c>
      <c r="M1364" s="6">
        <v>1040</v>
      </c>
      <c r="N1364" s="6" t="s">
        <v>1476</v>
      </c>
      <c r="O1364" s="6" t="s">
        <v>1477</v>
      </c>
      <c r="Q1364" s="6" t="s">
        <v>870</v>
      </c>
      <c r="T1364" s="6" t="s">
        <v>1886</v>
      </c>
      <c r="V1364" s="6">
        <v>198529</v>
      </c>
      <c r="W1364" s="6" t="s">
        <v>4886</v>
      </c>
      <c r="X1364" s="6" t="s">
        <v>4887</v>
      </c>
    </row>
    <row r="1365" spans="1:27">
      <c r="A1365" s="6" t="s">
        <v>4882</v>
      </c>
      <c r="B1365" s="6" t="s">
        <v>4883</v>
      </c>
      <c r="C1365" s="6" t="s">
        <v>4884</v>
      </c>
      <c r="D1365" s="6" t="s">
        <v>4885</v>
      </c>
      <c r="E1365" s="6" t="s">
        <v>873</v>
      </c>
      <c r="F1365" s="6" t="s">
        <v>1299</v>
      </c>
      <c r="G1365" s="6" t="s">
        <v>874</v>
      </c>
      <c r="I1365" s="6">
        <v>1</v>
      </c>
      <c r="J1365" s="6">
        <v>55</v>
      </c>
      <c r="K1365" s="6">
        <v>0</v>
      </c>
      <c r="L1365" s="6">
        <v>0</v>
      </c>
      <c r="M1365" s="6">
        <v>1040</v>
      </c>
      <c r="N1365" s="6" t="s">
        <v>1476</v>
      </c>
      <c r="O1365" s="6" t="s">
        <v>1477</v>
      </c>
      <c r="Q1365" s="6" t="s">
        <v>870</v>
      </c>
      <c r="T1365" s="6" t="s">
        <v>1886</v>
      </c>
      <c r="V1365" s="6">
        <v>198529</v>
      </c>
      <c r="W1365" s="6" t="s">
        <v>4886</v>
      </c>
      <c r="X1365" s="6" t="s">
        <v>4887</v>
      </c>
    </row>
    <row r="1366" spans="1:27">
      <c r="A1366" s="6" t="s">
        <v>4888</v>
      </c>
      <c r="B1366" s="6" t="s">
        <v>4889</v>
      </c>
      <c r="C1366" s="6" t="s">
        <v>4890</v>
      </c>
      <c r="D1366" s="6" t="s">
        <v>4891</v>
      </c>
      <c r="E1366" s="6" t="s">
        <v>1511</v>
      </c>
      <c r="F1366" s="6" t="s">
        <v>1512</v>
      </c>
      <c r="G1366" s="6" t="s">
        <v>1513</v>
      </c>
      <c r="H1366" s="6" t="s">
        <v>275</v>
      </c>
      <c r="I1366" s="6">
        <v>1</v>
      </c>
      <c r="J1366" s="6">
        <v>528</v>
      </c>
      <c r="K1366" s="6">
        <v>0</v>
      </c>
      <c r="L1366" s="6">
        <v>0</v>
      </c>
      <c r="M1366" s="6">
        <v>1119</v>
      </c>
      <c r="N1366" s="6" t="s">
        <v>1940</v>
      </c>
      <c r="O1366" s="6" t="s">
        <v>1495</v>
      </c>
      <c r="Q1366" s="6" t="s">
        <v>870</v>
      </c>
      <c r="T1366" s="6" t="s">
        <v>1942</v>
      </c>
      <c r="Y1366" s="6">
        <v>221</v>
      </c>
      <c r="Z1366" s="6" t="s">
        <v>4892</v>
      </c>
      <c r="AA1366" s="6" t="s">
        <v>1983</v>
      </c>
    </row>
    <row r="1367" spans="1:27">
      <c r="A1367" s="6" t="s">
        <v>4888</v>
      </c>
      <c r="B1367" s="6" t="s">
        <v>4889</v>
      </c>
      <c r="C1367" s="6" t="s">
        <v>4890</v>
      </c>
      <c r="D1367" s="6" t="s">
        <v>4891</v>
      </c>
      <c r="E1367" s="6" t="s">
        <v>1492</v>
      </c>
      <c r="F1367" s="6" t="s">
        <v>1493</v>
      </c>
      <c r="G1367" s="6" t="s">
        <v>1494</v>
      </c>
      <c r="H1367" s="6">
        <v>4714781020541</v>
      </c>
      <c r="I1367" s="6">
        <v>1</v>
      </c>
      <c r="J1367" s="6">
        <v>300</v>
      </c>
      <c r="K1367" s="6">
        <v>0</v>
      </c>
      <c r="L1367" s="6">
        <v>0</v>
      </c>
      <c r="M1367" s="6">
        <v>1119</v>
      </c>
      <c r="N1367" s="6" t="s">
        <v>1940</v>
      </c>
      <c r="O1367" s="6" t="s">
        <v>1495</v>
      </c>
      <c r="Q1367" s="6" t="s">
        <v>870</v>
      </c>
      <c r="T1367" s="6" t="s">
        <v>1942</v>
      </c>
      <c r="Y1367" s="6">
        <v>221</v>
      </c>
      <c r="Z1367" s="6" t="s">
        <v>4892</v>
      </c>
      <c r="AA1367" s="6" t="s">
        <v>1983</v>
      </c>
    </row>
    <row r="1368" spans="1:27">
      <c r="A1368" s="6" t="s">
        <v>4888</v>
      </c>
      <c r="B1368" s="6" t="s">
        <v>4889</v>
      </c>
      <c r="C1368" s="6" t="s">
        <v>4890</v>
      </c>
      <c r="D1368" s="6" t="s">
        <v>4891</v>
      </c>
      <c r="E1368" s="6" t="s">
        <v>1908</v>
      </c>
      <c r="F1368" s="6" t="s">
        <v>1909</v>
      </c>
      <c r="G1368" s="6" t="s">
        <v>1910</v>
      </c>
      <c r="H1368" s="6">
        <v>4714781020268</v>
      </c>
      <c r="I1368" s="6">
        <v>1</v>
      </c>
      <c r="J1368" s="6">
        <v>350</v>
      </c>
      <c r="K1368" s="6">
        <v>0</v>
      </c>
      <c r="L1368" s="6">
        <v>0</v>
      </c>
      <c r="M1368" s="6">
        <v>1119</v>
      </c>
      <c r="N1368" s="6" t="s">
        <v>1940</v>
      </c>
      <c r="O1368" s="6" t="s">
        <v>1495</v>
      </c>
      <c r="Q1368" s="6" t="s">
        <v>870</v>
      </c>
      <c r="T1368" s="6" t="s">
        <v>1942</v>
      </c>
      <c r="Y1368" s="6">
        <v>221</v>
      </c>
      <c r="Z1368" s="6" t="s">
        <v>4892</v>
      </c>
      <c r="AA1368" s="6" t="s">
        <v>1983</v>
      </c>
    </row>
    <row r="1369" spans="1:27">
      <c r="A1369" s="6" t="s">
        <v>4888</v>
      </c>
      <c r="B1369" s="6" t="s">
        <v>4889</v>
      </c>
      <c r="C1369" s="6" t="s">
        <v>4890</v>
      </c>
      <c r="D1369" s="6" t="s">
        <v>4891</v>
      </c>
      <c r="E1369" s="6" t="s">
        <v>868</v>
      </c>
      <c r="F1369" s="6" t="s">
        <v>871</v>
      </c>
      <c r="G1369" s="6" t="s">
        <v>872</v>
      </c>
      <c r="I1369" s="6">
        <v>1</v>
      </c>
      <c r="J1369" s="6">
        <v>-59</v>
      </c>
      <c r="K1369" s="6">
        <v>0</v>
      </c>
      <c r="L1369" s="6">
        <v>0</v>
      </c>
      <c r="M1369" s="6">
        <v>1119</v>
      </c>
      <c r="N1369" s="6" t="s">
        <v>1940</v>
      </c>
      <c r="O1369" s="6" t="s">
        <v>1495</v>
      </c>
      <c r="Q1369" s="6" t="s">
        <v>870</v>
      </c>
      <c r="T1369" s="6" t="s">
        <v>1942</v>
      </c>
      <c r="Y1369" s="6">
        <v>221</v>
      </c>
      <c r="Z1369" s="6" t="s">
        <v>4892</v>
      </c>
      <c r="AA1369" s="6" t="s">
        <v>1983</v>
      </c>
    </row>
    <row r="1370" spans="1:27">
      <c r="A1370" s="6" t="s">
        <v>4888</v>
      </c>
      <c r="B1370" s="6" t="s">
        <v>4889</v>
      </c>
      <c r="C1370" s="6" t="s">
        <v>4890</v>
      </c>
      <c r="D1370" s="6" t="s">
        <v>4891</v>
      </c>
      <c r="E1370" s="6" t="s">
        <v>1887</v>
      </c>
      <c r="F1370" s="6" t="s">
        <v>1888</v>
      </c>
      <c r="I1370" s="6">
        <v>1</v>
      </c>
      <c r="J1370" s="6">
        <v>0</v>
      </c>
      <c r="K1370" s="6">
        <v>0</v>
      </c>
      <c r="L1370" s="6">
        <v>0</v>
      </c>
      <c r="M1370" s="6">
        <v>1119</v>
      </c>
      <c r="N1370" s="6" t="s">
        <v>1940</v>
      </c>
      <c r="O1370" s="6" t="s">
        <v>1495</v>
      </c>
      <c r="Q1370" s="6" t="s">
        <v>870</v>
      </c>
      <c r="T1370" s="6" t="s">
        <v>1942</v>
      </c>
      <c r="Y1370" s="6">
        <v>221</v>
      </c>
      <c r="Z1370" s="6" t="s">
        <v>4892</v>
      </c>
      <c r="AA1370" s="6" t="s">
        <v>1983</v>
      </c>
    </row>
    <row r="1371" spans="1:27">
      <c r="A1371" s="6" t="s">
        <v>4888</v>
      </c>
      <c r="B1371" s="6" t="s">
        <v>4889</v>
      </c>
      <c r="C1371" s="6" t="s">
        <v>4890</v>
      </c>
      <c r="D1371" s="6" t="s">
        <v>4891</v>
      </c>
      <c r="E1371" s="6" t="s">
        <v>873</v>
      </c>
      <c r="F1371" s="6" t="s">
        <v>1299</v>
      </c>
      <c r="G1371" s="6" t="s">
        <v>874</v>
      </c>
      <c r="I1371" s="6">
        <v>1</v>
      </c>
      <c r="J1371" s="6">
        <v>59</v>
      </c>
      <c r="K1371" s="6">
        <v>0</v>
      </c>
      <c r="L1371" s="6">
        <v>0</v>
      </c>
      <c r="M1371" s="6">
        <v>1119</v>
      </c>
      <c r="N1371" s="6" t="s">
        <v>1940</v>
      </c>
      <c r="O1371" s="6" t="s">
        <v>1495</v>
      </c>
      <c r="Q1371" s="6" t="s">
        <v>870</v>
      </c>
      <c r="T1371" s="6" t="s">
        <v>1942</v>
      </c>
      <c r="Y1371" s="6">
        <v>221</v>
      </c>
      <c r="Z1371" s="6" t="s">
        <v>4892</v>
      </c>
      <c r="AA1371" s="6" t="s">
        <v>1983</v>
      </c>
    </row>
    <row r="1372" spans="1:27">
      <c r="A1372" s="6" t="s">
        <v>4893</v>
      </c>
      <c r="B1372" s="6" t="s">
        <v>4894</v>
      </c>
      <c r="C1372" s="6" t="s">
        <v>4895</v>
      </c>
      <c r="D1372" s="6" t="s">
        <v>4896</v>
      </c>
      <c r="E1372" s="6" t="s">
        <v>1492</v>
      </c>
      <c r="F1372" s="6" t="s">
        <v>1493</v>
      </c>
      <c r="G1372" s="6" t="s">
        <v>1494</v>
      </c>
      <c r="H1372" s="6">
        <v>4714781020541</v>
      </c>
      <c r="I1372" s="6">
        <v>2</v>
      </c>
      <c r="J1372" s="6">
        <v>600</v>
      </c>
      <c r="K1372" s="6">
        <v>0</v>
      </c>
      <c r="L1372" s="6">
        <v>0</v>
      </c>
      <c r="M1372" s="6">
        <v>749</v>
      </c>
      <c r="N1372" s="6" t="s">
        <v>1476</v>
      </c>
      <c r="O1372" s="6" t="s">
        <v>1477</v>
      </c>
      <c r="Q1372" s="6" t="s">
        <v>870</v>
      </c>
      <c r="T1372" s="6" t="s">
        <v>1886</v>
      </c>
      <c r="V1372" s="6">
        <v>188072</v>
      </c>
      <c r="W1372" s="6" t="s">
        <v>4897</v>
      </c>
      <c r="X1372" s="6" t="s">
        <v>4898</v>
      </c>
    </row>
    <row r="1373" spans="1:27">
      <c r="A1373" s="6" t="s">
        <v>4893</v>
      </c>
      <c r="B1373" s="6" t="s">
        <v>4894</v>
      </c>
      <c r="C1373" s="6" t="s">
        <v>4895</v>
      </c>
      <c r="D1373" s="6" t="s">
        <v>4896</v>
      </c>
      <c r="E1373" s="6" t="s">
        <v>2516</v>
      </c>
      <c r="F1373" s="6" t="s">
        <v>2517</v>
      </c>
      <c r="G1373" s="6" t="s">
        <v>2518</v>
      </c>
      <c r="H1373" s="6">
        <v>4714781020275</v>
      </c>
      <c r="I1373" s="6">
        <v>1</v>
      </c>
      <c r="J1373" s="6">
        <v>149</v>
      </c>
      <c r="K1373" s="6">
        <v>0</v>
      </c>
      <c r="L1373" s="6">
        <v>0</v>
      </c>
      <c r="M1373" s="6">
        <v>749</v>
      </c>
      <c r="N1373" s="6" t="s">
        <v>1476</v>
      </c>
      <c r="O1373" s="6" t="s">
        <v>1477</v>
      </c>
      <c r="Q1373" s="6" t="s">
        <v>870</v>
      </c>
      <c r="T1373" s="6" t="s">
        <v>1886</v>
      </c>
      <c r="V1373" s="6">
        <v>188072</v>
      </c>
      <c r="W1373" s="6" t="s">
        <v>4897</v>
      </c>
      <c r="X1373" s="6" t="s">
        <v>4898</v>
      </c>
    </row>
    <row r="1374" spans="1:27">
      <c r="A1374" s="6" t="s">
        <v>4899</v>
      </c>
      <c r="B1374" s="6" t="s">
        <v>4900</v>
      </c>
      <c r="C1374" s="6" t="s">
        <v>4901</v>
      </c>
      <c r="D1374" s="6" t="s">
        <v>4902</v>
      </c>
      <c r="E1374" s="6" t="s">
        <v>1486</v>
      </c>
      <c r="F1374" s="6" t="s">
        <v>1487</v>
      </c>
      <c r="G1374" s="6" t="s">
        <v>2026</v>
      </c>
      <c r="H1374" s="6" t="s">
        <v>1042</v>
      </c>
      <c r="I1374" s="6">
        <v>1</v>
      </c>
      <c r="J1374" s="6">
        <v>399</v>
      </c>
      <c r="K1374" s="6">
        <v>65</v>
      </c>
      <c r="L1374" s="6">
        <v>0</v>
      </c>
      <c r="M1374" s="6">
        <v>464</v>
      </c>
      <c r="N1374" s="6" t="s">
        <v>1476</v>
      </c>
      <c r="O1374" s="6" t="s">
        <v>1495</v>
      </c>
      <c r="Q1374" s="6" t="s">
        <v>870</v>
      </c>
      <c r="T1374" s="6" t="s">
        <v>1886</v>
      </c>
      <c r="V1374" s="6">
        <v>197146</v>
      </c>
      <c r="W1374" s="6" t="s">
        <v>4903</v>
      </c>
      <c r="X1374" s="6" t="s">
        <v>4904</v>
      </c>
    </row>
    <row r="1375" spans="1:27">
      <c r="A1375" s="6" t="s">
        <v>4905</v>
      </c>
      <c r="B1375" s="6" t="s">
        <v>4906</v>
      </c>
      <c r="C1375" s="6" t="s">
        <v>4907</v>
      </c>
      <c r="D1375" s="6" t="s">
        <v>4908</v>
      </c>
      <c r="E1375" s="6" t="s">
        <v>878</v>
      </c>
      <c r="F1375" s="6" t="s">
        <v>879</v>
      </c>
      <c r="G1375" s="6" t="s">
        <v>880</v>
      </c>
      <c r="H1375" s="6" t="s">
        <v>181</v>
      </c>
      <c r="I1375" s="6">
        <v>1</v>
      </c>
      <c r="J1375" s="6">
        <v>888</v>
      </c>
      <c r="K1375" s="6">
        <v>0</v>
      </c>
      <c r="L1375" s="6">
        <v>0</v>
      </c>
      <c r="M1375" s="6">
        <v>888</v>
      </c>
      <c r="N1375" s="6" t="s">
        <v>1476</v>
      </c>
      <c r="O1375" s="6" t="s">
        <v>1477</v>
      </c>
      <c r="Q1375" s="6" t="s">
        <v>870</v>
      </c>
      <c r="T1375" s="6" t="s">
        <v>1886</v>
      </c>
      <c r="V1375" s="6">
        <v>923008</v>
      </c>
      <c r="W1375" s="6" t="s">
        <v>4909</v>
      </c>
      <c r="X1375" s="6" t="s">
        <v>4910</v>
      </c>
    </row>
    <row r="1376" spans="1:27">
      <c r="A1376" s="6" t="s">
        <v>4911</v>
      </c>
      <c r="B1376" s="6" t="s">
        <v>4912</v>
      </c>
      <c r="C1376" s="6" t="s">
        <v>4913</v>
      </c>
      <c r="D1376" s="6" t="s">
        <v>4914</v>
      </c>
      <c r="E1376" s="6" t="s">
        <v>878</v>
      </c>
      <c r="F1376" s="6" t="s">
        <v>879</v>
      </c>
      <c r="G1376" s="6" t="s">
        <v>880</v>
      </c>
      <c r="H1376" s="6" t="s">
        <v>181</v>
      </c>
      <c r="I1376" s="6">
        <v>1</v>
      </c>
      <c r="J1376" s="6">
        <v>888</v>
      </c>
      <c r="K1376" s="6">
        <v>0</v>
      </c>
      <c r="L1376" s="6">
        <v>0</v>
      </c>
      <c r="M1376" s="6">
        <v>987</v>
      </c>
      <c r="N1376" s="6" t="s">
        <v>1940</v>
      </c>
      <c r="O1376" s="6" t="s">
        <v>1495</v>
      </c>
      <c r="Q1376" s="6" t="s">
        <v>870</v>
      </c>
      <c r="T1376" s="6" t="s">
        <v>1942</v>
      </c>
      <c r="Y1376" s="6">
        <v>242</v>
      </c>
      <c r="Z1376" s="6" t="s">
        <v>4915</v>
      </c>
    </row>
    <row r="1377" spans="1:26">
      <c r="A1377" s="6" t="s">
        <v>4911</v>
      </c>
      <c r="B1377" s="6" t="s">
        <v>4912</v>
      </c>
      <c r="C1377" s="6" t="s">
        <v>4913</v>
      </c>
      <c r="D1377" s="6" t="s">
        <v>4914</v>
      </c>
      <c r="E1377" s="6" t="s">
        <v>1986</v>
      </c>
      <c r="F1377" s="6" t="s">
        <v>2036</v>
      </c>
      <c r="G1377" s="6" t="s">
        <v>1987</v>
      </c>
      <c r="H1377" s="6">
        <v>4714781021036</v>
      </c>
      <c r="I1377" s="6">
        <v>1</v>
      </c>
      <c r="J1377" s="6">
        <v>99</v>
      </c>
      <c r="K1377" s="6">
        <v>0</v>
      </c>
      <c r="L1377" s="6">
        <v>0</v>
      </c>
      <c r="M1377" s="6">
        <v>987</v>
      </c>
      <c r="N1377" s="6" t="s">
        <v>1940</v>
      </c>
      <c r="O1377" s="6" t="s">
        <v>1495</v>
      </c>
      <c r="Q1377" s="6" t="s">
        <v>870</v>
      </c>
      <c r="T1377" s="6" t="s">
        <v>1942</v>
      </c>
      <c r="Y1377" s="6">
        <v>242</v>
      </c>
      <c r="Z1377" s="6" t="s">
        <v>4915</v>
      </c>
    </row>
    <row r="1378" spans="1:26">
      <c r="A1378" s="6" t="s">
        <v>4916</v>
      </c>
      <c r="B1378" s="6" t="s">
        <v>4917</v>
      </c>
      <c r="C1378" s="6" t="s">
        <v>4918</v>
      </c>
      <c r="D1378" s="6" t="s">
        <v>4919</v>
      </c>
      <c r="E1378" s="6" t="s">
        <v>1511</v>
      </c>
      <c r="F1378" s="6" t="s">
        <v>1512</v>
      </c>
      <c r="G1378" s="6" t="s">
        <v>1513</v>
      </c>
      <c r="H1378" s="6" t="s">
        <v>275</v>
      </c>
      <c r="I1378" s="6">
        <v>1</v>
      </c>
      <c r="J1378" s="6">
        <v>528</v>
      </c>
      <c r="K1378" s="6">
        <v>65</v>
      </c>
      <c r="L1378" s="6">
        <v>0</v>
      </c>
      <c r="M1378" s="6">
        <v>593</v>
      </c>
      <c r="N1378" s="6" t="s">
        <v>1476</v>
      </c>
      <c r="O1378" s="6" t="s">
        <v>1477</v>
      </c>
      <c r="Q1378" s="6" t="s">
        <v>870</v>
      </c>
      <c r="S1378" s="6">
        <v>31675887</v>
      </c>
      <c r="T1378" s="6" t="s">
        <v>1886</v>
      </c>
      <c r="V1378" s="6">
        <v>136565</v>
      </c>
      <c r="W1378" s="6" t="s">
        <v>4920</v>
      </c>
      <c r="X1378" s="6" t="s">
        <v>4921</v>
      </c>
    </row>
    <row r="1379" spans="1:26">
      <c r="A1379" s="6" t="s">
        <v>4922</v>
      </c>
      <c r="B1379" s="6" t="s">
        <v>4923</v>
      </c>
      <c r="C1379" s="6" t="s">
        <v>4924</v>
      </c>
      <c r="D1379" s="6" t="s">
        <v>4925</v>
      </c>
      <c r="E1379" s="6" t="s">
        <v>1478</v>
      </c>
      <c r="F1379" s="6" t="s">
        <v>1479</v>
      </c>
      <c r="G1379" s="6" t="s">
        <v>2416</v>
      </c>
      <c r="H1379" s="6" t="s">
        <v>294</v>
      </c>
      <c r="I1379" s="6">
        <v>1</v>
      </c>
      <c r="J1379" s="6">
        <v>280</v>
      </c>
      <c r="K1379" s="6">
        <v>80</v>
      </c>
      <c r="L1379" s="6">
        <v>0</v>
      </c>
      <c r="M1379" s="6">
        <v>650</v>
      </c>
      <c r="N1379" s="6" t="s">
        <v>1960</v>
      </c>
      <c r="O1379" s="6" t="s">
        <v>1961</v>
      </c>
      <c r="Q1379" s="6" t="s">
        <v>870</v>
      </c>
      <c r="T1379" s="6" t="s">
        <v>1942</v>
      </c>
      <c r="Y1379" s="6">
        <v>300</v>
      </c>
      <c r="Z1379" s="6" t="s">
        <v>4926</v>
      </c>
    </row>
    <row r="1380" spans="1:26">
      <c r="A1380" s="6" t="s">
        <v>4922</v>
      </c>
      <c r="B1380" s="6" t="s">
        <v>4923</v>
      </c>
      <c r="C1380" s="6" t="s">
        <v>4924</v>
      </c>
      <c r="D1380" s="6" t="s">
        <v>4925</v>
      </c>
      <c r="E1380" s="6" t="s">
        <v>1496</v>
      </c>
      <c r="F1380" s="6" t="s">
        <v>1497</v>
      </c>
      <c r="G1380" s="6" t="s">
        <v>183</v>
      </c>
      <c r="H1380" s="6">
        <v>4714781020954</v>
      </c>
      <c r="I1380" s="6">
        <v>2</v>
      </c>
      <c r="J1380" s="6">
        <v>290</v>
      </c>
      <c r="K1380" s="6">
        <v>80</v>
      </c>
      <c r="L1380" s="6">
        <v>0</v>
      </c>
      <c r="M1380" s="6">
        <v>650</v>
      </c>
      <c r="N1380" s="6" t="s">
        <v>1960</v>
      </c>
      <c r="O1380" s="6" t="s">
        <v>1961</v>
      </c>
      <c r="Q1380" s="6" t="s">
        <v>870</v>
      </c>
      <c r="T1380" s="6" t="s">
        <v>1942</v>
      </c>
      <c r="Y1380" s="6">
        <v>300</v>
      </c>
      <c r="Z1380" s="6" t="s">
        <v>4926</v>
      </c>
    </row>
    <row r="1381" spans="1:26">
      <c r="A1381" s="6" t="s">
        <v>4927</v>
      </c>
      <c r="B1381" s="6" t="s">
        <v>4928</v>
      </c>
      <c r="C1381" s="6" t="s">
        <v>4929</v>
      </c>
      <c r="D1381" s="6" t="s">
        <v>4930</v>
      </c>
      <c r="E1381" s="6" t="s">
        <v>1499</v>
      </c>
      <c r="F1381" s="6" t="s">
        <v>1500</v>
      </c>
      <c r="G1381" s="6" t="s">
        <v>173</v>
      </c>
      <c r="H1381" s="6">
        <v>4714781024730</v>
      </c>
      <c r="I1381" s="6">
        <v>1</v>
      </c>
      <c r="J1381" s="6">
        <v>299</v>
      </c>
      <c r="K1381" s="6">
        <v>0</v>
      </c>
      <c r="L1381" s="6">
        <v>0</v>
      </c>
      <c r="M1381" s="6">
        <v>1089</v>
      </c>
      <c r="N1381" s="6" t="s">
        <v>1940</v>
      </c>
      <c r="O1381" s="6" t="s">
        <v>1048</v>
      </c>
      <c r="Q1381" s="6" t="s">
        <v>870</v>
      </c>
      <c r="S1381" s="6">
        <v>16983082</v>
      </c>
      <c r="T1381" s="6" t="s">
        <v>1942</v>
      </c>
      <c r="Y1381" s="6">
        <v>411</v>
      </c>
      <c r="Z1381" s="6" t="s">
        <v>4931</v>
      </c>
    </row>
    <row r="1382" spans="1:26">
      <c r="A1382" s="6" t="s">
        <v>4927</v>
      </c>
      <c r="B1382" s="6" t="s">
        <v>4928</v>
      </c>
      <c r="C1382" s="6" t="s">
        <v>4929</v>
      </c>
      <c r="D1382" s="6" t="s">
        <v>4930</v>
      </c>
      <c r="E1382" s="6" t="s">
        <v>1947</v>
      </c>
      <c r="F1382" s="6" t="s">
        <v>3407</v>
      </c>
      <c r="G1382" s="6" t="s">
        <v>1949</v>
      </c>
      <c r="H1382" s="6">
        <v>4714781021012</v>
      </c>
      <c r="I1382" s="6">
        <v>1</v>
      </c>
      <c r="J1382" s="6">
        <v>149</v>
      </c>
      <c r="K1382" s="6">
        <v>0</v>
      </c>
      <c r="L1382" s="6">
        <v>0</v>
      </c>
      <c r="M1382" s="6">
        <v>1089</v>
      </c>
      <c r="N1382" s="6" t="s">
        <v>1940</v>
      </c>
      <c r="O1382" s="6" t="s">
        <v>1048</v>
      </c>
      <c r="Q1382" s="6" t="s">
        <v>870</v>
      </c>
      <c r="S1382" s="6">
        <v>16983082</v>
      </c>
      <c r="T1382" s="6" t="s">
        <v>1942</v>
      </c>
      <c r="Y1382" s="6">
        <v>411</v>
      </c>
      <c r="Z1382" s="6" t="s">
        <v>4931</v>
      </c>
    </row>
    <row r="1383" spans="1:26">
      <c r="A1383" s="6" t="s">
        <v>4927</v>
      </c>
      <c r="B1383" s="6" t="s">
        <v>4928</v>
      </c>
      <c r="C1383" s="6" t="s">
        <v>4929</v>
      </c>
      <c r="D1383" s="6" t="s">
        <v>4930</v>
      </c>
      <c r="E1383" s="6" t="s">
        <v>1486</v>
      </c>
      <c r="F1383" s="6" t="s">
        <v>1487</v>
      </c>
      <c r="G1383" s="6" t="s">
        <v>1998</v>
      </c>
      <c r="H1383" s="6" t="s">
        <v>1043</v>
      </c>
      <c r="I1383" s="6">
        <v>1</v>
      </c>
      <c r="J1383" s="6">
        <v>399</v>
      </c>
      <c r="K1383" s="6">
        <v>0</v>
      </c>
      <c r="L1383" s="6">
        <v>0</v>
      </c>
      <c r="M1383" s="6">
        <v>1089</v>
      </c>
      <c r="N1383" s="6" t="s">
        <v>1940</v>
      </c>
      <c r="O1383" s="6" t="s">
        <v>1048</v>
      </c>
      <c r="Q1383" s="6" t="s">
        <v>870</v>
      </c>
      <c r="S1383" s="6">
        <v>16983082</v>
      </c>
      <c r="T1383" s="6" t="s">
        <v>1942</v>
      </c>
      <c r="Y1383" s="6">
        <v>411</v>
      </c>
      <c r="Z1383" s="6" t="s">
        <v>4931</v>
      </c>
    </row>
    <row r="1384" spans="1:26">
      <c r="A1384" s="6" t="s">
        <v>4927</v>
      </c>
      <c r="B1384" s="6" t="s">
        <v>4928</v>
      </c>
      <c r="C1384" s="6" t="s">
        <v>4929</v>
      </c>
      <c r="D1384" s="6" t="s">
        <v>4930</v>
      </c>
      <c r="E1384" s="6" t="s">
        <v>1514</v>
      </c>
      <c r="F1384" s="6" t="s">
        <v>1515</v>
      </c>
      <c r="G1384" s="6" t="s">
        <v>179</v>
      </c>
      <c r="H1384" s="6">
        <v>4714781024716</v>
      </c>
      <c r="I1384" s="6">
        <v>1</v>
      </c>
      <c r="J1384" s="6">
        <v>299</v>
      </c>
      <c r="K1384" s="6">
        <v>0</v>
      </c>
      <c r="L1384" s="6">
        <v>0</v>
      </c>
      <c r="M1384" s="6">
        <v>1089</v>
      </c>
      <c r="N1384" s="6" t="s">
        <v>1940</v>
      </c>
      <c r="O1384" s="6" t="s">
        <v>1048</v>
      </c>
      <c r="Q1384" s="6" t="s">
        <v>870</v>
      </c>
      <c r="S1384" s="6">
        <v>16983082</v>
      </c>
      <c r="T1384" s="6" t="s">
        <v>1942</v>
      </c>
      <c r="Y1384" s="6">
        <v>411</v>
      </c>
      <c r="Z1384" s="6" t="s">
        <v>4931</v>
      </c>
    </row>
    <row r="1385" spans="1:26">
      <c r="A1385" s="6" t="s">
        <v>4927</v>
      </c>
      <c r="B1385" s="6" t="s">
        <v>4928</v>
      </c>
      <c r="C1385" s="6" t="s">
        <v>4929</v>
      </c>
      <c r="D1385" s="6" t="s">
        <v>4930</v>
      </c>
      <c r="E1385" s="6" t="s">
        <v>868</v>
      </c>
      <c r="F1385" s="6" t="s">
        <v>871</v>
      </c>
      <c r="G1385" s="6" t="s">
        <v>872</v>
      </c>
      <c r="I1385" s="6">
        <v>1</v>
      </c>
      <c r="J1385" s="6">
        <v>-57</v>
      </c>
      <c r="K1385" s="6">
        <v>0</v>
      </c>
      <c r="L1385" s="6">
        <v>0</v>
      </c>
      <c r="M1385" s="6">
        <v>1089</v>
      </c>
      <c r="N1385" s="6" t="s">
        <v>1940</v>
      </c>
      <c r="O1385" s="6" t="s">
        <v>1048</v>
      </c>
      <c r="Q1385" s="6" t="s">
        <v>870</v>
      </c>
      <c r="S1385" s="6">
        <v>16983082</v>
      </c>
      <c r="T1385" s="6" t="s">
        <v>1942</v>
      </c>
      <c r="Y1385" s="6">
        <v>411</v>
      </c>
      <c r="Z1385" s="6" t="s">
        <v>4931</v>
      </c>
    </row>
    <row r="1386" spans="1:26">
      <c r="A1386" s="6" t="s">
        <v>4927</v>
      </c>
      <c r="B1386" s="6" t="s">
        <v>4928</v>
      </c>
      <c r="C1386" s="6" t="s">
        <v>4929</v>
      </c>
      <c r="D1386" s="6" t="s">
        <v>4930</v>
      </c>
      <c r="E1386" s="6" t="s">
        <v>1887</v>
      </c>
      <c r="F1386" s="6" t="s">
        <v>1888</v>
      </c>
      <c r="I1386" s="6">
        <v>1</v>
      </c>
      <c r="J1386" s="6">
        <v>0</v>
      </c>
      <c r="K1386" s="6">
        <v>0</v>
      </c>
      <c r="L1386" s="6">
        <v>0</v>
      </c>
      <c r="M1386" s="6">
        <v>1089</v>
      </c>
      <c r="N1386" s="6" t="s">
        <v>1940</v>
      </c>
      <c r="O1386" s="6" t="s">
        <v>1048</v>
      </c>
      <c r="Q1386" s="6" t="s">
        <v>870</v>
      </c>
      <c r="S1386" s="6">
        <v>16983082</v>
      </c>
      <c r="T1386" s="6" t="s">
        <v>1942</v>
      </c>
      <c r="Y1386" s="6">
        <v>411</v>
      </c>
      <c r="Z1386" s="6" t="s">
        <v>4931</v>
      </c>
    </row>
    <row r="1387" spans="1:26">
      <c r="A1387" s="6" t="s">
        <v>4927</v>
      </c>
      <c r="B1387" s="6" t="s">
        <v>4928</v>
      </c>
      <c r="C1387" s="6" t="s">
        <v>4929</v>
      </c>
      <c r="D1387" s="6" t="s">
        <v>4930</v>
      </c>
      <c r="E1387" s="6" t="s">
        <v>873</v>
      </c>
      <c r="F1387" s="6" t="s">
        <v>1299</v>
      </c>
      <c r="G1387" s="6" t="s">
        <v>874</v>
      </c>
      <c r="I1387" s="6">
        <v>1</v>
      </c>
      <c r="J1387" s="6">
        <v>57</v>
      </c>
      <c r="K1387" s="6">
        <v>0</v>
      </c>
      <c r="L1387" s="6">
        <v>0</v>
      </c>
      <c r="M1387" s="6">
        <v>1089</v>
      </c>
      <c r="N1387" s="6" t="s">
        <v>1940</v>
      </c>
      <c r="O1387" s="6" t="s">
        <v>1048</v>
      </c>
      <c r="Q1387" s="6" t="s">
        <v>870</v>
      </c>
      <c r="S1387" s="6">
        <v>16983082</v>
      </c>
      <c r="T1387" s="6" t="s">
        <v>1942</v>
      </c>
      <c r="Y1387" s="6">
        <v>411</v>
      </c>
      <c r="Z1387" s="6" t="s">
        <v>4931</v>
      </c>
    </row>
    <row r="1388" spans="1:26">
      <c r="A1388" s="6" t="s">
        <v>4932</v>
      </c>
      <c r="B1388" s="6" t="s">
        <v>4933</v>
      </c>
      <c r="C1388" s="6" t="s">
        <v>4934</v>
      </c>
      <c r="D1388" s="6" t="s">
        <v>4935</v>
      </c>
      <c r="E1388" s="6" t="s">
        <v>1481</v>
      </c>
      <c r="F1388" s="6" t="s">
        <v>1482</v>
      </c>
      <c r="G1388" s="6" t="s">
        <v>1989</v>
      </c>
      <c r="H1388" s="6" t="s">
        <v>186</v>
      </c>
      <c r="I1388" s="6">
        <v>1</v>
      </c>
      <c r="J1388" s="6">
        <v>450</v>
      </c>
      <c r="K1388" s="6">
        <v>0</v>
      </c>
      <c r="L1388" s="6">
        <v>0</v>
      </c>
      <c r="M1388" s="6">
        <v>1048</v>
      </c>
      <c r="N1388" s="6" t="s">
        <v>1476</v>
      </c>
      <c r="O1388" s="6" t="s">
        <v>1477</v>
      </c>
      <c r="Q1388" s="6" t="s">
        <v>870</v>
      </c>
      <c r="T1388" s="6" t="s">
        <v>1886</v>
      </c>
      <c r="V1388" s="6">
        <v>962977</v>
      </c>
      <c r="W1388" s="6" t="s">
        <v>4936</v>
      </c>
      <c r="X1388" s="6" t="s">
        <v>4937</v>
      </c>
    </row>
    <row r="1389" spans="1:26">
      <c r="A1389" s="6" t="s">
        <v>4932</v>
      </c>
      <c r="B1389" s="6" t="s">
        <v>4933</v>
      </c>
      <c r="C1389" s="6" t="s">
        <v>4934</v>
      </c>
      <c r="D1389" s="6" t="s">
        <v>4935</v>
      </c>
      <c r="E1389" s="6" t="s">
        <v>1514</v>
      </c>
      <c r="F1389" s="6" t="s">
        <v>1515</v>
      </c>
      <c r="G1389" s="6" t="s">
        <v>179</v>
      </c>
      <c r="H1389" s="6">
        <v>4714781024716</v>
      </c>
      <c r="I1389" s="6">
        <v>1</v>
      </c>
      <c r="J1389" s="6">
        <v>299</v>
      </c>
      <c r="K1389" s="6">
        <v>0</v>
      </c>
      <c r="L1389" s="6">
        <v>0</v>
      </c>
      <c r="M1389" s="6">
        <v>1048</v>
      </c>
      <c r="N1389" s="6" t="s">
        <v>1476</v>
      </c>
      <c r="O1389" s="6" t="s">
        <v>1477</v>
      </c>
      <c r="Q1389" s="6" t="s">
        <v>870</v>
      </c>
      <c r="T1389" s="6" t="s">
        <v>1886</v>
      </c>
      <c r="V1389" s="6">
        <v>962977</v>
      </c>
      <c r="W1389" s="6" t="s">
        <v>4936</v>
      </c>
      <c r="X1389" s="6" t="s">
        <v>4937</v>
      </c>
    </row>
    <row r="1390" spans="1:26">
      <c r="A1390" s="6" t="s">
        <v>4932</v>
      </c>
      <c r="B1390" s="6" t="s">
        <v>4933</v>
      </c>
      <c r="C1390" s="6" t="s">
        <v>4934</v>
      </c>
      <c r="D1390" s="6" t="s">
        <v>4935</v>
      </c>
      <c r="E1390" s="6" t="s">
        <v>1499</v>
      </c>
      <c r="F1390" s="6" t="s">
        <v>1500</v>
      </c>
      <c r="G1390" s="6" t="s">
        <v>173</v>
      </c>
      <c r="H1390" s="6">
        <v>4714781024730</v>
      </c>
      <c r="I1390" s="6">
        <v>1</v>
      </c>
      <c r="J1390" s="6">
        <v>299</v>
      </c>
      <c r="K1390" s="6">
        <v>0</v>
      </c>
      <c r="L1390" s="6">
        <v>0</v>
      </c>
      <c r="M1390" s="6">
        <v>1048</v>
      </c>
      <c r="N1390" s="6" t="s">
        <v>1476</v>
      </c>
      <c r="O1390" s="6" t="s">
        <v>1477</v>
      </c>
      <c r="Q1390" s="6" t="s">
        <v>870</v>
      </c>
      <c r="T1390" s="6" t="s">
        <v>1886</v>
      </c>
      <c r="V1390" s="6">
        <v>962977</v>
      </c>
      <c r="W1390" s="6" t="s">
        <v>4936</v>
      </c>
      <c r="X1390" s="6" t="s">
        <v>4937</v>
      </c>
    </row>
    <row r="1391" spans="1:26">
      <c r="A1391" s="6" t="s">
        <v>4932</v>
      </c>
      <c r="B1391" s="6" t="s">
        <v>4933</v>
      </c>
      <c r="C1391" s="6" t="s">
        <v>4934</v>
      </c>
      <c r="D1391" s="6" t="s">
        <v>4935</v>
      </c>
      <c r="E1391" s="6" t="s">
        <v>1740</v>
      </c>
      <c r="F1391" s="6" t="s">
        <v>1741</v>
      </c>
      <c r="I1391" s="6">
        <v>1</v>
      </c>
      <c r="J1391" s="6">
        <v>0</v>
      </c>
      <c r="K1391" s="6">
        <v>0</v>
      </c>
      <c r="L1391" s="6">
        <v>0</v>
      </c>
      <c r="M1391" s="6">
        <v>1048</v>
      </c>
      <c r="N1391" s="6" t="s">
        <v>1476</v>
      </c>
      <c r="O1391" s="6" t="s">
        <v>1477</v>
      </c>
      <c r="Q1391" s="6" t="s">
        <v>870</v>
      </c>
      <c r="T1391" s="6" t="s">
        <v>1886</v>
      </c>
      <c r="V1391" s="6">
        <v>962977</v>
      </c>
      <c r="W1391" s="6" t="s">
        <v>4936</v>
      </c>
      <c r="X1391" s="6" t="s">
        <v>4937</v>
      </c>
    </row>
    <row r="1392" spans="1:26">
      <c r="A1392" s="6" t="s">
        <v>4932</v>
      </c>
      <c r="B1392" s="6" t="s">
        <v>4933</v>
      </c>
      <c r="C1392" s="6" t="s">
        <v>4934</v>
      </c>
      <c r="D1392" s="6" t="s">
        <v>4935</v>
      </c>
      <c r="E1392" s="6" t="s">
        <v>873</v>
      </c>
      <c r="F1392" s="6" t="s">
        <v>1299</v>
      </c>
      <c r="G1392" s="6" t="s">
        <v>874</v>
      </c>
      <c r="I1392" s="6">
        <v>1</v>
      </c>
      <c r="J1392" s="6">
        <v>52</v>
      </c>
      <c r="K1392" s="6">
        <v>0</v>
      </c>
      <c r="L1392" s="6">
        <v>0</v>
      </c>
      <c r="M1392" s="6">
        <v>1048</v>
      </c>
      <c r="N1392" s="6" t="s">
        <v>1476</v>
      </c>
      <c r="O1392" s="6" t="s">
        <v>1477</v>
      </c>
      <c r="Q1392" s="6" t="s">
        <v>870</v>
      </c>
      <c r="T1392" s="6" t="s">
        <v>1886</v>
      </c>
      <c r="V1392" s="6">
        <v>962977</v>
      </c>
      <c r="W1392" s="6" t="s">
        <v>4936</v>
      </c>
      <c r="X1392" s="6" t="s">
        <v>4937</v>
      </c>
    </row>
    <row r="1393" spans="1:26">
      <c r="A1393" s="6" t="s">
        <v>4938</v>
      </c>
      <c r="B1393" s="6" t="s">
        <v>4939</v>
      </c>
      <c r="C1393" s="6" t="s">
        <v>4940</v>
      </c>
      <c r="D1393" s="6" t="s">
        <v>4941</v>
      </c>
      <c r="E1393" s="6" t="s">
        <v>1923</v>
      </c>
      <c r="F1393" s="6" t="s">
        <v>1924</v>
      </c>
      <c r="G1393" s="6" t="s">
        <v>1925</v>
      </c>
      <c r="H1393" s="6" t="s">
        <v>345</v>
      </c>
      <c r="I1393" s="6">
        <v>1</v>
      </c>
      <c r="J1393" s="6">
        <v>390</v>
      </c>
      <c r="K1393" s="6">
        <v>0</v>
      </c>
      <c r="L1393" s="6">
        <v>0</v>
      </c>
      <c r="M1393" s="6">
        <v>809</v>
      </c>
      <c r="N1393" s="6" t="s">
        <v>1940</v>
      </c>
      <c r="O1393" s="6" t="s">
        <v>1495</v>
      </c>
      <c r="Q1393" s="6" t="s">
        <v>870</v>
      </c>
      <c r="T1393" s="6" t="s">
        <v>1942</v>
      </c>
      <c r="Y1393" s="6">
        <v>913</v>
      </c>
      <c r="Z1393" s="6" t="s">
        <v>4942</v>
      </c>
    </row>
    <row r="1394" spans="1:26">
      <c r="A1394" s="6" t="s">
        <v>4938</v>
      </c>
      <c r="B1394" s="6" t="s">
        <v>4939</v>
      </c>
      <c r="C1394" s="6" t="s">
        <v>4940</v>
      </c>
      <c r="D1394" s="6" t="s">
        <v>4941</v>
      </c>
      <c r="E1394" s="6" t="s">
        <v>3101</v>
      </c>
      <c r="F1394" s="6" t="s">
        <v>3102</v>
      </c>
      <c r="G1394" s="6" t="s">
        <v>3103</v>
      </c>
      <c r="H1394" s="6">
        <v>4714781021463</v>
      </c>
      <c r="I1394" s="6">
        <v>1</v>
      </c>
      <c r="J1394" s="6">
        <v>120</v>
      </c>
      <c r="K1394" s="6">
        <v>0</v>
      </c>
      <c r="L1394" s="6">
        <v>0</v>
      </c>
      <c r="M1394" s="6">
        <v>809</v>
      </c>
      <c r="N1394" s="6" t="s">
        <v>1940</v>
      </c>
      <c r="O1394" s="6" t="s">
        <v>1495</v>
      </c>
      <c r="Q1394" s="6" t="s">
        <v>870</v>
      </c>
      <c r="T1394" s="6" t="s">
        <v>1942</v>
      </c>
      <c r="Y1394" s="6">
        <v>913</v>
      </c>
      <c r="Z1394" s="6" t="s">
        <v>4942</v>
      </c>
    </row>
    <row r="1395" spans="1:26">
      <c r="A1395" s="6" t="s">
        <v>4938</v>
      </c>
      <c r="B1395" s="6" t="s">
        <v>4939</v>
      </c>
      <c r="C1395" s="6" t="s">
        <v>4940</v>
      </c>
      <c r="D1395" s="6" t="s">
        <v>4941</v>
      </c>
      <c r="E1395" s="6" t="s">
        <v>1514</v>
      </c>
      <c r="F1395" s="6" t="s">
        <v>1515</v>
      </c>
      <c r="G1395" s="6" t="s">
        <v>179</v>
      </c>
      <c r="H1395" s="6">
        <v>4714781024716</v>
      </c>
      <c r="I1395" s="6">
        <v>1</v>
      </c>
      <c r="J1395" s="6">
        <v>299</v>
      </c>
      <c r="K1395" s="6">
        <v>0</v>
      </c>
      <c r="L1395" s="6">
        <v>0</v>
      </c>
      <c r="M1395" s="6">
        <v>809</v>
      </c>
      <c r="N1395" s="6" t="s">
        <v>1940</v>
      </c>
      <c r="O1395" s="6" t="s">
        <v>1495</v>
      </c>
      <c r="Q1395" s="6" t="s">
        <v>870</v>
      </c>
      <c r="T1395" s="6" t="s">
        <v>1942</v>
      </c>
      <c r="Y1395" s="6">
        <v>913</v>
      </c>
      <c r="Z1395" s="6" t="s">
        <v>4942</v>
      </c>
    </row>
    <row r="1396" spans="1:26">
      <c r="A1396" s="6" t="s">
        <v>4943</v>
      </c>
      <c r="B1396" s="6" t="s">
        <v>4944</v>
      </c>
      <c r="C1396" s="6" t="s">
        <v>4945</v>
      </c>
      <c r="D1396" s="6" t="s">
        <v>4946</v>
      </c>
      <c r="E1396" s="6" t="s">
        <v>3101</v>
      </c>
      <c r="F1396" s="6" t="s">
        <v>3102</v>
      </c>
      <c r="G1396" s="6" t="s">
        <v>3103</v>
      </c>
      <c r="H1396" s="6">
        <v>4714781021463</v>
      </c>
      <c r="I1396" s="6">
        <v>1</v>
      </c>
      <c r="J1396" s="6">
        <v>120</v>
      </c>
      <c r="K1396" s="6">
        <v>60</v>
      </c>
      <c r="L1396" s="6">
        <v>0</v>
      </c>
      <c r="M1396" s="6">
        <v>379</v>
      </c>
      <c r="N1396" s="6" t="s">
        <v>1940</v>
      </c>
      <c r="O1396" s="6" t="s">
        <v>1048</v>
      </c>
      <c r="Q1396" s="6" t="s">
        <v>870</v>
      </c>
      <c r="T1396" s="6" t="s">
        <v>1942</v>
      </c>
      <c r="Y1396" s="6">
        <v>265</v>
      </c>
      <c r="Z1396" s="6" t="s">
        <v>4947</v>
      </c>
    </row>
    <row r="1397" spans="1:26">
      <c r="A1397" s="6" t="s">
        <v>4943</v>
      </c>
      <c r="B1397" s="6" t="s">
        <v>4944</v>
      </c>
      <c r="C1397" s="6" t="s">
        <v>4945</v>
      </c>
      <c r="D1397" s="6" t="s">
        <v>4946</v>
      </c>
      <c r="E1397" s="6" t="s">
        <v>1526</v>
      </c>
      <c r="F1397" s="6" t="s">
        <v>1527</v>
      </c>
      <c r="G1397" s="6" t="s">
        <v>4948</v>
      </c>
      <c r="H1397" s="6" t="s">
        <v>1027</v>
      </c>
      <c r="I1397" s="6">
        <v>1</v>
      </c>
      <c r="J1397" s="6">
        <v>199</v>
      </c>
      <c r="K1397" s="6">
        <v>60</v>
      </c>
      <c r="L1397" s="6">
        <v>0</v>
      </c>
      <c r="M1397" s="6">
        <v>379</v>
      </c>
      <c r="N1397" s="6" t="s">
        <v>1940</v>
      </c>
      <c r="O1397" s="6" t="s">
        <v>1048</v>
      </c>
      <c r="Q1397" s="6" t="s">
        <v>870</v>
      </c>
      <c r="T1397" s="6" t="s">
        <v>1942</v>
      </c>
      <c r="Y1397" s="6">
        <v>265</v>
      </c>
      <c r="Z1397" s="6" t="s">
        <v>4947</v>
      </c>
    </row>
    <row r="1398" spans="1:26">
      <c r="A1398" s="6" t="s">
        <v>4949</v>
      </c>
      <c r="B1398" s="6" t="s">
        <v>4950</v>
      </c>
      <c r="C1398" s="6" t="s">
        <v>4951</v>
      </c>
      <c r="D1398" s="6" t="s">
        <v>4952</v>
      </c>
      <c r="E1398" s="6" t="s">
        <v>876</v>
      </c>
      <c r="F1398" s="6" t="s">
        <v>877</v>
      </c>
      <c r="G1398" s="6" t="s">
        <v>184</v>
      </c>
      <c r="H1398" s="6">
        <v>4714781020107</v>
      </c>
      <c r="I1398" s="6">
        <v>1</v>
      </c>
      <c r="J1398" s="6">
        <v>399</v>
      </c>
      <c r="K1398" s="6">
        <v>65</v>
      </c>
      <c r="L1398" s="6">
        <v>0</v>
      </c>
      <c r="M1398" s="6">
        <v>464</v>
      </c>
      <c r="N1398" s="6" t="s">
        <v>1476</v>
      </c>
      <c r="O1398" s="6" t="s">
        <v>1477</v>
      </c>
      <c r="Q1398" s="6" t="s">
        <v>870</v>
      </c>
      <c r="T1398" s="6" t="s">
        <v>1886</v>
      </c>
      <c r="V1398" s="6">
        <v>194620</v>
      </c>
      <c r="W1398" s="6" t="s">
        <v>4953</v>
      </c>
      <c r="X1398" s="6" t="s">
        <v>4954</v>
      </c>
    </row>
    <row r="1399" spans="1:26">
      <c r="A1399" s="6" t="s">
        <v>4955</v>
      </c>
      <c r="B1399" s="6" t="s">
        <v>4956</v>
      </c>
      <c r="C1399" s="6" t="s">
        <v>4957</v>
      </c>
      <c r="D1399" s="6" t="s">
        <v>4958</v>
      </c>
      <c r="E1399" s="6" t="s">
        <v>1484</v>
      </c>
      <c r="F1399" s="6" t="s">
        <v>1485</v>
      </c>
      <c r="G1399" s="6" t="s">
        <v>1956</v>
      </c>
      <c r="H1399" s="6" t="s">
        <v>248</v>
      </c>
      <c r="I1399" s="6">
        <v>1</v>
      </c>
      <c r="J1399" s="6">
        <v>960</v>
      </c>
      <c r="K1399" s="6">
        <v>0</v>
      </c>
      <c r="L1399" s="6">
        <v>0</v>
      </c>
      <c r="M1399" s="6">
        <v>1875</v>
      </c>
      <c r="N1399" s="6" t="s">
        <v>1940</v>
      </c>
      <c r="O1399" s="6" t="s">
        <v>1495</v>
      </c>
      <c r="Q1399" s="6" t="s">
        <v>870</v>
      </c>
      <c r="T1399" s="6" t="s">
        <v>1942</v>
      </c>
      <c r="Y1399" s="6">
        <v>807</v>
      </c>
      <c r="Z1399" s="6" t="s">
        <v>4959</v>
      </c>
    </row>
    <row r="1400" spans="1:26">
      <c r="A1400" s="6" t="s">
        <v>4955</v>
      </c>
      <c r="B1400" s="6" t="s">
        <v>4956</v>
      </c>
      <c r="C1400" s="6" t="s">
        <v>4957</v>
      </c>
      <c r="D1400" s="6" t="s">
        <v>4958</v>
      </c>
      <c r="E1400" s="6" t="s">
        <v>876</v>
      </c>
      <c r="F1400" s="6" t="s">
        <v>877</v>
      </c>
      <c r="G1400" s="6" t="s">
        <v>184</v>
      </c>
      <c r="H1400" s="6">
        <v>4714781020107</v>
      </c>
      <c r="I1400" s="6">
        <v>2</v>
      </c>
      <c r="J1400" s="6">
        <v>798</v>
      </c>
      <c r="K1400" s="6">
        <v>0</v>
      </c>
      <c r="L1400" s="6">
        <v>0</v>
      </c>
      <c r="M1400" s="6">
        <v>1875</v>
      </c>
      <c r="N1400" s="6" t="s">
        <v>1940</v>
      </c>
      <c r="O1400" s="6" t="s">
        <v>1495</v>
      </c>
      <c r="Q1400" s="6" t="s">
        <v>870</v>
      </c>
      <c r="T1400" s="6" t="s">
        <v>1942</v>
      </c>
      <c r="Y1400" s="6">
        <v>807</v>
      </c>
      <c r="Z1400" s="6" t="s">
        <v>4959</v>
      </c>
    </row>
    <row r="1401" spans="1:26">
      <c r="A1401" s="6" t="s">
        <v>4955</v>
      </c>
      <c r="B1401" s="6" t="s">
        <v>4956</v>
      </c>
      <c r="C1401" s="6" t="s">
        <v>4957</v>
      </c>
      <c r="D1401" s="6" t="s">
        <v>4958</v>
      </c>
      <c r="E1401" s="6" t="s">
        <v>3101</v>
      </c>
      <c r="F1401" s="6" t="s">
        <v>3102</v>
      </c>
      <c r="G1401" s="6" t="s">
        <v>3103</v>
      </c>
      <c r="H1401" s="6">
        <v>4714781021463</v>
      </c>
      <c r="I1401" s="6">
        <v>1</v>
      </c>
      <c r="J1401" s="6">
        <v>120</v>
      </c>
      <c r="K1401" s="6">
        <v>0</v>
      </c>
      <c r="L1401" s="6">
        <v>0</v>
      </c>
      <c r="M1401" s="6">
        <v>1875</v>
      </c>
      <c r="N1401" s="6" t="s">
        <v>1940</v>
      </c>
      <c r="O1401" s="6" t="s">
        <v>1495</v>
      </c>
      <c r="Q1401" s="6" t="s">
        <v>870</v>
      </c>
      <c r="T1401" s="6" t="s">
        <v>1942</v>
      </c>
      <c r="Y1401" s="6">
        <v>807</v>
      </c>
      <c r="Z1401" s="6" t="s">
        <v>4959</v>
      </c>
    </row>
    <row r="1402" spans="1:26">
      <c r="A1402" s="6" t="s">
        <v>4955</v>
      </c>
      <c r="B1402" s="6" t="s">
        <v>4956</v>
      </c>
      <c r="C1402" s="6" t="s">
        <v>4957</v>
      </c>
      <c r="D1402" s="6" t="s">
        <v>4958</v>
      </c>
      <c r="E1402" s="6" t="s">
        <v>1489</v>
      </c>
      <c r="F1402" s="6" t="s">
        <v>1954</v>
      </c>
      <c r="G1402" s="6" t="s">
        <v>1491</v>
      </c>
      <c r="H1402" s="6">
        <v>4714781020794</v>
      </c>
      <c r="I1402" s="6">
        <v>1</v>
      </c>
      <c r="J1402" s="6">
        <v>109</v>
      </c>
      <c r="K1402" s="6">
        <v>0</v>
      </c>
      <c r="L1402" s="6">
        <v>0</v>
      </c>
      <c r="M1402" s="6">
        <v>1875</v>
      </c>
      <c r="N1402" s="6" t="s">
        <v>1940</v>
      </c>
      <c r="O1402" s="6" t="s">
        <v>1495</v>
      </c>
      <c r="Q1402" s="6" t="s">
        <v>870</v>
      </c>
      <c r="T1402" s="6" t="s">
        <v>1942</v>
      </c>
      <c r="Y1402" s="6">
        <v>807</v>
      </c>
      <c r="Z1402" s="6" t="s">
        <v>4959</v>
      </c>
    </row>
    <row r="1403" spans="1:26">
      <c r="A1403" s="6" t="s">
        <v>4955</v>
      </c>
      <c r="B1403" s="6" t="s">
        <v>4956</v>
      </c>
      <c r="C1403" s="6" t="s">
        <v>4957</v>
      </c>
      <c r="D1403" s="6" t="s">
        <v>4958</v>
      </c>
      <c r="E1403" s="6" t="s">
        <v>1507</v>
      </c>
      <c r="F1403" s="6" t="s">
        <v>1943</v>
      </c>
      <c r="G1403" s="6" t="s">
        <v>874</v>
      </c>
      <c r="I1403" s="6">
        <v>1</v>
      </c>
      <c r="J1403" s="6">
        <v>-19</v>
      </c>
      <c r="K1403" s="6">
        <v>0</v>
      </c>
      <c r="L1403" s="6">
        <v>0</v>
      </c>
      <c r="M1403" s="6">
        <v>1875</v>
      </c>
      <c r="N1403" s="6" t="s">
        <v>1940</v>
      </c>
      <c r="O1403" s="6" t="s">
        <v>1495</v>
      </c>
      <c r="Q1403" s="6" t="s">
        <v>870</v>
      </c>
      <c r="T1403" s="6" t="s">
        <v>1942</v>
      </c>
      <c r="Y1403" s="6">
        <v>807</v>
      </c>
      <c r="Z1403" s="6" t="s">
        <v>4959</v>
      </c>
    </row>
    <row r="1404" spans="1:26">
      <c r="A1404" s="6" t="s">
        <v>4955</v>
      </c>
      <c r="B1404" s="6" t="s">
        <v>4956</v>
      </c>
      <c r="C1404" s="6" t="s">
        <v>4957</v>
      </c>
      <c r="D1404" s="6" t="s">
        <v>4958</v>
      </c>
      <c r="E1404" s="6" t="s">
        <v>868</v>
      </c>
      <c r="F1404" s="6" t="s">
        <v>871</v>
      </c>
      <c r="G1404" s="6" t="s">
        <v>872</v>
      </c>
      <c r="I1404" s="6">
        <v>1</v>
      </c>
      <c r="J1404" s="6">
        <v>-93</v>
      </c>
      <c r="K1404" s="6">
        <v>0</v>
      </c>
      <c r="L1404" s="6">
        <v>0</v>
      </c>
      <c r="M1404" s="6">
        <v>1875</v>
      </c>
      <c r="N1404" s="6" t="s">
        <v>1940</v>
      </c>
      <c r="O1404" s="6" t="s">
        <v>1495</v>
      </c>
      <c r="Q1404" s="6" t="s">
        <v>870</v>
      </c>
      <c r="T1404" s="6" t="s">
        <v>1942</v>
      </c>
      <c r="Y1404" s="6">
        <v>807</v>
      </c>
      <c r="Z1404" s="6" t="s">
        <v>4959</v>
      </c>
    </row>
    <row r="1405" spans="1:26">
      <c r="A1405" s="6" t="s">
        <v>4955</v>
      </c>
      <c r="B1405" s="6" t="s">
        <v>4956</v>
      </c>
      <c r="C1405" s="6" t="s">
        <v>4957</v>
      </c>
      <c r="D1405" s="6" t="s">
        <v>4958</v>
      </c>
      <c r="E1405" s="6" t="s">
        <v>1887</v>
      </c>
      <c r="F1405" s="6" t="s">
        <v>1888</v>
      </c>
      <c r="I1405" s="6">
        <v>1</v>
      </c>
      <c r="J1405" s="6">
        <v>0</v>
      </c>
      <c r="K1405" s="6">
        <v>0</v>
      </c>
      <c r="L1405" s="6">
        <v>0</v>
      </c>
      <c r="M1405" s="6">
        <v>1875</v>
      </c>
      <c r="N1405" s="6" t="s">
        <v>1940</v>
      </c>
      <c r="O1405" s="6" t="s">
        <v>1495</v>
      </c>
      <c r="Q1405" s="6" t="s">
        <v>870</v>
      </c>
      <c r="T1405" s="6" t="s">
        <v>1942</v>
      </c>
      <c r="Y1405" s="6">
        <v>807</v>
      </c>
      <c r="Z1405" s="6" t="s">
        <v>4959</v>
      </c>
    </row>
    <row r="1406" spans="1:26">
      <c r="A1406" s="6" t="s">
        <v>4955</v>
      </c>
      <c r="B1406" s="6" t="s">
        <v>4956</v>
      </c>
      <c r="C1406" s="6" t="s">
        <v>4957</v>
      </c>
      <c r="D1406" s="6" t="s">
        <v>4958</v>
      </c>
      <c r="E1406" s="6" t="s">
        <v>1740</v>
      </c>
      <c r="F1406" s="6" t="s">
        <v>1741</v>
      </c>
      <c r="I1406" s="6">
        <v>1</v>
      </c>
      <c r="J1406" s="6">
        <v>0</v>
      </c>
      <c r="K1406" s="6">
        <v>0</v>
      </c>
      <c r="L1406" s="6">
        <v>0</v>
      </c>
      <c r="M1406" s="6">
        <v>1875</v>
      </c>
      <c r="N1406" s="6" t="s">
        <v>1940</v>
      </c>
      <c r="O1406" s="6" t="s">
        <v>1495</v>
      </c>
      <c r="Q1406" s="6" t="s">
        <v>870</v>
      </c>
      <c r="T1406" s="6" t="s">
        <v>1942</v>
      </c>
      <c r="Y1406" s="6">
        <v>807</v>
      </c>
      <c r="Z1406" s="6" t="s">
        <v>4959</v>
      </c>
    </row>
    <row r="1407" spans="1:26">
      <c r="A1407" s="6" t="s">
        <v>4955</v>
      </c>
      <c r="B1407" s="6" t="s">
        <v>4956</v>
      </c>
      <c r="C1407" s="6" t="s">
        <v>4957</v>
      </c>
      <c r="D1407" s="6" t="s">
        <v>4958</v>
      </c>
      <c r="E1407" s="6" t="s">
        <v>1810</v>
      </c>
      <c r="F1407" s="6" t="s">
        <v>1811</v>
      </c>
      <c r="I1407" s="6">
        <v>1</v>
      </c>
      <c r="J1407" s="6">
        <v>0</v>
      </c>
      <c r="K1407" s="6">
        <v>0</v>
      </c>
      <c r="L1407" s="6">
        <v>0</v>
      </c>
      <c r="M1407" s="6">
        <v>1875</v>
      </c>
      <c r="N1407" s="6" t="s">
        <v>1940</v>
      </c>
      <c r="O1407" s="6" t="s">
        <v>1495</v>
      </c>
      <c r="Q1407" s="6" t="s">
        <v>870</v>
      </c>
      <c r="T1407" s="6" t="s">
        <v>1942</v>
      </c>
      <c r="Y1407" s="6">
        <v>807</v>
      </c>
      <c r="Z1407" s="6" t="s">
        <v>4959</v>
      </c>
    </row>
    <row r="1408" spans="1:26">
      <c r="A1408" s="6" t="s">
        <v>4955</v>
      </c>
      <c r="B1408" s="6" t="s">
        <v>4956</v>
      </c>
      <c r="C1408" s="6" t="s">
        <v>4957</v>
      </c>
      <c r="D1408" s="6" t="s">
        <v>4958</v>
      </c>
      <c r="E1408" s="6" t="s">
        <v>873</v>
      </c>
      <c r="F1408" s="6" t="s">
        <v>1299</v>
      </c>
      <c r="G1408" s="6" t="s">
        <v>874</v>
      </c>
      <c r="I1408" s="6">
        <v>1</v>
      </c>
      <c r="J1408" s="6">
        <v>94</v>
      </c>
      <c r="K1408" s="6">
        <v>0</v>
      </c>
      <c r="L1408" s="6">
        <v>0</v>
      </c>
      <c r="M1408" s="6">
        <v>1875</v>
      </c>
      <c r="N1408" s="6" t="s">
        <v>1940</v>
      </c>
      <c r="O1408" s="6" t="s">
        <v>1495</v>
      </c>
      <c r="Q1408" s="6" t="s">
        <v>870</v>
      </c>
      <c r="T1408" s="6" t="s">
        <v>1942</v>
      </c>
      <c r="Y1408" s="6">
        <v>807</v>
      </c>
      <c r="Z1408" s="6" t="s">
        <v>4959</v>
      </c>
    </row>
    <row r="1409" spans="1:27">
      <c r="A1409" s="6" t="s">
        <v>4960</v>
      </c>
      <c r="B1409" s="6" t="s">
        <v>4961</v>
      </c>
      <c r="C1409" s="6" t="s">
        <v>4962</v>
      </c>
      <c r="D1409" s="6" t="s">
        <v>4963</v>
      </c>
      <c r="E1409" s="6" t="s">
        <v>1486</v>
      </c>
      <c r="F1409" s="6" t="s">
        <v>1487</v>
      </c>
      <c r="G1409" s="6" t="s">
        <v>1488</v>
      </c>
      <c r="H1409" s="6" t="s">
        <v>163</v>
      </c>
      <c r="I1409" s="6">
        <v>1</v>
      </c>
      <c r="J1409" s="6">
        <v>399</v>
      </c>
      <c r="K1409" s="6">
        <v>0</v>
      </c>
      <c r="L1409" s="6">
        <v>0</v>
      </c>
      <c r="M1409" s="6">
        <v>996</v>
      </c>
      <c r="N1409" s="6" t="s">
        <v>1476</v>
      </c>
      <c r="O1409" s="6" t="s">
        <v>1477</v>
      </c>
      <c r="Q1409" s="6" t="s">
        <v>870</v>
      </c>
      <c r="T1409" s="6" t="s">
        <v>1886</v>
      </c>
      <c r="V1409" s="6">
        <v>982557</v>
      </c>
      <c r="W1409" s="6" t="s">
        <v>4964</v>
      </c>
      <c r="X1409" s="6" t="s">
        <v>4965</v>
      </c>
    </row>
    <row r="1410" spans="1:27">
      <c r="A1410" s="6" t="s">
        <v>4960</v>
      </c>
      <c r="B1410" s="6" t="s">
        <v>4961</v>
      </c>
      <c r="C1410" s="6" t="s">
        <v>4962</v>
      </c>
      <c r="D1410" s="6" t="s">
        <v>4963</v>
      </c>
      <c r="E1410" s="6" t="s">
        <v>1481</v>
      </c>
      <c r="F1410" s="6" t="s">
        <v>1482</v>
      </c>
      <c r="G1410" s="6" t="s">
        <v>1483</v>
      </c>
      <c r="H1410" s="6" t="s">
        <v>175</v>
      </c>
      <c r="I1410" s="6">
        <v>1</v>
      </c>
      <c r="J1410" s="6">
        <v>450</v>
      </c>
      <c r="K1410" s="6">
        <v>0</v>
      </c>
      <c r="L1410" s="6">
        <v>0</v>
      </c>
      <c r="M1410" s="6">
        <v>996</v>
      </c>
      <c r="N1410" s="6" t="s">
        <v>1476</v>
      </c>
      <c r="O1410" s="6" t="s">
        <v>1477</v>
      </c>
      <c r="Q1410" s="6" t="s">
        <v>870</v>
      </c>
      <c r="T1410" s="6" t="s">
        <v>1886</v>
      </c>
      <c r="V1410" s="6">
        <v>982557</v>
      </c>
      <c r="W1410" s="6" t="s">
        <v>4964</v>
      </c>
      <c r="X1410" s="6" t="s">
        <v>4965</v>
      </c>
    </row>
    <row r="1411" spans="1:27">
      <c r="A1411" s="6" t="s">
        <v>4960</v>
      </c>
      <c r="B1411" s="6" t="s">
        <v>4961</v>
      </c>
      <c r="C1411" s="6" t="s">
        <v>4962</v>
      </c>
      <c r="D1411" s="6" t="s">
        <v>4963</v>
      </c>
      <c r="E1411" s="6" t="s">
        <v>1526</v>
      </c>
      <c r="F1411" s="6" t="s">
        <v>1527</v>
      </c>
      <c r="G1411" s="6" t="s">
        <v>1528</v>
      </c>
      <c r="H1411" s="6" t="s">
        <v>1021</v>
      </c>
      <c r="I1411" s="6">
        <v>1</v>
      </c>
      <c r="J1411" s="6">
        <v>199</v>
      </c>
      <c r="K1411" s="6">
        <v>0</v>
      </c>
      <c r="L1411" s="6">
        <v>0</v>
      </c>
      <c r="M1411" s="6">
        <v>996</v>
      </c>
      <c r="N1411" s="6" t="s">
        <v>1476</v>
      </c>
      <c r="O1411" s="6" t="s">
        <v>1477</v>
      </c>
      <c r="Q1411" s="6" t="s">
        <v>870</v>
      </c>
      <c r="T1411" s="6" t="s">
        <v>1886</v>
      </c>
      <c r="V1411" s="6">
        <v>982557</v>
      </c>
      <c r="W1411" s="6" t="s">
        <v>4964</v>
      </c>
      <c r="X1411" s="6" t="s">
        <v>4965</v>
      </c>
    </row>
    <row r="1412" spans="1:27">
      <c r="A1412" s="6" t="s">
        <v>4960</v>
      </c>
      <c r="B1412" s="6" t="s">
        <v>4961</v>
      </c>
      <c r="C1412" s="6" t="s">
        <v>4962</v>
      </c>
      <c r="D1412" s="6" t="s">
        <v>4963</v>
      </c>
      <c r="E1412" s="6" t="s">
        <v>868</v>
      </c>
      <c r="F1412" s="6" t="s">
        <v>871</v>
      </c>
      <c r="G1412" s="6" t="s">
        <v>872</v>
      </c>
      <c r="I1412" s="6">
        <v>1</v>
      </c>
      <c r="J1412" s="6">
        <v>-52</v>
      </c>
      <c r="K1412" s="6">
        <v>0</v>
      </c>
      <c r="L1412" s="6">
        <v>0</v>
      </c>
      <c r="M1412" s="6">
        <v>996</v>
      </c>
      <c r="N1412" s="6" t="s">
        <v>1476</v>
      </c>
      <c r="O1412" s="6" t="s">
        <v>1477</v>
      </c>
      <c r="Q1412" s="6" t="s">
        <v>870</v>
      </c>
      <c r="T1412" s="6" t="s">
        <v>1886</v>
      </c>
      <c r="V1412" s="6">
        <v>982557</v>
      </c>
      <c r="W1412" s="6" t="s">
        <v>4964</v>
      </c>
      <c r="X1412" s="6" t="s">
        <v>4965</v>
      </c>
    </row>
    <row r="1413" spans="1:27">
      <c r="A1413" s="6" t="s">
        <v>4960</v>
      </c>
      <c r="B1413" s="6" t="s">
        <v>4961</v>
      </c>
      <c r="C1413" s="6" t="s">
        <v>4962</v>
      </c>
      <c r="D1413" s="6" t="s">
        <v>4963</v>
      </c>
      <c r="E1413" s="6" t="s">
        <v>1887</v>
      </c>
      <c r="F1413" s="6" t="s">
        <v>1888</v>
      </c>
      <c r="I1413" s="6">
        <v>1</v>
      </c>
      <c r="J1413" s="6">
        <v>0</v>
      </c>
      <c r="K1413" s="6">
        <v>0</v>
      </c>
      <c r="L1413" s="6">
        <v>0</v>
      </c>
      <c r="M1413" s="6">
        <v>996</v>
      </c>
      <c r="N1413" s="6" t="s">
        <v>1476</v>
      </c>
      <c r="O1413" s="6" t="s">
        <v>1477</v>
      </c>
      <c r="Q1413" s="6" t="s">
        <v>870</v>
      </c>
      <c r="T1413" s="6" t="s">
        <v>1886</v>
      </c>
      <c r="V1413" s="6">
        <v>982557</v>
      </c>
      <c r="W1413" s="6" t="s">
        <v>4964</v>
      </c>
      <c r="X1413" s="6" t="s">
        <v>4965</v>
      </c>
    </row>
    <row r="1414" spans="1:27">
      <c r="A1414" s="6" t="s">
        <v>4960</v>
      </c>
      <c r="B1414" s="6" t="s">
        <v>4961</v>
      </c>
      <c r="C1414" s="6" t="s">
        <v>4962</v>
      </c>
      <c r="D1414" s="6" t="s">
        <v>4963</v>
      </c>
      <c r="E1414" s="6" t="s">
        <v>873</v>
      </c>
      <c r="F1414" s="6" t="s">
        <v>1299</v>
      </c>
      <c r="G1414" s="6" t="s">
        <v>874</v>
      </c>
      <c r="I1414" s="6">
        <v>1</v>
      </c>
      <c r="J1414" s="6">
        <v>52</v>
      </c>
      <c r="K1414" s="6">
        <v>0</v>
      </c>
      <c r="L1414" s="6">
        <v>0</v>
      </c>
      <c r="M1414" s="6">
        <v>996</v>
      </c>
      <c r="N1414" s="6" t="s">
        <v>1476</v>
      </c>
      <c r="O1414" s="6" t="s">
        <v>1477</v>
      </c>
      <c r="Q1414" s="6" t="s">
        <v>870</v>
      </c>
      <c r="T1414" s="6" t="s">
        <v>1886</v>
      </c>
      <c r="V1414" s="6">
        <v>982557</v>
      </c>
      <c r="W1414" s="6" t="s">
        <v>4964</v>
      </c>
      <c r="X1414" s="6" t="s">
        <v>4965</v>
      </c>
    </row>
    <row r="1415" spans="1:27">
      <c r="A1415" s="6" t="s">
        <v>4966</v>
      </c>
      <c r="B1415" s="6" t="s">
        <v>4967</v>
      </c>
      <c r="C1415" s="6" t="s">
        <v>4968</v>
      </c>
      <c r="D1415" s="6" t="s">
        <v>4969</v>
      </c>
      <c r="E1415" s="6" t="s">
        <v>1524</v>
      </c>
      <c r="F1415" s="6" t="s">
        <v>1525</v>
      </c>
      <c r="G1415" s="6" t="s">
        <v>180</v>
      </c>
      <c r="H1415" s="6">
        <v>4714781024723</v>
      </c>
      <c r="I1415" s="6">
        <v>3</v>
      </c>
      <c r="J1415" s="6">
        <v>897</v>
      </c>
      <c r="K1415" s="6">
        <v>0</v>
      </c>
      <c r="L1415" s="6">
        <v>0</v>
      </c>
      <c r="M1415" s="6">
        <v>966</v>
      </c>
      <c r="N1415" s="6" t="s">
        <v>1940</v>
      </c>
      <c r="O1415" s="6" t="s">
        <v>1048</v>
      </c>
      <c r="Q1415" s="6" t="s">
        <v>870</v>
      </c>
      <c r="T1415" s="6" t="s">
        <v>1942</v>
      </c>
      <c r="Y1415" s="6">
        <v>500</v>
      </c>
      <c r="Z1415" s="6" t="s">
        <v>4970</v>
      </c>
    </row>
    <row r="1416" spans="1:27">
      <c r="A1416" s="6" t="s">
        <v>4966</v>
      </c>
      <c r="B1416" s="6" t="s">
        <v>4967</v>
      </c>
      <c r="C1416" s="6" t="s">
        <v>4968</v>
      </c>
      <c r="D1416" s="6" t="s">
        <v>4969</v>
      </c>
      <c r="E1416" s="6" t="s">
        <v>3101</v>
      </c>
      <c r="F1416" s="6" t="s">
        <v>3102</v>
      </c>
      <c r="G1416" s="6" t="s">
        <v>3103</v>
      </c>
      <c r="H1416" s="6">
        <v>4714781021463</v>
      </c>
      <c r="I1416" s="6">
        <v>1</v>
      </c>
      <c r="J1416" s="6">
        <v>120</v>
      </c>
      <c r="K1416" s="6">
        <v>0</v>
      </c>
      <c r="L1416" s="6">
        <v>0</v>
      </c>
      <c r="M1416" s="6">
        <v>966</v>
      </c>
      <c r="N1416" s="6" t="s">
        <v>1940</v>
      </c>
      <c r="O1416" s="6" t="s">
        <v>1048</v>
      </c>
      <c r="Q1416" s="6" t="s">
        <v>870</v>
      </c>
      <c r="T1416" s="6" t="s">
        <v>1942</v>
      </c>
      <c r="Y1416" s="6">
        <v>500</v>
      </c>
      <c r="Z1416" s="6" t="s">
        <v>4970</v>
      </c>
    </row>
    <row r="1417" spans="1:27">
      <c r="A1417" s="6" t="s">
        <v>4966</v>
      </c>
      <c r="B1417" s="6" t="s">
        <v>4967</v>
      </c>
      <c r="C1417" s="6" t="s">
        <v>4968</v>
      </c>
      <c r="D1417" s="6" t="s">
        <v>4969</v>
      </c>
      <c r="E1417" s="6" t="s">
        <v>868</v>
      </c>
      <c r="F1417" s="6" t="s">
        <v>871</v>
      </c>
      <c r="G1417" s="6" t="s">
        <v>872</v>
      </c>
      <c r="I1417" s="6">
        <v>1</v>
      </c>
      <c r="J1417" s="6">
        <v>-51</v>
      </c>
      <c r="K1417" s="6">
        <v>0</v>
      </c>
      <c r="L1417" s="6">
        <v>0</v>
      </c>
      <c r="M1417" s="6">
        <v>966</v>
      </c>
      <c r="N1417" s="6" t="s">
        <v>1940</v>
      </c>
      <c r="O1417" s="6" t="s">
        <v>1048</v>
      </c>
      <c r="Q1417" s="6" t="s">
        <v>870</v>
      </c>
      <c r="T1417" s="6" t="s">
        <v>1942</v>
      </c>
      <c r="Y1417" s="6">
        <v>500</v>
      </c>
      <c r="Z1417" s="6" t="s">
        <v>4970</v>
      </c>
    </row>
    <row r="1418" spans="1:27">
      <c r="A1418" s="6" t="s">
        <v>4966</v>
      </c>
      <c r="B1418" s="6" t="s">
        <v>4967</v>
      </c>
      <c r="C1418" s="6" t="s">
        <v>4968</v>
      </c>
      <c r="D1418" s="6" t="s">
        <v>4969</v>
      </c>
      <c r="E1418" s="6" t="s">
        <v>1810</v>
      </c>
      <c r="F1418" s="6" t="s">
        <v>1811</v>
      </c>
      <c r="I1418" s="6">
        <v>1</v>
      </c>
      <c r="J1418" s="6">
        <v>0</v>
      </c>
      <c r="K1418" s="6">
        <v>0</v>
      </c>
      <c r="L1418" s="6">
        <v>0</v>
      </c>
      <c r="M1418" s="6">
        <v>966</v>
      </c>
      <c r="N1418" s="6" t="s">
        <v>1940</v>
      </c>
      <c r="O1418" s="6" t="s">
        <v>1048</v>
      </c>
      <c r="Q1418" s="6" t="s">
        <v>870</v>
      </c>
      <c r="T1418" s="6" t="s">
        <v>1942</v>
      </c>
      <c r="Y1418" s="6">
        <v>500</v>
      </c>
      <c r="Z1418" s="6" t="s">
        <v>4970</v>
      </c>
    </row>
    <row r="1419" spans="1:27">
      <c r="A1419" s="6" t="s">
        <v>4966</v>
      </c>
      <c r="B1419" s="6" t="s">
        <v>4967</v>
      </c>
      <c r="C1419" s="6" t="s">
        <v>4968</v>
      </c>
      <c r="D1419" s="6" t="s">
        <v>4969</v>
      </c>
      <c r="E1419" s="6" t="s">
        <v>873</v>
      </c>
      <c r="F1419" s="6" t="s">
        <v>1299</v>
      </c>
      <c r="G1419" s="6" t="s">
        <v>874</v>
      </c>
      <c r="I1419" s="6">
        <v>1</v>
      </c>
      <c r="J1419" s="6">
        <v>51</v>
      </c>
      <c r="K1419" s="6">
        <v>0</v>
      </c>
      <c r="L1419" s="6">
        <v>0</v>
      </c>
      <c r="M1419" s="6">
        <v>966</v>
      </c>
      <c r="N1419" s="6" t="s">
        <v>1940</v>
      </c>
      <c r="O1419" s="6" t="s">
        <v>1048</v>
      </c>
      <c r="Q1419" s="6" t="s">
        <v>870</v>
      </c>
      <c r="T1419" s="6" t="s">
        <v>1942</v>
      </c>
      <c r="Y1419" s="6">
        <v>500</v>
      </c>
      <c r="Z1419" s="6" t="s">
        <v>4970</v>
      </c>
    </row>
    <row r="1420" spans="1:27">
      <c r="A1420" s="6" t="s">
        <v>4971</v>
      </c>
      <c r="B1420" s="6" t="s">
        <v>4972</v>
      </c>
      <c r="C1420" s="6" t="s">
        <v>4973</v>
      </c>
      <c r="D1420" s="6" t="s">
        <v>4974</v>
      </c>
      <c r="E1420" s="6" t="s">
        <v>1915</v>
      </c>
      <c r="F1420" s="6" t="s">
        <v>2411</v>
      </c>
      <c r="G1420" s="6" t="s">
        <v>1916</v>
      </c>
      <c r="H1420" s="6">
        <v>4714781021401</v>
      </c>
      <c r="I1420" s="6">
        <v>1</v>
      </c>
      <c r="J1420" s="6">
        <v>99</v>
      </c>
      <c r="K1420" s="6">
        <v>65</v>
      </c>
      <c r="L1420" s="6">
        <v>0</v>
      </c>
      <c r="M1420" s="6">
        <v>164</v>
      </c>
      <c r="N1420" s="6" t="s">
        <v>1476</v>
      </c>
      <c r="O1420" s="6" t="s">
        <v>1477</v>
      </c>
      <c r="Q1420" s="6" t="s">
        <v>870</v>
      </c>
      <c r="T1420" s="6" t="s">
        <v>1886</v>
      </c>
      <c r="V1420" s="6">
        <v>181956</v>
      </c>
      <c r="W1420" s="6" t="s">
        <v>4975</v>
      </c>
      <c r="X1420" s="6" t="s">
        <v>4976</v>
      </c>
      <c r="AA1420" s="6" t="s">
        <v>4977</v>
      </c>
    </row>
    <row r="1421" spans="1:27">
      <c r="A1421" s="6" t="s">
        <v>4978</v>
      </c>
      <c r="B1421" s="6" t="s">
        <v>4979</v>
      </c>
      <c r="C1421" s="6" t="s">
        <v>4980</v>
      </c>
      <c r="D1421" s="6" t="s">
        <v>4981</v>
      </c>
      <c r="E1421" s="6" t="s">
        <v>876</v>
      </c>
      <c r="F1421" s="6" t="s">
        <v>877</v>
      </c>
      <c r="G1421" s="6" t="s">
        <v>184</v>
      </c>
      <c r="H1421" s="6">
        <v>4714781020107</v>
      </c>
      <c r="I1421" s="6">
        <v>4</v>
      </c>
      <c r="J1421" s="6">
        <v>1596</v>
      </c>
      <c r="K1421" s="6">
        <v>0</v>
      </c>
      <c r="L1421" s="6">
        <v>0</v>
      </c>
      <c r="M1421" s="6">
        <v>1516</v>
      </c>
      <c r="N1421" s="6" t="s">
        <v>1960</v>
      </c>
      <c r="O1421" s="6" t="s">
        <v>1961</v>
      </c>
      <c r="Q1421" s="6" t="s">
        <v>870</v>
      </c>
      <c r="T1421" s="6" t="s">
        <v>1942</v>
      </c>
      <c r="Y1421" s="6">
        <v>420</v>
      </c>
      <c r="Z1421" s="6" t="s">
        <v>4982</v>
      </c>
    </row>
    <row r="1422" spans="1:27">
      <c r="A1422" s="6" t="s">
        <v>4978</v>
      </c>
      <c r="B1422" s="6" t="s">
        <v>4979</v>
      </c>
      <c r="C1422" s="6" t="s">
        <v>4980</v>
      </c>
      <c r="D1422" s="6" t="s">
        <v>4981</v>
      </c>
      <c r="E1422" s="6" t="s">
        <v>868</v>
      </c>
      <c r="F1422" s="6" t="s">
        <v>871</v>
      </c>
      <c r="G1422" s="6" t="s">
        <v>872</v>
      </c>
      <c r="I1422" s="6">
        <v>1</v>
      </c>
      <c r="J1422" s="6">
        <v>-80</v>
      </c>
      <c r="K1422" s="6">
        <v>0</v>
      </c>
      <c r="L1422" s="6">
        <v>0</v>
      </c>
      <c r="M1422" s="6">
        <v>1516</v>
      </c>
      <c r="N1422" s="6" t="s">
        <v>1960</v>
      </c>
      <c r="O1422" s="6" t="s">
        <v>1961</v>
      </c>
      <c r="Q1422" s="6" t="s">
        <v>870</v>
      </c>
      <c r="T1422" s="6" t="s">
        <v>1942</v>
      </c>
      <c r="Y1422" s="6">
        <v>420</v>
      </c>
      <c r="Z1422" s="6" t="s">
        <v>4982</v>
      </c>
    </row>
    <row r="1423" spans="1:27">
      <c r="A1423" s="6" t="s">
        <v>4978</v>
      </c>
      <c r="B1423" s="6" t="s">
        <v>4979</v>
      </c>
      <c r="C1423" s="6" t="s">
        <v>4980</v>
      </c>
      <c r="D1423" s="6" t="s">
        <v>4981</v>
      </c>
      <c r="E1423" s="6" t="s">
        <v>1740</v>
      </c>
      <c r="F1423" s="6" t="s">
        <v>1741</v>
      </c>
      <c r="I1423" s="6">
        <v>1</v>
      </c>
      <c r="J1423" s="6">
        <v>0</v>
      </c>
      <c r="K1423" s="6">
        <v>0</v>
      </c>
      <c r="L1423" s="6">
        <v>0</v>
      </c>
      <c r="M1423" s="6">
        <v>1516</v>
      </c>
      <c r="N1423" s="6" t="s">
        <v>1960</v>
      </c>
      <c r="O1423" s="6" t="s">
        <v>1961</v>
      </c>
      <c r="Q1423" s="6" t="s">
        <v>870</v>
      </c>
      <c r="T1423" s="6" t="s">
        <v>1942</v>
      </c>
      <c r="Y1423" s="6">
        <v>420</v>
      </c>
      <c r="Z1423" s="6" t="s">
        <v>4982</v>
      </c>
    </row>
    <row r="1424" spans="1:27">
      <c r="A1424" s="6" t="s">
        <v>4978</v>
      </c>
      <c r="B1424" s="6" t="s">
        <v>4979</v>
      </c>
      <c r="C1424" s="6" t="s">
        <v>4980</v>
      </c>
      <c r="D1424" s="6" t="s">
        <v>4981</v>
      </c>
      <c r="E1424" s="6" t="s">
        <v>1740</v>
      </c>
      <c r="F1424" s="6" t="s">
        <v>1741</v>
      </c>
      <c r="I1424" s="6">
        <v>1</v>
      </c>
      <c r="J1424" s="6">
        <v>0</v>
      </c>
      <c r="K1424" s="6">
        <v>0</v>
      </c>
      <c r="L1424" s="6">
        <v>0</v>
      </c>
      <c r="M1424" s="6">
        <v>1516</v>
      </c>
      <c r="N1424" s="6" t="s">
        <v>1960</v>
      </c>
      <c r="O1424" s="6" t="s">
        <v>1961</v>
      </c>
      <c r="Q1424" s="6" t="s">
        <v>870</v>
      </c>
      <c r="T1424" s="6" t="s">
        <v>1942</v>
      </c>
      <c r="Y1424" s="6">
        <v>420</v>
      </c>
      <c r="Z1424" s="6" t="s">
        <v>4982</v>
      </c>
    </row>
    <row r="1425" spans="1:26">
      <c r="A1425" s="6" t="s">
        <v>4978</v>
      </c>
      <c r="B1425" s="6" t="s">
        <v>4979</v>
      </c>
      <c r="C1425" s="6" t="s">
        <v>4980</v>
      </c>
      <c r="D1425" s="6" t="s">
        <v>4981</v>
      </c>
      <c r="E1425" s="6" t="s">
        <v>873</v>
      </c>
      <c r="F1425" s="6" t="s">
        <v>1299</v>
      </c>
      <c r="G1425" s="6" t="s">
        <v>874</v>
      </c>
      <c r="I1425" s="6">
        <v>1</v>
      </c>
      <c r="J1425" s="6">
        <v>80</v>
      </c>
      <c r="K1425" s="6">
        <v>0</v>
      </c>
      <c r="L1425" s="6">
        <v>0</v>
      </c>
      <c r="M1425" s="6">
        <v>1516</v>
      </c>
      <c r="N1425" s="6" t="s">
        <v>1960</v>
      </c>
      <c r="O1425" s="6" t="s">
        <v>1961</v>
      </c>
      <c r="Q1425" s="6" t="s">
        <v>870</v>
      </c>
      <c r="T1425" s="6" t="s">
        <v>1942</v>
      </c>
      <c r="Y1425" s="6">
        <v>420</v>
      </c>
      <c r="Z1425" s="6" t="s">
        <v>4982</v>
      </c>
    </row>
    <row r="1426" spans="1:26">
      <c r="A1426" s="6" t="s">
        <v>4983</v>
      </c>
      <c r="B1426" s="6" t="s">
        <v>4984</v>
      </c>
      <c r="C1426" s="6" t="s">
        <v>4985</v>
      </c>
      <c r="D1426" s="6" t="s">
        <v>4986</v>
      </c>
      <c r="E1426" s="6" t="s">
        <v>1484</v>
      </c>
      <c r="F1426" s="6" t="s">
        <v>1485</v>
      </c>
      <c r="G1426" s="6" t="s">
        <v>1955</v>
      </c>
      <c r="H1426" s="6" t="s">
        <v>242</v>
      </c>
      <c r="I1426" s="6">
        <v>1</v>
      </c>
      <c r="J1426" s="6">
        <v>960</v>
      </c>
      <c r="K1426" s="6">
        <v>0</v>
      </c>
      <c r="L1426" s="6">
        <v>0</v>
      </c>
      <c r="M1426" s="6">
        <v>960</v>
      </c>
      <c r="N1426" s="6" t="s">
        <v>1476</v>
      </c>
      <c r="O1426" s="6" t="s">
        <v>1477</v>
      </c>
      <c r="Q1426" s="6" t="s">
        <v>870</v>
      </c>
      <c r="T1426" s="6" t="s">
        <v>1886</v>
      </c>
      <c r="V1426" s="6">
        <v>185202</v>
      </c>
      <c r="W1426" s="6" t="s">
        <v>4987</v>
      </c>
      <c r="X1426" s="6" t="s">
        <v>4988</v>
      </c>
    </row>
    <row r="1427" spans="1:26">
      <c r="A1427" s="6" t="s">
        <v>4989</v>
      </c>
      <c r="B1427" s="6" t="s">
        <v>4990</v>
      </c>
      <c r="C1427" s="6" t="s">
        <v>4991</v>
      </c>
      <c r="D1427" s="6" t="s">
        <v>4992</v>
      </c>
      <c r="E1427" s="6" t="s">
        <v>1991</v>
      </c>
      <c r="F1427" s="6" t="s">
        <v>1992</v>
      </c>
      <c r="G1427" s="6" t="s">
        <v>4993</v>
      </c>
      <c r="H1427" s="6" t="s">
        <v>196</v>
      </c>
      <c r="I1427" s="6">
        <v>1</v>
      </c>
      <c r="J1427" s="6">
        <v>430</v>
      </c>
      <c r="K1427" s="6">
        <v>0</v>
      </c>
      <c r="L1427" s="6">
        <v>0</v>
      </c>
      <c r="M1427" s="6">
        <v>1091</v>
      </c>
      <c r="N1427" s="6" t="s">
        <v>1960</v>
      </c>
      <c r="O1427" s="6" t="s">
        <v>1961</v>
      </c>
      <c r="Q1427" s="6" t="s">
        <v>870</v>
      </c>
      <c r="T1427" s="6" t="s">
        <v>1942</v>
      </c>
      <c r="Y1427" s="6">
        <v>104</v>
      </c>
      <c r="Z1427" s="6" t="s">
        <v>4994</v>
      </c>
    </row>
    <row r="1428" spans="1:26">
      <c r="A1428" s="6" t="s">
        <v>4989</v>
      </c>
      <c r="B1428" s="6" t="s">
        <v>4990</v>
      </c>
      <c r="C1428" s="6" t="s">
        <v>4991</v>
      </c>
      <c r="D1428" s="6" t="s">
        <v>4992</v>
      </c>
      <c r="E1428" s="6" t="s">
        <v>3101</v>
      </c>
      <c r="F1428" s="6" t="s">
        <v>3102</v>
      </c>
      <c r="G1428" s="6" t="s">
        <v>3103</v>
      </c>
      <c r="H1428" s="6">
        <v>4714781021463</v>
      </c>
      <c r="I1428" s="6">
        <v>1</v>
      </c>
      <c r="J1428" s="6">
        <v>120</v>
      </c>
      <c r="K1428" s="6">
        <v>0</v>
      </c>
      <c r="L1428" s="6">
        <v>0</v>
      </c>
      <c r="M1428" s="6">
        <v>1091</v>
      </c>
      <c r="N1428" s="6" t="s">
        <v>1960</v>
      </c>
      <c r="O1428" s="6" t="s">
        <v>1961</v>
      </c>
      <c r="Q1428" s="6" t="s">
        <v>870</v>
      </c>
      <c r="T1428" s="6" t="s">
        <v>1942</v>
      </c>
      <c r="Y1428" s="6">
        <v>104</v>
      </c>
      <c r="Z1428" s="6" t="s">
        <v>4994</v>
      </c>
    </row>
    <row r="1429" spans="1:26">
      <c r="A1429" s="6" t="s">
        <v>4989</v>
      </c>
      <c r="B1429" s="6" t="s">
        <v>4990</v>
      </c>
      <c r="C1429" s="6" t="s">
        <v>4991</v>
      </c>
      <c r="D1429" s="6" t="s">
        <v>4992</v>
      </c>
      <c r="E1429" s="6" t="s">
        <v>1514</v>
      </c>
      <c r="F1429" s="6" t="s">
        <v>1515</v>
      </c>
      <c r="G1429" s="6" t="s">
        <v>179</v>
      </c>
      <c r="H1429" s="6">
        <v>4714781024716</v>
      </c>
      <c r="I1429" s="6">
        <v>2</v>
      </c>
      <c r="J1429" s="6">
        <v>598</v>
      </c>
      <c r="K1429" s="6">
        <v>0</v>
      </c>
      <c r="L1429" s="6">
        <v>0</v>
      </c>
      <c r="M1429" s="6">
        <v>1091</v>
      </c>
      <c r="N1429" s="6" t="s">
        <v>1960</v>
      </c>
      <c r="O1429" s="6" t="s">
        <v>1961</v>
      </c>
      <c r="Q1429" s="6" t="s">
        <v>870</v>
      </c>
      <c r="T1429" s="6" t="s">
        <v>1942</v>
      </c>
      <c r="Y1429" s="6">
        <v>104</v>
      </c>
      <c r="Z1429" s="6" t="s">
        <v>4994</v>
      </c>
    </row>
    <row r="1430" spans="1:26">
      <c r="A1430" s="6" t="s">
        <v>4989</v>
      </c>
      <c r="B1430" s="6" t="s">
        <v>4990</v>
      </c>
      <c r="C1430" s="6" t="s">
        <v>4991</v>
      </c>
      <c r="D1430" s="6" t="s">
        <v>4992</v>
      </c>
      <c r="E1430" s="6" t="s">
        <v>868</v>
      </c>
      <c r="F1430" s="6" t="s">
        <v>871</v>
      </c>
      <c r="G1430" s="6" t="s">
        <v>872</v>
      </c>
      <c r="I1430" s="6">
        <v>1</v>
      </c>
      <c r="J1430" s="6">
        <v>-57</v>
      </c>
      <c r="K1430" s="6">
        <v>0</v>
      </c>
      <c r="L1430" s="6">
        <v>0</v>
      </c>
      <c r="M1430" s="6">
        <v>1091</v>
      </c>
      <c r="N1430" s="6" t="s">
        <v>1960</v>
      </c>
      <c r="O1430" s="6" t="s">
        <v>1961</v>
      </c>
      <c r="Q1430" s="6" t="s">
        <v>870</v>
      </c>
      <c r="T1430" s="6" t="s">
        <v>1942</v>
      </c>
      <c r="Y1430" s="6">
        <v>104</v>
      </c>
      <c r="Z1430" s="6" t="s">
        <v>4994</v>
      </c>
    </row>
    <row r="1431" spans="1:26">
      <c r="A1431" s="6" t="s">
        <v>4989</v>
      </c>
      <c r="B1431" s="6" t="s">
        <v>4990</v>
      </c>
      <c r="C1431" s="6" t="s">
        <v>4991</v>
      </c>
      <c r="D1431" s="6" t="s">
        <v>4992</v>
      </c>
      <c r="E1431" s="6" t="s">
        <v>1810</v>
      </c>
      <c r="F1431" s="6" t="s">
        <v>1811</v>
      </c>
      <c r="I1431" s="6">
        <v>1</v>
      </c>
      <c r="J1431" s="6">
        <v>0</v>
      </c>
      <c r="K1431" s="6">
        <v>0</v>
      </c>
      <c r="L1431" s="6">
        <v>0</v>
      </c>
      <c r="M1431" s="6">
        <v>1091</v>
      </c>
      <c r="N1431" s="6" t="s">
        <v>1960</v>
      </c>
      <c r="O1431" s="6" t="s">
        <v>1961</v>
      </c>
      <c r="Q1431" s="6" t="s">
        <v>870</v>
      </c>
      <c r="T1431" s="6" t="s">
        <v>1942</v>
      </c>
      <c r="Y1431" s="6">
        <v>104</v>
      </c>
      <c r="Z1431" s="6" t="s">
        <v>4994</v>
      </c>
    </row>
    <row r="1432" spans="1:26">
      <c r="A1432" s="6" t="s">
        <v>4989</v>
      </c>
      <c r="B1432" s="6" t="s">
        <v>4990</v>
      </c>
      <c r="C1432" s="6" t="s">
        <v>4991</v>
      </c>
      <c r="D1432" s="6" t="s">
        <v>4992</v>
      </c>
      <c r="E1432" s="6" t="s">
        <v>873</v>
      </c>
      <c r="F1432" s="6" t="s">
        <v>1299</v>
      </c>
      <c r="G1432" s="6" t="s">
        <v>874</v>
      </c>
      <c r="I1432" s="6">
        <v>1</v>
      </c>
      <c r="J1432" s="6">
        <v>57</v>
      </c>
      <c r="K1432" s="6">
        <v>0</v>
      </c>
      <c r="L1432" s="6">
        <v>0</v>
      </c>
      <c r="M1432" s="6">
        <v>1091</v>
      </c>
      <c r="N1432" s="6" t="s">
        <v>1960</v>
      </c>
      <c r="O1432" s="6" t="s">
        <v>1961</v>
      </c>
      <c r="Q1432" s="6" t="s">
        <v>870</v>
      </c>
      <c r="T1432" s="6" t="s">
        <v>1942</v>
      </c>
      <c r="Y1432" s="6">
        <v>104</v>
      </c>
      <c r="Z1432" s="6" t="s">
        <v>4994</v>
      </c>
    </row>
    <row r="1433" spans="1:26">
      <c r="A1433" s="6" t="s">
        <v>4995</v>
      </c>
      <c r="B1433" s="6" t="s">
        <v>4996</v>
      </c>
      <c r="C1433" s="6" t="s">
        <v>4997</v>
      </c>
      <c r="D1433" s="6" t="s">
        <v>4998</v>
      </c>
      <c r="E1433" s="6" t="s">
        <v>1484</v>
      </c>
      <c r="F1433" s="6" t="s">
        <v>1485</v>
      </c>
      <c r="G1433" s="6" t="s">
        <v>1911</v>
      </c>
      <c r="H1433" s="6" t="s">
        <v>253</v>
      </c>
      <c r="I1433" s="6">
        <v>1</v>
      </c>
      <c r="J1433" s="6">
        <v>960</v>
      </c>
      <c r="K1433" s="6">
        <v>0</v>
      </c>
      <c r="L1433" s="6">
        <v>0</v>
      </c>
      <c r="M1433" s="6">
        <v>1291</v>
      </c>
      <c r="N1433" s="6" t="s">
        <v>1476</v>
      </c>
      <c r="O1433" s="6" t="s">
        <v>1477</v>
      </c>
      <c r="Q1433" s="6" t="s">
        <v>870</v>
      </c>
      <c r="T1433" s="6" t="s">
        <v>1886</v>
      </c>
      <c r="V1433" s="6">
        <v>952121</v>
      </c>
      <c r="W1433" s="6" t="s">
        <v>4999</v>
      </c>
      <c r="X1433" s="6" t="s">
        <v>5000</v>
      </c>
    </row>
    <row r="1434" spans="1:26">
      <c r="A1434" s="6" t="s">
        <v>4995</v>
      </c>
      <c r="B1434" s="6" t="s">
        <v>4996</v>
      </c>
      <c r="C1434" s="6" t="s">
        <v>4997</v>
      </c>
      <c r="D1434" s="6" t="s">
        <v>4998</v>
      </c>
      <c r="E1434" s="6" t="s">
        <v>876</v>
      </c>
      <c r="F1434" s="6" t="s">
        <v>877</v>
      </c>
      <c r="G1434" s="6" t="s">
        <v>184</v>
      </c>
      <c r="H1434" s="6">
        <v>4714781020107</v>
      </c>
      <c r="I1434" s="6">
        <v>1</v>
      </c>
      <c r="J1434" s="6">
        <v>399</v>
      </c>
      <c r="K1434" s="6">
        <v>0</v>
      </c>
      <c r="L1434" s="6">
        <v>0</v>
      </c>
      <c r="M1434" s="6">
        <v>1291</v>
      </c>
      <c r="N1434" s="6" t="s">
        <v>1476</v>
      </c>
      <c r="O1434" s="6" t="s">
        <v>1477</v>
      </c>
      <c r="Q1434" s="6" t="s">
        <v>870</v>
      </c>
      <c r="T1434" s="6" t="s">
        <v>1886</v>
      </c>
      <c r="V1434" s="6">
        <v>952121</v>
      </c>
      <c r="W1434" s="6" t="s">
        <v>4999</v>
      </c>
      <c r="X1434" s="6" t="s">
        <v>5000</v>
      </c>
    </row>
    <row r="1435" spans="1:26">
      <c r="A1435" s="6" t="s">
        <v>4995</v>
      </c>
      <c r="B1435" s="6" t="s">
        <v>4996</v>
      </c>
      <c r="C1435" s="6" t="s">
        <v>4997</v>
      </c>
      <c r="D1435" s="6" t="s">
        <v>4998</v>
      </c>
      <c r="E1435" s="6" t="s">
        <v>868</v>
      </c>
      <c r="F1435" s="6" t="s">
        <v>871</v>
      </c>
      <c r="G1435" s="6" t="s">
        <v>872</v>
      </c>
      <c r="I1435" s="6">
        <v>1</v>
      </c>
      <c r="J1435" s="6">
        <v>-68</v>
      </c>
      <c r="K1435" s="6">
        <v>0</v>
      </c>
      <c r="L1435" s="6">
        <v>0</v>
      </c>
      <c r="M1435" s="6">
        <v>1291</v>
      </c>
      <c r="N1435" s="6" t="s">
        <v>1476</v>
      </c>
      <c r="O1435" s="6" t="s">
        <v>1477</v>
      </c>
      <c r="Q1435" s="6" t="s">
        <v>870</v>
      </c>
      <c r="T1435" s="6" t="s">
        <v>1886</v>
      </c>
      <c r="V1435" s="6">
        <v>952121</v>
      </c>
      <c r="W1435" s="6" t="s">
        <v>4999</v>
      </c>
      <c r="X1435" s="6" t="s">
        <v>5000</v>
      </c>
    </row>
    <row r="1436" spans="1:26">
      <c r="A1436" s="6" t="s">
        <v>4995</v>
      </c>
      <c r="B1436" s="6" t="s">
        <v>4996</v>
      </c>
      <c r="C1436" s="6" t="s">
        <v>4997</v>
      </c>
      <c r="D1436" s="6" t="s">
        <v>4998</v>
      </c>
      <c r="E1436" s="6" t="s">
        <v>1887</v>
      </c>
      <c r="F1436" s="6" t="s">
        <v>1888</v>
      </c>
      <c r="I1436" s="6">
        <v>1</v>
      </c>
      <c r="J1436" s="6">
        <v>0</v>
      </c>
      <c r="K1436" s="6">
        <v>0</v>
      </c>
      <c r="L1436" s="6">
        <v>0</v>
      </c>
      <c r="M1436" s="6">
        <v>1291</v>
      </c>
      <c r="N1436" s="6" t="s">
        <v>1476</v>
      </c>
      <c r="O1436" s="6" t="s">
        <v>1477</v>
      </c>
      <c r="Q1436" s="6" t="s">
        <v>870</v>
      </c>
      <c r="T1436" s="6" t="s">
        <v>1886</v>
      </c>
      <c r="V1436" s="6">
        <v>952121</v>
      </c>
      <c r="W1436" s="6" t="s">
        <v>4999</v>
      </c>
      <c r="X1436" s="6" t="s">
        <v>5000</v>
      </c>
    </row>
    <row r="1437" spans="1:26">
      <c r="A1437" s="6" t="s">
        <v>4995</v>
      </c>
      <c r="B1437" s="6" t="s">
        <v>4996</v>
      </c>
      <c r="C1437" s="6" t="s">
        <v>4997</v>
      </c>
      <c r="D1437" s="6" t="s">
        <v>4998</v>
      </c>
      <c r="E1437" s="6" t="s">
        <v>873</v>
      </c>
      <c r="F1437" s="6" t="s">
        <v>1299</v>
      </c>
      <c r="G1437" s="6" t="s">
        <v>874</v>
      </c>
      <c r="I1437" s="6">
        <v>1</v>
      </c>
      <c r="J1437" s="6">
        <v>68</v>
      </c>
      <c r="K1437" s="6">
        <v>0</v>
      </c>
      <c r="L1437" s="6">
        <v>0</v>
      </c>
      <c r="M1437" s="6">
        <v>1291</v>
      </c>
      <c r="N1437" s="6" t="s">
        <v>1476</v>
      </c>
      <c r="O1437" s="6" t="s">
        <v>1477</v>
      </c>
      <c r="Q1437" s="6" t="s">
        <v>870</v>
      </c>
      <c r="T1437" s="6" t="s">
        <v>1886</v>
      </c>
      <c r="V1437" s="6">
        <v>952121</v>
      </c>
      <c r="W1437" s="6" t="s">
        <v>4999</v>
      </c>
      <c r="X1437" s="6" t="s">
        <v>5000</v>
      </c>
    </row>
    <row r="1438" spans="1:26">
      <c r="A1438" s="6" t="s">
        <v>5001</v>
      </c>
      <c r="B1438" s="6" t="s">
        <v>5002</v>
      </c>
      <c r="C1438" s="6" t="s">
        <v>5003</v>
      </c>
      <c r="D1438" s="6" t="s">
        <v>5004</v>
      </c>
      <c r="E1438" s="6" t="s">
        <v>1514</v>
      </c>
      <c r="F1438" s="6" t="s">
        <v>1515</v>
      </c>
      <c r="G1438" s="6" t="s">
        <v>179</v>
      </c>
      <c r="H1438" s="6">
        <v>4714781024716</v>
      </c>
      <c r="I1438" s="6">
        <v>3</v>
      </c>
      <c r="J1438" s="6">
        <v>897</v>
      </c>
      <c r="K1438" s="6">
        <v>0</v>
      </c>
      <c r="L1438" s="6">
        <v>0</v>
      </c>
      <c r="M1438" s="6">
        <v>897</v>
      </c>
      <c r="N1438" s="6" t="s">
        <v>1960</v>
      </c>
      <c r="O1438" s="6" t="s">
        <v>1961</v>
      </c>
      <c r="Q1438" s="6" t="s">
        <v>870</v>
      </c>
      <c r="T1438" s="6" t="s">
        <v>1942</v>
      </c>
      <c r="Y1438" s="6">
        <v>613</v>
      </c>
      <c r="Z1438" s="6" t="s">
        <v>5005</v>
      </c>
    </row>
    <row r="1439" spans="1:26">
      <c r="A1439" s="6" t="s">
        <v>5006</v>
      </c>
      <c r="B1439" s="6" t="s">
        <v>5007</v>
      </c>
      <c r="C1439" s="6" t="s">
        <v>5008</v>
      </c>
      <c r="D1439" s="6" t="s">
        <v>5009</v>
      </c>
      <c r="E1439" s="6" t="s">
        <v>1481</v>
      </c>
      <c r="F1439" s="6" t="s">
        <v>1482</v>
      </c>
      <c r="G1439" s="6" t="s">
        <v>1483</v>
      </c>
      <c r="H1439" s="6" t="s">
        <v>175</v>
      </c>
      <c r="I1439" s="6">
        <v>1</v>
      </c>
      <c r="J1439" s="6">
        <v>450</v>
      </c>
      <c r="K1439" s="6">
        <v>65</v>
      </c>
      <c r="L1439" s="6">
        <v>0</v>
      </c>
      <c r="M1439" s="6">
        <v>515</v>
      </c>
      <c r="N1439" s="6" t="s">
        <v>1476</v>
      </c>
      <c r="O1439" s="6" t="s">
        <v>1477</v>
      </c>
      <c r="Q1439" s="6" t="s">
        <v>870</v>
      </c>
      <c r="T1439" s="6" t="s">
        <v>1886</v>
      </c>
      <c r="V1439" s="6">
        <v>184265</v>
      </c>
      <c r="W1439" s="6" t="s">
        <v>5010</v>
      </c>
      <c r="X1439" s="6" t="s">
        <v>5011</v>
      </c>
    </row>
    <row r="1440" spans="1:26">
      <c r="A1440" s="6" t="s">
        <v>5012</v>
      </c>
      <c r="B1440" s="6" t="s">
        <v>5013</v>
      </c>
      <c r="C1440" s="6" t="s">
        <v>2474</v>
      </c>
      <c r="D1440" s="6" t="s">
        <v>5014</v>
      </c>
      <c r="E1440" s="6" t="s">
        <v>1484</v>
      </c>
      <c r="F1440" s="6" t="s">
        <v>1485</v>
      </c>
      <c r="G1440" s="6" t="s">
        <v>1911</v>
      </c>
      <c r="H1440" s="6" t="s">
        <v>253</v>
      </c>
      <c r="I1440" s="6">
        <v>1</v>
      </c>
      <c r="J1440" s="6">
        <v>960</v>
      </c>
      <c r="K1440" s="6">
        <v>0</v>
      </c>
      <c r="L1440" s="6">
        <v>0</v>
      </c>
      <c r="M1440" s="6">
        <v>1120</v>
      </c>
      <c r="N1440" s="6" t="s">
        <v>1476</v>
      </c>
      <c r="O1440" s="6" t="s">
        <v>1495</v>
      </c>
      <c r="Q1440" s="6" t="s">
        <v>870</v>
      </c>
      <c r="T1440" s="6" t="s">
        <v>1886</v>
      </c>
      <c r="V1440" s="6">
        <v>148144</v>
      </c>
      <c r="W1440" s="6" t="s">
        <v>5015</v>
      </c>
      <c r="X1440" s="6" t="s">
        <v>5016</v>
      </c>
    </row>
    <row r="1441" spans="1:26">
      <c r="A1441" s="6" t="s">
        <v>5012</v>
      </c>
      <c r="B1441" s="6" t="s">
        <v>5013</v>
      </c>
      <c r="C1441" s="6" t="s">
        <v>2474</v>
      </c>
      <c r="D1441" s="6" t="s">
        <v>5014</v>
      </c>
      <c r="E1441" s="6" t="s">
        <v>1520</v>
      </c>
      <c r="F1441" s="6" t="s">
        <v>1521</v>
      </c>
      <c r="G1441" s="6" t="s">
        <v>1522</v>
      </c>
      <c r="H1441" s="6">
        <v>4714781020503</v>
      </c>
      <c r="I1441" s="6">
        <v>1</v>
      </c>
      <c r="J1441" s="6">
        <v>168</v>
      </c>
      <c r="K1441" s="6">
        <v>0</v>
      </c>
      <c r="L1441" s="6">
        <v>0</v>
      </c>
      <c r="M1441" s="6">
        <v>1120</v>
      </c>
      <c r="N1441" s="6" t="s">
        <v>1476</v>
      </c>
      <c r="O1441" s="6" t="s">
        <v>1495</v>
      </c>
      <c r="Q1441" s="6" t="s">
        <v>870</v>
      </c>
      <c r="T1441" s="6" t="s">
        <v>1886</v>
      </c>
      <c r="V1441" s="6">
        <v>148144</v>
      </c>
      <c r="W1441" s="6" t="s">
        <v>5015</v>
      </c>
      <c r="X1441" s="6" t="s">
        <v>5016</v>
      </c>
    </row>
    <row r="1442" spans="1:26">
      <c r="A1442" s="6" t="s">
        <v>5012</v>
      </c>
      <c r="B1442" s="6" t="s">
        <v>5013</v>
      </c>
      <c r="C1442" s="6" t="s">
        <v>2474</v>
      </c>
      <c r="D1442" s="6" t="s">
        <v>5014</v>
      </c>
      <c r="E1442" s="6" t="s">
        <v>1889</v>
      </c>
      <c r="F1442" s="6" t="s">
        <v>2465</v>
      </c>
      <c r="G1442" s="6" t="s">
        <v>1891</v>
      </c>
      <c r="H1442" s="6">
        <v>4714781021227</v>
      </c>
      <c r="I1442" s="6">
        <v>1</v>
      </c>
      <c r="J1442" s="6">
        <v>59</v>
      </c>
      <c r="K1442" s="6">
        <v>0</v>
      </c>
      <c r="L1442" s="6">
        <v>0</v>
      </c>
      <c r="M1442" s="6">
        <v>1120</v>
      </c>
      <c r="N1442" s="6" t="s">
        <v>1476</v>
      </c>
      <c r="O1442" s="6" t="s">
        <v>1495</v>
      </c>
      <c r="Q1442" s="6" t="s">
        <v>870</v>
      </c>
      <c r="T1442" s="6" t="s">
        <v>1886</v>
      </c>
      <c r="V1442" s="6">
        <v>148144</v>
      </c>
      <c r="W1442" s="6" t="s">
        <v>5015</v>
      </c>
      <c r="X1442" s="6" t="s">
        <v>5016</v>
      </c>
    </row>
    <row r="1443" spans="1:26">
      <c r="A1443" s="6" t="s">
        <v>5012</v>
      </c>
      <c r="B1443" s="6" t="s">
        <v>5013</v>
      </c>
      <c r="C1443" s="6" t="s">
        <v>2474</v>
      </c>
      <c r="D1443" s="6" t="s">
        <v>5014</v>
      </c>
      <c r="E1443" s="6" t="s">
        <v>1507</v>
      </c>
      <c r="F1443" s="6" t="s">
        <v>1943</v>
      </c>
      <c r="G1443" s="6" t="s">
        <v>874</v>
      </c>
      <c r="I1443" s="6">
        <v>1</v>
      </c>
      <c r="J1443" s="6">
        <v>-11</v>
      </c>
      <c r="K1443" s="6">
        <v>0</v>
      </c>
      <c r="L1443" s="6">
        <v>0</v>
      </c>
      <c r="M1443" s="6">
        <v>1120</v>
      </c>
      <c r="N1443" s="6" t="s">
        <v>1476</v>
      </c>
      <c r="O1443" s="6" t="s">
        <v>1495</v>
      </c>
      <c r="Q1443" s="6" t="s">
        <v>870</v>
      </c>
      <c r="T1443" s="6" t="s">
        <v>1886</v>
      </c>
      <c r="V1443" s="6">
        <v>148144</v>
      </c>
      <c r="W1443" s="6" t="s">
        <v>5015</v>
      </c>
      <c r="X1443" s="6" t="s">
        <v>5016</v>
      </c>
    </row>
    <row r="1444" spans="1:26">
      <c r="A1444" s="6" t="s">
        <v>5012</v>
      </c>
      <c r="B1444" s="6" t="s">
        <v>5013</v>
      </c>
      <c r="C1444" s="6" t="s">
        <v>2474</v>
      </c>
      <c r="D1444" s="6" t="s">
        <v>5014</v>
      </c>
      <c r="E1444" s="6" t="s">
        <v>868</v>
      </c>
      <c r="F1444" s="6" t="s">
        <v>871</v>
      </c>
      <c r="G1444" s="6" t="s">
        <v>872</v>
      </c>
      <c r="I1444" s="6">
        <v>1</v>
      </c>
      <c r="J1444" s="6">
        <v>-56</v>
      </c>
      <c r="K1444" s="6">
        <v>0</v>
      </c>
      <c r="L1444" s="6">
        <v>0</v>
      </c>
      <c r="M1444" s="6">
        <v>1120</v>
      </c>
      <c r="N1444" s="6" t="s">
        <v>1476</v>
      </c>
      <c r="O1444" s="6" t="s">
        <v>1495</v>
      </c>
      <c r="Q1444" s="6" t="s">
        <v>870</v>
      </c>
      <c r="T1444" s="6" t="s">
        <v>1886</v>
      </c>
      <c r="V1444" s="6">
        <v>148144</v>
      </c>
      <c r="W1444" s="6" t="s">
        <v>5015</v>
      </c>
      <c r="X1444" s="6" t="s">
        <v>5016</v>
      </c>
    </row>
    <row r="1445" spans="1:26">
      <c r="A1445" s="6" t="s">
        <v>5012</v>
      </c>
      <c r="B1445" s="6" t="s">
        <v>5013</v>
      </c>
      <c r="C1445" s="6" t="s">
        <v>2474</v>
      </c>
      <c r="D1445" s="6" t="s">
        <v>5014</v>
      </c>
      <c r="E1445" s="6" t="s">
        <v>1887</v>
      </c>
      <c r="F1445" s="6" t="s">
        <v>1888</v>
      </c>
      <c r="I1445" s="6">
        <v>1</v>
      </c>
      <c r="J1445" s="6">
        <v>0</v>
      </c>
      <c r="K1445" s="6">
        <v>0</v>
      </c>
      <c r="L1445" s="6">
        <v>0</v>
      </c>
      <c r="M1445" s="6">
        <v>1120</v>
      </c>
      <c r="N1445" s="6" t="s">
        <v>1476</v>
      </c>
      <c r="O1445" s="6" t="s">
        <v>1495</v>
      </c>
      <c r="Q1445" s="6" t="s">
        <v>870</v>
      </c>
      <c r="T1445" s="6" t="s">
        <v>1886</v>
      </c>
      <c r="V1445" s="6">
        <v>148144</v>
      </c>
      <c r="W1445" s="6" t="s">
        <v>5015</v>
      </c>
      <c r="X1445" s="6" t="s">
        <v>5016</v>
      </c>
    </row>
    <row r="1446" spans="1:26">
      <c r="A1446" s="6" t="s">
        <v>5012</v>
      </c>
      <c r="B1446" s="6" t="s">
        <v>5013</v>
      </c>
      <c r="C1446" s="6" t="s">
        <v>2474</v>
      </c>
      <c r="D1446" s="6" t="s">
        <v>5014</v>
      </c>
      <c r="E1446" s="6" t="s">
        <v>873</v>
      </c>
      <c r="F1446" s="6" t="s">
        <v>1299</v>
      </c>
      <c r="G1446" s="6" t="s">
        <v>874</v>
      </c>
      <c r="I1446" s="6">
        <v>1</v>
      </c>
      <c r="J1446" s="6">
        <v>56</v>
      </c>
      <c r="K1446" s="6">
        <v>0</v>
      </c>
      <c r="L1446" s="6">
        <v>0</v>
      </c>
      <c r="M1446" s="6">
        <v>1120</v>
      </c>
      <c r="N1446" s="6" t="s">
        <v>1476</v>
      </c>
      <c r="O1446" s="6" t="s">
        <v>1495</v>
      </c>
      <c r="Q1446" s="6" t="s">
        <v>870</v>
      </c>
      <c r="T1446" s="6" t="s">
        <v>1886</v>
      </c>
      <c r="V1446" s="6">
        <v>148144</v>
      </c>
      <c r="W1446" s="6" t="s">
        <v>5015</v>
      </c>
      <c r="X1446" s="6" t="s">
        <v>5016</v>
      </c>
    </row>
    <row r="1447" spans="1:26">
      <c r="A1447" s="6" t="s">
        <v>5017</v>
      </c>
      <c r="B1447" s="6" t="s">
        <v>5018</v>
      </c>
      <c r="C1447" s="6" t="s">
        <v>5019</v>
      </c>
      <c r="D1447" s="6" t="s">
        <v>5020</v>
      </c>
      <c r="E1447" s="6" t="s">
        <v>1908</v>
      </c>
      <c r="F1447" s="6" t="s">
        <v>2020</v>
      </c>
      <c r="G1447" s="6" t="s">
        <v>1910</v>
      </c>
      <c r="H1447" s="6">
        <v>4714781020268</v>
      </c>
      <c r="I1447" s="6">
        <v>1</v>
      </c>
      <c r="J1447" s="6">
        <v>430</v>
      </c>
      <c r="K1447" s="6">
        <v>60</v>
      </c>
      <c r="L1447" s="6">
        <v>0</v>
      </c>
      <c r="M1447" s="6">
        <v>490</v>
      </c>
      <c r="N1447" s="6" t="s">
        <v>1940</v>
      </c>
      <c r="O1447" s="6" t="s">
        <v>1495</v>
      </c>
      <c r="Q1447" s="6" t="s">
        <v>870</v>
      </c>
      <c r="T1447" s="6" t="s">
        <v>1942</v>
      </c>
      <c r="Y1447" s="6">
        <v>300</v>
      </c>
      <c r="Z1447" s="6" t="s">
        <v>5021</v>
      </c>
    </row>
    <row r="1448" spans="1:26">
      <c r="A1448" s="6" t="s">
        <v>5022</v>
      </c>
      <c r="B1448" s="6" t="s">
        <v>5023</v>
      </c>
      <c r="C1448" s="6" t="s">
        <v>5024</v>
      </c>
      <c r="D1448" s="6" t="s">
        <v>5025</v>
      </c>
      <c r="E1448" s="6" t="s">
        <v>1499</v>
      </c>
      <c r="F1448" s="6" t="s">
        <v>1500</v>
      </c>
      <c r="G1448" s="6" t="s">
        <v>173</v>
      </c>
      <c r="H1448" s="6">
        <v>4714781024730</v>
      </c>
      <c r="I1448" s="6">
        <v>1</v>
      </c>
      <c r="J1448" s="6">
        <v>299</v>
      </c>
      <c r="K1448" s="6">
        <v>60</v>
      </c>
      <c r="L1448" s="6">
        <v>0</v>
      </c>
      <c r="M1448" s="6">
        <v>709</v>
      </c>
      <c r="N1448" s="6" t="s">
        <v>1940</v>
      </c>
      <c r="O1448" s="6" t="s">
        <v>1048</v>
      </c>
      <c r="Q1448" s="6" t="s">
        <v>870</v>
      </c>
      <c r="T1448" s="6" t="s">
        <v>1942</v>
      </c>
      <c r="Y1448" s="6">
        <v>251</v>
      </c>
      <c r="Z1448" s="6" t="s">
        <v>5026</v>
      </c>
    </row>
    <row r="1449" spans="1:26">
      <c r="A1449" s="6" t="s">
        <v>5022</v>
      </c>
      <c r="B1449" s="6" t="s">
        <v>5023</v>
      </c>
      <c r="C1449" s="6" t="s">
        <v>5024</v>
      </c>
      <c r="D1449" s="6" t="s">
        <v>5025</v>
      </c>
      <c r="E1449" s="6" t="s">
        <v>1820</v>
      </c>
      <c r="F1449" s="6" t="s">
        <v>1821</v>
      </c>
      <c r="G1449" s="6" t="s">
        <v>1822</v>
      </c>
      <c r="H1449" s="6">
        <v>4714781020848</v>
      </c>
      <c r="I1449" s="6">
        <v>1</v>
      </c>
      <c r="J1449" s="6">
        <v>350</v>
      </c>
      <c r="K1449" s="6">
        <v>60</v>
      </c>
      <c r="L1449" s="6">
        <v>0</v>
      </c>
      <c r="M1449" s="6">
        <v>709</v>
      </c>
      <c r="N1449" s="6" t="s">
        <v>1940</v>
      </c>
      <c r="O1449" s="6" t="s">
        <v>1048</v>
      </c>
      <c r="Q1449" s="6" t="s">
        <v>870</v>
      </c>
      <c r="T1449" s="6" t="s">
        <v>1942</v>
      </c>
      <c r="Y1449" s="6">
        <v>251</v>
      </c>
      <c r="Z1449" s="6" t="s">
        <v>5026</v>
      </c>
    </row>
    <row r="1450" spans="1:26">
      <c r="A1450" s="6" t="s">
        <v>5027</v>
      </c>
      <c r="B1450" s="6" t="s">
        <v>5028</v>
      </c>
      <c r="C1450" s="6" t="s">
        <v>5029</v>
      </c>
      <c r="D1450" s="6" t="s">
        <v>5030</v>
      </c>
      <c r="E1450" s="6" t="s">
        <v>876</v>
      </c>
      <c r="F1450" s="6" t="s">
        <v>877</v>
      </c>
      <c r="G1450" s="6" t="s">
        <v>184</v>
      </c>
      <c r="H1450" s="6">
        <v>4714781020107</v>
      </c>
      <c r="I1450" s="6">
        <v>2</v>
      </c>
      <c r="J1450" s="6">
        <v>798</v>
      </c>
      <c r="K1450" s="6">
        <v>0</v>
      </c>
      <c r="L1450" s="6">
        <v>0</v>
      </c>
      <c r="M1450" s="6">
        <v>798</v>
      </c>
      <c r="N1450" s="6" t="s">
        <v>1476</v>
      </c>
      <c r="O1450" s="6" t="s">
        <v>1477</v>
      </c>
      <c r="Q1450" s="6" t="s">
        <v>870</v>
      </c>
      <c r="T1450" s="6" t="s">
        <v>1886</v>
      </c>
      <c r="V1450" s="6">
        <v>894315</v>
      </c>
      <c r="W1450" s="6" t="s">
        <v>5031</v>
      </c>
      <c r="X1450" s="6" t="s">
        <v>5032</v>
      </c>
    </row>
    <row r="1451" spans="1:26">
      <c r="A1451" s="6" t="s">
        <v>5033</v>
      </c>
      <c r="B1451" s="6" t="s">
        <v>5034</v>
      </c>
      <c r="C1451" s="6" t="s">
        <v>5035</v>
      </c>
      <c r="D1451" s="6" t="s">
        <v>5036</v>
      </c>
      <c r="E1451" s="6" t="s">
        <v>1511</v>
      </c>
      <c r="F1451" s="6" t="s">
        <v>1512</v>
      </c>
      <c r="G1451" s="6" t="s">
        <v>1513</v>
      </c>
      <c r="H1451" s="6" t="s">
        <v>275</v>
      </c>
      <c r="I1451" s="6">
        <v>1</v>
      </c>
      <c r="J1451" s="6">
        <v>528</v>
      </c>
      <c r="K1451" s="6">
        <v>0</v>
      </c>
      <c r="L1451" s="6">
        <v>0</v>
      </c>
      <c r="M1451" s="6">
        <v>1078</v>
      </c>
      <c r="N1451" s="6" t="s">
        <v>1960</v>
      </c>
      <c r="O1451" s="6" t="s">
        <v>1961</v>
      </c>
      <c r="Q1451" s="6" t="s">
        <v>870</v>
      </c>
      <c r="T1451" s="6" t="s">
        <v>1942</v>
      </c>
      <c r="Y1451" s="6">
        <v>242</v>
      </c>
      <c r="Z1451" s="6" t="s">
        <v>5037</v>
      </c>
    </row>
    <row r="1452" spans="1:26">
      <c r="A1452" s="6" t="s">
        <v>5033</v>
      </c>
      <c r="B1452" s="6" t="s">
        <v>5034</v>
      </c>
      <c r="C1452" s="6" t="s">
        <v>5035</v>
      </c>
      <c r="D1452" s="6" t="s">
        <v>5036</v>
      </c>
      <c r="E1452" s="6" t="s">
        <v>2680</v>
      </c>
      <c r="F1452" s="6" t="s">
        <v>2681</v>
      </c>
      <c r="G1452" s="6" t="s">
        <v>2682</v>
      </c>
      <c r="H1452" s="6">
        <v>4714781020046</v>
      </c>
      <c r="I1452" s="6">
        <v>1</v>
      </c>
      <c r="J1452" s="6">
        <v>550</v>
      </c>
      <c r="K1452" s="6">
        <v>0</v>
      </c>
      <c r="L1452" s="6">
        <v>0</v>
      </c>
      <c r="M1452" s="6">
        <v>1078</v>
      </c>
      <c r="N1452" s="6" t="s">
        <v>1960</v>
      </c>
      <c r="O1452" s="6" t="s">
        <v>1961</v>
      </c>
      <c r="Q1452" s="6" t="s">
        <v>870</v>
      </c>
      <c r="T1452" s="6" t="s">
        <v>1942</v>
      </c>
      <c r="Y1452" s="6">
        <v>242</v>
      </c>
      <c r="Z1452" s="6" t="s">
        <v>5037</v>
      </c>
    </row>
    <row r="1453" spans="1:26">
      <c r="A1453" s="6" t="s">
        <v>5033</v>
      </c>
      <c r="B1453" s="6" t="s">
        <v>5034</v>
      </c>
      <c r="C1453" s="6" t="s">
        <v>5035</v>
      </c>
      <c r="D1453" s="6" t="s">
        <v>5036</v>
      </c>
      <c r="E1453" s="6" t="s">
        <v>1887</v>
      </c>
      <c r="F1453" s="6" t="s">
        <v>1888</v>
      </c>
      <c r="I1453" s="6">
        <v>1</v>
      </c>
      <c r="J1453" s="6">
        <v>0</v>
      </c>
      <c r="K1453" s="6">
        <v>0</v>
      </c>
      <c r="L1453" s="6">
        <v>0</v>
      </c>
      <c r="M1453" s="6">
        <v>1078</v>
      </c>
      <c r="N1453" s="6" t="s">
        <v>1960</v>
      </c>
      <c r="O1453" s="6" t="s">
        <v>1961</v>
      </c>
      <c r="Q1453" s="6" t="s">
        <v>870</v>
      </c>
      <c r="T1453" s="6" t="s">
        <v>1942</v>
      </c>
      <c r="Y1453" s="6">
        <v>242</v>
      </c>
      <c r="Z1453" s="6" t="s">
        <v>5037</v>
      </c>
    </row>
    <row r="1454" spans="1:26">
      <c r="A1454" s="6" t="s">
        <v>5038</v>
      </c>
      <c r="B1454" s="6" t="s">
        <v>5039</v>
      </c>
      <c r="C1454" s="6" t="s">
        <v>5040</v>
      </c>
      <c r="D1454" s="6" t="s">
        <v>5041</v>
      </c>
      <c r="E1454" s="6" t="s">
        <v>1481</v>
      </c>
      <c r="F1454" s="6" t="s">
        <v>1482</v>
      </c>
      <c r="G1454" s="6" t="s">
        <v>1989</v>
      </c>
      <c r="H1454" s="6" t="s">
        <v>186</v>
      </c>
      <c r="I1454" s="6">
        <v>2</v>
      </c>
      <c r="J1454" s="6">
        <v>900</v>
      </c>
      <c r="K1454" s="6">
        <v>0</v>
      </c>
      <c r="L1454" s="6">
        <v>0</v>
      </c>
      <c r="M1454" s="6">
        <v>3313</v>
      </c>
      <c r="N1454" s="6" t="s">
        <v>1960</v>
      </c>
      <c r="O1454" s="6" t="s">
        <v>1961</v>
      </c>
      <c r="Q1454" s="6" t="s">
        <v>870</v>
      </c>
      <c r="T1454" s="6" t="s">
        <v>1942</v>
      </c>
      <c r="Y1454" s="6">
        <v>238</v>
      </c>
      <c r="Z1454" s="6" t="s">
        <v>5042</v>
      </c>
    </row>
    <row r="1455" spans="1:26">
      <c r="A1455" s="6" t="s">
        <v>5038</v>
      </c>
      <c r="B1455" s="6" t="s">
        <v>5039</v>
      </c>
      <c r="C1455" s="6" t="s">
        <v>5040</v>
      </c>
      <c r="D1455" s="6" t="s">
        <v>5041</v>
      </c>
      <c r="E1455" s="6" t="s">
        <v>1481</v>
      </c>
      <c r="F1455" s="6" t="s">
        <v>1482</v>
      </c>
      <c r="G1455" s="6" t="s">
        <v>1984</v>
      </c>
      <c r="H1455" s="6" t="s">
        <v>258</v>
      </c>
      <c r="I1455" s="6">
        <v>1</v>
      </c>
      <c r="J1455" s="6">
        <v>450</v>
      </c>
      <c r="K1455" s="6">
        <v>0</v>
      </c>
      <c r="L1455" s="6">
        <v>0</v>
      </c>
      <c r="M1455" s="6">
        <v>3313</v>
      </c>
      <c r="N1455" s="6" t="s">
        <v>1960</v>
      </c>
      <c r="O1455" s="6" t="s">
        <v>1961</v>
      </c>
      <c r="Q1455" s="6" t="s">
        <v>870</v>
      </c>
      <c r="T1455" s="6" t="s">
        <v>1942</v>
      </c>
      <c r="Y1455" s="6">
        <v>238</v>
      </c>
      <c r="Z1455" s="6" t="s">
        <v>5042</v>
      </c>
    </row>
    <row r="1456" spans="1:26">
      <c r="A1456" s="6" t="s">
        <v>5038</v>
      </c>
      <c r="B1456" s="6" t="s">
        <v>5039</v>
      </c>
      <c r="C1456" s="6" t="s">
        <v>5040</v>
      </c>
      <c r="D1456" s="6" t="s">
        <v>5041</v>
      </c>
      <c r="E1456" s="6" t="s">
        <v>1486</v>
      </c>
      <c r="F1456" s="6" t="s">
        <v>1487</v>
      </c>
      <c r="G1456" s="6" t="s">
        <v>1907</v>
      </c>
      <c r="H1456" s="6" t="s">
        <v>1045</v>
      </c>
      <c r="I1456" s="6">
        <v>2</v>
      </c>
      <c r="J1456" s="6">
        <v>798</v>
      </c>
      <c r="K1456" s="6">
        <v>0</v>
      </c>
      <c r="L1456" s="6">
        <v>0</v>
      </c>
      <c r="M1456" s="6">
        <v>3313</v>
      </c>
      <c r="N1456" s="6" t="s">
        <v>1960</v>
      </c>
      <c r="O1456" s="6" t="s">
        <v>1961</v>
      </c>
      <c r="Q1456" s="6" t="s">
        <v>870</v>
      </c>
      <c r="T1456" s="6" t="s">
        <v>1942</v>
      </c>
      <c r="Y1456" s="6">
        <v>238</v>
      </c>
      <c r="Z1456" s="6" t="s">
        <v>5042</v>
      </c>
    </row>
    <row r="1457" spans="1:26">
      <c r="A1457" s="6" t="s">
        <v>5038</v>
      </c>
      <c r="B1457" s="6" t="s">
        <v>5039</v>
      </c>
      <c r="C1457" s="6" t="s">
        <v>5040</v>
      </c>
      <c r="D1457" s="6" t="s">
        <v>5041</v>
      </c>
      <c r="E1457" s="6" t="s">
        <v>1486</v>
      </c>
      <c r="F1457" s="6" t="s">
        <v>1487</v>
      </c>
      <c r="G1457" s="6" t="s">
        <v>1998</v>
      </c>
      <c r="H1457" s="6" t="s">
        <v>1043</v>
      </c>
      <c r="I1457" s="6">
        <v>1</v>
      </c>
      <c r="J1457" s="6">
        <v>399</v>
      </c>
      <c r="K1457" s="6">
        <v>0</v>
      </c>
      <c r="L1457" s="6">
        <v>0</v>
      </c>
      <c r="M1457" s="6">
        <v>3313</v>
      </c>
      <c r="N1457" s="6" t="s">
        <v>1960</v>
      </c>
      <c r="O1457" s="6" t="s">
        <v>1961</v>
      </c>
      <c r="Q1457" s="6" t="s">
        <v>870</v>
      </c>
      <c r="T1457" s="6" t="s">
        <v>1942</v>
      </c>
      <c r="Y1457" s="6">
        <v>238</v>
      </c>
      <c r="Z1457" s="6" t="s">
        <v>5042</v>
      </c>
    </row>
    <row r="1458" spans="1:26">
      <c r="A1458" s="6" t="s">
        <v>5038</v>
      </c>
      <c r="B1458" s="6" t="s">
        <v>5039</v>
      </c>
      <c r="C1458" s="6" t="s">
        <v>5040</v>
      </c>
      <c r="D1458" s="6" t="s">
        <v>5041</v>
      </c>
      <c r="E1458" s="6" t="s">
        <v>1951</v>
      </c>
      <c r="F1458" s="6" t="s">
        <v>1952</v>
      </c>
      <c r="G1458" s="6" t="s">
        <v>2017</v>
      </c>
      <c r="H1458" s="6" t="s">
        <v>288</v>
      </c>
      <c r="I1458" s="6">
        <v>1</v>
      </c>
      <c r="J1458" s="6">
        <v>480</v>
      </c>
      <c r="K1458" s="6">
        <v>0</v>
      </c>
      <c r="L1458" s="6">
        <v>0</v>
      </c>
      <c r="M1458" s="6">
        <v>3313</v>
      </c>
      <c r="N1458" s="6" t="s">
        <v>1960</v>
      </c>
      <c r="O1458" s="6" t="s">
        <v>1961</v>
      </c>
      <c r="Q1458" s="6" t="s">
        <v>870</v>
      </c>
      <c r="T1458" s="6" t="s">
        <v>1942</v>
      </c>
      <c r="Y1458" s="6">
        <v>238</v>
      </c>
      <c r="Z1458" s="6" t="s">
        <v>5042</v>
      </c>
    </row>
    <row r="1459" spans="1:26">
      <c r="A1459" s="6" t="s">
        <v>5038</v>
      </c>
      <c r="B1459" s="6" t="s">
        <v>5039</v>
      </c>
      <c r="C1459" s="6" t="s">
        <v>5040</v>
      </c>
      <c r="D1459" s="6" t="s">
        <v>5041</v>
      </c>
      <c r="E1459" s="6" t="s">
        <v>1996</v>
      </c>
      <c r="F1459" s="6" t="s">
        <v>1997</v>
      </c>
      <c r="G1459" s="6" t="s">
        <v>2421</v>
      </c>
      <c r="H1459" s="6" t="s">
        <v>302</v>
      </c>
      <c r="I1459" s="6">
        <v>1</v>
      </c>
      <c r="J1459" s="6">
        <v>460</v>
      </c>
      <c r="K1459" s="6">
        <v>0</v>
      </c>
      <c r="L1459" s="6">
        <v>0</v>
      </c>
      <c r="M1459" s="6">
        <v>3313</v>
      </c>
      <c r="N1459" s="6" t="s">
        <v>1960</v>
      </c>
      <c r="O1459" s="6" t="s">
        <v>1961</v>
      </c>
      <c r="Q1459" s="6" t="s">
        <v>870</v>
      </c>
      <c r="T1459" s="6" t="s">
        <v>1942</v>
      </c>
      <c r="Y1459" s="6">
        <v>238</v>
      </c>
      <c r="Z1459" s="6" t="s">
        <v>5042</v>
      </c>
    </row>
    <row r="1460" spans="1:26">
      <c r="A1460" s="6" t="s">
        <v>5038</v>
      </c>
      <c r="B1460" s="6" t="s">
        <v>5039</v>
      </c>
      <c r="C1460" s="6" t="s">
        <v>5040</v>
      </c>
      <c r="D1460" s="6" t="s">
        <v>5041</v>
      </c>
      <c r="E1460" s="6" t="s">
        <v>868</v>
      </c>
      <c r="F1460" s="6" t="s">
        <v>871</v>
      </c>
      <c r="G1460" s="6" t="s">
        <v>872</v>
      </c>
      <c r="I1460" s="6">
        <v>1</v>
      </c>
      <c r="J1460" s="6">
        <v>-174</v>
      </c>
      <c r="K1460" s="6">
        <v>0</v>
      </c>
      <c r="L1460" s="6">
        <v>0</v>
      </c>
      <c r="M1460" s="6">
        <v>3313</v>
      </c>
      <c r="N1460" s="6" t="s">
        <v>1960</v>
      </c>
      <c r="O1460" s="6" t="s">
        <v>1961</v>
      </c>
      <c r="Q1460" s="6" t="s">
        <v>870</v>
      </c>
      <c r="T1460" s="6" t="s">
        <v>1942</v>
      </c>
      <c r="Y1460" s="6">
        <v>238</v>
      </c>
      <c r="Z1460" s="6" t="s">
        <v>5042</v>
      </c>
    </row>
    <row r="1461" spans="1:26">
      <c r="A1461" s="6" t="s">
        <v>5038</v>
      </c>
      <c r="B1461" s="6" t="s">
        <v>5039</v>
      </c>
      <c r="C1461" s="6" t="s">
        <v>5040</v>
      </c>
      <c r="D1461" s="6" t="s">
        <v>5041</v>
      </c>
      <c r="E1461" s="6" t="s">
        <v>1740</v>
      </c>
      <c r="F1461" s="6" t="s">
        <v>1741</v>
      </c>
      <c r="I1461" s="6">
        <v>1</v>
      </c>
      <c r="J1461" s="6">
        <v>0</v>
      </c>
      <c r="K1461" s="6">
        <v>0</v>
      </c>
      <c r="L1461" s="6">
        <v>0</v>
      </c>
      <c r="M1461" s="6">
        <v>3313</v>
      </c>
      <c r="N1461" s="6" t="s">
        <v>1960</v>
      </c>
      <c r="O1461" s="6" t="s">
        <v>1961</v>
      </c>
      <c r="Q1461" s="6" t="s">
        <v>870</v>
      </c>
      <c r="T1461" s="6" t="s">
        <v>1942</v>
      </c>
      <c r="Y1461" s="6">
        <v>238</v>
      </c>
      <c r="Z1461" s="6" t="s">
        <v>5042</v>
      </c>
    </row>
    <row r="1462" spans="1:26">
      <c r="A1462" s="6" t="s">
        <v>5038</v>
      </c>
      <c r="B1462" s="6" t="s">
        <v>5039</v>
      </c>
      <c r="C1462" s="6" t="s">
        <v>5040</v>
      </c>
      <c r="D1462" s="6" t="s">
        <v>5041</v>
      </c>
      <c r="E1462" s="6" t="s">
        <v>1810</v>
      </c>
      <c r="F1462" s="6" t="s">
        <v>1811</v>
      </c>
      <c r="I1462" s="6">
        <v>1</v>
      </c>
      <c r="J1462" s="6">
        <v>0</v>
      </c>
      <c r="K1462" s="6">
        <v>0</v>
      </c>
      <c r="L1462" s="6">
        <v>0</v>
      </c>
      <c r="M1462" s="6">
        <v>3313</v>
      </c>
      <c r="N1462" s="6" t="s">
        <v>1960</v>
      </c>
      <c r="O1462" s="6" t="s">
        <v>1961</v>
      </c>
      <c r="Q1462" s="6" t="s">
        <v>870</v>
      </c>
      <c r="T1462" s="6" t="s">
        <v>1942</v>
      </c>
      <c r="Y1462" s="6">
        <v>238</v>
      </c>
      <c r="Z1462" s="6" t="s">
        <v>5042</v>
      </c>
    </row>
    <row r="1463" spans="1:26">
      <c r="A1463" s="6" t="s">
        <v>5038</v>
      </c>
      <c r="B1463" s="6" t="s">
        <v>5039</v>
      </c>
      <c r="C1463" s="6" t="s">
        <v>5040</v>
      </c>
      <c r="D1463" s="6" t="s">
        <v>5041</v>
      </c>
      <c r="E1463" s="6" t="s">
        <v>1887</v>
      </c>
      <c r="F1463" s="6" t="s">
        <v>1888</v>
      </c>
      <c r="I1463" s="6">
        <v>1</v>
      </c>
      <c r="J1463" s="6">
        <v>0</v>
      </c>
      <c r="K1463" s="6">
        <v>0</v>
      </c>
      <c r="L1463" s="6">
        <v>0</v>
      </c>
      <c r="M1463" s="6">
        <v>3313</v>
      </c>
      <c r="N1463" s="6" t="s">
        <v>1960</v>
      </c>
      <c r="O1463" s="6" t="s">
        <v>1961</v>
      </c>
      <c r="Q1463" s="6" t="s">
        <v>870</v>
      </c>
      <c r="T1463" s="6" t="s">
        <v>1942</v>
      </c>
      <c r="Y1463" s="6">
        <v>238</v>
      </c>
      <c r="Z1463" s="6" t="s">
        <v>5042</v>
      </c>
    </row>
    <row r="1464" spans="1:26">
      <c r="A1464" s="6" t="s">
        <v>5038</v>
      </c>
      <c r="B1464" s="6" t="s">
        <v>5039</v>
      </c>
      <c r="C1464" s="6" t="s">
        <v>5040</v>
      </c>
      <c r="D1464" s="6" t="s">
        <v>5041</v>
      </c>
      <c r="E1464" s="6" t="s">
        <v>873</v>
      </c>
      <c r="F1464" s="6" t="s">
        <v>1299</v>
      </c>
      <c r="G1464" s="6" t="s">
        <v>874</v>
      </c>
      <c r="I1464" s="6">
        <v>1</v>
      </c>
      <c r="J1464" s="6">
        <v>174</v>
      </c>
      <c r="K1464" s="6">
        <v>0</v>
      </c>
      <c r="L1464" s="6">
        <v>0</v>
      </c>
      <c r="M1464" s="6">
        <v>3313</v>
      </c>
      <c r="N1464" s="6" t="s">
        <v>1960</v>
      </c>
      <c r="O1464" s="6" t="s">
        <v>1961</v>
      </c>
      <c r="Q1464" s="6" t="s">
        <v>870</v>
      </c>
      <c r="T1464" s="6" t="s">
        <v>1942</v>
      </c>
      <c r="Y1464" s="6">
        <v>238</v>
      </c>
      <c r="Z1464" s="6" t="s">
        <v>5042</v>
      </c>
    </row>
    <row r="1465" spans="1:26">
      <c r="A1465" s="6" t="s">
        <v>5043</v>
      </c>
      <c r="B1465" s="6" t="s">
        <v>5044</v>
      </c>
      <c r="C1465" s="6" t="s">
        <v>5045</v>
      </c>
      <c r="D1465" s="6" t="s">
        <v>5046</v>
      </c>
      <c r="E1465" s="6" t="s">
        <v>1486</v>
      </c>
      <c r="F1465" s="6" t="s">
        <v>1487</v>
      </c>
      <c r="G1465" s="6" t="s">
        <v>1488</v>
      </c>
      <c r="H1465" s="6" t="s">
        <v>163</v>
      </c>
      <c r="I1465" s="6">
        <v>1</v>
      </c>
      <c r="J1465" s="6">
        <v>399</v>
      </c>
      <c r="K1465" s="6">
        <v>60</v>
      </c>
      <c r="L1465" s="6">
        <v>0</v>
      </c>
      <c r="M1465" s="6">
        <v>459</v>
      </c>
      <c r="N1465" s="6" t="s">
        <v>1940</v>
      </c>
      <c r="O1465" s="6" t="s">
        <v>1048</v>
      </c>
      <c r="Q1465" s="6" t="s">
        <v>870</v>
      </c>
      <c r="T1465" s="6" t="s">
        <v>1942</v>
      </c>
      <c r="Y1465" s="6">
        <v>900</v>
      </c>
      <c r="Z1465" s="6" t="s">
        <v>5047</v>
      </c>
    </row>
    <row r="1466" spans="1:26">
      <c r="A1466" s="6" t="s">
        <v>5048</v>
      </c>
      <c r="B1466" s="6" t="s">
        <v>5049</v>
      </c>
      <c r="C1466" s="6" t="s">
        <v>5050</v>
      </c>
      <c r="D1466" s="6" t="s">
        <v>5051</v>
      </c>
      <c r="E1466" s="6" t="s">
        <v>1486</v>
      </c>
      <c r="F1466" s="6" t="s">
        <v>1487</v>
      </c>
      <c r="G1466" s="6" t="s">
        <v>1488</v>
      </c>
      <c r="H1466" s="6" t="s">
        <v>163</v>
      </c>
      <c r="I1466" s="6">
        <v>1</v>
      </c>
      <c r="J1466" s="6">
        <v>399</v>
      </c>
      <c r="K1466" s="6">
        <v>65</v>
      </c>
      <c r="L1466" s="6">
        <v>0</v>
      </c>
      <c r="M1466" s="6">
        <v>464</v>
      </c>
      <c r="N1466" s="6" t="s">
        <v>1476</v>
      </c>
      <c r="O1466" s="6" t="s">
        <v>1477</v>
      </c>
      <c r="Q1466" s="6" t="s">
        <v>870</v>
      </c>
      <c r="T1466" s="6" t="s">
        <v>1886</v>
      </c>
      <c r="V1466" s="6">
        <v>996132</v>
      </c>
      <c r="W1466" s="6" t="s">
        <v>5052</v>
      </c>
      <c r="X1466" s="6" t="s">
        <v>5053</v>
      </c>
    </row>
    <row r="1467" spans="1:26">
      <c r="A1467" s="6" t="s">
        <v>5054</v>
      </c>
      <c r="B1467" s="6" t="s">
        <v>5055</v>
      </c>
      <c r="C1467" s="6" t="s">
        <v>5056</v>
      </c>
      <c r="D1467" s="6" t="s">
        <v>5057</v>
      </c>
      <c r="E1467" s="6" t="s">
        <v>1486</v>
      </c>
      <c r="F1467" s="6" t="s">
        <v>1487</v>
      </c>
      <c r="G1467" s="6" t="s">
        <v>1999</v>
      </c>
      <c r="H1467" s="6" t="s">
        <v>165</v>
      </c>
      <c r="I1467" s="6">
        <v>1</v>
      </c>
      <c r="J1467" s="6">
        <v>399</v>
      </c>
      <c r="K1467" s="6">
        <v>0</v>
      </c>
      <c r="L1467" s="6">
        <v>0</v>
      </c>
      <c r="M1467" s="6">
        <v>798</v>
      </c>
      <c r="N1467" s="6" t="s">
        <v>1476</v>
      </c>
      <c r="O1467" s="6" t="s">
        <v>1477</v>
      </c>
      <c r="Q1467" s="6" t="s">
        <v>870</v>
      </c>
      <c r="T1467" s="6" t="s">
        <v>1886</v>
      </c>
      <c r="V1467" s="6">
        <v>970026</v>
      </c>
      <c r="W1467" s="6" t="s">
        <v>5058</v>
      </c>
      <c r="X1467" s="6" t="s">
        <v>5059</v>
      </c>
    </row>
    <row r="1468" spans="1:26">
      <c r="A1468" s="6" t="s">
        <v>5054</v>
      </c>
      <c r="B1468" s="6" t="s">
        <v>5055</v>
      </c>
      <c r="C1468" s="6" t="s">
        <v>5056</v>
      </c>
      <c r="D1468" s="6" t="s">
        <v>5057</v>
      </c>
      <c r="E1468" s="6" t="s">
        <v>1486</v>
      </c>
      <c r="F1468" s="6" t="s">
        <v>1487</v>
      </c>
      <c r="G1468" s="6" t="s">
        <v>2026</v>
      </c>
      <c r="H1468" s="6" t="s">
        <v>1042</v>
      </c>
      <c r="I1468" s="6">
        <v>1</v>
      </c>
      <c r="J1468" s="6">
        <v>399</v>
      </c>
      <c r="K1468" s="6">
        <v>0</v>
      </c>
      <c r="L1468" s="6">
        <v>0</v>
      </c>
      <c r="M1468" s="6">
        <v>798</v>
      </c>
      <c r="N1468" s="6" t="s">
        <v>1476</v>
      </c>
      <c r="O1468" s="6" t="s">
        <v>1477</v>
      </c>
      <c r="Q1468" s="6" t="s">
        <v>870</v>
      </c>
      <c r="T1468" s="6" t="s">
        <v>1886</v>
      </c>
      <c r="V1468" s="6">
        <v>970026</v>
      </c>
      <c r="W1468" s="6" t="s">
        <v>5058</v>
      </c>
      <c r="X1468" s="6" t="s">
        <v>5059</v>
      </c>
    </row>
    <row r="1469" spans="1:26">
      <c r="A1469" s="6" t="s">
        <v>5060</v>
      </c>
      <c r="B1469" s="6" t="s">
        <v>5061</v>
      </c>
      <c r="C1469" s="6" t="s">
        <v>2407</v>
      </c>
      <c r="D1469" s="6" t="s">
        <v>5062</v>
      </c>
      <c r="E1469" s="6" t="s">
        <v>1486</v>
      </c>
      <c r="F1469" s="6" t="s">
        <v>1487</v>
      </c>
      <c r="G1469" s="6" t="s">
        <v>1488</v>
      </c>
      <c r="H1469" s="6" t="s">
        <v>163</v>
      </c>
      <c r="I1469" s="6">
        <v>2</v>
      </c>
      <c r="J1469" s="6">
        <v>798</v>
      </c>
      <c r="K1469" s="6">
        <v>0</v>
      </c>
      <c r="L1469" s="6">
        <v>0</v>
      </c>
      <c r="M1469" s="6">
        <v>798</v>
      </c>
      <c r="N1469" s="6" t="s">
        <v>1476</v>
      </c>
      <c r="O1469" s="6" t="s">
        <v>1477</v>
      </c>
      <c r="Q1469" s="6" t="s">
        <v>870</v>
      </c>
      <c r="T1469" s="6" t="s">
        <v>1886</v>
      </c>
      <c r="V1469" s="6">
        <v>122809</v>
      </c>
      <c r="W1469" s="6" t="s">
        <v>5063</v>
      </c>
      <c r="X1469" s="6" t="s">
        <v>5064</v>
      </c>
    </row>
    <row r="1470" spans="1:26">
      <c r="A1470" s="6" t="s">
        <v>5065</v>
      </c>
      <c r="B1470" s="6" t="s">
        <v>5066</v>
      </c>
      <c r="C1470" s="6" t="s">
        <v>5067</v>
      </c>
      <c r="D1470" s="6" t="s">
        <v>5068</v>
      </c>
      <c r="E1470" s="6" t="s">
        <v>1901</v>
      </c>
      <c r="F1470" s="6" t="s">
        <v>1902</v>
      </c>
      <c r="G1470" s="6" t="s">
        <v>1903</v>
      </c>
      <c r="H1470" s="6">
        <v>4714781020510</v>
      </c>
      <c r="I1470" s="6">
        <v>1</v>
      </c>
      <c r="J1470" s="6">
        <v>299</v>
      </c>
      <c r="K1470" s="6">
        <v>0</v>
      </c>
      <c r="L1470" s="6">
        <v>0</v>
      </c>
      <c r="M1470" s="6">
        <v>1375</v>
      </c>
      <c r="N1470" s="6" t="s">
        <v>1940</v>
      </c>
      <c r="O1470" s="6" t="s">
        <v>1048</v>
      </c>
      <c r="Q1470" s="6" t="s">
        <v>870</v>
      </c>
      <c r="T1470" s="6" t="s">
        <v>1942</v>
      </c>
      <c r="Y1470" s="6">
        <v>100</v>
      </c>
      <c r="Z1470" s="6" t="s">
        <v>5069</v>
      </c>
    </row>
    <row r="1471" spans="1:26">
      <c r="A1471" s="6" t="s">
        <v>5065</v>
      </c>
      <c r="B1471" s="6" t="s">
        <v>5066</v>
      </c>
      <c r="C1471" s="6" t="s">
        <v>5067</v>
      </c>
      <c r="D1471" s="6" t="s">
        <v>5068</v>
      </c>
      <c r="E1471" s="6" t="s">
        <v>1820</v>
      </c>
      <c r="F1471" s="6" t="s">
        <v>1821</v>
      </c>
      <c r="G1471" s="6" t="s">
        <v>1822</v>
      </c>
      <c r="H1471" s="6">
        <v>4714781020848</v>
      </c>
      <c r="I1471" s="6">
        <v>1</v>
      </c>
      <c r="J1471" s="6">
        <v>350</v>
      </c>
      <c r="K1471" s="6">
        <v>0</v>
      </c>
      <c r="L1471" s="6">
        <v>0</v>
      </c>
      <c r="M1471" s="6">
        <v>1375</v>
      </c>
      <c r="N1471" s="6" t="s">
        <v>1940</v>
      </c>
      <c r="O1471" s="6" t="s">
        <v>1048</v>
      </c>
      <c r="Q1471" s="6" t="s">
        <v>870</v>
      </c>
      <c r="T1471" s="6" t="s">
        <v>1942</v>
      </c>
      <c r="Y1471" s="6">
        <v>100</v>
      </c>
      <c r="Z1471" s="6" t="s">
        <v>5069</v>
      </c>
    </row>
    <row r="1472" spans="1:26">
      <c r="A1472" s="6" t="s">
        <v>5065</v>
      </c>
      <c r="B1472" s="6" t="s">
        <v>5066</v>
      </c>
      <c r="C1472" s="6" t="s">
        <v>5067</v>
      </c>
      <c r="D1472" s="6" t="s">
        <v>5068</v>
      </c>
      <c r="E1472" s="6" t="s">
        <v>876</v>
      </c>
      <c r="F1472" s="6" t="s">
        <v>877</v>
      </c>
      <c r="G1472" s="6" t="s">
        <v>184</v>
      </c>
      <c r="H1472" s="6">
        <v>4714781020107</v>
      </c>
      <c r="I1472" s="6">
        <v>2</v>
      </c>
      <c r="J1472" s="6">
        <v>798</v>
      </c>
      <c r="K1472" s="6">
        <v>0</v>
      </c>
      <c r="L1472" s="6">
        <v>0</v>
      </c>
      <c r="M1472" s="6">
        <v>1375</v>
      </c>
      <c r="N1472" s="6" t="s">
        <v>1940</v>
      </c>
      <c r="O1472" s="6" t="s">
        <v>1048</v>
      </c>
      <c r="Q1472" s="6" t="s">
        <v>870</v>
      </c>
      <c r="T1472" s="6" t="s">
        <v>1942</v>
      </c>
      <c r="Y1472" s="6">
        <v>100</v>
      </c>
      <c r="Z1472" s="6" t="s">
        <v>5069</v>
      </c>
    </row>
    <row r="1473" spans="1:26">
      <c r="A1473" s="6" t="s">
        <v>5065</v>
      </c>
      <c r="B1473" s="6" t="s">
        <v>5066</v>
      </c>
      <c r="C1473" s="6" t="s">
        <v>5067</v>
      </c>
      <c r="D1473" s="6" t="s">
        <v>5068</v>
      </c>
      <c r="E1473" s="6" t="s">
        <v>868</v>
      </c>
      <c r="F1473" s="6" t="s">
        <v>871</v>
      </c>
      <c r="G1473" s="6" t="s">
        <v>872</v>
      </c>
      <c r="I1473" s="6">
        <v>1</v>
      </c>
      <c r="J1473" s="6">
        <v>-72</v>
      </c>
      <c r="K1473" s="6">
        <v>0</v>
      </c>
      <c r="L1473" s="6">
        <v>0</v>
      </c>
      <c r="M1473" s="6">
        <v>1375</v>
      </c>
      <c r="N1473" s="6" t="s">
        <v>1940</v>
      </c>
      <c r="O1473" s="6" t="s">
        <v>1048</v>
      </c>
      <c r="Q1473" s="6" t="s">
        <v>870</v>
      </c>
      <c r="T1473" s="6" t="s">
        <v>1942</v>
      </c>
      <c r="Y1473" s="6">
        <v>100</v>
      </c>
      <c r="Z1473" s="6" t="s">
        <v>5069</v>
      </c>
    </row>
    <row r="1474" spans="1:26">
      <c r="A1474" s="6" t="s">
        <v>5065</v>
      </c>
      <c r="B1474" s="6" t="s">
        <v>5066</v>
      </c>
      <c r="C1474" s="6" t="s">
        <v>5067</v>
      </c>
      <c r="D1474" s="6" t="s">
        <v>5068</v>
      </c>
      <c r="E1474" s="6" t="s">
        <v>1740</v>
      </c>
      <c r="F1474" s="6" t="s">
        <v>1741</v>
      </c>
      <c r="I1474" s="6">
        <v>1</v>
      </c>
      <c r="J1474" s="6">
        <v>0</v>
      </c>
      <c r="K1474" s="6">
        <v>0</v>
      </c>
      <c r="L1474" s="6">
        <v>0</v>
      </c>
      <c r="M1474" s="6">
        <v>1375</v>
      </c>
      <c r="N1474" s="6" t="s">
        <v>1940</v>
      </c>
      <c r="O1474" s="6" t="s">
        <v>1048</v>
      </c>
      <c r="Q1474" s="6" t="s">
        <v>870</v>
      </c>
      <c r="T1474" s="6" t="s">
        <v>1942</v>
      </c>
      <c r="Y1474" s="6">
        <v>100</v>
      </c>
      <c r="Z1474" s="6" t="s">
        <v>5069</v>
      </c>
    </row>
    <row r="1475" spans="1:26">
      <c r="A1475" s="6" t="s">
        <v>5065</v>
      </c>
      <c r="B1475" s="6" t="s">
        <v>5066</v>
      </c>
      <c r="C1475" s="6" t="s">
        <v>5067</v>
      </c>
      <c r="D1475" s="6" t="s">
        <v>5068</v>
      </c>
      <c r="E1475" s="6" t="s">
        <v>873</v>
      </c>
      <c r="F1475" s="6" t="s">
        <v>1299</v>
      </c>
      <c r="G1475" s="6" t="s">
        <v>874</v>
      </c>
      <c r="I1475" s="6">
        <v>1</v>
      </c>
      <c r="J1475" s="6">
        <v>72</v>
      </c>
      <c r="K1475" s="6">
        <v>0</v>
      </c>
      <c r="L1475" s="6">
        <v>0</v>
      </c>
      <c r="M1475" s="6">
        <v>1375</v>
      </c>
      <c r="N1475" s="6" t="s">
        <v>1940</v>
      </c>
      <c r="O1475" s="6" t="s">
        <v>1048</v>
      </c>
      <c r="Q1475" s="6" t="s">
        <v>870</v>
      </c>
      <c r="T1475" s="6" t="s">
        <v>1942</v>
      </c>
      <c r="Y1475" s="6">
        <v>100</v>
      </c>
      <c r="Z1475" s="6" t="s">
        <v>5069</v>
      </c>
    </row>
    <row r="1476" spans="1:26">
      <c r="A1476" s="6" t="s">
        <v>5070</v>
      </c>
      <c r="B1476" s="6" t="s">
        <v>5071</v>
      </c>
      <c r="C1476" s="6" t="s">
        <v>5072</v>
      </c>
      <c r="D1476" s="6" t="s">
        <v>5073</v>
      </c>
      <c r="E1476" s="6" t="s">
        <v>1499</v>
      </c>
      <c r="F1476" s="6" t="s">
        <v>1500</v>
      </c>
      <c r="G1476" s="6" t="s">
        <v>173</v>
      </c>
      <c r="H1476" s="6">
        <v>4714781024730</v>
      </c>
      <c r="I1476" s="6">
        <v>1</v>
      </c>
      <c r="J1476" s="6">
        <v>299</v>
      </c>
      <c r="K1476" s="6">
        <v>0</v>
      </c>
      <c r="L1476" s="6">
        <v>0</v>
      </c>
      <c r="M1476" s="6">
        <v>866</v>
      </c>
      <c r="N1476" s="6" t="s">
        <v>1476</v>
      </c>
      <c r="O1476" s="6" t="s">
        <v>1477</v>
      </c>
      <c r="Q1476" s="6" t="s">
        <v>870</v>
      </c>
      <c r="T1476" s="6" t="s">
        <v>1886</v>
      </c>
      <c r="V1476" s="6">
        <v>980126</v>
      </c>
      <c r="W1476" s="6" t="s">
        <v>5074</v>
      </c>
      <c r="X1476" s="6" t="s">
        <v>5075</v>
      </c>
    </row>
    <row r="1477" spans="1:26">
      <c r="A1477" s="6" t="s">
        <v>5070</v>
      </c>
      <c r="B1477" s="6" t="s">
        <v>5071</v>
      </c>
      <c r="C1477" s="6" t="s">
        <v>5072</v>
      </c>
      <c r="D1477" s="6" t="s">
        <v>5073</v>
      </c>
      <c r="E1477" s="6" t="s">
        <v>1486</v>
      </c>
      <c r="F1477" s="6" t="s">
        <v>1487</v>
      </c>
      <c r="G1477" s="6" t="s">
        <v>1488</v>
      </c>
      <c r="H1477" s="6" t="s">
        <v>163</v>
      </c>
      <c r="I1477" s="6">
        <v>1</v>
      </c>
      <c r="J1477" s="6">
        <v>399</v>
      </c>
      <c r="K1477" s="6">
        <v>0</v>
      </c>
      <c r="L1477" s="6">
        <v>0</v>
      </c>
      <c r="M1477" s="6">
        <v>866</v>
      </c>
      <c r="N1477" s="6" t="s">
        <v>1476</v>
      </c>
      <c r="O1477" s="6" t="s">
        <v>1477</v>
      </c>
      <c r="Q1477" s="6" t="s">
        <v>870</v>
      </c>
      <c r="T1477" s="6" t="s">
        <v>1886</v>
      </c>
      <c r="V1477" s="6">
        <v>980126</v>
      </c>
      <c r="W1477" s="6" t="s">
        <v>5074</v>
      </c>
      <c r="X1477" s="6" t="s">
        <v>5075</v>
      </c>
    </row>
    <row r="1478" spans="1:26">
      <c r="A1478" s="6" t="s">
        <v>5070</v>
      </c>
      <c r="B1478" s="6" t="s">
        <v>5071</v>
      </c>
      <c r="C1478" s="6" t="s">
        <v>5072</v>
      </c>
      <c r="D1478" s="6" t="s">
        <v>5073</v>
      </c>
      <c r="E1478" s="6" t="s">
        <v>1520</v>
      </c>
      <c r="F1478" s="6" t="s">
        <v>1521</v>
      </c>
      <c r="G1478" s="6" t="s">
        <v>1522</v>
      </c>
      <c r="H1478" s="6">
        <v>4714781020503</v>
      </c>
      <c r="I1478" s="6">
        <v>1</v>
      </c>
      <c r="J1478" s="6">
        <v>168</v>
      </c>
      <c r="K1478" s="6">
        <v>0</v>
      </c>
      <c r="L1478" s="6">
        <v>0</v>
      </c>
      <c r="M1478" s="6">
        <v>866</v>
      </c>
      <c r="N1478" s="6" t="s">
        <v>1476</v>
      </c>
      <c r="O1478" s="6" t="s">
        <v>1477</v>
      </c>
      <c r="Q1478" s="6" t="s">
        <v>870</v>
      </c>
      <c r="T1478" s="6" t="s">
        <v>1886</v>
      </c>
      <c r="V1478" s="6">
        <v>980126</v>
      </c>
      <c r="W1478" s="6" t="s">
        <v>5074</v>
      </c>
      <c r="X1478" s="6" t="s">
        <v>5075</v>
      </c>
    </row>
    <row r="1479" spans="1:26">
      <c r="A1479" s="6" t="s">
        <v>5076</v>
      </c>
      <c r="B1479" s="6" t="s">
        <v>5077</v>
      </c>
      <c r="C1479" s="6" t="s">
        <v>5078</v>
      </c>
      <c r="D1479" s="6" t="s">
        <v>5079</v>
      </c>
      <c r="E1479" s="6" t="s">
        <v>1496</v>
      </c>
      <c r="F1479" s="6" t="s">
        <v>1523</v>
      </c>
      <c r="G1479" s="6" t="s">
        <v>183</v>
      </c>
      <c r="H1479" s="6">
        <v>4714781020954</v>
      </c>
      <c r="I1479" s="6">
        <v>1</v>
      </c>
      <c r="J1479" s="6">
        <v>149</v>
      </c>
      <c r="K1479" s="6">
        <v>65</v>
      </c>
      <c r="L1479" s="6">
        <v>0</v>
      </c>
      <c r="M1479" s="6">
        <v>458</v>
      </c>
      <c r="N1479" s="6" t="s">
        <v>1476</v>
      </c>
      <c r="O1479" s="6" t="s">
        <v>1477</v>
      </c>
      <c r="Q1479" s="6" t="s">
        <v>870</v>
      </c>
      <c r="T1479" s="6" t="s">
        <v>1886</v>
      </c>
      <c r="V1479" s="6">
        <v>158808</v>
      </c>
      <c r="W1479" s="6" t="s">
        <v>5080</v>
      </c>
      <c r="X1479" s="6" t="s">
        <v>5081</v>
      </c>
    </row>
    <row r="1480" spans="1:26">
      <c r="A1480" s="6" t="s">
        <v>5076</v>
      </c>
      <c r="B1480" s="6" t="s">
        <v>5077</v>
      </c>
      <c r="C1480" s="6" t="s">
        <v>5078</v>
      </c>
      <c r="D1480" s="6" t="s">
        <v>5079</v>
      </c>
      <c r="E1480" s="6" t="s">
        <v>1489</v>
      </c>
      <c r="F1480" s="6" t="s">
        <v>1490</v>
      </c>
      <c r="G1480" s="6" t="s">
        <v>1491</v>
      </c>
      <c r="H1480" s="6">
        <v>4714781020794</v>
      </c>
      <c r="I1480" s="6">
        <v>1</v>
      </c>
      <c r="J1480" s="6">
        <v>109</v>
      </c>
      <c r="K1480" s="6">
        <v>65</v>
      </c>
      <c r="L1480" s="6">
        <v>0</v>
      </c>
      <c r="M1480" s="6">
        <v>458</v>
      </c>
      <c r="N1480" s="6" t="s">
        <v>1476</v>
      </c>
      <c r="O1480" s="6" t="s">
        <v>1477</v>
      </c>
      <c r="Q1480" s="6" t="s">
        <v>870</v>
      </c>
      <c r="T1480" s="6" t="s">
        <v>1886</v>
      </c>
      <c r="V1480" s="6">
        <v>158808</v>
      </c>
      <c r="W1480" s="6" t="s">
        <v>5080</v>
      </c>
      <c r="X1480" s="6" t="s">
        <v>5081</v>
      </c>
    </row>
    <row r="1481" spans="1:26">
      <c r="A1481" s="6" t="s">
        <v>5076</v>
      </c>
      <c r="B1481" s="6" t="s">
        <v>5077</v>
      </c>
      <c r="C1481" s="6" t="s">
        <v>5078</v>
      </c>
      <c r="D1481" s="6" t="s">
        <v>5079</v>
      </c>
      <c r="E1481" s="6" t="s">
        <v>1957</v>
      </c>
      <c r="F1481" s="6" t="s">
        <v>1979</v>
      </c>
      <c r="G1481" s="6" t="s">
        <v>1959</v>
      </c>
      <c r="H1481" s="6">
        <v>4714781020787</v>
      </c>
      <c r="I1481" s="6">
        <v>1</v>
      </c>
      <c r="J1481" s="6">
        <v>135</v>
      </c>
      <c r="K1481" s="6">
        <v>65</v>
      </c>
      <c r="L1481" s="6">
        <v>0</v>
      </c>
      <c r="M1481" s="6">
        <v>458</v>
      </c>
      <c r="N1481" s="6" t="s">
        <v>1476</v>
      </c>
      <c r="O1481" s="6" t="s">
        <v>1477</v>
      </c>
      <c r="Q1481" s="6" t="s">
        <v>870</v>
      </c>
      <c r="T1481" s="6" t="s">
        <v>1886</v>
      </c>
      <c r="V1481" s="6">
        <v>158808</v>
      </c>
      <c r="W1481" s="6" t="s">
        <v>5080</v>
      </c>
      <c r="X1481" s="6" t="s">
        <v>5081</v>
      </c>
    </row>
    <row r="1482" spans="1:26">
      <c r="A1482" s="6" t="s">
        <v>5082</v>
      </c>
      <c r="B1482" s="6" t="s">
        <v>5083</v>
      </c>
      <c r="C1482" s="6" t="s">
        <v>5084</v>
      </c>
      <c r="D1482" s="6" t="s">
        <v>5085</v>
      </c>
      <c r="E1482" s="6" t="s">
        <v>3101</v>
      </c>
      <c r="F1482" s="6" t="s">
        <v>3102</v>
      </c>
      <c r="G1482" s="6" t="s">
        <v>3103</v>
      </c>
      <c r="H1482" s="6">
        <v>4714781021463</v>
      </c>
      <c r="I1482" s="6">
        <v>1</v>
      </c>
      <c r="J1482" s="6">
        <v>120</v>
      </c>
      <c r="K1482" s="6">
        <v>0</v>
      </c>
      <c r="L1482" s="6">
        <v>0</v>
      </c>
      <c r="M1482" s="6">
        <v>820</v>
      </c>
      <c r="N1482" s="6" t="s">
        <v>1476</v>
      </c>
      <c r="O1482" s="6" t="s">
        <v>1477</v>
      </c>
      <c r="Q1482" s="6" t="s">
        <v>870</v>
      </c>
      <c r="T1482" s="6" t="s">
        <v>1886</v>
      </c>
      <c r="V1482" s="6">
        <v>966533</v>
      </c>
      <c r="W1482" s="6" t="s">
        <v>5086</v>
      </c>
      <c r="X1482" s="6" t="s">
        <v>5087</v>
      </c>
    </row>
    <row r="1483" spans="1:26">
      <c r="A1483" s="6" t="s">
        <v>5082</v>
      </c>
      <c r="B1483" s="6" t="s">
        <v>5083</v>
      </c>
      <c r="C1483" s="6" t="s">
        <v>5084</v>
      </c>
      <c r="D1483" s="6" t="s">
        <v>5085</v>
      </c>
      <c r="E1483" s="6" t="s">
        <v>1820</v>
      </c>
      <c r="F1483" s="6" t="s">
        <v>1821</v>
      </c>
      <c r="G1483" s="6" t="s">
        <v>1822</v>
      </c>
      <c r="H1483" s="6">
        <v>4714781020848</v>
      </c>
      <c r="I1483" s="6">
        <v>1</v>
      </c>
      <c r="J1483" s="6">
        <v>350</v>
      </c>
      <c r="K1483" s="6">
        <v>0</v>
      </c>
      <c r="L1483" s="6">
        <v>0</v>
      </c>
      <c r="M1483" s="6">
        <v>820</v>
      </c>
      <c r="N1483" s="6" t="s">
        <v>1476</v>
      </c>
      <c r="O1483" s="6" t="s">
        <v>1477</v>
      </c>
      <c r="Q1483" s="6" t="s">
        <v>870</v>
      </c>
      <c r="T1483" s="6" t="s">
        <v>1886</v>
      </c>
      <c r="V1483" s="6">
        <v>966533</v>
      </c>
      <c r="W1483" s="6" t="s">
        <v>5086</v>
      </c>
      <c r="X1483" s="6" t="s">
        <v>5087</v>
      </c>
    </row>
    <row r="1484" spans="1:26">
      <c r="A1484" s="6" t="s">
        <v>5082</v>
      </c>
      <c r="B1484" s="6" t="s">
        <v>5083</v>
      </c>
      <c r="C1484" s="6" t="s">
        <v>5084</v>
      </c>
      <c r="D1484" s="6" t="s">
        <v>5085</v>
      </c>
      <c r="E1484" s="6" t="s">
        <v>1931</v>
      </c>
      <c r="F1484" s="6" t="s">
        <v>1932</v>
      </c>
      <c r="G1484" s="6" t="s">
        <v>1933</v>
      </c>
      <c r="H1484" s="6">
        <v>4714781020855</v>
      </c>
      <c r="I1484" s="6">
        <v>1</v>
      </c>
      <c r="J1484" s="6">
        <v>350</v>
      </c>
      <c r="K1484" s="6">
        <v>0</v>
      </c>
      <c r="L1484" s="6">
        <v>0</v>
      </c>
      <c r="M1484" s="6">
        <v>820</v>
      </c>
      <c r="N1484" s="6" t="s">
        <v>1476</v>
      </c>
      <c r="O1484" s="6" t="s">
        <v>1477</v>
      </c>
      <c r="Q1484" s="6" t="s">
        <v>870</v>
      </c>
      <c r="T1484" s="6" t="s">
        <v>1886</v>
      </c>
      <c r="V1484" s="6">
        <v>966533</v>
      </c>
      <c r="W1484" s="6" t="s">
        <v>5086</v>
      </c>
      <c r="X1484" s="6" t="s">
        <v>5087</v>
      </c>
    </row>
    <row r="1485" spans="1:26">
      <c r="A1485" s="6" t="s">
        <v>5088</v>
      </c>
      <c r="B1485" s="6" t="s">
        <v>5089</v>
      </c>
      <c r="C1485" s="6" t="s">
        <v>5090</v>
      </c>
      <c r="D1485" s="6" t="s">
        <v>5091</v>
      </c>
      <c r="E1485" s="6" t="s">
        <v>1478</v>
      </c>
      <c r="F1485" s="6" t="s">
        <v>1479</v>
      </c>
      <c r="G1485" s="6" t="s">
        <v>1946</v>
      </c>
      <c r="H1485" s="6" t="s">
        <v>295</v>
      </c>
      <c r="I1485" s="6">
        <v>1</v>
      </c>
      <c r="J1485" s="6">
        <v>280</v>
      </c>
      <c r="K1485" s="6">
        <v>65</v>
      </c>
      <c r="L1485" s="6">
        <v>0</v>
      </c>
      <c r="M1485" s="6">
        <v>345</v>
      </c>
      <c r="N1485" s="6" t="s">
        <v>1476</v>
      </c>
      <c r="O1485" s="6" t="s">
        <v>1477</v>
      </c>
      <c r="Q1485" s="6" t="s">
        <v>870</v>
      </c>
      <c r="T1485" s="6" t="s">
        <v>1886</v>
      </c>
      <c r="V1485" s="6">
        <v>131906</v>
      </c>
      <c r="W1485" s="6" t="s">
        <v>5092</v>
      </c>
      <c r="X1485" s="6" t="s">
        <v>5093</v>
      </c>
    </row>
    <row r="1486" spans="1:26">
      <c r="A1486" s="6" t="s">
        <v>5094</v>
      </c>
      <c r="B1486" s="6" t="s">
        <v>5095</v>
      </c>
      <c r="C1486" s="6" t="s">
        <v>5096</v>
      </c>
      <c r="D1486" s="6" t="s">
        <v>5097</v>
      </c>
      <c r="E1486" s="6" t="s">
        <v>1511</v>
      </c>
      <c r="F1486" s="6" t="s">
        <v>1512</v>
      </c>
      <c r="G1486" s="6" t="s">
        <v>1513</v>
      </c>
      <c r="H1486" s="6" t="s">
        <v>275</v>
      </c>
      <c r="I1486" s="6">
        <v>1</v>
      </c>
      <c r="J1486" s="6">
        <v>528</v>
      </c>
      <c r="K1486" s="6">
        <v>0</v>
      </c>
      <c r="L1486" s="6">
        <v>0</v>
      </c>
      <c r="M1486" s="6">
        <v>1228</v>
      </c>
      <c r="N1486" s="6" t="s">
        <v>1476</v>
      </c>
      <c r="O1486" s="6" t="s">
        <v>1477</v>
      </c>
      <c r="Q1486" s="6" t="s">
        <v>870</v>
      </c>
      <c r="T1486" s="6" t="s">
        <v>1886</v>
      </c>
      <c r="V1486" s="6">
        <v>186353</v>
      </c>
      <c r="W1486" s="6" t="s">
        <v>5098</v>
      </c>
      <c r="X1486" s="6" t="s">
        <v>5099</v>
      </c>
    </row>
    <row r="1487" spans="1:26">
      <c r="A1487" s="6" t="s">
        <v>5094</v>
      </c>
      <c r="B1487" s="6" t="s">
        <v>5095</v>
      </c>
      <c r="C1487" s="6" t="s">
        <v>5096</v>
      </c>
      <c r="D1487" s="6" t="s">
        <v>5097</v>
      </c>
      <c r="E1487" s="6" t="s">
        <v>1908</v>
      </c>
      <c r="F1487" s="6" t="s">
        <v>1909</v>
      </c>
      <c r="G1487" s="6" t="s">
        <v>1910</v>
      </c>
      <c r="H1487" s="6">
        <v>4714781020268</v>
      </c>
      <c r="I1487" s="6">
        <v>2</v>
      </c>
      <c r="J1487" s="6">
        <v>700</v>
      </c>
      <c r="K1487" s="6">
        <v>0</v>
      </c>
      <c r="L1487" s="6">
        <v>0</v>
      </c>
      <c r="M1487" s="6">
        <v>1228</v>
      </c>
      <c r="N1487" s="6" t="s">
        <v>1476</v>
      </c>
      <c r="O1487" s="6" t="s">
        <v>1477</v>
      </c>
      <c r="Q1487" s="6" t="s">
        <v>870</v>
      </c>
      <c r="T1487" s="6" t="s">
        <v>1886</v>
      </c>
      <c r="V1487" s="6">
        <v>186353</v>
      </c>
      <c r="W1487" s="6" t="s">
        <v>5098</v>
      </c>
      <c r="X1487" s="6" t="s">
        <v>5099</v>
      </c>
    </row>
    <row r="1488" spans="1:26">
      <c r="A1488" s="6" t="s">
        <v>5094</v>
      </c>
      <c r="B1488" s="6" t="s">
        <v>5095</v>
      </c>
      <c r="C1488" s="6" t="s">
        <v>5096</v>
      </c>
      <c r="D1488" s="6" t="s">
        <v>5097</v>
      </c>
      <c r="E1488" s="6" t="s">
        <v>1887</v>
      </c>
      <c r="F1488" s="6" t="s">
        <v>1888</v>
      </c>
      <c r="I1488" s="6">
        <v>1</v>
      </c>
      <c r="J1488" s="6">
        <v>0</v>
      </c>
      <c r="K1488" s="6">
        <v>0</v>
      </c>
      <c r="L1488" s="6">
        <v>0</v>
      </c>
      <c r="M1488" s="6">
        <v>1228</v>
      </c>
      <c r="N1488" s="6" t="s">
        <v>1476</v>
      </c>
      <c r="O1488" s="6" t="s">
        <v>1477</v>
      </c>
      <c r="Q1488" s="6" t="s">
        <v>870</v>
      </c>
      <c r="T1488" s="6" t="s">
        <v>1886</v>
      </c>
      <c r="V1488" s="6">
        <v>186353</v>
      </c>
      <c r="W1488" s="6" t="s">
        <v>5098</v>
      </c>
      <c r="X1488" s="6" t="s">
        <v>5099</v>
      </c>
    </row>
    <row r="1489" spans="1:26">
      <c r="A1489" s="6" t="s">
        <v>5100</v>
      </c>
      <c r="B1489" s="6" t="s">
        <v>5101</v>
      </c>
      <c r="C1489" s="6" t="s">
        <v>5102</v>
      </c>
      <c r="D1489" s="6" t="s">
        <v>5103</v>
      </c>
      <c r="E1489" s="6" t="s">
        <v>876</v>
      </c>
      <c r="F1489" s="6" t="s">
        <v>877</v>
      </c>
      <c r="G1489" s="6" t="s">
        <v>184</v>
      </c>
      <c r="H1489" s="6">
        <v>4714781020107</v>
      </c>
      <c r="I1489" s="6">
        <v>3</v>
      </c>
      <c r="J1489" s="6">
        <v>1197</v>
      </c>
      <c r="K1489" s="6">
        <v>0</v>
      </c>
      <c r="L1489" s="6">
        <v>0</v>
      </c>
      <c r="M1489" s="6">
        <v>1197</v>
      </c>
      <c r="N1489" s="6" t="s">
        <v>1476</v>
      </c>
      <c r="O1489" s="6" t="s">
        <v>1477</v>
      </c>
      <c r="Q1489" s="6" t="s">
        <v>870</v>
      </c>
      <c r="T1489" s="6" t="s">
        <v>1886</v>
      </c>
      <c r="V1489" s="6">
        <v>135470</v>
      </c>
      <c r="W1489" s="6" t="s">
        <v>5104</v>
      </c>
      <c r="X1489" s="6" t="s">
        <v>5105</v>
      </c>
    </row>
    <row r="1490" spans="1:26">
      <c r="A1490" s="6" t="s">
        <v>5100</v>
      </c>
      <c r="B1490" s="6" t="s">
        <v>5101</v>
      </c>
      <c r="C1490" s="6" t="s">
        <v>5102</v>
      </c>
      <c r="D1490" s="6" t="s">
        <v>5103</v>
      </c>
      <c r="E1490" s="6" t="s">
        <v>1740</v>
      </c>
      <c r="F1490" s="6" t="s">
        <v>1741</v>
      </c>
      <c r="I1490" s="6">
        <v>1</v>
      </c>
      <c r="J1490" s="6">
        <v>0</v>
      </c>
      <c r="K1490" s="6">
        <v>0</v>
      </c>
      <c r="L1490" s="6">
        <v>0</v>
      </c>
      <c r="M1490" s="6">
        <v>1197</v>
      </c>
      <c r="N1490" s="6" t="s">
        <v>1476</v>
      </c>
      <c r="O1490" s="6" t="s">
        <v>1477</v>
      </c>
      <c r="Q1490" s="6" t="s">
        <v>870</v>
      </c>
      <c r="T1490" s="6" t="s">
        <v>1886</v>
      </c>
      <c r="V1490" s="6">
        <v>135470</v>
      </c>
      <c r="W1490" s="6" t="s">
        <v>5104</v>
      </c>
      <c r="X1490" s="6" t="s">
        <v>5105</v>
      </c>
    </row>
    <row r="1491" spans="1:26">
      <c r="A1491" s="6" t="s">
        <v>5100</v>
      </c>
      <c r="B1491" s="6" t="s">
        <v>5101</v>
      </c>
      <c r="C1491" s="6" t="s">
        <v>5102</v>
      </c>
      <c r="D1491" s="6" t="s">
        <v>5103</v>
      </c>
      <c r="E1491" s="6" t="s">
        <v>873</v>
      </c>
      <c r="F1491" s="6" t="s">
        <v>1299</v>
      </c>
      <c r="G1491" s="6" t="s">
        <v>874</v>
      </c>
      <c r="I1491" s="6">
        <v>1</v>
      </c>
      <c r="J1491" s="6">
        <v>60</v>
      </c>
      <c r="K1491" s="6">
        <v>0</v>
      </c>
      <c r="L1491" s="6">
        <v>0</v>
      </c>
      <c r="M1491" s="6">
        <v>1197</v>
      </c>
      <c r="N1491" s="6" t="s">
        <v>1476</v>
      </c>
      <c r="O1491" s="6" t="s">
        <v>1477</v>
      </c>
      <c r="Q1491" s="6" t="s">
        <v>870</v>
      </c>
      <c r="T1491" s="6" t="s">
        <v>1886</v>
      </c>
      <c r="V1491" s="6">
        <v>135470</v>
      </c>
      <c r="W1491" s="6" t="s">
        <v>5104</v>
      </c>
      <c r="X1491" s="6" t="s">
        <v>5105</v>
      </c>
    </row>
    <row r="1492" spans="1:26">
      <c r="A1492" s="6" t="s">
        <v>5106</v>
      </c>
      <c r="B1492" s="6" t="s">
        <v>5107</v>
      </c>
      <c r="C1492" s="6" t="s">
        <v>5108</v>
      </c>
      <c r="D1492" s="6" t="s">
        <v>5109</v>
      </c>
      <c r="E1492" s="6" t="s">
        <v>1526</v>
      </c>
      <c r="F1492" s="6" t="s">
        <v>1527</v>
      </c>
      <c r="G1492" s="6" t="s">
        <v>1528</v>
      </c>
      <c r="H1492" s="6" t="s">
        <v>1021</v>
      </c>
      <c r="I1492" s="6">
        <v>2</v>
      </c>
      <c r="J1492" s="6">
        <v>398</v>
      </c>
      <c r="K1492" s="6">
        <v>65</v>
      </c>
      <c r="L1492" s="6">
        <v>0</v>
      </c>
      <c r="M1492" s="6">
        <v>463</v>
      </c>
      <c r="N1492" s="6" t="s">
        <v>1476</v>
      </c>
      <c r="O1492" s="6" t="s">
        <v>1477</v>
      </c>
      <c r="Q1492" s="6" t="s">
        <v>870</v>
      </c>
      <c r="T1492" s="6" t="s">
        <v>1886</v>
      </c>
      <c r="V1492" s="6">
        <v>142799</v>
      </c>
      <c r="W1492" s="6" t="s">
        <v>5110</v>
      </c>
      <c r="X1492" s="6" t="s">
        <v>5111</v>
      </c>
    </row>
    <row r="1493" spans="1:26">
      <c r="A1493" s="6" t="s">
        <v>5112</v>
      </c>
      <c r="B1493" s="6" t="s">
        <v>5113</v>
      </c>
      <c r="C1493" s="6" t="s">
        <v>5114</v>
      </c>
      <c r="D1493" s="6" t="s">
        <v>5115</v>
      </c>
      <c r="E1493" s="6" t="s">
        <v>1928</v>
      </c>
      <c r="F1493" s="6" t="s">
        <v>1929</v>
      </c>
      <c r="G1493" s="6" t="s">
        <v>1930</v>
      </c>
      <c r="H1493" s="6" t="s">
        <v>219</v>
      </c>
      <c r="I1493" s="6">
        <v>1</v>
      </c>
      <c r="J1493" s="6">
        <v>748</v>
      </c>
      <c r="K1493" s="6">
        <v>0</v>
      </c>
      <c r="L1493" s="6">
        <v>0</v>
      </c>
      <c r="M1493" s="6">
        <v>2761</v>
      </c>
      <c r="N1493" s="6" t="s">
        <v>1960</v>
      </c>
      <c r="O1493" s="6" t="s">
        <v>1961</v>
      </c>
      <c r="Q1493" s="6" t="s">
        <v>870</v>
      </c>
      <c r="T1493" s="6" t="s">
        <v>1942</v>
      </c>
      <c r="Y1493" s="6">
        <v>204</v>
      </c>
      <c r="Z1493" s="6" t="s">
        <v>5116</v>
      </c>
    </row>
    <row r="1494" spans="1:26">
      <c r="A1494" s="6" t="s">
        <v>5112</v>
      </c>
      <c r="B1494" s="6" t="s">
        <v>5113</v>
      </c>
      <c r="C1494" s="6" t="s">
        <v>5114</v>
      </c>
      <c r="D1494" s="6" t="s">
        <v>5115</v>
      </c>
      <c r="E1494" s="6" t="s">
        <v>2402</v>
      </c>
      <c r="F1494" s="6" t="s">
        <v>2403</v>
      </c>
      <c r="G1494" s="6" t="s">
        <v>2404</v>
      </c>
      <c r="H1494" s="6" t="s">
        <v>311</v>
      </c>
      <c r="I1494" s="6">
        <v>1</v>
      </c>
      <c r="J1494" s="6">
        <v>1700</v>
      </c>
      <c r="K1494" s="6">
        <v>0</v>
      </c>
      <c r="L1494" s="6">
        <v>0</v>
      </c>
      <c r="M1494" s="6">
        <v>2761</v>
      </c>
      <c r="N1494" s="6" t="s">
        <v>1960</v>
      </c>
      <c r="O1494" s="6" t="s">
        <v>1961</v>
      </c>
      <c r="Q1494" s="6" t="s">
        <v>870</v>
      </c>
      <c r="T1494" s="6" t="s">
        <v>1942</v>
      </c>
      <c r="Y1494" s="6">
        <v>204</v>
      </c>
      <c r="Z1494" s="6" t="s">
        <v>5116</v>
      </c>
    </row>
    <row r="1495" spans="1:26">
      <c r="A1495" s="6" t="s">
        <v>5112</v>
      </c>
      <c r="B1495" s="6" t="s">
        <v>5113</v>
      </c>
      <c r="C1495" s="6" t="s">
        <v>5114</v>
      </c>
      <c r="D1495" s="6" t="s">
        <v>5115</v>
      </c>
      <c r="E1495" s="6" t="s">
        <v>1951</v>
      </c>
      <c r="F1495" s="6" t="s">
        <v>1952</v>
      </c>
      <c r="G1495" s="6" t="s">
        <v>2634</v>
      </c>
      <c r="H1495" s="6" t="s">
        <v>285</v>
      </c>
      <c r="I1495" s="6">
        <v>1</v>
      </c>
      <c r="J1495" s="6">
        <v>480</v>
      </c>
      <c r="K1495" s="6">
        <v>0</v>
      </c>
      <c r="L1495" s="6">
        <v>0</v>
      </c>
      <c r="M1495" s="6">
        <v>2761</v>
      </c>
      <c r="N1495" s="6" t="s">
        <v>1960</v>
      </c>
      <c r="O1495" s="6" t="s">
        <v>1961</v>
      </c>
      <c r="Q1495" s="6" t="s">
        <v>870</v>
      </c>
      <c r="T1495" s="6" t="s">
        <v>1942</v>
      </c>
      <c r="Y1495" s="6">
        <v>204</v>
      </c>
      <c r="Z1495" s="6" t="s">
        <v>5116</v>
      </c>
    </row>
    <row r="1496" spans="1:26">
      <c r="A1496" s="6" t="s">
        <v>5112</v>
      </c>
      <c r="B1496" s="6" t="s">
        <v>5113</v>
      </c>
      <c r="C1496" s="6" t="s">
        <v>5114</v>
      </c>
      <c r="D1496" s="6" t="s">
        <v>5115</v>
      </c>
      <c r="E1496" s="6" t="s">
        <v>1507</v>
      </c>
      <c r="F1496" s="6" t="s">
        <v>1943</v>
      </c>
      <c r="G1496" s="6" t="s">
        <v>874</v>
      </c>
      <c r="I1496" s="6">
        <v>1</v>
      </c>
      <c r="J1496" s="6">
        <v>-29</v>
      </c>
      <c r="K1496" s="6">
        <v>0</v>
      </c>
      <c r="L1496" s="6">
        <v>0</v>
      </c>
      <c r="M1496" s="6">
        <v>2761</v>
      </c>
      <c r="N1496" s="6" t="s">
        <v>1960</v>
      </c>
      <c r="O1496" s="6" t="s">
        <v>1961</v>
      </c>
      <c r="Q1496" s="6" t="s">
        <v>870</v>
      </c>
      <c r="T1496" s="6" t="s">
        <v>1942</v>
      </c>
      <c r="Y1496" s="6">
        <v>204</v>
      </c>
      <c r="Z1496" s="6" t="s">
        <v>5116</v>
      </c>
    </row>
    <row r="1497" spans="1:26">
      <c r="A1497" s="6" t="s">
        <v>5112</v>
      </c>
      <c r="B1497" s="6" t="s">
        <v>5113</v>
      </c>
      <c r="C1497" s="6" t="s">
        <v>5114</v>
      </c>
      <c r="D1497" s="6" t="s">
        <v>5115</v>
      </c>
      <c r="E1497" s="6" t="s">
        <v>868</v>
      </c>
      <c r="F1497" s="6" t="s">
        <v>871</v>
      </c>
      <c r="G1497" s="6" t="s">
        <v>872</v>
      </c>
      <c r="I1497" s="6">
        <v>1</v>
      </c>
      <c r="J1497" s="6">
        <v>-138</v>
      </c>
      <c r="K1497" s="6">
        <v>0</v>
      </c>
      <c r="L1497" s="6">
        <v>0</v>
      </c>
      <c r="M1497" s="6">
        <v>2761</v>
      </c>
      <c r="N1497" s="6" t="s">
        <v>1960</v>
      </c>
      <c r="O1497" s="6" t="s">
        <v>1961</v>
      </c>
      <c r="Q1497" s="6" t="s">
        <v>870</v>
      </c>
      <c r="T1497" s="6" t="s">
        <v>1942</v>
      </c>
      <c r="Y1497" s="6">
        <v>204</v>
      </c>
      <c r="Z1497" s="6" t="s">
        <v>5116</v>
      </c>
    </row>
    <row r="1498" spans="1:26">
      <c r="A1498" s="6" t="s">
        <v>5112</v>
      </c>
      <c r="B1498" s="6" t="s">
        <v>5113</v>
      </c>
      <c r="C1498" s="6" t="s">
        <v>5114</v>
      </c>
      <c r="D1498" s="6" t="s">
        <v>5115</v>
      </c>
      <c r="E1498" s="6" t="s">
        <v>1740</v>
      </c>
      <c r="F1498" s="6" t="s">
        <v>1741</v>
      </c>
      <c r="I1498" s="6">
        <v>1</v>
      </c>
      <c r="J1498" s="6">
        <v>0</v>
      </c>
      <c r="K1498" s="6">
        <v>0</v>
      </c>
      <c r="L1498" s="6">
        <v>0</v>
      </c>
      <c r="M1498" s="6">
        <v>2761</v>
      </c>
      <c r="N1498" s="6" t="s">
        <v>1960</v>
      </c>
      <c r="O1498" s="6" t="s">
        <v>1961</v>
      </c>
      <c r="Q1498" s="6" t="s">
        <v>870</v>
      </c>
      <c r="T1498" s="6" t="s">
        <v>1942</v>
      </c>
      <c r="Y1498" s="6">
        <v>204</v>
      </c>
      <c r="Z1498" s="6" t="s">
        <v>5116</v>
      </c>
    </row>
    <row r="1499" spans="1:26">
      <c r="A1499" s="6" t="s">
        <v>5112</v>
      </c>
      <c r="B1499" s="6" t="s">
        <v>5113</v>
      </c>
      <c r="C1499" s="6" t="s">
        <v>5114</v>
      </c>
      <c r="D1499" s="6" t="s">
        <v>5115</v>
      </c>
      <c r="E1499" s="6" t="s">
        <v>1810</v>
      </c>
      <c r="F1499" s="6" t="s">
        <v>1811</v>
      </c>
      <c r="I1499" s="6">
        <v>1</v>
      </c>
      <c r="J1499" s="6">
        <v>0</v>
      </c>
      <c r="K1499" s="6">
        <v>0</v>
      </c>
      <c r="L1499" s="6">
        <v>0</v>
      </c>
      <c r="M1499" s="6">
        <v>2761</v>
      </c>
      <c r="N1499" s="6" t="s">
        <v>1960</v>
      </c>
      <c r="O1499" s="6" t="s">
        <v>1961</v>
      </c>
      <c r="Q1499" s="6" t="s">
        <v>870</v>
      </c>
      <c r="T1499" s="6" t="s">
        <v>1942</v>
      </c>
      <c r="Y1499" s="6">
        <v>204</v>
      </c>
      <c r="Z1499" s="6" t="s">
        <v>5116</v>
      </c>
    </row>
    <row r="1500" spans="1:26">
      <c r="A1500" s="6" t="s">
        <v>5112</v>
      </c>
      <c r="B1500" s="6" t="s">
        <v>5113</v>
      </c>
      <c r="C1500" s="6" t="s">
        <v>5114</v>
      </c>
      <c r="D1500" s="6" t="s">
        <v>5115</v>
      </c>
      <c r="E1500" s="6" t="s">
        <v>1740</v>
      </c>
      <c r="F1500" s="6" t="s">
        <v>1741</v>
      </c>
      <c r="I1500" s="6">
        <v>1</v>
      </c>
      <c r="J1500" s="6">
        <v>0</v>
      </c>
      <c r="K1500" s="6">
        <v>0</v>
      </c>
      <c r="L1500" s="6">
        <v>0</v>
      </c>
      <c r="M1500" s="6">
        <v>2761</v>
      </c>
      <c r="N1500" s="6" t="s">
        <v>1960</v>
      </c>
      <c r="O1500" s="6" t="s">
        <v>1961</v>
      </c>
      <c r="Q1500" s="6" t="s">
        <v>870</v>
      </c>
      <c r="T1500" s="6" t="s">
        <v>1942</v>
      </c>
      <c r="Y1500" s="6">
        <v>204</v>
      </c>
      <c r="Z1500" s="6" t="s">
        <v>5116</v>
      </c>
    </row>
    <row r="1501" spans="1:26">
      <c r="A1501" s="6" t="s">
        <v>5112</v>
      </c>
      <c r="B1501" s="6" t="s">
        <v>5113</v>
      </c>
      <c r="C1501" s="6" t="s">
        <v>5114</v>
      </c>
      <c r="D1501" s="6" t="s">
        <v>5115</v>
      </c>
      <c r="E1501" s="6" t="s">
        <v>873</v>
      </c>
      <c r="F1501" s="6" t="s">
        <v>1299</v>
      </c>
      <c r="G1501" s="6" t="s">
        <v>874</v>
      </c>
      <c r="I1501" s="6">
        <v>1</v>
      </c>
      <c r="J1501" s="6">
        <v>146</v>
      </c>
      <c r="K1501" s="6">
        <v>0</v>
      </c>
      <c r="L1501" s="6">
        <v>0</v>
      </c>
      <c r="M1501" s="6">
        <v>2761</v>
      </c>
      <c r="N1501" s="6" t="s">
        <v>1960</v>
      </c>
      <c r="O1501" s="6" t="s">
        <v>1961</v>
      </c>
      <c r="Q1501" s="6" t="s">
        <v>870</v>
      </c>
      <c r="T1501" s="6" t="s">
        <v>1942</v>
      </c>
      <c r="Y1501" s="6">
        <v>204</v>
      </c>
      <c r="Z1501" s="6" t="s">
        <v>5116</v>
      </c>
    </row>
    <row r="1502" spans="1:26">
      <c r="A1502" s="6" t="s">
        <v>5117</v>
      </c>
      <c r="B1502" s="6" t="s">
        <v>5118</v>
      </c>
      <c r="C1502" s="6" t="s">
        <v>4522</v>
      </c>
      <c r="D1502" s="6" t="s">
        <v>5119</v>
      </c>
      <c r="E1502" s="6" t="s">
        <v>1481</v>
      </c>
      <c r="F1502" s="6" t="s">
        <v>1482</v>
      </c>
      <c r="G1502" s="6" t="s">
        <v>1483</v>
      </c>
      <c r="H1502" s="6" t="s">
        <v>175</v>
      </c>
      <c r="I1502" s="6">
        <v>1</v>
      </c>
      <c r="J1502" s="6">
        <v>450</v>
      </c>
      <c r="K1502" s="6">
        <v>0</v>
      </c>
      <c r="L1502" s="6">
        <v>0</v>
      </c>
      <c r="M1502" s="6">
        <v>849</v>
      </c>
      <c r="N1502" s="6" t="s">
        <v>1476</v>
      </c>
      <c r="O1502" s="6" t="s">
        <v>1477</v>
      </c>
      <c r="Q1502" s="6" t="s">
        <v>870</v>
      </c>
      <c r="T1502" s="6" t="s">
        <v>1886</v>
      </c>
      <c r="V1502" s="6">
        <v>197412</v>
      </c>
      <c r="W1502" s="6" t="s">
        <v>5120</v>
      </c>
      <c r="X1502" s="6" t="s">
        <v>5121</v>
      </c>
    </row>
    <row r="1503" spans="1:26">
      <c r="A1503" s="6" t="s">
        <v>5117</v>
      </c>
      <c r="B1503" s="6" t="s">
        <v>5118</v>
      </c>
      <c r="C1503" s="6" t="s">
        <v>4522</v>
      </c>
      <c r="D1503" s="6" t="s">
        <v>5119</v>
      </c>
      <c r="E1503" s="6" t="s">
        <v>1486</v>
      </c>
      <c r="F1503" s="6" t="s">
        <v>1487</v>
      </c>
      <c r="G1503" s="6" t="s">
        <v>1488</v>
      </c>
      <c r="H1503" s="6" t="s">
        <v>163</v>
      </c>
      <c r="I1503" s="6">
        <v>1</v>
      </c>
      <c r="J1503" s="6">
        <v>399</v>
      </c>
      <c r="K1503" s="6">
        <v>0</v>
      </c>
      <c r="L1503" s="6">
        <v>0</v>
      </c>
      <c r="M1503" s="6">
        <v>849</v>
      </c>
      <c r="N1503" s="6" t="s">
        <v>1476</v>
      </c>
      <c r="O1503" s="6" t="s">
        <v>1477</v>
      </c>
      <c r="Q1503" s="6" t="s">
        <v>870</v>
      </c>
      <c r="T1503" s="6" t="s">
        <v>1886</v>
      </c>
      <c r="V1503" s="6">
        <v>197412</v>
      </c>
      <c r="W1503" s="6" t="s">
        <v>5120</v>
      </c>
      <c r="X1503" s="6" t="s">
        <v>5121</v>
      </c>
    </row>
    <row r="1504" spans="1:26">
      <c r="A1504" s="6" t="s">
        <v>5122</v>
      </c>
      <c r="B1504" s="6" t="s">
        <v>5123</v>
      </c>
      <c r="C1504" s="6" t="s">
        <v>5124</v>
      </c>
      <c r="D1504" s="6" t="s">
        <v>5125</v>
      </c>
      <c r="E1504" s="6" t="s">
        <v>1478</v>
      </c>
      <c r="F1504" s="6" t="s">
        <v>1479</v>
      </c>
      <c r="G1504" s="6" t="s">
        <v>1946</v>
      </c>
      <c r="H1504" s="6" t="s">
        <v>295</v>
      </c>
      <c r="I1504" s="6">
        <v>1</v>
      </c>
      <c r="J1504" s="6">
        <v>280</v>
      </c>
      <c r="K1504" s="6">
        <v>0</v>
      </c>
      <c r="L1504" s="6">
        <v>0</v>
      </c>
      <c r="M1504" s="6">
        <v>1401</v>
      </c>
      <c r="N1504" s="6" t="s">
        <v>1476</v>
      </c>
      <c r="O1504" s="6" t="s">
        <v>1477</v>
      </c>
      <c r="Q1504" s="6" t="s">
        <v>870</v>
      </c>
      <c r="S1504" s="6">
        <v>53262805</v>
      </c>
      <c r="T1504" s="6" t="s">
        <v>1886</v>
      </c>
      <c r="V1504" s="6">
        <v>993465</v>
      </c>
      <c r="W1504" s="6" t="s">
        <v>5126</v>
      </c>
      <c r="X1504" s="6" t="s">
        <v>5127</v>
      </c>
    </row>
    <row r="1505" spans="1:26">
      <c r="A1505" s="6" t="s">
        <v>5122</v>
      </c>
      <c r="B1505" s="6" t="s">
        <v>5123</v>
      </c>
      <c r="C1505" s="6" t="s">
        <v>5124</v>
      </c>
      <c r="D1505" s="6" t="s">
        <v>5125</v>
      </c>
      <c r="E1505" s="6" t="s">
        <v>1478</v>
      </c>
      <c r="F1505" s="6" t="s">
        <v>1479</v>
      </c>
      <c r="G1505" s="6" t="s">
        <v>2416</v>
      </c>
      <c r="H1505" s="6" t="s">
        <v>294</v>
      </c>
      <c r="I1505" s="6">
        <v>1</v>
      </c>
      <c r="J1505" s="6">
        <v>280</v>
      </c>
      <c r="K1505" s="6">
        <v>0</v>
      </c>
      <c r="L1505" s="6">
        <v>0</v>
      </c>
      <c r="M1505" s="6">
        <v>1401</v>
      </c>
      <c r="N1505" s="6" t="s">
        <v>1476</v>
      </c>
      <c r="O1505" s="6" t="s">
        <v>1477</v>
      </c>
      <c r="Q1505" s="6" t="s">
        <v>870</v>
      </c>
      <c r="S1505" s="6">
        <v>53262805</v>
      </c>
      <c r="T1505" s="6" t="s">
        <v>1886</v>
      </c>
      <c r="V1505" s="6">
        <v>993465</v>
      </c>
      <c r="W1505" s="6" t="s">
        <v>5126</v>
      </c>
      <c r="X1505" s="6" t="s">
        <v>5127</v>
      </c>
    </row>
    <row r="1506" spans="1:26">
      <c r="A1506" s="6" t="s">
        <v>5122</v>
      </c>
      <c r="B1506" s="6" t="s">
        <v>5123</v>
      </c>
      <c r="C1506" s="6" t="s">
        <v>5124</v>
      </c>
      <c r="D1506" s="6" t="s">
        <v>5125</v>
      </c>
      <c r="E1506" s="6" t="s">
        <v>1514</v>
      </c>
      <c r="F1506" s="6" t="s">
        <v>1515</v>
      </c>
      <c r="G1506" s="6" t="s">
        <v>179</v>
      </c>
      <c r="H1506" s="6">
        <v>4714781024716</v>
      </c>
      <c r="I1506" s="6">
        <v>1</v>
      </c>
      <c r="J1506" s="6">
        <v>299</v>
      </c>
      <c r="K1506" s="6">
        <v>0</v>
      </c>
      <c r="L1506" s="6">
        <v>0</v>
      </c>
      <c r="M1506" s="6">
        <v>1401</v>
      </c>
      <c r="N1506" s="6" t="s">
        <v>1476</v>
      </c>
      <c r="O1506" s="6" t="s">
        <v>1477</v>
      </c>
      <c r="Q1506" s="6" t="s">
        <v>870</v>
      </c>
      <c r="S1506" s="6">
        <v>53262805</v>
      </c>
      <c r="T1506" s="6" t="s">
        <v>1886</v>
      </c>
      <c r="V1506" s="6">
        <v>993465</v>
      </c>
      <c r="W1506" s="6" t="s">
        <v>5126</v>
      </c>
      <c r="X1506" s="6" t="s">
        <v>5127</v>
      </c>
    </row>
    <row r="1507" spans="1:26">
      <c r="A1507" s="6" t="s">
        <v>5122</v>
      </c>
      <c r="B1507" s="6" t="s">
        <v>5123</v>
      </c>
      <c r="C1507" s="6" t="s">
        <v>5124</v>
      </c>
      <c r="D1507" s="6" t="s">
        <v>5125</v>
      </c>
      <c r="E1507" s="6" t="s">
        <v>1499</v>
      </c>
      <c r="F1507" s="6" t="s">
        <v>1500</v>
      </c>
      <c r="G1507" s="6" t="s">
        <v>173</v>
      </c>
      <c r="H1507" s="6">
        <v>4714781024730</v>
      </c>
      <c r="I1507" s="6">
        <v>1</v>
      </c>
      <c r="J1507" s="6">
        <v>299</v>
      </c>
      <c r="K1507" s="6">
        <v>0</v>
      </c>
      <c r="L1507" s="6">
        <v>0</v>
      </c>
      <c r="M1507" s="6">
        <v>1401</v>
      </c>
      <c r="N1507" s="6" t="s">
        <v>1476</v>
      </c>
      <c r="O1507" s="6" t="s">
        <v>1477</v>
      </c>
      <c r="Q1507" s="6" t="s">
        <v>870</v>
      </c>
      <c r="S1507" s="6">
        <v>53262805</v>
      </c>
      <c r="T1507" s="6" t="s">
        <v>1886</v>
      </c>
      <c r="V1507" s="6">
        <v>993465</v>
      </c>
      <c r="W1507" s="6" t="s">
        <v>5126</v>
      </c>
      <c r="X1507" s="6" t="s">
        <v>5127</v>
      </c>
    </row>
    <row r="1508" spans="1:26">
      <c r="A1508" s="6" t="s">
        <v>5122</v>
      </c>
      <c r="B1508" s="6" t="s">
        <v>5123</v>
      </c>
      <c r="C1508" s="6" t="s">
        <v>5124</v>
      </c>
      <c r="D1508" s="6" t="s">
        <v>5125</v>
      </c>
      <c r="E1508" s="6" t="s">
        <v>1520</v>
      </c>
      <c r="F1508" s="6" t="s">
        <v>1521</v>
      </c>
      <c r="G1508" s="6" t="s">
        <v>1522</v>
      </c>
      <c r="H1508" s="6">
        <v>4714781020503</v>
      </c>
      <c r="I1508" s="6">
        <v>1</v>
      </c>
      <c r="J1508" s="6">
        <v>168</v>
      </c>
      <c r="K1508" s="6">
        <v>0</v>
      </c>
      <c r="L1508" s="6">
        <v>0</v>
      </c>
      <c r="M1508" s="6">
        <v>1401</v>
      </c>
      <c r="N1508" s="6" t="s">
        <v>1476</v>
      </c>
      <c r="O1508" s="6" t="s">
        <v>1477</v>
      </c>
      <c r="Q1508" s="6" t="s">
        <v>870</v>
      </c>
      <c r="S1508" s="6">
        <v>53262805</v>
      </c>
      <c r="T1508" s="6" t="s">
        <v>1886</v>
      </c>
      <c r="V1508" s="6">
        <v>993465</v>
      </c>
      <c r="W1508" s="6" t="s">
        <v>5126</v>
      </c>
      <c r="X1508" s="6" t="s">
        <v>5127</v>
      </c>
    </row>
    <row r="1509" spans="1:26">
      <c r="A1509" s="6" t="s">
        <v>5122</v>
      </c>
      <c r="B1509" s="6" t="s">
        <v>5123</v>
      </c>
      <c r="C1509" s="6" t="s">
        <v>5124</v>
      </c>
      <c r="D1509" s="6" t="s">
        <v>5125</v>
      </c>
      <c r="E1509" s="6" t="s">
        <v>1496</v>
      </c>
      <c r="F1509" s="6" t="s">
        <v>1523</v>
      </c>
      <c r="G1509" s="6" t="s">
        <v>183</v>
      </c>
      <c r="H1509" s="6">
        <v>4714781020954</v>
      </c>
      <c r="I1509" s="6">
        <v>1</v>
      </c>
      <c r="J1509" s="6">
        <v>149</v>
      </c>
      <c r="K1509" s="6">
        <v>0</v>
      </c>
      <c r="L1509" s="6">
        <v>0</v>
      </c>
      <c r="M1509" s="6">
        <v>1401</v>
      </c>
      <c r="N1509" s="6" t="s">
        <v>1476</v>
      </c>
      <c r="O1509" s="6" t="s">
        <v>1477</v>
      </c>
      <c r="Q1509" s="6" t="s">
        <v>870</v>
      </c>
      <c r="S1509" s="6">
        <v>53262805</v>
      </c>
      <c r="T1509" s="6" t="s">
        <v>1886</v>
      </c>
      <c r="V1509" s="6">
        <v>993465</v>
      </c>
      <c r="W1509" s="6" t="s">
        <v>5126</v>
      </c>
      <c r="X1509" s="6" t="s">
        <v>5127</v>
      </c>
    </row>
    <row r="1510" spans="1:26">
      <c r="A1510" s="6" t="s">
        <v>5122</v>
      </c>
      <c r="B1510" s="6" t="s">
        <v>5123</v>
      </c>
      <c r="C1510" s="6" t="s">
        <v>5124</v>
      </c>
      <c r="D1510" s="6" t="s">
        <v>5125</v>
      </c>
      <c r="E1510" s="6" t="s">
        <v>868</v>
      </c>
      <c r="F1510" s="6" t="s">
        <v>871</v>
      </c>
      <c r="G1510" s="6" t="s">
        <v>872</v>
      </c>
      <c r="I1510" s="6">
        <v>1</v>
      </c>
      <c r="J1510" s="6">
        <v>-74</v>
      </c>
      <c r="K1510" s="6">
        <v>0</v>
      </c>
      <c r="L1510" s="6">
        <v>0</v>
      </c>
      <c r="M1510" s="6">
        <v>1401</v>
      </c>
      <c r="N1510" s="6" t="s">
        <v>1476</v>
      </c>
      <c r="O1510" s="6" t="s">
        <v>1477</v>
      </c>
      <c r="Q1510" s="6" t="s">
        <v>870</v>
      </c>
      <c r="S1510" s="6">
        <v>53262805</v>
      </c>
      <c r="T1510" s="6" t="s">
        <v>1886</v>
      </c>
      <c r="V1510" s="6">
        <v>993465</v>
      </c>
      <c r="W1510" s="6" t="s">
        <v>5126</v>
      </c>
      <c r="X1510" s="6" t="s">
        <v>5127</v>
      </c>
    </row>
    <row r="1511" spans="1:26">
      <c r="A1511" s="6" t="s">
        <v>5122</v>
      </c>
      <c r="B1511" s="6" t="s">
        <v>5123</v>
      </c>
      <c r="C1511" s="6" t="s">
        <v>5124</v>
      </c>
      <c r="D1511" s="6" t="s">
        <v>5125</v>
      </c>
      <c r="E1511" s="6" t="s">
        <v>1740</v>
      </c>
      <c r="F1511" s="6" t="s">
        <v>1741</v>
      </c>
      <c r="I1511" s="6">
        <v>1</v>
      </c>
      <c r="J1511" s="6">
        <v>0</v>
      </c>
      <c r="K1511" s="6">
        <v>0</v>
      </c>
      <c r="L1511" s="6">
        <v>0</v>
      </c>
      <c r="M1511" s="6">
        <v>1401</v>
      </c>
      <c r="N1511" s="6" t="s">
        <v>1476</v>
      </c>
      <c r="O1511" s="6" t="s">
        <v>1477</v>
      </c>
      <c r="Q1511" s="6" t="s">
        <v>870</v>
      </c>
      <c r="S1511" s="6">
        <v>53262805</v>
      </c>
      <c r="T1511" s="6" t="s">
        <v>1886</v>
      </c>
      <c r="V1511" s="6">
        <v>993465</v>
      </c>
      <c r="W1511" s="6" t="s">
        <v>5126</v>
      </c>
      <c r="X1511" s="6" t="s">
        <v>5127</v>
      </c>
    </row>
    <row r="1512" spans="1:26">
      <c r="A1512" s="6" t="s">
        <v>5122</v>
      </c>
      <c r="B1512" s="6" t="s">
        <v>5123</v>
      </c>
      <c r="C1512" s="6" t="s">
        <v>5124</v>
      </c>
      <c r="D1512" s="6" t="s">
        <v>5125</v>
      </c>
      <c r="E1512" s="6" t="s">
        <v>873</v>
      </c>
      <c r="F1512" s="6" t="s">
        <v>1299</v>
      </c>
      <c r="G1512" s="6" t="s">
        <v>874</v>
      </c>
      <c r="I1512" s="6">
        <v>1</v>
      </c>
      <c r="J1512" s="6">
        <v>74</v>
      </c>
      <c r="K1512" s="6">
        <v>0</v>
      </c>
      <c r="L1512" s="6">
        <v>0</v>
      </c>
      <c r="M1512" s="6">
        <v>1401</v>
      </c>
      <c r="N1512" s="6" t="s">
        <v>1476</v>
      </c>
      <c r="O1512" s="6" t="s">
        <v>1477</v>
      </c>
      <c r="Q1512" s="6" t="s">
        <v>870</v>
      </c>
      <c r="S1512" s="6">
        <v>53262805</v>
      </c>
      <c r="T1512" s="6" t="s">
        <v>1886</v>
      </c>
      <c r="V1512" s="6">
        <v>993465</v>
      </c>
      <c r="W1512" s="6" t="s">
        <v>5126</v>
      </c>
      <c r="X1512" s="6" t="s">
        <v>5127</v>
      </c>
    </row>
    <row r="1513" spans="1:26">
      <c r="A1513" s="6" t="s">
        <v>5128</v>
      </c>
      <c r="B1513" s="6" t="s">
        <v>5129</v>
      </c>
      <c r="C1513" s="6" t="s">
        <v>5130</v>
      </c>
      <c r="D1513" s="6" t="s">
        <v>5131</v>
      </c>
      <c r="E1513" s="6" t="s">
        <v>1511</v>
      </c>
      <c r="F1513" s="6" t="s">
        <v>1512</v>
      </c>
      <c r="G1513" s="6" t="s">
        <v>1513</v>
      </c>
      <c r="H1513" s="6" t="s">
        <v>275</v>
      </c>
      <c r="I1513" s="6">
        <v>1</v>
      </c>
      <c r="J1513" s="6">
        <v>528</v>
      </c>
      <c r="K1513" s="6">
        <v>0</v>
      </c>
      <c r="L1513" s="6">
        <v>0</v>
      </c>
      <c r="M1513" s="6">
        <v>878</v>
      </c>
      <c r="N1513" s="6" t="s">
        <v>1960</v>
      </c>
      <c r="O1513" s="6" t="s">
        <v>1961</v>
      </c>
      <c r="Q1513" s="6" t="s">
        <v>870</v>
      </c>
      <c r="T1513" s="6" t="s">
        <v>1942</v>
      </c>
      <c r="Y1513" s="6">
        <v>236</v>
      </c>
      <c r="Z1513" s="6" t="s">
        <v>5132</v>
      </c>
    </row>
    <row r="1514" spans="1:26">
      <c r="A1514" s="6" t="s">
        <v>5128</v>
      </c>
      <c r="B1514" s="6" t="s">
        <v>5129</v>
      </c>
      <c r="C1514" s="6" t="s">
        <v>5130</v>
      </c>
      <c r="D1514" s="6" t="s">
        <v>5131</v>
      </c>
      <c r="E1514" s="6" t="s">
        <v>2018</v>
      </c>
      <c r="F1514" s="6" t="s">
        <v>2515</v>
      </c>
      <c r="G1514" s="6" t="s">
        <v>2019</v>
      </c>
      <c r="H1514" s="6">
        <v>4714781020138</v>
      </c>
      <c r="I1514" s="6">
        <v>1</v>
      </c>
      <c r="J1514" s="6">
        <v>350</v>
      </c>
      <c r="K1514" s="6">
        <v>0</v>
      </c>
      <c r="L1514" s="6">
        <v>0</v>
      </c>
      <c r="M1514" s="6">
        <v>878</v>
      </c>
      <c r="N1514" s="6" t="s">
        <v>1960</v>
      </c>
      <c r="O1514" s="6" t="s">
        <v>1961</v>
      </c>
      <c r="Q1514" s="6" t="s">
        <v>870</v>
      </c>
      <c r="T1514" s="6" t="s">
        <v>1942</v>
      </c>
      <c r="Y1514" s="6">
        <v>236</v>
      </c>
      <c r="Z1514" s="6" t="s">
        <v>5132</v>
      </c>
    </row>
    <row r="1515" spans="1:26">
      <c r="A1515" s="6" t="s">
        <v>5133</v>
      </c>
      <c r="B1515" s="6" t="s">
        <v>5134</v>
      </c>
      <c r="C1515" s="6" t="s">
        <v>5135</v>
      </c>
      <c r="D1515" s="6" t="s">
        <v>5136</v>
      </c>
      <c r="E1515" s="6" t="s">
        <v>876</v>
      </c>
      <c r="F1515" s="6" t="s">
        <v>877</v>
      </c>
      <c r="G1515" s="6" t="s">
        <v>184</v>
      </c>
      <c r="H1515" s="6">
        <v>4714781020107</v>
      </c>
      <c r="I1515" s="6">
        <v>1</v>
      </c>
      <c r="J1515" s="6">
        <v>399</v>
      </c>
      <c r="K1515" s="6">
        <v>60</v>
      </c>
      <c r="L1515" s="6">
        <v>0</v>
      </c>
      <c r="M1515" s="6">
        <v>459</v>
      </c>
      <c r="N1515" s="6" t="s">
        <v>1940</v>
      </c>
      <c r="O1515" s="6" t="s">
        <v>1495</v>
      </c>
      <c r="Q1515" s="6" t="s">
        <v>870</v>
      </c>
      <c r="T1515" s="6" t="s">
        <v>1942</v>
      </c>
      <c r="Y1515" s="6">
        <v>220</v>
      </c>
      <c r="Z1515" s="6" t="s">
        <v>5137</v>
      </c>
    </row>
    <row r="1516" spans="1:26">
      <c r="A1516" s="6" t="s">
        <v>5138</v>
      </c>
      <c r="B1516" s="6" t="s">
        <v>5139</v>
      </c>
      <c r="C1516" s="6" t="s">
        <v>5140</v>
      </c>
      <c r="D1516" s="6" t="s">
        <v>5141</v>
      </c>
      <c r="E1516" s="6" t="s">
        <v>1484</v>
      </c>
      <c r="F1516" s="6" t="s">
        <v>1485</v>
      </c>
      <c r="G1516" s="6" t="s">
        <v>1911</v>
      </c>
      <c r="H1516" s="6" t="s">
        <v>253</v>
      </c>
      <c r="I1516" s="6">
        <v>1</v>
      </c>
      <c r="J1516" s="6">
        <v>960</v>
      </c>
      <c r="K1516" s="6">
        <v>0</v>
      </c>
      <c r="L1516" s="6">
        <v>0</v>
      </c>
      <c r="M1516" s="6">
        <v>1016</v>
      </c>
      <c r="N1516" s="6" t="s">
        <v>1476</v>
      </c>
      <c r="O1516" s="6" t="s">
        <v>1477</v>
      </c>
      <c r="Q1516" s="6" t="s">
        <v>870</v>
      </c>
      <c r="T1516" s="6" t="s">
        <v>1886</v>
      </c>
      <c r="V1516" s="6">
        <v>996202</v>
      </c>
      <c r="W1516" s="6" t="s">
        <v>5142</v>
      </c>
      <c r="X1516" s="6" t="s">
        <v>5143</v>
      </c>
    </row>
    <row r="1517" spans="1:26">
      <c r="A1517" s="6" t="s">
        <v>5138</v>
      </c>
      <c r="B1517" s="6" t="s">
        <v>5139</v>
      </c>
      <c r="C1517" s="6" t="s">
        <v>5140</v>
      </c>
      <c r="D1517" s="6" t="s">
        <v>5141</v>
      </c>
      <c r="E1517" s="6" t="s">
        <v>1489</v>
      </c>
      <c r="F1517" s="6" t="s">
        <v>1490</v>
      </c>
      <c r="G1517" s="6" t="s">
        <v>1491</v>
      </c>
      <c r="H1517" s="6">
        <v>4714781020794</v>
      </c>
      <c r="I1517" s="6">
        <v>1</v>
      </c>
      <c r="J1517" s="6">
        <v>109</v>
      </c>
      <c r="K1517" s="6">
        <v>0</v>
      </c>
      <c r="L1517" s="6">
        <v>0</v>
      </c>
      <c r="M1517" s="6">
        <v>1016</v>
      </c>
      <c r="N1517" s="6" t="s">
        <v>1476</v>
      </c>
      <c r="O1517" s="6" t="s">
        <v>1477</v>
      </c>
      <c r="Q1517" s="6" t="s">
        <v>870</v>
      </c>
      <c r="T1517" s="6" t="s">
        <v>1886</v>
      </c>
      <c r="V1517" s="6">
        <v>996202</v>
      </c>
      <c r="W1517" s="6" t="s">
        <v>5142</v>
      </c>
      <c r="X1517" s="6" t="s">
        <v>5143</v>
      </c>
    </row>
    <row r="1518" spans="1:26">
      <c r="A1518" s="6" t="s">
        <v>5138</v>
      </c>
      <c r="B1518" s="6" t="s">
        <v>5139</v>
      </c>
      <c r="C1518" s="6" t="s">
        <v>5140</v>
      </c>
      <c r="D1518" s="6" t="s">
        <v>5141</v>
      </c>
      <c r="E1518" s="6" t="s">
        <v>868</v>
      </c>
      <c r="F1518" s="6" t="s">
        <v>871</v>
      </c>
      <c r="G1518" s="6" t="s">
        <v>872</v>
      </c>
      <c r="I1518" s="6">
        <v>1</v>
      </c>
      <c r="J1518" s="6">
        <v>-53</v>
      </c>
      <c r="K1518" s="6">
        <v>0</v>
      </c>
      <c r="L1518" s="6">
        <v>0</v>
      </c>
      <c r="M1518" s="6">
        <v>1016</v>
      </c>
      <c r="N1518" s="6" t="s">
        <v>1476</v>
      </c>
      <c r="O1518" s="6" t="s">
        <v>1477</v>
      </c>
      <c r="Q1518" s="6" t="s">
        <v>870</v>
      </c>
      <c r="T1518" s="6" t="s">
        <v>1886</v>
      </c>
      <c r="V1518" s="6">
        <v>996202</v>
      </c>
      <c r="W1518" s="6" t="s">
        <v>5142</v>
      </c>
      <c r="X1518" s="6" t="s">
        <v>5143</v>
      </c>
    </row>
    <row r="1519" spans="1:26">
      <c r="A1519" s="6" t="s">
        <v>5138</v>
      </c>
      <c r="B1519" s="6" t="s">
        <v>5139</v>
      </c>
      <c r="C1519" s="6" t="s">
        <v>5140</v>
      </c>
      <c r="D1519" s="6" t="s">
        <v>5141</v>
      </c>
      <c r="E1519" s="6" t="s">
        <v>1887</v>
      </c>
      <c r="F1519" s="6" t="s">
        <v>1888</v>
      </c>
      <c r="I1519" s="6">
        <v>1</v>
      </c>
      <c r="J1519" s="6">
        <v>0</v>
      </c>
      <c r="K1519" s="6">
        <v>0</v>
      </c>
      <c r="L1519" s="6">
        <v>0</v>
      </c>
      <c r="M1519" s="6">
        <v>1016</v>
      </c>
      <c r="N1519" s="6" t="s">
        <v>1476</v>
      </c>
      <c r="O1519" s="6" t="s">
        <v>1477</v>
      </c>
      <c r="Q1519" s="6" t="s">
        <v>870</v>
      </c>
      <c r="T1519" s="6" t="s">
        <v>1886</v>
      </c>
      <c r="V1519" s="6">
        <v>996202</v>
      </c>
      <c r="W1519" s="6" t="s">
        <v>5142</v>
      </c>
      <c r="X1519" s="6" t="s">
        <v>5143</v>
      </c>
    </row>
    <row r="1520" spans="1:26">
      <c r="A1520" s="6" t="s">
        <v>5138</v>
      </c>
      <c r="B1520" s="6" t="s">
        <v>5139</v>
      </c>
      <c r="C1520" s="6" t="s">
        <v>5140</v>
      </c>
      <c r="D1520" s="6" t="s">
        <v>5141</v>
      </c>
      <c r="E1520" s="6" t="s">
        <v>873</v>
      </c>
      <c r="F1520" s="6" t="s">
        <v>1299</v>
      </c>
      <c r="G1520" s="6" t="s">
        <v>874</v>
      </c>
      <c r="I1520" s="6">
        <v>1</v>
      </c>
      <c r="J1520" s="6">
        <v>53</v>
      </c>
      <c r="K1520" s="6">
        <v>0</v>
      </c>
      <c r="L1520" s="6">
        <v>0</v>
      </c>
      <c r="M1520" s="6">
        <v>1016</v>
      </c>
      <c r="N1520" s="6" t="s">
        <v>1476</v>
      </c>
      <c r="O1520" s="6" t="s">
        <v>1477</v>
      </c>
      <c r="Q1520" s="6" t="s">
        <v>870</v>
      </c>
      <c r="T1520" s="6" t="s">
        <v>1886</v>
      </c>
      <c r="V1520" s="6">
        <v>996202</v>
      </c>
      <c r="W1520" s="6" t="s">
        <v>5142</v>
      </c>
      <c r="X1520" s="6" t="s">
        <v>5143</v>
      </c>
    </row>
    <row r="1521" spans="1:24">
      <c r="A1521" s="6" t="s">
        <v>5144</v>
      </c>
      <c r="B1521" s="6" t="s">
        <v>5145</v>
      </c>
      <c r="C1521" s="6" t="s">
        <v>2840</v>
      </c>
      <c r="D1521" s="6" t="s">
        <v>2841</v>
      </c>
      <c r="E1521" s="6" t="s">
        <v>1486</v>
      </c>
      <c r="F1521" s="6" t="s">
        <v>1487</v>
      </c>
      <c r="G1521" s="6" t="s">
        <v>1498</v>
      </c>
      <c r="H1521" s="6" t="s">
        <v>164</v>
      </c>
      <c r="I1521" s="6">
        <v>1</v>
      </c>
      <c r="J1521" s="6">
        <v>399</v>
      </c>
      <c r="K1521" s="6">
        <v>65</v>
      </c>
      <c r="L1521" s="6">
        <v>0</v>
      </c>
      <c r="M1521" s="6">
        <v>464</v>
      </c>
      <c r="N1521" s="6" t="s">
        <v>1476</v>
      </c>
      <c r="O1521" s="6" t="s">
        <v>1477</v>
      </c>
      <c r="Q1521" s="6" t="s">
        <v>870</v>
      </c>
      <c r="T1521" s="6" t="s">
        <v>1886</v>
      </c>
      <c r="V1521" s="6">
        <v>187770</v>
      </c>
      <c r="W1521" s="6" t="s">
        <v>2842</v>
      </c>
      <c r="X1521" s="6" t="s">
        <v>2843</v>
      </c>
    </row>
    <row r="1522" spans="1:24">
      <c r="A1522" s="6" t="s">
        <v>5146</v>
      </c>
      <c r="B1522" s="6" t="s">
        <v>5147</v>
      </c>
      <c r="C1522" s="6" t="s">
        <v>5148</v>
      </c>
      <c r="D1522" s="6" t="s">
        <v>5149</v>
      </c>
      <c r="E1522" s="6" t="s">
        <v>878</v>
      </c>
      <c r="F1522" s="6" t="s">
        <v>879</v>
      </c>
      <c r="G1522" s="6" t="s">
        <v>880</v>
      </c>
      <c r="H1522" s="6" t="s">
        <v>181</v>
      </c>
      <c r="I1522" s="6">
        <v>1</v>
      </c>
      <c r="J1522" s="6">
        <v>888</v>
      </c>
      <c r="K1522" s="6">
        <v>0</v>
      </c>
      <c r="L1522" s="6">
        <v>0</v>
      </c>
      <c r="M1522" s="6">
        <v>888</v>
      </c>
      <c r="N1522" s="6" t="s">
        <v>1476</v>
      </c>
      <c r="O1522" s="6" t="s">
        <v>1477</v>
      </c>
      <c r="Q1522" s="6" t="s">
        <v>870</v>
      </c>
      <c r="T1522" s="6" t="s">
        <v>1886</v>
      </c>
      <c r="V1522" s="6">
        <v>195874</v>
      </c>
      <c r="W1522" s="6" t="s">
        <v>5150</v>
      </c>
      <c r="X1522" s="6" t="s">
        <v>5151</v>
      </c>
    </row>
  </sheetData>
  <phoneticPr fontId="1" type="noConversion"/>
  <pageMargins left="0.7" right="0.7" top="0.75" bottom="0.75" header="0.3" footer="0.3"/>
  <pageSetup paperSize="11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1860"/>
  <sheetViews>
    <sheetView topLeftCell="E1" workbookViewId="0">
      <selection activeCell="L54" sqref="L54"/>
    </sheetView>
  </sheetViews>
  <sheetFormatPr defaultRowHeight="15.75"/>
  <cols>
    <col min="1" max="1" width="12.85546875" customWidth="1"/>
    <col min="2" max="2" width="17.42578125" style="2" customWidth="1"/>
    <col min="4" max="4" width="18.5703125" bestFit="1" customWidth="1"/>
    <col min="5" max="5" width="11.5703125" bestFit="1" customWidth="1"/>
    <col min="7" max="7" width="25.5703125" bestFit="1" customWidth="1"/>
    <col min="8" max="8" width="19.42578125" style="3" bestFit="1" customWidth="1"/>
  </cols>
  <sheetData>
    <row r="1" spans="1:26">
      <c r="A1" t="s">
        <v>0</v>
      </c>
      <c r="B1" s="2" t="s">
        <v>1</v>
      </c>
      <c r="C1" t="s">
        <v>86</v>
      </c>
      <c r="D1" t="s">
        <v>14</v>
      </c>
      <c r="E1" t="s">
        <v>419</v>
      </c>
      <c r="F1" t="s">
        <v>87</v>
      </c>
      <c r="G1" t="s">
        <v>88</v>
      </c>
      <c r="H1" s="3" t="s">
        <v>4</v>
      </c>
      <c r="I1" t="s">
        <v>89</v>
      </c>
      <c r="J1" t="s">
        <v>16</v>
      </c>
      <c r="K1" t="s">
        <v>5</v>
      </c>
      <c r="L1" t="s">
        <v>84</v>
      </c>
      <c r="M1" t="s">
        <v>17</v>
      </c>
      <c r="N1" t="s">
        <v>412</v>
      </c>
      <c r="O1" t="s">
        <v>411</v>
      </c>
      <c r="P1" t="s">
        <v>84</v>
      </c>
      <c r="Q1" t="s">
        <v>10</v>
      </c>
      <c r="R1" t="s">
        <v>11</v>
      </c>
      <c r="S1" t="s">
        <v>410</v>
      </c>
      <c r="T1" t="s">
        <v>413</v>
      </c>
      <c r="U1" t="s">
        <v>414</v>
      </c>
      <c r="V1" t="s">
        <v>415</v>
      </c>
      <c r="W1" t="s">
        <v>416</v>
      </c>
      <c r="X1" t="s">
        <v>417</v>
      </c>
      <c r="Y1" t="s">
        <v>418</v>
      </c>
      <c r="Z1" t="s">
        <v>422</v>
      </c>
    </row>
    <row r="2" spans="1:26">
      <c r="A2" s="1">
        <v>44297</v>
      </c>
      <c r="B2" s="2">
        <v>202104111001</v>
      </c>
      <c r="C2" t="s">
        <v>18</v>
      </c>
      <c r="D2" t="s">
        <v>5160</v>
      </c>
      <c r="E2" t="s">
        <v>2496</v>
      </c>
      <c r="F2" t="s">
        <v>19</v>
      </c>
      <c r="G2" t="s">
        <v>1940</v>
      </c>
      <c r="H2" s="3">
        <v>4714781020152</v>
      </c>
      <c r="J2" t="s">
        <v>425</v>
      </c>
      <c r="K2">
        <v>2</v>
      </c>
      <c r="L2">
        <v>118</v>
      </c>
      <c r="N2" s="6" t="s">
        <v>282</v>
      </c>
      <c r="O2" s="6"/>
      <c r="P2" s="6">
        <v>178</v>
      </c>
      <c r="Q2" s="6" t="s">
        <v>1940</v>
      </c>
      <c r="R2" s="6" t="s">
        <v>1978</v>
      </c>
      <c r="S2" s="6"/>
      <c r="T2" s="6"/>
      <c r="U2" s="6"/>
      <c r="V2" s="6"/>
      <c r="W2" s="6">
        <v>242</v>
      </c>
      <c r="X2" s="6" t="s">
        <v>2497</v>
      </c>
      <c r="Y2" s="6"/>
      <c r="Z2" t="s">
        <v>2494</v>
      </c>
    </row>
    <row r="3" spans="1:26">
      <c r="A3" s="1">
        <v>44297</v>
      </c>
      <c r="B3" s="2">
        <v>202104111001</v>
      </c>
      <c r="C3" t="s">
        <v>18</v>
      </c>
      <c r="D3" t="s">
        <v>5160</v>
      </c>
      <c r="E3" t="s">
        <v>2496</v>
      </c>
      <c r="F3" t="s">
        <v>19</v>
      </c>
      <c r="G3" t="s">
        <v>1940</v>
      </c>
      <c r="H3" s="3" t="s">
        <v>1474</v>
      </c>
      <c r="J3" t="s">
        <v>1475</v>
      </c>
      <c r="K3">
        <v>1</v>
      </c>
      <c r="L3">
        <v>60</v>
      </c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</row>
    <row r="4" spans="1:26">
      <c r="A4" s="1">
        <v>44298</v>
      </c>
      <c r="B4" s="2">
        <v>202104121002</v>
      </c>
      <c r="C4" t="s">
        <v>18</v>
      </c>
      <c r="D4" t="s">
        <v>5161</v>
      </c>
      <c r="E4" t="s">
        <v>2501</v>
      </c>
      <c r="F4" t="s">
        <v>19</v>
      </c>
      <c r="G4" t="s">
        <v>1960</v>
      </c>
      <c r="H4" s="3" t="s">
        <v>163</v>
      </c>
      <c r="J4" t="s">
        <v>425</v>
      </c>
      <c r="K4">
        <v>1</v>
      </c>
      <c r="L4">
        <v>399</v>
      </c>
      <c r="N4" s="6" t="s">
        <v>1487</v>
      </c>
      <c r="O4" s="6"/>
      <c r="P4" s="6">
        <v>975</v>
      </c>
      <c r="Q4" s="6" t="s">
        <v>1960</v>
      </c>
      <c r="R4" s="6" t="s">
        <v>1961</v>
      </c>
      <c r="S4" s="6"/>
      <c r="T4" s="6"/>
      <c r="U4" s="6"/>
      <c r="V4" s="6"/>
      <c r="W4" s="6">
        <v>920</v>
      </c>
      <c r="X4" s="6" t="s">
        <v>2502</v>
      </c>
      <c r="Y4" s="6"/>
      <c r="Z4" t="s">
        <v>2499</v>
      </c>
    </row>
    <row r="5" spans="1:26">
      <c r="A5" s="1">
        <v>44298</v>
      </c>
      <c r="B5" s="2">
        <v>202104121002</v>
      </c>
      <c r="C5" t="s">
        <v>18</v>
      </c>
      <c r="D5" t="s">
        <v>5161</v>
      </c>
      <c r="E5" t="s">
        <v>2501</v>
      </c>
      <c r="F5" t="s">
        <v>19</v>
      </c>
      <c r="G5" t="s">
        <v>1960</v>
      </c>
      <c r="H5" s="3" t="s">
        <v>1045</v>
      </c>
      <c r="J5" t="s">
        <v>425</v>
      </c>
      <c r="K5">
        <v>1</v>
      </c>
      <c r="L5">
        <v>399</v>
      </c>
      <c r="N5" s="6" t="s">
        <v>1487</v>
      </c>
      <c r="O5" s="6"/>
      <c r="P5" s="6">
        <v>975</v>
      </c>
      <c r="Q5" s="6" t="s">
        <v>1960</v>
      </c>
      <c r="R5" s="6" t="s">
        <v>1961</v>
      </c>
      <c r="S5" s="6"/>
      <c r="T5" s="6"/>
      <c r="U5" s="6"/>
      <c r="V5" s="6"/>
      <c r="W5" s="6">
        <v>920</v>
      </c>
      <c r="X5" s="6" t="s">
        <v>2502</v>
      </c>
      <c r="Y5" s="6"/>
      <c r="Z5" t="s">
        <v>2499</v>
      </c>
    </row>
    <row r="6" spans="1:26">
      <c r="A6" s="1">
        <v>44298</v>
      </c>
      <c r="B6" s="2">
        <v>202104121002</v>
      </c>
      <c r="C6" t="s">
        <v>18</v>
      </c>
      <c r="D6" t="s">
        <v>5161</v>
      </c>
      <c r="E6" t="s">
        <v>2501</v>
      </c>
      <c r="F6" t="s">
        <v>19</v>
      </c>
      <c r="G6" t="s">
        <v>1960</v>
      </c>
      <c r="H6" s="3">
        <v>4714781021234</v>
      </c>
      <c r="J6" t="s">
        <v>425</v>
      </c>
      <c r="K6">
        <v>1</v>
      </c>
      <c r="L6">
        <v>59</v>
      </c>
      <c r="N6" s="6" t="s">
        <v>2412</v>
      </c>
      <c r="O6" s="6"/>
      <c r="P6" s="6">
        <v>975</v>
      </c>
      <c r="Q6" s="6" t="s">
        <v>1960</v>
      </c>
      <c r="R6" s="6" t="s">
        <v>1961</v>
      </c>
      <c r="S6" s="6"/>
      <c r="T6" s="6"/>
      <c r="U6" s="6"/>
      <c r="V6" s="6"/>
      <c r="W6" s="6">
        <v>920</v>
      </c>
      <c r="X6" s="6" t="s">
        <v>2502</v>
      </c>
      <c r="Y6" s="6"/>
      <c r="Z6" t="s">
        <v>2499</v>
      </c>
    </row>
    <row r="7" spans="1:26">
      <c r="A7" s="1">
        <v>44298</v>
      </c>
      <c r="B7" s="2">
        <v>202104121002</v>
      </c>
      <c r="C7" t="s">
        <v>18</v>
      </c>
      <c r="D7" t="s">
        <v>5161</v>
      </c>
      <c r="E7" t="s">
        <v>2501</v>
      </c>
      <c r="F7" t="s">
        <v>19</v>
      </c>
      <c r="G7" t="s">
        <v>1960</v>
      </c>
      <c r="H7" s="3">
        <v>4714781021241</v>
      </c>
      <c r="J7" t="s">
        <v>425</v>
      </c>
      <c r="K7">
        <v>1</v>
      </c>
      <c r="L7">
        <v>59</v>
      </c>
      <c r="N7" s="6" t="s">
        <v>2417</v>
      </c>
      <c r="O7" s="6"/>
      <c r="P7" s="6">
        <v>975</v>
      </c>
      <c r="Q7" s="6" t="s">
        <v>1960</v>
      </c>
      <c r="R7" s="6" t="s">
        <v>1961</v>
      </c>
      <c r="S7" s="6"/>
      <c r="T7" s="6"/>
      <c r="U7" s="6"/>
      <c r="V7" s="6"/>
      <c r="W7" s="6">
        <v>920</v>
      </c>
      <c r="X7" s="6" t="s">
        <v>2502</v>
      </c>
      <c r="Y7" s="6"/>
      <c r="Z7" t="s">
        <v>2499</v>
      </c>
    </row>
    <row r="8" spans="1:26">
      <c r="A8" s="1">
        <v>44298</v>
      </c>
      <c r="B8" s="2">
        <v>202104121002</v>
      </c>
      <c r="C8" t="s">
        <v>18</v>
      </c>
      <c r="D8" t="s">
        <v>5161</v>
      </c>
      <c r="E8" t="s">
        <v>2501</v>
      </c>
      <c r="F8" t="s">
        <v>19</v>
      </c>
      <c r="G8" t="s">
        <v>1960</v>
      </c>
      <c r="H8" s="3">
        <v>4714781021227</v>
      </c>
      <c r="J8" t="s">
        <v>425</v>
      </c>
      <c r="K8">
        <v>1</v>
      </c>
      <c r="L8">
        <v>59</v>
      </c>
      <c r="N8" s="6" t="s">
        <v>2465</v>
      </c>
      <c r="O8" s="6"/>
      <c r="P8" s="6">
        <v>975</v>
      </c>
      <c r="Q8" s="6" t="s">
        <v>1960</v>
      </c>
      <c r="R8" s="6" t="s">
        <v>1961</v>
      </c>
      <c r="S8" s="6"/>
      <c r="T8" s="6"/>
      <c r="U8" s="6"/>
      <c r="V8" s="6"/>
      <c r="W8" s="6">
        <v>920</v>
      </c>
      <c r="X8" s="6" t="s">
        <v>2502</v>
      </c>
      <c r="Y8" s="6"/>
      <c r="Z8" t="s">
        <v>2499</v>
      </c>
    </row>
    <row r="9" spans="1:26">
      <c r="A9" s="1">
        <v>44298</v>
      </c>
      <c r="B9" s="2">
        <v>202104121003</v>
      </c>
      <c r="C9" t="s">
        <v>18</v>
      </c>
      <c r="D9" t="s">
        <v>5162</v>
      </c>
      <c r="E9" t="s">
        <v>2506</v>
      </c>
      <c r="F9" t="s">
        <v>19</v>
      </c>
      <c r="G9" t="s">
        <v>1476</v>
      </c>
      <c r="H9" s="3" t="s">
        <v>163</v>
      </c>
      <c r="J9" t="s">
        <v>425</v>
      </c>
      <c r="K9">
        <v>1</v>
      </c>
      <c r="L9">
        <v>399</v>
      </c>
      <c r="N9" s="6" t="s">
        <v>1487</v>
      </c>
      <c r="O9" s="6"/>
      <c r="P9" s="6">
        <v>798</v>
      </c>
      <c r="Q9" s="6" t="s">
        <v>1476</v>
      </c>
      <c r="R9" s="6" t="s">
        <v>1477</v>
      </c>
      <c r="S9" s="6"/>
      <c r="T9" s="6">
        <v>137638</v>
      </c>
      <c r="U9" s="6" t="s">
        <v>2507</v>
      </c>
      <c r="V9" s="6" t="s">
        <v>2508</v>
      </c>
      <c r="W9" s="6"/>
      <c r="X9" s="6"/>
      <c r="Y9" s="6"/>
      <c r="Z9" t="s">
        <v>2504</v>
      </c>
    </row>
    <row r="10" spans="1:26">
      <c r="A10" s="1">
        <v>44298</v>
      </c>
      <c r="B10" s="2">
        <v>202104121003</v>
      </c>
      <c r="C10" t="s">
        <v>18</v>
      </c>
      <c r="D10" t="s">
        <v>5162</v>
      </c>
      <c r="E10" t="s">
        <v>2506</v>
      </c>
      <c r="F10" t="s">
        <v>19</v>
      </c>
      <c r="G10" t="s">
        <v>1476</v>
      </c>
      <c r="H10" s="3" t="s">
        <v>1044</v>
      </c>
      <c r="J10" t="s">
        <v>425</v>
      </c>
      <c r="K10">
        <v>1</v>
      </c>
      <c r="L10">
        <v>399</v>
      </c>
      <c r="N10" s="6" t="s">
        <v>1487</v>
      </c>
      <c r="O10" s="6"/>
      <c r="P10" s="6">
        <v>798</v>
      </c>
      <c r="Q10" s="6" t="s">
        <v>1476</v>
      </c>
      <c r="R10" s="6" t="s">
        <v>1477</v>
      </c>
      <c r="S10" s="6"/>
      <c r="T10" s="6">
        <v>137638</v>
      </c>
      <c r="U10" s="6" t="s">
        <v>2507</v>
      </c>
      <c r="V10" s="6" t="s">
        <v>2508</v>
      </c>
      <c r="W10" s="6"/>
      <c r="X10" s="6"/>
      <c r="Y10" s="6"/>
      <c r="Z10" t="s">
        <v>2504</v>
      </c>
    </row>
    <row r="11" spans="1:26">
      <c r="A11" s="1">
        <v>44298</v>
      </c>
      <c r="B11" s="2">
        <v>202104121004</v>
      </c>
      <c r="C11" t="s">
        <v>18</v>
      </c>
      <c r="D11" t="s">
        <v>5163</v>
      </c>
      <c r="E11" t="s">
        <v>2512</v>
      </c>
      <c r="F11" t="s">
        <v>19</v>
      </c>
      <c r="G11" t="s">
        <v>1476</v>
      </c>
      <c r="H11" s="3" t="s">
        <v>275</v>
      </c>
      <c r="J11" t="s">
        <v>425</v>
      </c>
      <c r="K11">
        <v>1</v>
      </c>
      <c r="L11">
        <v>432</v>
      </c>
      <c r="N11" s="6" t="s">
        <v>1512</v>
      </c>
      <c r="O11" s="6"/>
      <c r="P11" s="6">
        <v>1819</v>
      </c>
      <c r="Q11" s="6" t="s">
        <v>1476</v>
      </c>
      <c r="R11" s="6" t="s">
        <v>1477</v>
      </c>
      <c r="S11" s="6"/>
      <c r="T11" s="6">
        <v>216913</v>
      </c>
      <c r="U11" s="6" t="s">
        <v>2513</v>
      </c>
      <c r="V11" s="6" t="s">
        <v>2514</v>
      </c>
      <c r="W11" s="6"/>
      <c r="X11" s="6"/>
      <c r="Y11" s="6"/>
      <c r="Z11" t="s">
        <v>2510</v>
      </c>
    </row>
    <row r="12" spans="1:26">
      <c r="A12" s="1">
        <v>44298</v>
      </c>
      <c r="B12" s="2">
        <v>202104121004</v>
      </c>
      <c r="C12" t="s">
        <v>18</v>
      </c>
      <c r="D12" t="s">
        <v>5163</v>
      </c>
      <c r="E12" t="s">
        <v>2512</v>
      </c>
      <c r="F12" t="s">
        <v>19</v>
      </c>
      <c r="G12" t="s">
        <v>1476</v>
      </c>
      <c r="H12" s="3">
        <v>4714781020138</v>
      </c>
      <c r="J12" t="s">
        <v>425</v>
      </c>
      <c r="K12">
        <v>1</v>
      </c>
      <c r="L12">
        <v>350</v>
      </c>
      <c r="N12" s="6" t="s">
        <v>2515</v>
      </c>
      <c r="O12" s="6"/>
      <c r="P12" s="6">
        <v>1819</v>
      </c>
      <c r="Q12" s="6" t="s">
        <v>1476</v>
      </c>
      <c r="R12" s="6" t="s">
        <v>1477</v>
      </c>
      <c r="S12" s="6"/>
      <c r="T12" s="6">
        <v>216913</v>
      </c>
      <c r="U12" s="6" t="s">
        <v>2513</v>
      </c>
      <c r="V12" s="6" t="s">
        <v>2514</v>
      </c>
      <c r="W12" s="6"/>
      <c r="X12" s="6"/>
      <c r="Y12" s="6"/>
      <c r="Z12" t="s">
        <v>2510</v>
      </c>
    </row>
    <row r="13" spans="1:26">
      <c r="A13" s="1">
        <v>44298</v>
      </c>
      <c r="B13" s="2">
        <v>202104121004</v>
      </c>
      <c r="C13" t="s">
        <v>18</v>
      </c>
      <c r="D13" t="s">
        <v>5163</v>
      </c>
      <c r="E13" t="s">
        <v>2512</v>
      </c>
      <c r="F13" t="s">
        <v>19</v>
      </c>
      <c r="G13" t="s">
        <v>1476</v>
      </c>
      <c r="H13" s="3">
        <v>4714781024815</v>
      </c>
      <c r="J13" t="s">
        <v>425</v>
      </c>
      <c r="K13">
        <v>1</v>
      </c>
      <c r="L13">
        <v>750</v>
      </c>
      <c r="N13" s="6" t="s">
        <v>2011</v>
      </c>
      <c r="O13" s="6"/>
      <c r="P13" s="6">
        <v>1819</v>
      </c>
      <c r="Q13" s="6" t="s">
        <v>1476</v>
      </c>
      <c r="R13" s="6" t="s">
        <v>1477</v>
      </c>
      <c r="S13" s="6"/>
      <c r="T13" s="6">
        <v>216913</v>
      </c>
      <c r="U13" s="6" t="s">
        <v>2513</v>
      </c>
      <c r="V13" s="6" t="s">
        <v>2514</v>
      </c>
      <c r="W13" s="6"/>
      <c r="X13" s="6"/>
      <c r="Y13" s="6"/>
      <c r="Z13" t="s">
        <v>2510</v>
      </c>
    </row>
    <row r="14" spans="1:26">
      <c r="A14" s="1">
        <v>44298</v>
      </c>
      <c r="B14" s="2">
        <v>202104121004</v>
      </c>
      <c r="C14" t="s">
        <v>18</v>
      </c>
      <c r="D14" t="s">
        <v>5163</v>
      </c>
      <c r="E14" t="s">
        <v>2512</v>
      </c>
      <c r="F14" t="s">
        <v>19</v>
      </c>
      <c r="G14" t="s">
        <v>1476</v>
      </c>
      <c r="H14" s="3">
        <v>4714781024877</v>
      </c>
      <c r="J14" t="s">
        <v>425</v>
      </c>
      <c r="K14">
        <v>2</v>
      </c>
      <c r="L14">
        <v>138</v>
      </c>
      <c r="N14" s="6" t="s">
        <v>2456</v>
      </c>
      <c r="O14" s="6"/>
      <c r="P14" s="6">
        <v>1819</v>
      </c>
      <c r="Q14" s="6" t="s">
        <v>1476</v>
      </c>
      <c r="R14" s="6" t="s">
        <v>1477</v>
      </c>
      <c r="S14" s="6"/>
      <c r="T14" s="6">
        <v>216913</v>
      </c>
      <c r="U14" s="6" t="s">
        <v>2513</v>
      </c>
      <c r="V14" s="6" t="s">
        <v>2514</v>
      </c>
      <c r="W14" s="6"/>
      <c r="X14" s="6"/>
      <c r="Y14" s="6"/>
      <c r="Z14" t="s">
        <v>2510</v>
      </c>
    </row>
    <row r="15" spans="1:26">
      <c r="A15" s="1">
        <v>44298</v>
      </c>
      <c r="B15" s="2">
        <v>202104121004</v>
      </c>
      <c r="C15" t="s">
        <v>18</v>
      </c>
      <c r="D15" t="s">
        <v>5163</v>
      </c>
      <c r="E15" t="s">
        <v>2512</v>
      </c>
      <c r="F15" t="s">
        <v>19</v>
      </c>
      <c r="G15" t="s">
        <v>1476</v>
      </c>
      <c r="H15" s="3">
        <v>4714781020275</v>
      </c>
      <c r="J15" t="s">
        <v>425</v>
      </c>
      <c r="K15">
        <v>1</v>
      </c>
      <c r="L15">
        <v>149</v>
      </c>
      <c r="N15" s="6" t="s">
        <v>2517</v>
      </c>
      <c r="O15" s="6"/>
      <c r="P15" s="6">
        <v>1819</v>
      </c>
      <c r="Q15" s="6" t="s">
        <v>1476</v>
      </c>
      <c r="R15" s="6" t="s">
        <v>1477</v>
      </c>
      <c r="S15" s="6"/>
      <c r="T15" s="6">
        <v>216913</v>
      </c>
      <c r="U15" s="6" t="s">
        <v>2513</v>
      </c>
      <c r="V15" s="6" t="s">
        <v>2514</v>
      </c>
      <c r="W15" s="6"/>
      <c r="X15" s="6"/>
      <c r="Y15" s="6"/>
      <c r="Z15" t="s">
        <v>2510</v>
      </c>
    </row>
    <row r="16" spans="1:26">
      <c r="A16" s="1">
        <v>44298</v>
      </c>
      <c r="B16" s="2">
        <v>202104121005</v>
      </c>
      <c r="C16" t="s">
        <v>18</v>
      </c>
      <c r="D16" t="s">
        <v>5164</v>
      </c>
      <c r="E16" t="s">
        <v>2522</v>
      </c>
      <c r="F16" t="s">
        <v>19</v>
      </c>
      <c r="G16" t="s">
        <v>1476</v>
      </c>
      <c r="H16" s="3">
        <v>4714781020107</v>
      </c>
      <c r="J16" t="s">
        <v>425</v>
      </c>
      <c r="K16">
        <v>2</v>
      </c>
      <c r="L16">
        <v>798</v>
      </c>
      <c r="N16" s="6" t="s">
        <v>877</v>
      </c>
      <c r="O16" s="6"/>
      <c r="P16" s="6">
        <v>798</v>
      </c>
      <c r="Q16" s="6" t="s">
        <v>1476</v>
      </c>
      <c r="R16" s="6" t="s">
        <v>1477</v>
      </c>
      <c r="S16" s="6"/>
      <c r="T16" s="6">
        <v>932976</v>
      </c>
      <c r="U16" s="6" t="s">
        <v>2523</v>
      </c>
      <c r="V16" s="6" t="s">
        <v>2524</v>
      </c>
      <c r="W16" s="6"/>
      <c r="X16" s="6"/>
      <c r="Y16" s="6"/>
      <c r="Z16" t="s">
        <v>2520</v>
      </c>
    </row>
    <row r="17" spans="1:26">
      <c r="A17" s="1">
        <v>44298</v>
      </c>
      <c r="B17" s="2">
        <v>202104121006</v>
      </c>
      <c r="C17" t="s">
        <v>18</v>
      </c>
      <c r="D17" t="s">
        <v>5165</v>
      </c>
      <c r="E17" t="s">
        <v>2528</v>
      </c>
      <c r="F17" t="s">
        <v>19</v>
      </c>
      <c r="G17" t="s">
        <v>1476</v>
      </c>
      <c r="H17" s="3" t="s">
        <v>163</v>
      </c>
      <c r="J17" t="s">
        <v>425</v>
      </c>
      <c r="K17">
        <v>1</v>
      </c>
      <c r="L17">
        <v>317</v>
      </c>
      <c r="N17" s="6" t="s">
        <v>1487</v>
      </c>
      <c r="O17" s="6"/>
      <c r="P17" s="6">
        <v>1557</v>
      </c>
      <c r="Q17" s="6" t="s">
        <v>1476</v>
      </c>
      <c r="R17" s="6" t="s">
        <v>1477</v>
      </c>
      <c r="S17" s="6"/>
      <c r="T17" s="6">
        <v>144016</v>
      </c>
      <c r="U17" s="6" t="s">
        <v>2529</v>
      </c>
      <c r="V17" s="6" t="s">
        <v>2530</v>
      </c>
      <c r="W17" s="6"/>
      <c r="X17" s="6"/>
      <c r="Y17" s="6"/>
      <c r="Z17" t="s">
        <v>2526</v>
      </c>
    </row>
    <row r="18" spans="1:26">
      <c r="A18" s="1">
        <v>44298</v>
      </c>
      <c r="B18" s="2">
        <v>202104121006</v>
      </c>
      <c r="C18" t="s">
        <v>18</v>
      </c>
      <c r="D18" t="s">
        <v>5165</v>
      </c>
      <c r="E18" t="s">
        <v>2528</v>
      </c>
      <c r="F18" t="s">
        <v>19</v>
      </c>
      <c r="G18" t="s">
        <v>1476</v>
      </c>
      <c r="H18" s="3">
        <v>4714781020787</v>
      </c>
      <c r="J18" t="s">
        <v>425</v>
      </c>
      <c r="K18">
        <v>1</v>
      </c>
      <c r="L18">
        <v>135</v>
      </c>
      <c r="N18" s="6" t="s">
        <v>1979</v>
      </c>
      <c r="O18" s="6"/>
      <c r="P18" s="6">
        <v>1557</v>
      </c>
      <c r="Q18" s="6" t="s">
        <v>1476</v>
      </c>
      <c r="R18" s="6" t="s">
        <v>1477</v>
      </c>
      <c r="S18" s="6"/>
      <c r="T18" s="6">
        <v>144016</v>
      </c>
      <c r="U18" s="6" t="s">
        <v>2529</v>
      </c>
      <c r="V18" s="6" t="s">
        <v>2530</v>
      </c>
      <c r="W18" s="6"/>
      <c r="X18" s="6"/>
      <c r="Y18" s="6"/>
      <c r="Z18" t="s">
        <v>2526</v>
      </c>
    </row>
    <row r="19" spans="1:26">
      <c r="A19" s="1">
        <v>44298</v>
      </c>
      <c r="B19" s="2">
        <v>202104121006</v>
      </c>
      <c r="C19" t="s">
        <v>18</v>
      </c>
      <c r="D19" t="s">
        <v>5165</v>
      </c>
      <c r="E19" t="s">
        <v>2528</v>
      </c>
      <c r="F19" t="s">
        <v>19</v>
      </c>
      <c r="G19" t="s">
        <v>1476</v>
      </c>
      <c r="H19" s="3" t="s">
        <v>298</v>
      </c>
      <c r="J19" t="s">
        <v>425</v>
      </c>
      <c r="K19">
        <v>1</v>
      </c>
      <c r="L19">
        <v>680</v>
      </c>
      <c r="N19" s="6" t="s">
        <v>1945</v>
      </c>
      <c r="O19" s="6"/>
      <c r="P19" s="6">
        <v>1557</v>
      </c>
      <c r="Q19" s="6" t="s">
        <v>1476</v>
      </c>
      <c r="R19" s="6" t="s">
        <v>1477</v>
      </c>
      <c r="S19" s="6"/>
      <c r="T19" s="6">
        <v>144016</v>
      </c>
      <c r="U19" s="6" t="s">
        <v>2529</v>
      </c>
      <c r="V19" s="6" t="s">
        <v>2530</v>
      </c>
      <c r="W19" s="6"/>
      <c r="X19" s="6"/>
      <c r="Y19" s="6"/>
      <c r="Z19" t="s">
        <v>2526</v>
      </c>
    </row>
    <row r="20" spans="1:26">
      <c r="A20" s="1">
        <v>44298</v>
      </c>
      <c r="B20" s="2">
        <v>202104121006</v>
      </c>
      <c r="C20" t="s">
        <v>18</v>
      </c>
      <c r="D20" t="s">
        <v>5165</v>
      </c>
      <c r="E20" t="s">
        <v>2528</v>
      </c>
      <c r="F20" t="s">
        <v>19</v>
      </c>
      <c r="G20" t="s">
        <v>1476</v>
      </c>
      <c r="H20" s="3" t="s">
        <v>295</v>
      </c>
      <c r="J20" t="s">
        <v>425</v>
      </c>
      <c r="K20">
        <v>1</v>
      </c>
      <c r="L20">
        <v>280</v>
      </c>
      <c r="N20" s="6" t="s">
        <v>1479</v>
      </c>
      <c r="O20" s="6"/>
      <c r="P20" s="6">
        <v>1557</v>
      </c>
      <c r="Q20" s="6" t="s">
        <v>1476</v>
      </c>
      <c r="R20" s="6" t="s">
        <v>1477</v>
      </c>
      <c r="S20" s="6"/>
      <c r="T20" s="6">
        <v>144016</v>
      </c>
      <c r="U20" s="6" t="s">
        <v>2529</v>
      </c>
      <c r="V20" s="6" t="s">
        <v>2530</v>
      </c>
      <c r="W20" s="6"/>
      <c r="X20" s="6"/>
      <c r="Y20" s="6"/>
      <c r="Z20" t="s">
        <v>2526</v>
      </c>
    </row>
    <row r="21" spans="1:26">
      <c r="A21" s="1">
        <v>44298</v>
      </c>
      <c r="B21" s="2">
        <v>202104121006</v>
      </c>
      <c r="C21" t="s">
        <v>18</v>
      </c>
      <c r="D21" t="s">
        <v>5165</v>
      </c>
      <c r="E21" t="s">
        <v>2528</v>
      </c>
      <c r="F21" t="s">
        <v>19</v>
      </c>
      <c r="G21" t="s">
        <v>1476</v>
      </c>
      <c r="H21" s="3">
        <v>4714781020954</v>
      </c>
      <c r="J21" t="s">
        <v>425</v>
      </c>
      <c r="K21">
        <v>1</v>
      </c>
      <c r="L21">
        <v>145</v>
      </c>
      <c r="N21" s="6" t="s">
        <v>1497</v>
      </c>
      <c r="O21" s="6"/>
      <c r="P21" s="6">
        <v>1557</v>
      </c>
      <c r="Q21" s="6" t="s">
        <v>1476</v>
      </c>
      <c r="R21" s="6" t="s">
        <v>1477</v>
      </c>
      <c r="S21" s="6"/>
      <c r="T21" s="6">
        <v>144016</v>
      </c>
      <c r="U21" s="6" t="s">
        <v>2529</v>
      </c>
      <c r="V21" s="6" t="s">
        <v>2530</v>
      </c>
      <c r="W21" s="6"/>
      <c r="X21" s="6"/>
      <c r="Y21" s="6"/>
      <c r="Z21" t="s">
        <v>2526</v>
      </c>
    </row>
    <row r="22" spans="1:26">
      <c r="A22" s="1">
        <v>44298</v>
      </c>
      <c r="B22" s="2">
        <v>202104121007</v>
      </c>
      <c r="C22" t="s">
        <v>18</v>
      </c>
      <c r="D22" t="s">
        <v>5166</v>
      </c>
      <c r="E22" t="s">
        <v>2534</v>
      </c>
      <c r="F22" t="s">
        <v>19</v>
      </c>
      <c r="G22" t="s">
        <v>1476</v>
      </c>
      <c r="H22" s="3" t="s">
        <v>181</v>
      </c>
      <c r="J22" t="s">
        <v>425</v>
      </c>
      <c r="K22">
        <v>1</v>
      </c>
      <c r="L22">
        <v>888</v>
      </c>
      <c r="N22" s="6" t="s">
        <v>879</v>
      </c>
      <c r="O22" s="6"/>
      <c r="P22" s="6">
        <v>888</v>
      </c>
      <c r="Q22" s="6" t="s">
        <v>1476</v>
      </c>
      <c r="R22" s="6" t="s">
        <v>1495</v>
      </c>
      <c r="S22" s="6"/>
      <c r="T22" s="6">
        <v>200697</v>
      </c>
      <c r="U22" s="6" t="s">
        <v>2535</v>
      </c>
      <c r="V22" s="6" t="s">
        <v>2536</v>
      </c>
      <c r="W22" s="6"/>
      <c r="X22" s="6"/>
      <c r="Y22" s="6"/>
      <c r="Z22" t="s">
        <v>2532</v>
      </c>
    </row>
    <row r="23" spans="1:26">
      <c r="A23" s="1">
        <v>44298</v>
      </c>
      <c r="B23" s="2">
        <v>202104121008</v>
      </c>
      <c r="C23" t="s">
        <v>18</v>
      </c>
      <c r="D23" t="s">
        <v>5167</v>
      </c>
      <c r="E23" t="s">
        <v>2540</v>
      </c>
      <c r="F23" t="s">
        <v>19</v>
      </c>
      <c r="G23" t="s">
        <v>1476</v>
      </c>
      <c r="H23" s="3" t="s">
        <v>295</v>
      </c>
      <c r="J23" t="s">
        <v>425</v>
      </c>
      <c r="K23">
        <v>1</v>
      </c>
      <c r="L23">
        <v>223</v>
      </c>
      <c r="N23" s="6" t="s">
        <v>1479</v>
      </c>
      <c r="O23" s="6"/>
      <c r="P23" s="6">
        <v>1077</v>
      </c>
      <c r="Q23" s="6" t="s">
        <v>1476</v>
      </c>
      <c r="R23" s="6" t="s">
        <v>1477</v>
      </c>
      <c r="S23" s="6"/>
      <c r="T23" s="6">
        <v>114200</v>
      </c>
      <c r="U23" s="6" t="s">
        <v>2405</v>
      </c>
      <c r="V23" s="6" t="s">
        <v>2406</v>
      </c>
      <c r="W23" s="6"/>
      <c r="X23" s="6"/>
      <c r="Y23" s="6"/>
      <c r="Z23" t="s">
        <v>2538</v>
      </c>
    </row>
    <row r="24" spans="1:26">
      <c r="A24" s="1">
        <v>44298</v>
      </c>
      <c r="B24" s="2">
        <v>202104121008</v>
      </c>
      <c r="C24" t="s">
        <v>18</v>
      </c>
      <c r="D24" t="s">
        <v>5167</v>
      </c>
      <c r="E24" t="s">
        <v>2540</v>
      </c>
      <c r="F24" t="s">
        <v>19</v>
      </c>
      <c r="G24" t="s">
        <v>1476</v>
      </c>
      <c r="H24" s="3">
        <v>4714781020817</v>
      </c>
      <c r="J24" t="s">
        <v>425</v>
      </c>
      <c r="K24">
        <v>2</v>
      </c>
      <c r="L24">
        <v>256</v>
      </c>
      <c r="N24" s="6" t="s">
        <v>1967</v>
      </c>
      <c r="O24" s="6"/>
      <c r="P24" s="6">
        <v>1077</v>
      </c>
      <c r="Q24" s="6" t="s">
        <v>1476</v>
      </c>
      <c r="R24" s="6" t="s">
        <v>1477</v>
      </c>
      <c r="S24" s="6"/>
      <c r="T24" s="6">
        <v>114200</v>
      </c>
      <c r="U24" s="6" t="s">
        <v>2405</v>
      </c>
      <c r="V24" s="6" t="s">
        <v>2406</v>
      </c>
      <c r="W24" s="6"/>
      <c r="X24" s="6"/>
      <c r="Y24" s="6"/>
      <c r="Z24" t="s">
        <v>2538</v>
      </c>
    </row>
    <row r="25" spans="1:26">
      <c r="A25" s="1">
        <v>44298</v>
      </c>
      <c r="B25" s="2">
        <v>202104121008</v>
      </c>
      <c r="C25" t="s">
        <v>18</v>
      </c>
      <c r="D25" t="s">
        <v>5167</v>
      </c>
      <c r="E25" t="s">
        <v>2540</v>
      </c>
      <c r="F25" t="s">
        <v>19</v>
      </c>
      <c r="G25" t="s">
        <v>1476</v>
      </c>
      <c r="H25" s="3">
        <v>4714781024723</v>
      </c>
      <c r="J25" t="s">
        <v>425</v>
      </c>
      <c r="K25">
        <v>2</v>
      </c>
      <c r="L25">
        <v>598</v>
      </c>
      <c r="N25" s="6" t="s">
        <v>1525</v>
      </c>
      <c r="O25" s="6"/>
      <c r="P25" s="6">
        <v>1077</v>
      </c>
      <c r="Q25" s="6" t="s">
        <v>1476</v>
      </c>
      <c r="R25" s="6" t="s">
        <v>1477</v>
      </c>
      <c r="S25" s="6"/>
      <c r="T25" s="6">
        <v>114200</v>
      </c>
      <c r="U25" s="6" t="s">
        <v>2405</v>
      </c>
      <c r="V25" s="6" t="s">
        <v>2406</v>
      </c>
      <c r="W25" s="6"/>
      <c r="X25" s="6"/>
      <c r="Y25" s="6"/>
      <c r="Z25" t="s">
        <v>2538</v>
      </c>
    </row>
    <row r="26" spans="1:26">
      <c r="A26" s="1">
        <v>44298</v>
      </c>
      <c r="B26" s="2">
        <v>202104121009</v>
      </c>
      <c r="C26" t="s">
        <v>18</v>
      </c>
      <c r="D26" t="s">
        <v>5168</v>
      </c>
      <c r="E26" t="s">
        <v>2544</v>
      </c>
      <c r="F26" t="s">
        <v>19</v>
      </c>
      <c r="G26" t="s">
        <v>1940</v>
      </c>
      <c r="H26" s="3">
        <v>4714781024716</v>
      </c>
      <c r="J26" t="s">
        <v>425</v>
      </c>
      <c r="K26">
        <v>1</v>
      </c>
      <c r="L26">
        <v>246</v>
      </c>
      <c r="N26" s="6" t="s">
        <v>1515</v>
      </c>
      <c r="O26" s="6"/>
      <c r="P26" s="6">
        <v>1005</v>
      </c>
      <c r="Q26" s="6" t="s">
        <v>1940</v>
      </c>
      <c r="R26" s="6" t="s">
        <v>1495</v>
      </c>
      <c r="S26" s="6"/>
      <c r="T26" s="6"/>
      <c r="U26" s="6"/>
      <c r="V26" s="6"/>
      <c r="W26" s="6">
        <v>115</v>
      </c>
      <c r="X26" s="6" t="s">
        <v>2545</v>
      </c>
      <c r="Y26" s="6"/>
      <c r="Z26" t="s">
        <v>2542</v>
      </c>
    </row>
    <row r="27" spans="1:26">
      <c r="A27" s="1">
        <v>44298</v>
      </c>
      <c r="B27" s="2">
        <v>202104121009</v>
      </c>
      <c r="C27" t="s">
        <v>18</v>
      </c>
      <c r="D27" t="s">
        <v>5168</v>
      </c>
      <c r="E27" t="s">
        <v>2544</v>
      </c>
      <c r="F27" t="s">
        <v>19</v>
      </c>
      <c r="G27" t="s">
        <v>1940</v>
      </c>
      <c r="H27" s="3">
        <v>4714781024730</v>
      </c>
      <c r="J27" t="s">
        <v>425</v>
      </c>
      <c r="K27">
        <v>1</v>
      </c>
      <c r="L27">
        <v>299</v>
      </c>
      <c r="N27" s="6" t="s">
        <v>1500</v>
      </c>
      <c r="O27" s="6"/>
      <c r="P27" s="6">
        <v>1005</v>
      </c>
      <c r="Q27" s="6" t="s">
        <v>1940</v>
      </c>
      <c r="R27" s="6" t="s">
        <v>1495</v>
      </c>
      <c r="S27" s="6"/>
      <c r="T27" s="6"/>
      <c r="U27" s="6"/>
      <c r="V27" s="6"/>
      <c r="W27" s="6">
        <v>115</v>
      </c>
      <c r="X27" s="6" t="s">
        <v>2545</v>
      </c>
      <c r="Y27" s="6"/>
      <c r="Z27" t="s">
        <v>2542</v>
      </c>
    </row>
    <row r="28" spans="1:26">
      <c r="A28" s="1">
        <v>44298</v>
      </c>
      <c r="B28" s="2">
        <v>202104121009</v>
      </c>
      <c r="C28" t="s">
        <v>18</v>
      </c>
      <c r="D28" t="s">
        <v>5168</v>
      </c>
      <c r="E28" t="s">
        <v>2544</v>
      </c>
      <c r="F28" t="s">
        <v>19</v>
      </c>
      <c r="G28" t="s">
        <v>1940</v>
      </c>
      <c r="H28" s="3" t="s">
        <v>304</v>
      </c>
      <c r="J28" t="s">
        <v>425</v>
      </c>
      <c r="K28">
        <v>1</v>
      </c>
      <c r="L28">
        <v>460</v>
      </c>
      <c r="N28" s="6" t="s">
        <v>1997</v>
      </c>
      <c r="O28" s="6"/>
      <c r="P28" s="6">
        <v>1005</v>
      </c>
      <c r="Q28" s="6" t="s">
        <v>1940</v>
      </c>
      <c r="R28" s="6" t="s">
        <v>1495</v>
      </c>
      <c r="S28" s="6"/>
      <c r="T28" s="6"/>
      <c r="U28" s="6"/>
      <c r="V28" s="6"/>
      <c r="W28" s="6">
        <v>115</v>
      </c>
      <c r="X28" s="6" t="s">
        <v>2545</v>
      </c>
      <c r="Y28" s="6"/>
      <c r="Z28" t="s">
        <v>2542</v>
      </c>
    </row>
    <row r="29" spans="1:26">
      <c r="A29" s="1">
        <v>44298</v>
      </c>
      <c r="B29" s="2">
        <v>202104121010</v>
      </c>
      <c r="C29" t="s">
        <v>18</v>
      </c>
      <c r="D29" t="s">
        <v>5169</v>
      </c>
      <c r="E29" t="s">
        <v>2549</v>
      </c>
      <c r="F29" t="s">
        <v>19</v>
      </c>
      <c r="G29" t="s">
        <v>1940</v>
      </c>
      <c r="H29" s="3">
        <v>4714781020503</v>
      </c>
      <c r="J29" t="s">
        <v>425</v>
      </c>
      <c r="K29">
        <v>1</v>
      </c>
      <c r="L29">
        <v>74</v>
      </c>
      <c r="N29" s="6" t="s">
        <v>1521</v>
      </c>
      <c r="O29" s="6"/>
      <c r="P29" s="6">
        <v>1787</v>
      </c>
      <c r="Q29" s="6" t="s">
        <v>1940</v>
      </c>
      <c r="R29" s="6" t="s">
        <v>1978</v>
      </c>
      <c r="S29" s="6"/>
      <c r="T29" s="6"/>
      <c r="U29" s="6"/>
      <c r="V29" s="6"/>
      <c r="W29" s="6">
        <v>708</v>
      </c>
      <c r="X29" s="6" t="s">
        <v>2550</v>
      </c>
      <c r="Y29" s="6" t="s">
        <v>2551</v>
      </c>
      <c r="Z29" t="s">
        <v>2547</v>
      </c>
    </row>
    <row r="30" spans="1:26">
      <c r="A30" s="1">
        <v>44298</v>
      </c>
      <c r="B30" s="2">
        <v>202104121010</v>
      </c>
      <c r="C30" t="s">
        <v>18</v>
      </c>
      <c r="D30" t="s">
        <v>5169</v>
      </c>
      <c r="E30" t="s">
        <v>2549</v>
      </c>
      <c r="F30" t="s">
        <v>19</v>
      </c>
      <c r="G30" t="s">
        <v>1940</v>
      </c>
      <c r="H30" s="3">
        <v>4714781020466</v>
      </c>
      <c r="J30" t="s">
        <v>425</v>
      </c>
      <c r="K30">
        <v>1</v>
      </c>
      <c r="L30">
        <v>168</v>
      </c>
      <c r="N30" s="6" t="s">
        <v>1981</v>
      </c>
      <c r="O30" s="6"/>
      <c r="P30" s="6">
        <v>1787</v>
      </c>
      <c r="Q30" s="6" t="s">
        <v>1940</v>
      </c>
      <c r="R30" s="6" t="s">
        <v>1978</v>
      </c>
      <c r="S30" s="6"/>
      <c r="T30" s="6"/>
      <c r="U30" s="6"/>
      <c r="V30" s="6"/>
      <c r="W30" s="6">
        <v>708</v>
      </c>
      <c r="X30" s="6" t="s">
        <v>2550</v>
      </c>
      <c r="Y30" s="6" t="s">
        <v>2551</v>
      </c>
      <c r="Z30" t="s">
        <v>2547</v>
      </c>
    </row>
    <row r="31" spans="1:26">
      <c r="A31" s="1">
        <v>44298</v>
      </c>
      <c r="B31" s="2">
        <v>202104121010</v>
      </c>
      <c r="C31" t="s">
        <v>18</v>
      </c>
      <c r="D31" t="s">
        <v>5169</v>
      </c>
      <c r="E31" t="s">
        <v>2549</v>
      </c>
      <c r="F31" t="s">
        <v>19</v>
      </c>
      <c r="G31" t="s">
        <v>1940</v>
      </c>
      <c r="H31" s="3">
        <v>4714781024730</v>
      </c>
      <c r="J31" t="s">
        <v>425</v>
      </c>
      <c r="K31">
        <v>1</v>
      </c>
      <c r="L31">
        <v>299</v>
      </c>
      <c r="N31" s="6" t="s">
        <v>1500</v>
      </c>
      <c r="O31" s="6"/>
      <c r="P31" s="6">
        <v>1787</v>
      </c>
      <c r="Q31" s="6" t="s">
        <v>1940</v>
      </c>
      <c r="R31" s="6" t="s">
        <v>1978</v>
      </c>
      <c r="S31" s="6"/>
      <c r="T31" s="6"/>
      <c r="U31" s="6"/>
      <c r="V31" s="6"/>
      <c r="W31" s="6">
        <v>708</v>
      </c>
      <c r="X31" s="6" t="s">
        <v>2550</v>
      </c>
      <c r="Y31" s="6" t="s">
        <v>2551</v>
      </c>
      <c r="Z31" t="s">
        <v>2547</v>
      </c>
    </row>
    <row r="32" spans="1:26">
      <c r="A32" s="1">
        <v>44298</v>
      </c>
      <c r="B32" s="2">
        <v>202104121010</v>
      </c>
      <c r="C32" t="s">
        <v>18</v>
      </c>
      <c r="D32" t="s">
        <v>5169</v>
      </c>
      <c r="E32" t="s">
        <v>2549</v>
      </c>
      <c r="F32" t="s">
        <v>19</v>
      </c>
      <c r="G32" t="s">
        <v>1940</v>
      </c>
      <c r="H32" s="3">
        <v>4714781020107</v>
      </c>
      <c r="J32" t="s">
        <v>425</v>
      </c>
      <c r="K32">
        <v>1</v>
      </c>
      <c r="L32">
        <v>399</v>
      </c>
      <c r="N32" s="6" t="s">
        <v>877</v>
      </c>
      <c r="O32" s="6"/>
      <c r="P32" s="6">
        <v>1787</v>
      </c>
      <c r="Q32" s="6" t="s">
        <v>1940</v>
      </c>
      <c r="R32" s="6" t="s">
        <v>1978</v>
      </c>
      <c r="S32" s="6"/>
      <c r="T32" s="6"/>
      <c r="U32" s="6"/>
      <c r="V32" s="6"/>
      <c r="W32" s="6">
        <v>708</v>
      </c>
      <c r="X32" s="6" t="s">
        <v>2550</v>
      </c>
      <c r="Y32" s="6" t="s">
        <v>2551</v>
      </c>
      <c r="Z32" t="s">
        <v>2547</v>
      </c>
    </row>
    <row r="33" spans="1:26">
      <c r="A33" s="1">
        <v>44298</v>
      </c>
      <c r="B33" s="2">
        <v>202104121010</v>
      </c>
      <c r="C33" t="s">
        <v>18</v>
      </c>
      <c r="D33" t="s">
        <v>5169</v>
      </c>
      <c r="E33" t="s">
        <v>2549</v>
      </c>
      <c r="F33" t="s">
        <v>19</v>
      </c>
      <c r="G33" t="s">
        <v>1940</v>
      </c>
      <c r="H33" s="3">
        <v>4714781020770</v>
      </c>
      <c r="J33" t="s">
        <v>425</v>
      </c>
      <c r="K33">
        <v>1</v>
      </c>
      <c r="L33">
        <v>149</v>
      </c>
      <c r="N33" s="6" t="s">
        <v>1555</v>
      </c>
      <c r="O33" s="6"/>
      <c r="P33" s="6">
        <v>1787</v>
      </c>
      <c r="Q33" s="6" t="s">
        <v>1940</v>
      </c>
      <c r="R33" s="6" t="s">
        <v>1978</v>
      </c>
      <c r="S33" s="6"/>
      <c r="T33" s="6"/>
      <c r="U33" s="6"/>
      <c r="V33" s="6"/>
      <c r="W33" s="6">
        <v>708</v>
      </c>
      <c r="X33" s="6" t="s">
        <v>2550</v>
      </c>
      <c r="Y33" s="6" t="s">
        <v>2551</v>
      </c>
      <c r="Z33" t="s">
        <v>2547</v>
      </c>
    </row>
    <row r="34" spans="1:26">
      <c r="A34" s="1">
        <v>44298</v>
      </c>
      <c r="B34" s="2">
        <v>202104121010</v>
      </c>
      <c r="C34" t="s">
        <v>18</v>
      </c>
      <c r="D34" t="s">
        <v>5169</v>
      </c>
      <c r="E34" t="s">
        <v>2549</v>
      </c>
      <c r="F34" t="s">
        <v>19</v>
      </c>
      <c r="G34" t="s">
        <v>1940</v>
      </c>
      <c r="H34" s="3" t="s">
        <v>163</v>
      </c>
      <c r="J34" t="s">
        <v>425</v>
      </c>
      <c r="K34">
        <v>1</v>
      </c>
      <c r="L34">
        <v>399</v>
      </c>
      <c r="N34" s="6" t="s">
        <v>1487</v>
      </c>
      <c r="O34" s="6"/>
      <c r="P34" s="6">
        <v>1787</v>
      </c>
      <c r="Q34" s="6" t="s">
        <v>1940</v>
      </c>
      <c r="R34" s="6" t="s">
        <v>1978</v>
      </c>
      <c r="S34" s="6"/>
      <c r="T34" s="6"/>
      <c r="U34" s="6"/>
      <c r="V34" s="6"/>
      <c r="W34" s="6">
        <v>708</v>
      </c>
      <c r="X34" s="6" t="s">
        <v>2550</v>
      </c>
      <c r="Y34" s="6" t="s">
        <v>2551</v>
      </c>
      <c r="Z34" t="s">
        <v>2547</v>
      </c>
    </row>
    <row r="35" spans="1:26">
      <c r="A35" s="1">
        <v>44298</v>
      </c>
      <c r="B35" s="2">
        <v>202104121010</v>
      </c>
      <c r="C35" t="s">
        <v>18</v>
      </c>
      <c r="D35" t="s">
        <v>5169</v>
      </c>
      <c r="E35" t="s">
        <v>2549</v>
      </c>
      <c r="F35" t="s">
        <v>19</v>
      </c>
      <c r="G35" t="s">
        <v>1940</v>
      </c>
      <c r="H35" s="3">
        <v>4714781024723</v>
      </c>
      <c r="J35" t="s">
        <v>425</v>
      </c>
      <c r="K35">
        <v>1</v>
      </c>
      <c r="L35">
        <v>299</v>
      </c>
      <c r="N35" s="6" t="s">
        <v>1525</v>
      </c>
      <c r="O35" s="6"/>
      <c r="P35" s="6">
        <v>1787</v>
      </c>
      <c r="Q35" s="6" t="s">
        <v>1940</v>
      </c>
      <c r="R35" s="6" t="s">
        <v>1978</v>
      </c>
      <c r="S35" s="6"/>
      <c r="T35" s="6"/>
      <c r="U35" s="6"/>
      <c r="V35" s="6"/>
      <c r="W35" s="6">
        <v>708</v>
      </c>
      <c r="X35" s="6" t="s">
        <v>2550</v>
      </c>
      <c r="Y35" s="6" t="s">
        <v>2551</v>
      </c>
      <c r="Z35" t="s">
        <v>2547</v>
      </c>
    </row>
    <row r="36" spans="1:26">
      <c r="A36" s="1">
        <v>44298</v>
      </c>
      <c r="B36" s="2">
        <v>202104121011</v>
      </c>
      <c r="C36" t="s">
        <v>18</v>
      </c>
      <c r="D36" t="s">
        <v>5170</v>
      </c>
      <c r="E36" t="s">
        <v>2555</v>
      </c>
      <c r="F36" t="s">
        <v>19</v>
      </c>
      <c r="G36" t="s">
        <v>1960</v>
      </c>
      <c r="H36" s="3" t="s">
        <v>163</v>
      </c>
      <c r="J36" t="s">
        <v>425</v>
      </c>
      <c r="K36">
        <v>2</v>
      </c>
      <c r="L36">
        <v>798</v>
      </c>
      <c r="N36" s="6" t="s">
        <v>1487</v>
      </c>
      <c r="O36" s="6"/>
      <c r="P36" s="6">
        <v>798</v>
      </c>
      <c r="Q36" s="6" t="s">
        <v>1960</v>
      </c>
      <c r="R36" s="6" t="s">
        <v>1961</v>
      </c>
      <c r="S36" s="6"/>
      <c r="T36" s="6"/>
      <c r="U36" s="6"/>
      <c r="V36" s="6"/>
      <c r="W36" s="6">
        <v>335</v>
      </c>
      <c r="X36" s="6" t="s">
        <v>2556</v>
      </c>
      <c r="Y36" s="6"/>
      <c r="Z36" t="s">
        <v>2553</v>
      </c>
    </row>
    <row r="37" spans="1:26">
      <c r="A37" s="1">
        <v>44298</v>
      </c>
      <c r="B37" s="2">
        <v>202104121012</v>
      </c>
      <c r="C37" t="s">
        <v>18</v>
      </c>
      <c r="D37" t="s">
        <v>5171</v>
      </c>
      <c r="E37" t="s">
        <v>2560</v>
      </c>
      <c r="F37" t="s">
        <v>19</v>
      </c>
      <c r="G37" t="s">
        <v>1476</v>
      </c>
      <c r="H37" s="3">
        <v>4714781020282</v>
      </c>
      <c r="J37" t="s">
        <v>425</v>
      </c>
      <c r="K37">
        <v>1</v>
      </c>
      <c r="L37">
        <v>234</v>
      </c>
      <c r="N37" s="6" t="s">
        <v>1913</v>
      </c>
      <c r="O37" s="6"/>
      <c r="P37" s="6">
        <v>1231</v>
      </c>
      <c r="Q37" s="6" t="s">
        <v>1476</v>
      </c>
      <c r="R37" s="6" t="s">
        <v>1477</v>
      </c>
      <c r="S37" s="6"/>
      <c r="T37" s="6">
        <v>151069</v>
      </c>
      <c r="U37" s="6" t="s">
        <v>2468</v>
      </c>
      <c r="V37" s="6" t="s">
        <v>2469</v>
      </c>
      <c r="W37" s="6"/>
      <c r="X37" s="6"/>
      <c r="Y37" s="6"/>
      <c r="Z37" t="s">
        <v>2558</v>
      </c>
    </row>
    <row r="38" spans="1:26">
      <c r="A38" s="1">
        <v>44298</v>
      </c>
      <c r="B38" s="2">
        <v>202104121012</v>
      </c>
      <c r="C38" t="s">
        <v>18</v>
      </c>
      <c r="D38" t="s">
        <v>5171</v>
      </c>
      <c r="E38" t="s">
        <v>2560</v>
      </c>
      <c r="F38" t="s">
        <v>19</v>
      </c>
      <c r="G38" t="s">
        <v>1476</v>
      </c>
      <c r="H38" s="3">
        <v>4714781020152</v>
      </c>
      <c r="J38" t="s">
        <v>425</v>
      </c>
      <c r="K38">
        <v>1</v>
      </c>
      <c r="L38">
        <v>49</v>
      </c>
      <c r="N38" s="6" t="s">
        <v>282</v>
      </c>
      <c r="O38" s="6"/>
      <c r="P38" s="6">
        <v>1231</v>
      </c>
      <c r="Q38" s="6" t="s">
        <v>1476</v>
      </c>
      <c r="R38" s="6" t="s">
        <v>1477</v>
      </c>
      <c r="S38" s="6"/>
      <c r="T38" s="6">
        <v>151069</v>
      </c>
      <c r="U38" s="6" t="s">
        <v>2468</v>
      </c>
      <c r="V38" s="6" t="s">
        <v>2469</v>
      </c>
      <c r="W38" s="6"/>
      <c r="X38" s="6"/>
      <c r="Y38" s="6"/>
      <c r="Z38" t="s">
        <v>2558</v>
      </c>
    </row>
    <row r="39" spans="1:26">
      <c r="A39" s="1">
        <v>44298</v>
      </c>
      <c r="B39" s="2">
        <v>202104121012</v>
      </c>
      <c r="C39" t="s">
        <v>18</v>
      </c>
      <c r="D39" t="s">
        <v>5171</v>
      </c>
      <c r="E39" t="s">
        <v>2560</v>
      </c>
      <c r="F39" t="s">
        <v>19</v>
      </c>
      <c r="G39" t="s">
        <v>1476</v>
      </c>
      <c r="H39" s="3">
        <v>4714781024730</v>
      </c>
      <c r="J39" t="s">
        <v>425</v>
      </c>
      <c r="K39">
        <v>2</v>
      </c>
      <c r="L39">
        <v>598</v>
      </c>
      <c r="N39" s="6" t="s">
        <v>1500</v>
      </c>
      <c r="O39" s="6"/>
      <c r="P39" s="6">
        <v>1231</v>
      </c>
      <c r="Q39" s="6" t="s">
        <v>1476</v>
      </c>
      <c r="R39" s="6" t="s">
        <v>1477</v>
      </c>
      <c r="S39" s="6"/>
      <c r="T39" s="6">
        <v>151069</v>
      </c>
      <c r="U39" s="6" t="s">
        <v>2468</v>
      </c>
      <c r="V39" s="6" t="s">
        <v>2469</v>
      </c>
      <c r="W39" s="6"/>
      <c r="X39" s="6"/>
      <c r="Y39" s="6"/>
      <c r="Z39" t="s">
        <v>2558</v>
      </c>
    </row>
    <row r="40" spans="1:26">
      <c r="A40" s="1">
        <v>44298</v>
      </c>
      <c r="B40" s="2">
        <v>202104121012</v>
      </c>
      <c r="C40" t="s">
        <v>18</v>
      </c>
      <c r="D40" t="s">
        <v>5171</v>
      </c>
      <c r="E40" t="s">
        <v>2560</v>
      </c>
      <c r="F40" t="s">
        <v>19</v>
      </c>
      <c r="G40" t="s">
        <v>1476</v>
      </c>
      <c r="H40" s="3">
        <v>4714781020848</v>
      </c>
      <c r="J40" t="s">
        <v>425</v>
      </c>
      <c r="K40">
        <v>1</v>
      </c>
      <c r="L40">
        <v>350</v>
      </c>
      <c r="N40" s="6" t="s">
        <v>1821</v>
      </c>
      <c r="O40" s="6"/>
      <c r="P40" s="6">
        <v>1231</v>
      </c>
      <c r="Q40" s="6" t="s">
        <v>1476</v>
      </c>
      <c r="R40" s="6" t="s">
        <v>1477</v>
      </c>
      <c r="S40" s="6"/>
      <c r="T40" s="6">
        <v>151069</v>
      </c>
      <c r="U40" s="6" t="s">
        <v>2468</v>
      </c>
      <c r="V40" s="6" t="s">
        <v>2469</v>
      </c>
      <c r="W40" s="6"/>
      <c r="X40" s="6"/>
      <c r="Y40" s="6"/>
      <c r="Z40" t="s">
        <v>2558</v>
      </c>
    </row>
    <row r="41" spans="1:26">
      <c r="A41" s="1">
        <v>44298</v>
      </c>
      <c r="B41" s="2">
        <v>202104121013</v>
      </c>
      <c r="C41" t="s">
        <v>18</v>
      </c>
      <c r="D41" t="s">
        <v>5172</v>
      </c>
      <c r="E41" t="s">
        <v>2564</v>
      </c>
      <c r="F41" t="s">
        <v>19</v>
      </c>
      <c r="G41" t="s">
        <v>1476</v>
      </c>
      <c r="H41" s="3" t="s">
        <v>181</v>
      </c>
      <c r="J41" t="s">
        <v>425</v>
      </c>
      <c r="K41">
        <v>1</v>
      </c>
      <c r="L41">
        <v>888</v>
      </c>
      <c r="N41" s="6" t="s">
        <v>879</v>
      </c>
      <c r="O41" s="6"/>
      <c r="P41" s="6">
        <v>888</v>
      </c>
      <c r="Q41" s="6" t="s">
        <v>1476</v>
      </c>
      <c r="R41" s="6" t="s">
        <v>1477</v>
      </c>
      <c r="S41" s="6"/>
      <c r="T41" s="6">
        <v>990156</v>
      </c>
      <c r="U41" s="6" t="s">
        <v>2565</v>
      </c>
      <c r="V41" s="6" t="s">
        <v>2566</v>
      </c>
      <c r="W41" s="6"/>
      <c r="X41" s="6"/>
      <c r="Y41" s="6"/>
      <c r="Z41" t="s">
        <v>2562</v>
      </c>
    </row>
    <row r="42" spans="1:26">
      <c r="A42" s="1">
        <v>44298</v>
      </c>
      <c r="B42" s="2">
        <v>202104121014</v>
      </c>
      <c r="C42" t="s">
        <v>18</v>
      </c>
      <c r="D42" t="s">
        <v>5173</v>
      </c>
      <c r="E42" t="s">
        <v>2570</v>
      </c>
      <c r="F42" t="s">
        <v>19</v>
      </c>
      <c r="G42" t="s">
        <v>1476</v>
      </c>
      <c r="H42" s="3">
        <v>4714781020152</v>
      </c>
      <c r="J42" t="s">
        <v>425</v>
      </c>
      <c r="K42">
        <v>1</v>
      </c>
      <c r="L42">
        <v>59</v>
      </c>
      <c r="N42" s="6" t="s">
        <v>282</v>
      </c>
      <c r="O42" s="6"/>
      <c r="P42" s="6">
        <v>1019</v>
      </c>
      <c r="Q42" s="6" t="s">
        <v>1476</v>
      </c>
      <c r="R42" s="6" t="s">
        <v>1477</v>
      </c>
      <c r="S42" s="6"/>
      <c r="T42" s="6">
        <v>940058</v>
      </c>
      <c r="U42" s="6" t="s">
        <v>2571</v>
      </c>
      <c r="V42" s="6" t="s">
        <v>2572</v>
      </c>
      <c r="W42" s="6"/>
      <c r="X42" s="6"/>
      <c r="Y42" s="6"/>
      <c r="Z42" t="s">
        <v>2568</v>
      </c>
    </row>
    <row r="43" spans="1:26">
      <c r="A43" s="1">
        <v>44298</v>
      </c>
      <c r="B43" s="2">
        <v>202104121014</v>
      </c>
      <c r="C43" t="s">
        <v>18</v>
      </c>
      <c r="D43" t="s">
        <v>5173</v>
      </c>
      <c r="E43" t="s">
        <v>2570</v>
      </c>
      <c r="F43" t="s">
        <v>19</v>
      </c>
      <c r="G43" t="s">
        <v>1476</v>
      </c>
      <c r="H43" s="3" t="s">
        <v>253</v>
      </c>
      <c r="J43" t="s">
        <v>425</v>
      </c>
      <c r="K43">
        <v>1</v>
      </c>
      <c r="L43">
        <v>960</v>
      </c>
      <c r="N43" s="6" t="s">
        <v>1485</v>
      </c>
      <c r="O43" s="6"/>
      <c r="P43" s="6">
        <v>1019</v>
      </c>
      <c r="Q43" s="6" t="s">
        <v>1476</v>
      </c>
      <c r="R43" s="6" t="s">
        <v>1477</v>
      </c>
      <c r="S43" s="6"/>
      <c r="T43" s="6">
        <v>940058</v>
      </c>
      <c r="U43" s="6" t="s">
        <v>2571</v>
      </c>
      <c r="V43" s="6" t="s">
        <v>2572</v>
      </c>
      <c r="W43" s="6"/>
      <c r="X43" s="6"/>
      <c r="Y43" s="6"/>
      <c r="Z43" t="s">
        <v>2568</v>
      </c>
    </row>
    <row r="44" spans="1:26">
      <c r="A44" s="1">
        <v>44298</v>
      </c>
      <c r="B44" s="2">
        <v>202104121015</v>
      </c>
      <c r="C44" t="s">
        <v>18</v>
      </c>
      <c r="D44" t="s">
        <v>5174</v>
      </c>
      <c r="E44" t="s">
        <v>2576</v>
      </c>
      <c r="F44" t="s">
        <v>19</v>
      </c>
      <c r="G44" t="s">
        <v>1476</v>
      </c>
      <c r="H44" s="3" t="s">
        <v>275</v>
      </c>
      <c r="J44" t="s">
        <v>425</v>
      </c>
      <c r="K44">
        <v>1</v>
      </c>
      <c r="L44">
        <v>528</v>
      </c>
      <c r="N44" s="6" t="s">
        <v>1512</v>
      </c>
      <c r="O44" s="6"/>
      <c r="P44" s="6">
        <v>593</v>
      </c>
      <c r="Q44" s="6" t="s">
        <v>1476</v>
      </c>
      <c r="R44" s="6" t="s">
        <v>1477</v>
      </c>
      <c r="S44" s="6"/>
      <c r="T44" s="6">
        <v>128047</v>
      </c>
      <c r="U44" s="6" t="s">
        <v>2577</v>
      </c>
      <c r="V44" s="6" t="s">
        <v>2578</v>
      </c>
      <c r="W44" s="6"/>
      <c r="X44" s="6"/>
      <c r="Y44" s="6"/>
      <c r="Z44" t="s">
        <v>2574</v>
      </c>
    </row>
    <row r="45" spans="1:26">
      <c r="A45" s="1">
        <v>44298</v>
      </c>
      <c r="B45" s="2">
        <v>202104121015</v>
      </c>
      <c r="C45" t="s">
        <v>18</v>
      </c>
      <c r="D45" t="s">
        <v>5174</v>
      </c>
      <c r="E45" t="s">
        <v>2576</v>
      </c>
      <c r="F45" t="s">
        <v>19</v>
      </c>
      <c r="G45" t="s">
        <v>1476</v>
      </c>
      <c r="H45" s="3" t="s">
        <v>1474</v>
      </c>
      <c r="J45" t="s">
        <v>1475</v>
      </c>
      <c r="K45">
        <v>1</v>
      </c>
      <c r="L45">
        <v>65</v>
      </c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</row>
    <row r="46" spans="1:26">
      <c r="A46" s="1">
        <v>44298</v>
      </c>
      <c r="B46" s="2">
        <v>202104121016</v>
      </c>
      <c r="C46" t="s">
        <v>18</v>
      </c>
      <c r="D46" t="s">
        <v>5175</v>
      </c>
      <c r="E46" t="s">
        <v>2582</v>
      </c>
      <c r="F46" t="s">
        <v>19</v>
      </c>
      <c r="G46" t="s">
        <v>1940</v>
      </c>
      <c r="H46" s="3" t="s">
        <v>1044</v>
      </c>
      <c r="J46" t="s">
        <v>425</v>
      </c>
      <c r="K46">
        <v>2</v>
      </c>
      <c r="L46">
        <v>746</v>
      </c>
      <c r="N46" s="6" t="s">
        <v>1487</v>
      </c>
      <c r="O46" s="6"/>
      <c r="P46" s="6">
        <v>982</v>
      </c>
      <c r="Q46" s="6" t="s">
        <v>1940</v>
      </c>
      <c r="R46" s="6" t="s">
        <v>1048</v>
      </c>
      <c r="S46" s="6"/>
      <c r="T46" s="6"/>
      <c r="U46" s="6"/>
      <c r="V46" s="6"/>
      <c r="W46" s="6">
        <v>242</v>
      </c>
      <c r="X46" s="6" t="s">
        <v>2583</v>
      </c>
      <c r="Y46" s="6"/>
      <c r="Z46" t="s">
        <v>2580</v>
      </c>
    </row>
    <row r="47" spans="1:26">
      <c r="A47" s="1">
        <v>44298</v>
      </c>
      <c r="B47" s="2">
        <v>202104121016</v>
      </c>
      <c r="C47" t="s">
        <v>18</v>
      </c>
      <c r="D47" t="s">
        <v>5175</v>
      </c>
      <c r="E47" t="s">
        <v>2582</v>
      </c>
      <c r="F47" t="s">
        <v>19</v>
      </c>
      <c r="G47" t="s">
        <v>1940</v>
      </c>
      <c r="H47" s="3">
        <v>4714781020169</v>
      </c>
      <c r="J47" t="s">
        <v>425</v>
      </c>
      <c r="K47">
        <v>1</v>
      </c>
      <c r="L47">
        <v>59</v>
      </c>
      <c r="N47" s="6" t="s">
        <v>195</v>
      </c>
      <c r="O47" s="6"/>
      <c r="P47" s="6">
        <v>982</v>
      </c>
      <c r="Q47" s="6" t="s">
        <v>1940</v>
      </c>
      <c r="R47" s="6" t="s">
        <v>1048</v>
      </c>
      <c r="S47" s="6"/>
      <c r="T47" s="6"/>
      <c r="U47" s="6"/>
      <c r="V47" s="6"/>
      <c r="W47" s="6">
        <v>242</v>
      </c>
      <c r="X47" s="6" t="s">
        <v>2583</v>
      </c>
      <c r="Y47" s="6"/>
      <c r="Z47" t="s">
        <v>2580</v>
      </c>
    </row>
    <row r="48" spans="1:26">
      <c r="A48" s="1">
        <v>44298</v>
      </c>
      <c r="B48" s="2">
        <v>202104121016</v>
      </c>
      <c r="C48" t="s">
        <v>18</v>
      </c>
      <c r="D48" t="s">
        <v>5175</v>
      </c>
      <c r="E48" t="s">
        <v>2582</v>
      </c>
      <c r="F48" t="s">
        <v>19</v>
      </c>
      <c r="G48" t="s">
        <v>1940</v>
      </c>
      <c r="H48" s="3">
        <v>4714781021234</v>
      </c>
      <c r="J48" t="s">
        <v>425</v>
      </c>
      <c r="K48">
        <v>1</v>
      </c>
      <c r="L48">
        <v>59</v>
      </c>
      <c r="N48" s="6" t="s">
        <v>2584</v>
      </c>
      <c r="O48" s="6"/>
      <c r="P48" s="6">
        <v>982</v>
      </c>
      <c r="Q48" s="6" t="s">
        <v>1940</v>
      </c>
      <c r="R48" s="6" t="s">
        <v>1048</v>
      </c>
      <c r="S48" s="6"/>
      <c r="T48" s="6"/>
      <c r="U48" s="6"/>
      <c r="V48" s="6"/>
      <c r="W48" s="6">
        <v>242</v>
      </c>
      <c r="X48" s="6" t="s">
        <v>2583</v>
      </c>
      <c r="Y48" s="6"/>
      <c r="Z48" t="s">
        <v>2580</v>
      </c>
    </row>
    <row r="49" spans="1:26">
      <c r="A49" s="1">
        <v>44298</v>
      </c>
      <c r="B49" s="2">
        <v>202104121016</v>
      </c>
      <c r="C49" t="s">
        <v>18</v>
      </c>
      <c r="D49" t="s">
        <v>5175</v>
      </c>
      <c r="E49" t="s">
        <v>2582</v>
      </c>
      <c r="F49" t="s">
        <v>19</v>
      </c>
      <c r="G49" t="s">
        <v>1940</v>
      </c>
      <c r="H49" s="3">
        <v>4714781021241</v>
      </c>
      <c r="J49" t="s">
        <v>425</v>
      </c>
      <c r="K49">
        <v>1</v>
      </c>
      <c r="L49">
        <v>69</v>
      </c>
      <c r="N49" s="6" t="s">
        <v>2417</v>
      </c>
      <c r="O49" s="6"/>
      <c r="P49" s="6">
        <v>982</v>
      </c>
      <c r="Q49" s="6" t="s">
        <v>1940</v>
      </c>
      <c r="R49" s="6" t="s">
        <v>1048</v>
      </c>
      <c r="S49" s="6"/>
      <c r="T49" s="6"/>
      <c r="U49" s="6"/>
      <c r="V49" s="6"/>
      <c r="W49" s="6">
        <v>242</v>
      </c>
      <c r="X49" s="6" t="s">
        <v>2583</v>
      </c>
      <c r="Y49" s="6"/>
      <c r="Z49" t="s">
        <v>2580</v>
      </c>
    </row>
    <row r="50" spans="1:26">
      <c r="A50" s="1">
        <v>44298</v>
      </c>
      <c r="B50" s="2">
        <v>202104121016</v>
      </c>
      <c r="C50" t="s">
        <v>18</v>
      </c>
      <c r="D50" t="s">
        <v>5175</v>
      </c>
      <c r="E50" t="s">
        <v>2582</v>
      </c>
      <c r="F50" t="s">
        <v>19</v>
      </c>
      <c r="G50" t="s">
        <v>1940</v>
      </c>
      <c r="H50" s="3">
        <v>4714781020169</v>
      </c>
      <c r="J50" t="s">
        <v>425</v>
      </c>
      <c r="K50">
        <v>1</v>
      </c>
      <c r="L50">
        <v>49</v>
      </c>
      <c r="N50" s="6" t="s">
        <v>195</v>
      </c>
      <c r="O50" s="6"/>
      <c r="P50" s="6">
        <v>982</v>
      </c>
      <c r="Q50" s="6" t="s">
        <v>1940</v>
      </c>
      <c r="R50" s="6" t="s">
        <v>1048</v>
      </c>
      <c r="S50" s="6"/>
      <c r="T50" s="6"/>
      <c r="U50" s="6"/>
      <c r="V50" s="6"/>
      <c r="W50" s="6">
        <v>242</v>
      </c>
      <c r="X50" s="6" t="s">
        <v>2583</v>
      </c>
      <c r="Y50" s="6"/>
      <c r="Z50" t="s">
        <v>2580</v>
      </c>
    </row>
    <row r="51" spans="1:26">
      <c r="A51" s="1">
        <v>44298</v>
      </c>
      <c r="B51" s="2">
        <v>202104121017</v>
      </c>
      <c r="C51" t="s">
        <v>18</v>
      </c>
      <c r="D51" t="s">
        <v>5176</v>
      </c>
      <c r="E51" t="s">
        <v>2588</v>
      </c>
      <c r="F51" t="s">
        <v>19</v>
      </c>
      <c r="G51" t="s">
        <v>1476</v>
      </c>
      <c r="H51" s="3" t="s">
        <v>175</v>
      </c>
      <c r="J51" t="s">
        <v>425</v>
      </c>
      <c r="K51">
        <v>2</v>
      </c>
      <c r="L51">
        <v>900</v>
      </c>
      <c r="N51" s="6" t="s">
        <v>1482</v>
      </c>
      <c r="O51" s="6"/>
      <c r="P51" s="6">
        <v>900</v>
      </c>
      <c r="Q51" s="6" t="s">
        <v>1476</v>
      </c>
      <c r="R51" s="6" t="s">
        <v>1477</v>
      </c>
      <c r="S51" s="6"/>
      <c r="T51" s="6">
        <v>130350</v>
      </c>
      <c r="U51" s="6" t="s">
        <v>2589</v>
      </c>
      <c r="V51" s="6" t="s">
        <v>2590</v>
      </c>
      <c r="W51" s="6"/>
      <c r="X51" s="6"/>
      <c r="Y51" s="6"/>
      <c r="Z51" t="s">
        <v>2586</v>
      </c>
    </row>
    <row r="52" spans="1:26">
      <c r="A52" s="1">
        <v>44298</v>
      </c>
      <c r="B52" s="2">
        <v>202104121018</v>
      </c>
      <c r="C52" t="s">
        <v>18</v>
      </c>
      <c r="D52" t="s">
        <v>5177</v>
      </c>
      <c r="E52" t="s">
        <v>2594</v>
      </c>
      <c r="F52" t="s">
        <v>19</v>
      </c>
      <c r="G52" t="s">
        <v>1476</v>
      </c>
      <c r="H52" s="3">
        <v>4714781021715</v>
      </c>
      <c r="J52" t="s">
        <v>425</v>
      </c>
      <c r="K52">
        <v>1</v>
      </c>
      <c r="L52">
        <v>299</v>
      </c>
      <c r="N52" s="6" t="s">
        <v>2415</v>
      </c>
      <c r="O52" s="6"/>
      <c r="P52" s="6">
        <v>364</v>
      </c>
      <c r="Q52" s="6" t="s">
        <v>1476</v>
      </c>
      <c r="R52" s="6" t="s">
        <v>1477</v>
      </c>
      <c r="S52" s="6"/>
      <c r="T52" s="6">
        <v>947369</v>
      </c>
      <c r="U52" s="6" t="s">
        <v>2595</v>
      </c>
      <c r="V52" s="6" t="s">
        <v>2596</v>
      </c>
      <c r="W52" s="6"/>
      <c r="X52" s="6"/>
      <c r="Y52" s="6"/>
      <c r="Z52" t="s">
        <v>2592</v>
      </c>
    </row>
    <row r="53" spans="1:26">
      <c r="A53" s="1">
        <v>44298</v>
      </c>
      <c r="B53" s="2">
        <v>202104121018</v>
      </c>
      <c r="C53" t="s">
        <v>18</v>
      </c>
      <c r="D53" t="s">
        <v>5177</v>
      </c>
      <c r="E53" t="s">
        <v>2594</v>
      </c>
      <c r="F53" t="s">
        <v>19</v>
      </c>
      <c r="G53" t="s">
        <v>1476</v>
      </c>
      <c r="H53" s="3" t="s">
        <v>1474</v>
      </c>
      <c r="J53" t="s">
        <v>1475</v>
      </c>
      <c r="K53">
        <v>1</v>
      </c>
      <c r="L53">
        <v>65</v>
      </c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</row>
    <row r="54" spans="1:26">
      <c r="A54" s="1">
        <v>44298</v>
      </c>
      <c r="B54" s="2">
        <v>202104121019</v>
      </c>
      <c r="C54" t="s">
        <v>18</v>
      </c>
      <c r="D54" t="s">
        <v>5178</v>
      </c>
      <c r="E54" t="s">
        <v>2600</v>
      </c>
      <c r="F54" t="s">
        <v>19</v>
      </c>
      <c r="G54" t="s">
        <v>1476</v>
      </c>
      <c r="H54" s="3" t="s">
        <v>284</v>
      </c>
      <c r="J54" t="s">
        <v>425</v>
      </c>
      <c r="K54">
        <v>1</v>
      </c>
      <c r="L54">
        <v>300</v>
      </c>
      <c r="N54" s="6" t="s">
        <v>1905</v>
      </c>
      <c r="O54" s="6"/>
      <c r="P54" s="6">
        <v>797</v>
      </c>
      <c r="Q54" s="6" t="s">
        <v>1476</v>
      </c>
      <c r="R54" s="6" t="s">
        <v>1477</v>
      </c>
      <c r="S54" s="6"/>
      <c r="T54" s="6">
        <v>210661</v>
      </c>
      <c r="U54" s="6" t="s">
        <v>2601</v>
      </c>
      <c r="V54" s="6" t="s">
        <v>2602</v>
      </c>
      <c r="W54" s="6"/>
      <c r="X54" s="6"/>
      <c r="Y54" s="6"/>
      <c r="Z54" t="s">
        <v>2598</v>
      </c>
    </row>
    <row r="55" spans="1:26">
      <c r="A55" s="1">
        <v>44298</v>
      </c>
      <c r="B55" s="2">
        <v>202104121019</v>
      </c>
      <c r="C55" t="s">
        <v>18</v>
      </c>
      <c r="D55" t="s">
        <v>5178</v>
      </c>
      <c r="E55" t="s">
        <v>2600</v>
      </c>
      <c r="F55" t="s">
        <v>19</v>
      </c>
      <c r="G55" t="s">
        <v>1476</v>
      </c>
      <c r="H55" s="3">
        <v>4714781021715</v>
      </c>
      <c r="J55" t="s">
        <v>425</v>
      </c>
      <c r="K55">
        <v>1</v>
      </c>
      <c r="L55">
        <v>299</v>
      </c>
      <c r="N55" s="6" t="s">
        <v>2415</v>
      </c>
      <c r="O55" s="6"/>
      <c r="P55" s="6">
        <v>797</v>
      </c>
      <c r="Q55" s="6" t="s">
        <v>1476</v>
      </c>
      <c r="R55" s="6" t="s">
        <v>1477</v>
      </c>
      <c r="S55" s="6"/>
      <c r="T55" s="6">
        <v>210661</v>
      </c>
      <c r="U55" s="6" t="s">
        <v>2601</v>
      </c>
      <c r="V55" s="6" t="s">
        <v>2602</v>
      </c>
      <c r="W55" s="6"/>
      <c r="X55" s="6"/>
      <c r="Y55" s="6"/>
      <c r="Z55" t="s">
        <v>2598</v>
      </c>
    </row>
    <row r="56" spans="1:26">
      <c r="A56" s="1">
        <v>44298</v>
      </c>
      <c r="B56" s="2">
        <v>202104121019</v>
      </c>
      <c r="C56" t="s">
        <v>18</v>
      </c>
      <c r="D56" t="s">
        <v>5178</v>
      </c>
      <c r="E56" t="s">
        <v>2600</v>
      </c>
      <c r="F56" t="s">
        <v>19</v>
      </c>
      <c r="G56" t="s">
        <v>1476</v>
      </c>
      <c r="H56" s="3">
        <v>4714781021401</v>
      </c>
      <c r="J56" t="s">
        <v>425</v>
      </c>
      <c r="K56">
        <v>2</v>
      </c>
      <c r="L56">
        <v>198</v>
      </c>
      <c r="N56" s="6" t="s">
        <v>2411</v>
      </c>
      <c r="O56" s="6"/>
      <c r="P56" s="6">
        <v>797</v>
      </c>
      <c r="Q56" s="6" t="s">
        <v>1476</v>
      </c>
      <c r="R56" s="6" t="s">
        <v>1477</v>
      </c>
      <c r="S56" s="6"/>
      <c r="T56" s="6">
        <v>210661</v>
      </c>
      <c r="U56" s="6" t="s">
        <v>2601</v>
      </c>
      <c r="V56" s="6" t="s">
        <v>2602</v>
      </c>
      <c r="W56" s="6"/>
      <c r="X56" s="6"/>
      <c r="Y56" s="6"/>
      <c r="Z56" t="s">
        <v>2598</v>
      </c>
    </row>
    <row r="57" spans="1:26">
      <c r="A57" s="1">
        <v>44298</v>
      </c>
      <c r="B57" s="2">
        <v>202104121020</v>
      </c>
      <c r="C57" t="s">
        <v>18</v>
      </c>
      <c r="D57" t="s">
        <v>5179</v>
      </c>
      <c r="E57" t="s">
        <v>2606</v>
      </c>
      <c r="F57" t="s">
        <v>19</v>
      </c>
      <c r="G57" t="s">
        <v>1476</v>
      </c>
      <c r="H57" s="3">
        <v>4714781020817</v>
      </c>
      <c r="J57" t="s">
        <v>425</v>
      </c>
      <c r="K57">
        <v>2</v>
      </c>
      <c r="L57">
        <v>256</v>
      </c>
      <c r="N57" s="6" t="s">
        <v>1967</v>
      </c>
      <c r="O57" s="6"/>
      <c r="P57" s="6">
        <v>321</v>
      </c>
      <c r="Q57" s="6" t="s">
        <v>1476</v>
      </c>
      <c r="R57" s="6" t="s">
        <v>1477</v>
      </c>
      <c r="S57" s="6"/>
      <c r="T57" s="6">
        <v>167994</v>
      </c>
      <c r="U57" s="6" t="s">
        <v>2607</v>
      </c>
      <c r="V57" s="6" t="s">
        <v>2608</v>
      </c>
      <c r="W57" s="6"/>
      <c r="X57" s="6"/>
      <c r="Y57" s="6"/>
      <c r="Z57" t="s">
        <v>2604</v>
      </c>
    </row>
    <row r="58" spans="1:26">
      <c r="A58" s="1">
        <v>44298</v>
      </c>
      <c r="B58" s="2">
        <v>202104121020</v>
      </c>
      <c r="C58" t="s">
        <v>18</v>
      </c>
      <c r="D58" t="s">
        <v>5179</v>
      </c>
      <c r="E58" t="s">
        <v>2606</v>
      </c>
      <c r="F58" t="s">
        <v>19</v>
      </c>
      <c r="G58" t="s">
        <v>1476</v>
      </c>
      <c r="H58" s="3" t="s">
        <v>1474</v>
      </c>
      <c r="J58" t="s">
        <v>1475</v>
      </c>
      <c r="K58">
        <v>1</v>
      </c>
      <c r="L58">
        <v>65</v>
      </c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</row>
    <row r="59" spans="1:26">
      <c r="A59" s="1">
        <v>44298</v>
      </c>
      <c r="B59" s="2">
        <v>202104121021</v>
      </c>
      <c r="C59" t="s">
        <v>18</v>
      </c>
      <c r="D59" t="s">
        <v>5180</v>
      </c>
      <c r="E59" t="s">
        <v>2612</v>
      </c>
      <c r="F59" t="s">
        <v>19</v>
      </c>
      <c r="G59" t="s">
        <v>1476</v>
      </c>
      <c r="H59" s="3" t="s">
        <v>295</v>
      </c>
      <c r="J59" t="s">
        <v>425</v>
      </c>
      <c r="K59">
        <v>2</v>
      </c>
      <c r="L59">
        <v>560</v>
      </c>
      <c r="N59" s="6" t="s">
        <v>1479</v>
      </c>
      <c r="O59" s="6"/>
      <c r="P59" s="6">
        <v>818</v>
      </c>
      <c r="Q59" s="6" t="s">
        <v>1476</v>
      </c>
      <c r="R59" s="6" t="s">
        <v>1477</v>
      </c>
      <c r="S59" s="6"/>
      <c r="T59" s="6">
        <v>195656</v>
      </c>
      <c r="U59" s="6" t="s">
        <v>2470</v>
      </c>
      <c r="V59" s="6" t="s">
        <v>2471</v>
      </c>
      <c r="W59" s="6"/>
      <c r="X59" s="6"/>
      <c r="Y59" s="6"/>
      <c r="Z59" t="s">
        <v>2610</v>
      </c>
    </row>
    <row r="60" spans="1:26">
      <c r="A60" s="1">
        <v>44298</v>
      </c>
      <c r="B60" s="2">
        <v>202104121021</v>
      </c>
      <c r="C60" t="s">
        <v>18</v>
      </c>
      <c r="D60" t="s">
        <v>5180</v>
      </c>
      <c r="E60" t="s">
        <v>2612</v>
      </c>
      <c r="F60" t="s">
        <v>19</v>
      </c>
      <c r="G60" t="s">
        <v>1476</v>
      </c>
      <c r="H60" s="3">
        <v>4714781020770</v>
      </c>
      <c r="J60" t="s">
        <v>425</v>
      </c>
      <c r="K60">
        <v>1</v>
      </c>
      <c r="L60">
        <v>149</v>
      </c>
      <c r="N60" s="6" t="s">
        <v>1555</v>
      </c>
      <c r="O60" s="6"/>
      <c r="P60" s="6">
        <v>818</v>
      </c>
      <c r="Q60" s="6" t="s">
        <v>1476</v>
      </c>
      <c r="R60" s="6" t="s">
        <v>1477</v>
      </c>
      <c r="S60" s="6"/>
      <c r="T60" s="6">
        <v>195656</v>
      </c>
      <c r="U60" s="6" t="s">
        <v>2470</v>
      </c>
      <c r="V60" s="6" t="s">
        <v>2471</v>
      </c>
      <c r="W60" s="6"/>
      <c r="X60" s="6"/>
      <c r="Y60" s="6"/>
      <c r="Z60" t="s">
        <v>2610</v>
      </c>
    </row>
    <row r="61" spans="1:26">
      <c r="A61" s="1">
        <v>44298</v>
      </c>
      <c r="B61" s="2">
        <v>202104121021</v>
      </c>
      <c r="C61" t="s">
        <v>18</v>
      </c>
      <c r="D61" t="s">
        <v>5180</v>
      </c>
      <c r="E61" t="s">
        <v>2612</v>
      </c>
      <c r="F61" t="s">
        <v>19</v>
      </c>
      <c r="G61" t="s">
        <v>1476</v>
      </c>
      <c r="H61" s="3">
        <v>4714781020794</v>
      </c>
      <c r="J61" t="s">
        <v>425</v>
      </c>
      <c r="K61">
        <v>1</v>
      </c>
      <c r="L61">
        <v>109</v>
      </c>
      <c r="N61" s="6" t="s">
        <v>1954</v>
      </c>
      <c r="O61" s="6"/>
      <c r="P61" s="6">
        <v>818</v>
      </c>
      <c r="Q61" s="6" t="s">
        <v>1476</v>
      </c>
      <c r="R61" s="6" t="s">
        <v>1477</v>
      </c>
      <c r="S61" s="6"/>
      <c r="T61" s="6">
        <v>195656</v>
      </c>
      <c r="U61" s="6" t="s">
        <v>2470</v>
      </c>
      <c r="V61" s="6" t="s">
        <v>2471</v>
      </c>
      <c r="W61" s="6"/>
      <c r="X61" s="6"/>
      <c r="Y61" s="6"/>
      <c r="Z61" t="s">
        <v>2610</v>
      </c>
    </row>
    <row r="62" spans="1:26">
      <c r="A62" s="1">
        <v>44298</v>
      </c>
      <c r="B62" s="2">
        <v>202104121022</v>
      </c>
      <c r="C62" t="s">
        <v>18</v>
      </c>
      <c r="D62" t="s">
        <v>5181</v>
      </c>
      <c r="E62" t="s">
        <v>2616</v>
      </c>
      <c r="F62" t="s">
        <v>19</v>
      </c>
      <c r="G62" t="s">
        <v>1476</v>
      </c>
      <c r="H62" s="3">
        <v>4714781020817</v>
      </c>
      <c r="J62" t="s">
        <v>425</v>
      </c>
      <c r="K62">
        <v>1</v>
      </c>
      <c r="L62">
        <v>54</v>
      </c>
      <c r="N62" s="6" t="s">
        <v>1967</v>
      </c>
      <c r="O62" s="6"/>
      <c r="P62" s="6">
        <v>1413</v>
      </c>
      <c r="Q62" s="6" t="s">
        <v>1476</v>
      </c>
      <c r="R62" s="6" t="s">
        <v>1477</v>
      </c>
      <c r="S62" s="6"/>
      <c r="T62" s="6">
        <v>164537</v>
      </c>
      <c r="U62" s="6" t="s">
        <v>2617</v>
      </c>
      <c r="V62" s="6" t="s">
        <v>2618</v>
      </c>
      <c r="W62" s="6"/>
      <c r="X62" s="6"/>
      <c r="Y62" s="6"/>
      <c r="Z62" t="s">
        <v>2614</v>
      </c>
    </row>
    <row r="63" spans="1:26">
      <c r="A63" s="1">
        <v>44298</v>
      </c>
      <c r="B63" s="2">
        <v>202104121022</v>
      </c>
      <c r="C63" t="s">
        <v>18</v>
      </c>
      <c r="D63" t="s">
        <v>5181</v>
      </c>
      <c r="E63" t="s">
        <v>2616</v>
      </c>
      <c r="F63" t="s">
        <v>19</v>
      </c>
      <c r="G63" t="s">
        <v>1476</v>
      </c>
      <c r="H63" s="3" t="s">
        <v>253</v>
      </c>
      <c r="J63" t="s">
        <v>425</v>
      </c>
      <c r="K63">
        <v>1</v>
      </c>
      <c r="L63">
        <v>960</v>
      </c>
      <c r="N63" s="6" t="s">
        <v>1485</v>
      </c>
      <c r="O63" s="6"/>
      <c r="P63" s="6">
        <v>1413</v>
      </c>
      <c r="Q63" s="6" t="s">
        <v>1476</v>
      </c>
      <c r="R63" s="6" t="s">
        <v>1477</v>
      </c>
      <c r="S63" s="6"/>
      <c r="T63" s="6">
        <v>164537</v>
      </c>
      <c r="U63" s="6" t="s">
        <v>2617</v>
      </c>
      <c r="V63" s="6" t="s">
        <v>2618</v>
      </c>
      <c r="W63" s="6"/>
      <c r="X63" s="6"/>
      <c r="Y63" s="6"/>
      <c r="Z63" t="s">
        <v>2614</v>
      </c>
    </row>
    <row r="64" spans="1:26">
      <c r="A64" s="1">
        <v>44298</v>
      </c>
      <c r="B64" s="2">
        <v>202104121022</v>
      </c>
      <c r="C64" t="s">
        <v>18</v>
      </c>
      <c r="D64" t="s">
        <v>5181</v>
      </c>
      <c r="E64" t="s">
        <v>2616</v>
      </c>
      <c r="F64" t="s">
        <v>19</v>
      </c>
      <c r="G64" t="s">
        <v>1476</v>
      </c>
      <c r="H64" s="3" t="s">
        <v>1043</v>
      </c>
      <c r="J64" t="s">
        <v>425</v>
      </c>
      <c r="K64">
        <v>1</v>
      </c>
      <c r="L64">
        <v>399</v>
      </c>
      <c r="N64" s="6" t="s">
        <v>1487</v>
      </c>
      <c r="O64" s="6"/>
      <c r="P64" s="6">
        <v>1413</v>
      </c>
      <c r="Q64" s="6" t="s">
        <v>1476</v>
      </c>
      <c r="R64" s="6" t="s">
        <v>1477</v>
      </c>
      <c r="S64" s="6"/>
      <c r="T64" s="6">
        <v>164537</v>
      </c>
      <c r="U64" s="6" t="s">
        <v>2617</v>
      </c>
      <c r="V64" s="6" t="s">
        <v>2618</v>
      </c>
      <c r="W64" s="6"/>
      <c r="X64" s="6"/>
      <c r="Y64" s="6"/>
      <c r="Z64" t="s">
        <v>2614</v>
      </c>
    </row>
    <row r="65" spans="1:26">
      <c r="A65" s="1">
        <v>44298</v>
      </c>
      <c r="B65" s="2">
        <v>202104121023</v>
      </c>
      <c r="C65" t="s">
        <v>18</v>
      </c>
      <c r="D65" t="s">
        <v>5182</v>
      </c>
      <c r="E65" t="s">
        <v>2622</v>
      </c>
      <c r="F65" t="s">
        <v>19</v>
      </c>
      <c r="G65" t="s">
        <v>1960</v>
      </c>
      <c r="H65" s="3" t="s">
        <v>163</v>
      </c>
      <c r="J65" t="s">
        <v>425</v>
      </c>
      <c r="K65">
        <v>1</v>
      </c>
      <c r="L65">
        <v>399</v>
      </c>
      <c r="N65" s="6" t="s">
        <v>1487</v>
      </c>
      <c r="O65" s="6"/>
      <c r="P65" s="6">
        <v>994</v>
      </c>
      <c r="Q65" s="6" t="s">
        <v>1960</v>
      </c>
      <c r="R65" s="6" t="s">
        <v>1961</v>
      </c>
      <c r="S65" s="6"/>
      <c r="T65" s="6"/>
      <c r="U65" s="6"/>
      <c r="V65" s="6"/>
      <c r="W65" s="6">
        <v>231</v>
      </c>
      <c r="X65" s="6" t="s">
        <v>2623</v>
      </c>
      <c r="Y65" s="6"/>
      <c r="Z65" t="s">
        <v>2620</v>
      </c>
    </row>
    <row r="66" spans="1:26">
      <c r="A66" s="1">
        <v>44298</v>
      </c>
      <c r="B66" s="2">
        <v>202104121023</v>
      </c>
      <c r="C66" t="s">
        <v>18</v>
      </c>
      <c r="D66" t="s">
        <v>5182</v>
      </c>
      <c r="E66" t="s">
        <v>2622</v>
      </c>
      <c r="F66" t="s">
        <v>19</v>
      </c>
      <c r="G66" t="s">
        <v>1960</v>
      </c>
      <c r="H66" s="3">
        <v>4714781020954</v>
      </c>
      <c r="J66" t="s">
        <v>425</v>
      </c>
      <c r="K66">
        <v>1</v>
      </c>
      <c r="L66">
        <v>145</v>
      </c>
      <c r="N66" s="6" t="s">
        <v>1497</v>
      </c>
      <c r="O66" s="6"/>
      <c r="P66" s="6">
        <v>994</v>
      </c>
      <c r="Q66" s="6" t="s">
        <v>1960</v>
      </c>
      <c r="R66" s="6" t="s">
        <v>1961</v>
      </c>
      <c r="S66" s="6"/>
      <c r="T66" s="6"/>
      <c r="U66" s="6"/>
      <c r="V66" s="6"/>
      <c r="W66" s="6">
        <v>231</v>
      </c>
      <c r="X66" s="6" t="s">
        <v>2623</v>
      </c>
      <c r="Y66" s="6"/>
      <c r="Z66" t="s">
        <v>2620</v>
      </c>
    </row>
    <row r="67" spans="1:26">
      <c r="A67" s="1">
        <v>44298</v>
      </c>
      <c r="B67" s="2">
        <v>202104121023</v>
      </c>
      <c r="C67" t="s">
        <v>18</v>
      </c>
      <c r="D67" t="s">
        <v>5182</v>
      </c>
      <c r="E67" t="s">
        <v>2622</v>
      </c>
      <c r="F67" t="s">
        <v>19</v>
      </c>
      <c r="G67" t="s">
        <v>1960</v>
      </c>
      <c r="H67" s="3" t="s">
        <v>175</v>
      </c>
      <c r="J67" t="s">
        <v>425</v>
      </c>
      <c r="K67">
        <v>1</v>
      </c>
      <c r="L67">
        <v>450</v>
      </c>
      <c r="N67" s="6" t="s">
        <v>1482</v>
      </c>
      <c r="O67" s="6"/>
      <c r="P67" s="6">
        <v>994</v>
      </c>
      <c r="Q67" s="6" t="s">
        <v>1960</v>
      </c>
      <c r="R67" s="6" t="s">
        <v>1961</v>
      </c>
      <c r="S67" s="6"/>
      <c r="T67" s="6"/>
      <c r="U67" s="6"/>
      <c r="V67" s="6"/>
      <c r="W67" s="6">
        <v>231</v>
      </c>
      <c r="X67" s="6" t="s">
        <v>2623</v>
      </c>
      <c r="Y67" s="6"/>
      <c r="Z67" t="s">
        <v>2620</v>
      </c>
    </row>
    <row r="68" spans="1:26">
      <c r="A68" s="1">
        <v>44298</v>
      </c>
      <c r="B68" s="2">
        <v>202104121024</v>
      </c>
      <c r="C68" t="s">
        <v>18</v>
      </c>
      <c r="D68" t="s">
        <v>5183</v>
      </c>
      <c r="E68" t="s">
        <v>2627</v>
      </c>
      <c r="F68" t="s">
        <v>19</v>
      </c>
      <c r="G68" t="s">
        <v>1476</v>
      </c>
      <c r="H68" s="3" t="s">
        <v>181</v>
      </c>
      <c r="J68" t="s">
        <v>425</v>
      </c>
      <c r="K68">
        <v>1</v>
      </c>
      <c r="L68">
        <v>888</v>
      </c>
      <c r="N68" s="6" t="s">
        <v>879</v>
      </c>
      <c r="O68" s="6"/>
      <c r="P68" s="6">
        <v>888</v>
      </c>
      <c r="Q68" s="6" t="s">
        <v>1476</v>
      </c>
      <c r="R68" s="6" t="s">
        <v>1477</v>
      </c>
      <c r="S68" s="6"/>
      <c r="T68" s="6">
        <v>200804</v>
      </c>
      <c r="U68" s="6" t="s">
        <v>2628</v>
      </c>
      <c r="V68" s="6" t="s">
        <v>2629</v>
      </c>
      <c r="W68" s="6"/>
      <c r="X68" s="6"/>
      <c r="Y68" s="6"/>
      <c r="Z68" t="s">
        <v>2625</v>
      </c>
    </row>
    <row r="69" spans="1:26">
      <c r="A69" s="1">
        <v>44298</v>
      </c>
      <c r="B69" s="2">
        <v>202104121025</v>
      </c>
      <c r="C69" t="s">
        <v>18</v>
      </c>
      <c r="D69" t="s">
        <v>5184</v>
      </c>
      <c r="E69" t="s">
        <v>2633</v>
      </c>
      <c r="F69" t="s">
        <v>19</v>
      </c>
      <c r="G69" t="s">
        <v>1476</v>
      </c>
      <c r="H69" s="3" t="s">
        <v>285</v>
      </c>
      <c r="J69" t="s">
        <v>425</v>
      </c>
      <c r="K69">
        <v>1</v>
      </c>
      <c r="L69">
        <v>480</v>
      </c>
      <c r="N69" s="6" t="s">
        <v>1952</v>
      </c>
      <c r="O69" s="6"/>
      <c r="P69" s="6">
        <v>960</v>
      </c>
      <c r="Q69" s="6" t="s">
        <v>1476</v>
      </c>
      <c r="R69" s="6" t="s">
        <v>1477</v>
      </c>
      <c r="S69" s="6"/>
      <c r="T69" s="6">
        <v>196305</v>
      </c>
      <c r="U69" s="6" t="s">
        <v>2635</v>
      </c>
      <c r="V69" s="6" t="s">
        <v>2636</v>
      </c>
      <c r="W69" s="6"/>
      <c r="X69" s="6"/>
      <c r="Y69" s="6"/>
      <c r="Z69" t="s">
        <v>2631</v>
      </c>
    </row>
    <row r="70" spans="1:26">
      <c r="A70" s="1">
        <v>44298</v>
      </c>
      <c r="B70" s="2">
        <v>202104121025</v>
      </c>
      <c r="C70" t="s">
        <v>18</v>
      </c>
      <c r="D70" t="s">
        <v>5184</v>
      </c>
      <c r="E70" t="s">
        <v>2633</v>
      </c>
      <c r="F70" t="s">
        <v>19</v>
      </c>
      <c r="G70" t="s">
        <v>1476</v>
      </c>
      <c r="H70" s="3" t="s">
        <v>290</v>
      </c>
      <c r="J70" t="s">
        <v>425</v>
      </c>
      <c r="K70">
        <v>1</v>
      </c>
      <c r="L70">
        <v>480</v>
      </c>
      <c r="N70" s="6" t="s">
        <v>1952</v>
      </c>
      <c r="O70" s="6"/>
      <c r="P70" s="6">
        <v>960</v>
      </c>
      <c r="Q70" s="6" t="s">
        <v>1476</v>
      </c>
      <c r="R70" s="6" t="s">
        <v>1477</v>
      </c>
      <c r="S70" s="6"/>
      <c r="T70" s="6">
        <v>196305</v>
      </c>
      <c r="U70" s="6" t="s">
        <v>2635</v>
      </c>
      <c r="V70" s="6" t="s">
        <v>2636</v>
      </c>
      <c r="W70" s="6"/>
      <c r="X70" s="6"/>
      <c r="Y70" s="6"/>
      <c r="Z70" t="s">
        <v>2631</v>
      </c>
    </row>
    <row r="71" spans="1:26">
      <c r="A71" s="1">
        <v>44298</v>
      </c>
      <c r="B71" s="2">
        <v>202104121026</v>
      </c>
      <c r="C71" t="s">
        <v>18</v>
      </c>
      <c r="D71" t="s">
        <v>5185</v>
      </c>
      <c r="E71" t="s">
        <v>2640</v>
      </c>
      <c r="F71" t="s">
        <v>19</v>
      </c>
      <c r="G71" t="s">
        <v>1940</v>
      </c>
      <c r="H71" s="3">
        <v>4714781020541</v>
      </c>
      <c r="J71" t="s">
        <v>425</v>
      </c>
      <c r="K71">
        <v>2</v>
      </c>
      <c r="L71">
        <v>600</v>
      </c>
      <c r="N71" s="6" t="s">
        <v>1493</v>
      </c>
      <c r="O71" s="6"/>
      <c r="P71" s="6">
        <v>660</v>
      </c>
      <c r="Q71" s="6" t="s">
        <v>1940</v>
      </c>
      <c r="R71" s="6" t="s">
        <v>1495</v>
      </c>
      <c r="S71" s="6"/>
      <c r="T71" s="6"/>
      <c r="U71" s="6"/>
      <c r="V71" s="6"/>
      <c r="W71" s="6">
        <v>302</v>
      </c>
      <c r="X71" s="6" t="s">
        <v>2641</v>
      </c>
      <c r="Y71" s="6"/>
      <c r="Z71" t="s">
        <v>2638</v>
      </c>
    </row>
    <row r="72" spans="1:26">
      <c r="A72" s="1">
        <v>44298</v>
      </c>
      <c r="B72" s="2">
        <v>202104121026</v>
      </c>
      <c r="C72" t="s">
        <v>18</v>
      </c>
      <c r="D72" t="s">
        <v>5185</v>
      </c>
      <c r="E72" t="s">
        <v>2640</v>
      </c>
      <c r="F72" t="s">
        <v>19</v>
      </c>
      <c r="G72" t="s">
        <v>1940</v>
      </c>
      <c r="H72" s="3" t="s">
        <v>1474</v>
      </c>
      <c r="J72" t="s">
        <v>1475</v>
      </c>
      <c r="K72">
        <v>1</v>
      </c>
      <c r="L72">
        <v>60</v>
      </c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</row>
    <row r="73" spans="1:26">
      <c r="A73" s="1">
        <v>44298</v>
      </c>
      <c r="B73" s="2">
        <v>202104121027</v>
      </c>
      <c r="C73" t="s">
        <v>18</v>
      </c>
      <c r="D73" t="s">
        <v>5186</v>
      </c>
      <c r="E73" t="s">
        <v>2645</v>
      </c>
      <c r="F73" t="s">
        <v>19</v>
      </c>
      <c r="G73" t="s">
        <v>1940</v>
      </c>
      <c r="H73" s="3" t="s">
        <v>205</v>
      </c>
      <c r="J73" t="s">
        <v>425</v>
      </c>
      <c r="K73">
        <v>1</v>
      </c>
      <c r="L73">
        <v>748</v>
      </c>
      <c r="N73" s="6" t="s">
        <v>1929</v>
      </c>
      <c r="O73" s="6"/>
      <c r="P73" s="6">
        <v>748</v>
      </c>
      <c r="Q73" s="6" t="s">
        <v>1940</v>
      </c>
      <c r="R73" s="6" t="s">
        <v>1048</v>
      </c>
      <c r="S73" s="6"/>
      <c r="T73" s="6"/>
      <c r="U73" s="6"/>
      <c r="V73" s="6"/>
      <c r="W73" s="6">
        <v>812</v>
      </c>
      <c r="X73" s="6" t="s">
        <v>2646</v>
      </c>
      <c r="Y73" s="6"/>
      <c r="Z73" t="s">
        <v>2643</v>
      </c>
    </row>
    <row r="74" spans="1:26">
      <c r="A74" s="1">
        <v>44298</v>
      </c>
      <c r="B74" s="2">
        <v>202104121028</v>
      </c>
      <c r="C74" t="s">
        <v>18</v>
      </c>
      <c r="D74" t="s">
        <v>5187</v>
      </c>
      <c r="E74" t="s">
        <v>2650</v>
      </c>
      <c r="F74" t="s">
        <v>19</v>
      </c>
      <c r="G74" t="s">
        <v>1940</v>
      </c>
      <c r="H74" s="3">
        <v>4714781020282</v>
      </c>
      <c r="J74" t="s">
        <v>425</v>
      </c>
      <c r="K74">
        <v>1</v>
      </c>
      <c r="L74">
        <v>240</v>
      </c>
      <c r="N74" s="6" t="s">
        <v>1913</v>
      </c>
      <c r="O74" s="6"/>
      <c r="P74" s="6">
        <v>1128</v>
      </c>
      <c r="Q74" s="6" t="s">
        <v>1940</v>
      </c>
      <c r="R74" s="6" t="s">
        <v>1495</v>
      </c>
      <c r="S74" s="6"/>
      <c r="T74" s="6"/>
      <c r="U74" s="6"/>
      <c r="V74" s="6"/>
      <c r="W74" s="6">
        <v>701</v>
      </c>
      <c r="X74" s="6" t="s">
        <v>2651</v>
      </c>
      <c r="Y74" s="6"/>
      <c r="Z74" t="s">
        <v>2648</v>
      </c>
    </row>
    <row r="75" spans="1:26">
      <c r="A75" s="1">
        <v>44298</v>
      </c>
      <c r="B75" s="2">
        <v>202104121028</v>
      </c>
      <c r="C75" t="s">
        <v>18</v>
      </c>
      <c r="D75" t="s">
        <v>5187</v>
      </c>
      <c r="E75" t="s">
        <v>2650</v>
      </c>
      <c r="F75" t="s">
        <v>19</v>
      </c>
      <c r="G75" t="s">
        <v>1940</v>
      </c>
      <c r="H75" s="3" t="s">
        <v>1030</v>
      </c>
      <c r="J75" t="s">
        <v>425</v>
      </c>
      <c r="K75">
        <v>1</v>
      </c>
      <c r="L75">
        <v>199</v>
      </c>
      <c r="N75" s="6" t="s">
        <v>1527</v>
      </c>
      <c r="O75" s="6"/>
      <c r="P75" s="6">
        <v>1128</v>
      </c>
      <c r="Q75" s="6" t="s">
        <v>1940</v>
      </c>
      <c r="R75" s="6" t="s">
        <v>1495</v>
      </c>
      <c r="S75" s="6"/>
      <c r="T75" s="6"/>
      <c r="U75" s="6"/>
      <c r="V75" s="6"/>
      <c r="W75" s="6">
        <v>701</v>
      </c>
      <c r="X75" s="6" t="s">
        <v>2651</v>
      </c>
      <c r="Y75" s="6"/>
      <c r="Z75" t="s">
        <v>2648</v>
      </c>
    </row>
    <row r="76" spans="1:26">
      <c r="A76" s="1">
        <v>44298</v>
      </c>
      <c r="B76" s="2">
        <v>202104121028</v>
      </c>
      <c r="C76" t="s">
        <v>18</v>
      </c>
      <c r="D76" t="s">
        <v>5187</v>
      </c>
      <c r="E76" t="s">
        <v>2650</v>
      </c>
      <c r="F76" t="s">
        <v>19</v>
      </c>
      <c r="G76" t="s">
        <v>1940</v>
      </c>
      <c r="H76" s="3" t="s">
        <v>163</v>
      </c>
      <c r="J76" t="s">
        <v>425</v>
      </c>
      <c r="K76">
        <v>1</v>
      </c>
      <c r="L76">
        <v>399</v>
      </c>
      <c r="N76" s="6" t="s">
        <v>1487</v>
      </c>
      <c r="O76" s="6"/>
      <c r="P76" s="6">
        <v>1128</v>
      </c>
      <c r="Q76" s="6" t="s">
        <v>1940</v>
      </c>
      <c r="R76" s="6" t="s">
        <v>1495</v>
      </c>
      <c r="S76" s="6"/>
      <c r="T76" s="6"/>
      <c r="U76" s="6"/>
      <c r="V76" s="6"/>
      <c r="W76" s="6">
        <v>701</v>
      </c>
      <c r="X76" s="6" t="s">
        <v>2651</v>
      </c>
      <c r="Y76" s="6"/>
      <c r="Z76" t="s">
        <v>2648</v>
      </c>
    </row>
    <row r="77" spans="1:26">
      <c r="A77" s="1">
        <v>44298</v>
      </c>
      <c r="B77" s="2">
        <v>202104121028</v>
      </c>
      <c r="C77" t="s">
        <v>18</v>
      </c>
      <c r="D77" t="s">
        <v>5187</v>
      </c>
      <c r="E77" t="s">
        <v>2650</v>
      </c>
      <c r="F77" t="s">
        <v>19</v>
      </c>
      <c r="G77" t="s">
        <v>1940</v>
      </c>
      <c r="H77" s="3">
        <v>4714781020954</v>
      </c>
      <c r="J77" t="s">
        <v>425</v>
      </c>
      <c r="K77">
        <v>2</v>
      </c>
      <c r="L77">
        <v>290</v>
      </c>
      <c r="N77" s="6" t="s">
        <v>1497</v>
      </c>
      <c r="O77" s="6"/>
      <c r="P77" s="6">
        <v>1128</v>
      </c>
      <c r="Q77" s="6" t="s">
        <v>1940</v>
      </c>
      <c r="R77" s="6" t="s">
        <v>1495</v>
      </c>
      <c r="S77" s="6"/>
      <c r="T77" s="6"/>
      <c r="U77" s="6"/>
      <c r="V77" s="6"/>
      <c r="W77" s="6">
        <v>701</v>
      </c>
      <c r="X77" s="6" t="s">
        <v>2651</v>
      </c>
      <c r="Y77" s="6"/>
      <c r="Z77" t="s">
        <v>2648</v>
      </c>
    </row>
    <row r="78" spans="1:26">
      <c r="A78" s="1">
        <v>44298</v>
      </c>
      <c r="B78" s="2">
        <v>202104121029</v>
      </c>
      <c r="C78" t="s">
        <v>18</v>
      </c>
      <c r="D78" t="s">
        <v>5188</v>
      </c>
      <c r="E78" t="s">
        <v>2655</v>
      </c>
      <c r="F78" t="s">
        <v>19</v>
      </c>
      <c r="G78" t="s">
        <v>1476</v>
      </c>
      <c r="H78" s="3">
        <v>4714781021715</v>
      </c>
      <c r="J78" t="s">
        <v>425</v>
      </c>
      <c r="K78">
        <v>1</v>
      </c>
      <c r="L78">
        <v>299</v>
      </c>
      <c r="N78" s="6" t="s">
        <v>2415</v>
      </c>
      <c r="O78" s="6"/>
      <c r="P78" s="6">
        <v>423</v>
      </c>
      <c r="Q78" s="6" t="s">
        <v>1476</v>
      </c>
      <c r="R78" s="6" t="s">
        <v>1477</v>
      </c>
      <c r="S78" s="6"/>
      <c r="T78" s="6">
        <v>183206</v>
      </c>
      <c r="U78" s="6" t="s">
        <v>2656</v>
      </c>
      <c r="V78" s="6" t="s">
        <v>2657</v>
      </c>
      <c r="W78" s="6"/>
      <c r="X78" s="6"/>
      <c r="Y78" s="6"/>
      <c r="Z78" t="s">
        <v>2653</v>
      </c>
    </row>
    <row r="79" spans="1:26">
      <c r="A79" s="1">
        <v>44298</v>
      </c>
      <c r="B79" s="2">
        <v>202104121029</v>
      </c>
      <c r="C79" t="s">
        <v>18</v>
      </c>
      <c r="D79" t="s">
        <v>5188</v>
      </c>
      <c r="E79" t="s">
        <v>2655</v>
      </c>
      <c r="F79" t="s">
        <v>19</v>
      </c>
      <c r="G79" t="s">
        <v>1476</v>
      </c>
      <c r="H79" s="3">
        <v>4714781020169</v>
      </c>
      <c r="J79" t="s">
        <v>425</v>
      </c>
      <c r="K79">
        <v>1</v>
      </c>
      <c r="L79">
        <v>59</v>
      </c>
      <c r="N79" s="6" t="s">
        <v>195</v>
      </c>
      <c r="O79" s="6"/>
      <c r="P79" s="6">
        <v>423</v>
      </c>
      <c r="Q79" s="6" t="s">
        <v>1476</v>
      </c>
      <c r="R79" s="6" t="s">
        <v>1477</v>
      </c>
      <c r="S79" s="6"/>
      <c r="T79" s="6">
        <v>183206</v>
      </c>
      <c r="U79" s="6" t="s">
        <v>2656</v>
      </c>
      <c r="V79" s="6" t="s">
        <v>2657</v>
      </c>
      <c r="W79" s="6"/>
      <c r="X79" s="6"/>
      <c r="Y79" s="6"/>
      <c r="Z79" t="s">
        <v>2653</v>
      </c>
    </row>
    <row r="80" spans="1:26">
      <c r="A80" s="1">
        <v>44298</v>
      </c>
      <c r="B80" s="2">
        <v>202104121029</v>
      </c>
      <c r="C80" t="s">
        <v>18</v>
      </c>
      <c r="D80" t="s">
        <v>5188</v>
      </c>
      <c r="E80" t="s">
        <v>2655</v>
      </c>
      <c r="F80" t="s">
        <v>19</v>
      </c>
      <c r="G80" t="s">
        <v>1476</v>
      </c>
      <c r="H80" s="3" t="s">
        <v>1474</v>
      </c>
      <c r="J80" t="s">
        <v>1475</v>
      </c>
      <c r="K80">
        <v>1</v>
      </c>
      <c r="L80">
        <v>65</v>
      </c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</row>
    <row r="81" spans="1:26">
      <c r="A81" s="1">
        <v>44298</v>
      </c>
      <c r="B81" s="2">
        <v>202104121030</v>
      </c>
      <c r="C81" t="s">
        <v>18</v>
      </c>
      <c r="D81" t="s">
        <v>5189</v>
      </c>
      <c r="E81" t="s">
        <v>2661</v>
      </c>
      <c r="F81" t="s">
        <v>19</v>
      </c>
      <c r="G81" t="s">
        <v>1476</v>
      </c>
      <c r="H81" s="3" t="s">
        <v>165</v>
      </c>
      <c r="J81" t="s">
        <v>425</v>
      </c>
      <c r="K81">
        <v>1</v>
      </c>
      <c r="L81">
        <v>339</v>
      </c>
      <c r="N81" s="6" t="s">
        <v>1487</v>
      </c>
      <c r="O81" s="6"/>
      <c r="P81" s="6">
        <v>1137</v>
      </c>
      <c r="Q81" s="6" t="s">
        <v>1476</v>
      </c>
      <c r="R81" s="6" t="s">
        <v>1477</v>
      </c>
      <c r="S81" s="6"/>
      <c r="T81" s="6">
        <v>177201</v>
      </c>
      <c r="U81" s="6" t="s">
        <v>2662</v>
      </c>
      <c r="V81" s="6" t="s">
        <v>2663</v>
      </c>
      <c r="W81" s="6"/>
      <c r="X81" s="6"/>
      <c r="Y81" s="6"/>
      <c r="Z81" t="s">
        <v>2659</v>
      </c>
    </row>
    <row r="82" spans="1:26">
      <c r="A82" s="1">
        <v>44298</v>
      </c>
      <c r="B82" s="2">
        <v>202104121030</v>
      </c>
      <c r="C82" t="s">
        <v>18</v>
      </c>
      <c r="D82" t="s">
        <v>5189</v>
      </c>
      <c r="E82" t="s">
        <v>2661</v>
      </c>
      <c r="F82" t="s">
        <v>19</v>
      </c>
      <c r="G82" t="s">
        <v>1476</v>
      </c>
      <c r="H82" s="3" t="s">
        <v>166</v>
      </c>
      <c r="J82" t="s">
        <v>425</v>
      </c>
      <c r="K82">
        <v>1</v>
      </c>
      <c r="L82">
        <v>399</v>
      </c>
      <c r="N82" s="6" t="s">
        <v>1487</v>
      </c>
      <c r="O82" s="6"/>
      <c r="P82" s="6">
        <v>1137</v>
      </c>
      <c r="Q82" s="6" t="s">
        <v>1476</v>
      </c>
      <c r="R82" s="6" t="s">
        <v>1477</v>
      </c>
      <c r="S82" s="6"/>
      <c r="T82" s="6">
        <v>177201</v>
      </c>
      <c r="U82" s="6" t="s">
        <v>2662</v>
      </c>
      <c r="V82" s="6" t="s">
        <v>2663</v>
      </c>
      <c r="W82" s="6"/>
      <c r="X82" s="6"/>
      <c r="Y82" s="6"/>
      <c r="Z82" t="s">
        <v>2659</v>
      </c>
    </row>
    <row r="83" spans="1:26">
      <c r="A83" s="1">
        <v>44298</v>
      </c>
      <c r="B83" s="2">
        <v>202104121030</v>
      </c>
      <c r="C83" t="s">
        <v>18</v>
      </c>
      <c r="D83" t="s">
        <v>5189</v>
      </c>
      <c r="E83" t="s">
        <v>2661</v>
      </c>
      <c r="F83" t="s">
        <v>19</v>
      </c>
      <c r="G83" t="s">
        <v>1476</v>
      </c>
      <c r="H83" s="3" t="s">
        <v>1019</v>
      </c>
      <c r="J83" t="s">
        <v>425</v>
      </c>
      <c r="K83">
        <v>1</v>
      </c>
      <c r="L83">
        <v>399</v>
      </c>
      <c r="N83" s="6" t="s">
        <v>1487</v>
      </c>
      <c r="O83" s="6"/>
      <c r="P83" s="6">
        <v>1137</v>
      </c>
      <c r="Q83" s="6" t="s">
        <v>1476</v>
      </c>
      <c r="R83" s="6" t="s">
        <v>1477</v>
      </c>
      <c r="S83" s="6"/>
      <c r="T83" s="6">
        <v>177201</v>
      </c>
      <c r="U83" s="6" t="s">
        <v>2662</v>
      </c>
      <c r="V83" s="6" t="s">
        <v>2663</v>
      </c>
      <c r="W83" s="6"/>
      <c r="X83" s="6"/>
      <c r="Y83" s="6"/>
      <c r="Z83" t="s">
        <v>2659</v>
      </c>
    </row>
    <row r="84" spans="1:26">
      <c r="A84" s="1">
        <v>44298</v>
      </c>
      <c r="B84" s="2">
        <v>202104121031</v>
      </c>
      <c r="C84" t="s">
        <v>18</v>
      </c>
      <c r="D84" t="s">
        <v>5190</v>
      </c>
      <c r="E84" t="s">
        <v>2669</v>
      </c>
      <c r="F84" t="s">
        <v>19</v>
      </c>
      <c r="G84" t="s">
        <v>1940</v>
      </c>
      <c r="H84" s="3">
        <v>4714781020466</v>
      </c>
      <c r="J84" t="s">
        <v>425</v>
      </c>
      <c r="K84">
        <v>1</v>
      </c>
      <c r="L84">
        <v>168</v>
      </c>
      <c r="N84" s="6" t="s">
        <v>1981</v>
      </c>
      <c r="O84" s="6"/>
      <c r="P84" s="6">
        <v>337</v>
      </c>
      <c r="Q84" s="6" t="s">
        <v>1940</v>
      </c>
      <c r="R84" s="6" t="s">
        <v>1048</v>
      </c>
      <c r="S84" s="6"/>
      <c r="T84" s="6"/>
      <c r="U84" s="6"/>
      <c r="V84" s="6"/>
      <c r="W84" s="6">
        <v>310</v>
      </c>
      <c r="X84" s="6" t="s">
        <v>2670</v>
      </c>
      <c r="Y84" s="6" t="s">
        <v>1995</v>
      </c>
      <c r="Z84" t="s">
        <v>2667</v>
      </c>
    </row>
    <row r="85" spans="1:26">
      <c r="A85" s="1">
        <v>44298</v>
      </c>
      <c r="B85" s="2">
        <v>202104121031</v>
      </c>
      <c r="C85" t="s">
        <v>18</v>
      </c>
      <c r="D85" t="s">
        <v>5190</v>
      </c>
      <c r="E85" t="s">
        <v>2669</v>
      </c>
      <c r="F85" t="s">
        <v>19</v>
      </c>
      <c r="G85" t="s">
        <v>1940</v>
      </c>
      <c r="H85" s="3">
        <v>4714781020794</v>
      </c>
      <c r="J85" t="s">
        <v>425</v>
      </c>
      <c r="K85">
        <v>1</v>
      </c>
      <c r="L85">
        <v>109</v>
      </c>
      <c r="N85" s="6" t="s">
        <v>1490</v>
      </c>
      <c r="O85" s="6"/>
      <c r="P85" s="6">
        <v>337</v>
      </c>
      <c r="Q85" s="6" t="s">
        <v>1940</v>
      </c>
      <c r="R85" s="6" t="s">
        <v>1048</v>
      </c>
      <c r="S85" s="6"/>
      <c r="T85" s="6"/>
      <c r="U85" s="6"/>
      <c r="V85" s="6"/>
      <c r="W85" s="6">
        <v>310</v>
      </c>
      <c r="X85" s="6" t="s">
        <v>2670</v>
      </c>
      <c r="Y85" s="6" t="s">
        <v>1995</v>
      </c>
      <c r="Z85" t="s">
        <v>2667</v>
      </c>
    </row>
    <row r="86" spans="1:26">
      <c r="A86" s="1">
        <v>44298</v>
      </c>
      <c r="B86" s="2">
        <v>202104121031</v>
      </c>
      <c r="C86" t="s">
        <v>18</v>
      </c>
      <c r="D86" t="s">
        <v>5190</v>
      </c>
      <c r="E86" t="s">
        <v>2669</v>
      </c>
      <c r="F86" t="s">
        <v>19</v>
      </c>
      <c r="G86" t="s">
        <v>1940</v>
      </c>
      <c r="H86" s="3" t="s">
        <v>1474</v>
      </c>
      <c r="J86" t="s">
        <v>1475</v>
      </c>
      <c r="K86">
        <v>1</v>
      </c>
      <c r="L86">
        <v>60</v>
      </c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</row>
    <row r="87" spans="1:26">
      <c r="A87" s="1">
        <v>44298</v>
      </c>
      <c r="B87" s="2">
        <v>202104121032</v>
      </c>
      <c r="C87" t="s">
        <v>18</v>
      </c>
      <c r="D87" t="s">
        <v>5191</v>
      </c>
      <c r="E87" t="s">
        <v>2674</v>
      </c>
      <c r="F87" t="s">
        <v>19</v>
      </c>
      <c r="G87" t="s">
        <v>1940</v>
      </c>
      <c r="H87" s="3" t="s">
        <v>288</v>
      </c>
      <c r="J87" t="s">
        <v>425</v>
      </c>
      <c r="K87">
        <v>1</v>
      </c>
      <c r="L87">
        <v>480</v>
      </c>
      <c r="N87" s="6" t="s">
        <v>1952</v>
      </c>
      <c r="O87" s="6"/>
      <c r="P87" s="6">
        <v>879</v>
      </c>
      <c r="Q87" s="6" t="s">
        <v>1940</v>
      </c>
      <c r="R87" s="6" t="s">
        <v>1495</v>
      </c>
      <c r="S87" s="6"/>
      <c r="T87" s="6"/>
      <c r="U87" s="6"/>
      <c r="V87" s="6"/>
      <c r="W87" s="6">
        <v>813</v>
      </c>
      <c r="X87" s="6" t="s">
        <v>2675</v>
      </c>
      <c r="Y87" s="6"/>
      <c r="Z87" t="s">
        <v>2672</v>
      </c>
    </row>
    <row r="88" spans="1:26">
      <c r="A88" s="1">
        <v>44298</v>
      </c>
      <c r="B88" s="2">
        <v>202104121032</v>
      </c>
      <c r="C88" t="s">
        <v>18</v>
      </c>
      <c r="D88" t="s">
        <v>5191</v>
      </c>
      <c r="E88" t="s">
        <v>2674</v>
      </c>
      <c r="F88" t="s">
        <v>19</v>
      </c>
      <c r="G88" t="s">
        <v>1940</v>
      </c>
      <c r="H88" s="3" t="s">
        <v>163</v>
      </c>
      <c r="J88" t="s">
        <v>425</v>
      </c>
      <c r="K88">
        <v>1</v>
      </c>
      <c r="L88">
        <v>399</v>
      </c>
      <c r="N88" s="6" t="s">
        <v>1487</v>
      </c>
      <c r="O88" s="6"/>
      <c r="P88" s="6">
        <v>879</v>
      </c>
      <c r="Q88" s="6" t="s">
        <v>1940</v>
      </c>
      <c r="R88" s="6" t="s">
        <v>1495</v>
      </c>
      <c r="S88" s="6"/>
      <c r="T88" s="6"/>
      <c r="U88" s="6"/>
      <c r="V88" s="6"/>
      <c r="W88" s="6">
        <v>813</v>
      </c>
      <c r="X88" s="6" t="s">
        <v>2675</v>
      </c>
      <c r="Y88" s="6"/>
      <c r="Z88" t="s">
        <v>2672</v>
      </c>
    </row>
    <row r="89" spans="1:26">
      <c r="A89" s="1">
        <v>44298</v>
      </c>
      <c r="B89" s="2">
        <v>202104121033</v>
      </c>
      <c r="C89" t="s">
        <v>18</v>
      </c>
      <c r="D89" t="s">
        <v>5192</v>
      </c>
      <c r="E89" t="s">
        <v>2679</v>
      </c>
      <c r="F89" t="s">
        <v>19</v>
      </c>
      <c r="G89" t="s">
        <v>1476</v>
      </c>
      <c r="H89" s="3">
        <v>4714781020046</v>
      </c>
      <c r="J89" t="s">
        <v>425</v>
      </c>
      <c r="K89">
        <v>1</v>
      </c>
      <c r="L89">
        <v>500</v>
      </c>
      <c r="N89" s="6" t="s">
        <v>2681</v>
      </c>
      <c r="O89" s="6"/>
      <c r="P89" s="6">
        <v>949</v>
      </c>
      <c r="Q89" s="6" t="s">
        <v>1476</v>
      </c>
      <c r="R89" s="6" t="s">
        <v>1495</v>
      </c>
      <c r="S89" s="6"/>
      <c r="T89" s="6">
        <v>194077</v>
      </c>
      <c r="U89" s="6" t="s">
        <v>2683</v>
      </c>
      <c r="V89" s="6" t="s">
        <v>2684</v>
      </c>
      <c r="W89" s="6"/>
      <c r="X89" s="6"/>
      <c r="Y89" s="6"/>
      <c r="Z89" t="s">
        <v>2677</v>
      </c>
    </row>
    <row r="90" spans="1:26">
      <c r="A90" s="1">
        <v>44298</v>
      </c>
      <c r="B90" s="2">
        <v>202104121033</v>
      </c>
      <c r="C90" t="s">
        <v>18</v>
      </c>
      <c r="D90" t="s">
        <v>5192</v>
      </c>
      <c r="E90" t="s">
        <v>2679</v>
      </c>
      <c r="F90" t="s">
        <v>19</v>
      </c>
      <c r="G90" t="s">
        <v>1476</v>
      </c>
      <c r="H90" s="3">
        <v>4714781020268</v>
      </c>
      <c r="J90" t="s">
        <v>425</v>
      </c>
      <c r="K90">
        <v>1</v>
      </c>
      <c r="L90">
        <v>350</v>
      </c>
      <c r="N90" s="6" t="s">
        <v>1909</v>
      </c>
      <c r="O90" s="6"/>
      <c r="P90" s="6">
        <v>949</v>
      </c>
      <c r="Q90" s="6" t="s">
        <v>1476</v>
      </c>
      <c r="R90" s="6" t="s">
        <v>1495</v>
      </c>
      <c r="S90" s="6"/>
      <c r="T90" s="6">
        <v>194077</v>
      </c>
      <c r="U90" s="6" t="s">
        <v>2683</v>
      </c>
      <c r="V90" s="6" t="s">
        <v>2684</v>
      </c>
      <c r="W90" s="6"/>
      <c r="X90" s="6"/>
      <c r="Y90" s="6"/>
      <c r="Z90" t="s">
        <v>2677</v>
      </c>
    </row>
    <row r="91" spans="1:26">
      <c r="A91" s="1">
        <v>44298</v>
      </c>
      <c r="B91" s="2">
        <v>202104121033</v>
      </c>
      <c r="C91" t="s">
        <v>18</v>
      </c>
      <c r="D91" t="s">
        <v>5192</v>
      </c>
      <c r="E91" t="s">
        <v>2679</v>
      </c>
      <c r="F91" t="s">
        <v>19</v>
      </c>
      <c r="G91" t="s">
        <v>1476</v>
      </c>
      <c r="H91" s="3">
        <v>4714781021401</v>
      </c>
      <c r="J91" t="s">
        <v>425</v>
      </c>
      <c r="K91">
        <v>1</v>
      </c>
      <c r="L91">
        <v>99</v>
      </c>
      <c r="N91" s="6" t="s">
        <v>2411</v>
      </c>
      <c r="O91" s="6"/>
      <c r="P91" s="6">
        <v>949</v>
      </c>
      <c r="Q91" s="6" t="s">
        <v>1476</v>
      </c>
      <c r="R91" s="6" t="s">
        <v>1495</v>
      </c>
      <c r="S91" s="6"/>
      <c r="T91" s="6">
        <v>194077</v>
      </c>
      <c r="U91" s="6" t="s">
        <v>2683</v>
      </c>
      <c r="V91" s="6" t="s">
        <v>2684</v>
      </c>
      <c r="W91" s="6"/>
      <c r="X91" s="6"/>
      <c r="Y91" s="6"/>
      <c r="Z91" t="s">
        <v>2677</v>
      </c>
    </row>
    <row r="92" spans="1:26">
      <c r="A92" s="1">
        <v>44298</v>
      </c>
      <c r="B92" s="2">
        <v>202104121034</v>
      </c>
      <c r="C92" t="s">
        <v>18</v>
      </c>
      <c r="D92" t="s">
        <v>5193</v>
      </c>
      <c r="E92" t="s">
        <v>2688</v>
      </c>
      <c r="F92" t="s">
        <v>19</v>
      </c>
      <c r="G92" t="s">
        <v>1476</v>
      </c>
      <c r="H92" s="3" t="s">
        <v>163</v>
      </c>
      <c r="J92" t="s">
        <v>425</v>
      </c>
      <c r="K92">
        <v>3</v>
      </c>
      <c r="L92">
        <v>1137</v>
      </c>
      <c r="N92" s="6" t="s">
        <v>1487</v>
      </c>
      <c r="O92" s="6"/>
      <c r="P92" s="6">
        <v>1137</v>
      </c>
      <c r="Q92" s="6" t="s">
        <v>1476</v>
      </c>
      <c r="R92" s="6" t="s">
        <v>1477</v>
      </c>
      <c r="S92" s="6"/>
      <c r="T92" s="6">
        <v>189592</v>
      </c>
      <c r="U92" s="6" t="s">
        <v>2689</v>
      </c>
      <c r="V92" s="6" t="s">
        <v>2690</v>
      </c>
      <c r="W92" s="6"/>
      <c r="X92" s="6"/>
      <c r="Y92" s="6"/>
      <c r="Z92" t="s">
        <v>2686</v>
      </c>
    </row>
    <row r="93" spans="1:26">
      <c r="A93" s="1">
        <v>44298</v>
      </c>
      <c r="B93" s="2">
        <v>202104121035</v>
      </c>
      <c r="C93" t="s">
        <v>18</v>
      </c>
      <c r="D93" t="s">
        <v>5194</v>
      </c>
      <c r="E93" t="s">
        <v>2694</v>
      </c>
      <c r="F93" t="s">
        <v>19</v>
      </c>
      <c r="G93" t="s">
        <v>1940</v>
      </c>
      <c r="H93" s="3" t="s">
        <v>163</v>
      </c>
      <c r="J93" t="s">
        <v>425</v>
      </c>
      <c r="K93">
        <v>5</v>
      </c>
      <c r="L93">
        <v>1895</v>
      </c>
      <c r="N93" s="6" t="s">
        <v>1487</v>
      </c>
      <c r="O93" s="6"/>
      <c r="P93" s="6">
        <v>1895</v>
      </c>
      <c r="Q93" s="6" t="s">
        <v>1940</v>
      </c>
      <c r="R93" s="6" t="s">
        <v>1048</v>
      </c>
      <c r="S93" s="6"/>
      <c r="T93" s="6"/>
      <c r="U93" s="6"/>
      <c r="V93" s="6"/>
      <c r="W93" s="6">
        <v>900</v>
      </c>
      <c r="X93" s="6" t="s">
        <v>2695</v>
      </c>
      <c r="Y93" s="6"/>
      <c r="Z93" t="s">
        <v>2692</v>
      </c>
    </row>
    <row r="94" spans="1:26">
      <c r="A94" s="1">
        <v>44298</v>
      </c>
      <c r="B94" s="2">
        <v>202104121036</v>
      </c>
      <c r="C94" t="s">
        <v>18</v>
      </c>
      <c r="D94" t="s">
        <v>5195</v>
      </c>
      <c r="E94" t="s">
        <v>2699</v>
      </c>
      <c r="F94" t="s">
        <v>19</v>
      </c>
      <c r="G94" t="s">
        <v>1476</v>
      </c>
      <c r="H94" s="3" t="s">
        <v>295</v>
      </c>
      <c r="J94" t="s">
        <v>425</v>
      </c>
      <c r="K94">
        <v>1</v>
      </c>
      <c r="L94">
        <v>280</v>
      </c>
      <c r="N94" s="6" t="s">
        <v>1479</v>
      </c>
      <c r="O94" s="6"/>
      <c r="P94" s="6">
        <v>938</v>
      </c>
      <c r="Q94" s="6" t="s">
        <v>1476</v>
      </c>
      <c r="R94" s="6" t="s">
        <v>1477</v>
      </c>
      <c r="S94" s="6"/>
      <c r="T94" s="6">
        <v>217503</v>
      </c>
      <c r="U94" s="6" t="s">
        <v>2700</v>
      </c>
      <c r="V94" s="6" t="s">
        <v>2701</v>
      </c>
      <c r="W94" s="6"/>
      <c r="X94" s="6"/>
      <c r="Y94" s="6"/>
      <c r="Z94" t="s">
        <v>2697</v>
      </c>
    </row>
    <row r="95" spans="1:26">
      <c r="A95" s="1">
        <v>44298</v>
      </c>
      <c r="B95" s="2">
        <v>202104121036</v>
      </c>
      <c r="C95" t="s">
        <v>18</v>
      </c>
      <c r="D95" t="s">
        <v>5195</v>
      </c>
      <c r="E95" t="s">
        <v>2699</v>
      </c>
      <c r="F95" t="s">
        <v>19</v>
      </c>
      <c r="G95" t="s">
        <v>1476</v>
      </c>
      <c r="H95" s="3" t="s">
        <v>175</v>
      </c>
      <c r="J95" t="s">
        <v>425</v>
      </c>
      <c r="K95">
        <v>1</v>
      </c>
      <c r="L95">
        <v>450</v>
      </c>
      <c r="N95" s="6" t="s">
        <v>1482</v>
      </c>
      <c r="O95" s="6"/>
      <c r="P95" s="6">
        <v>938</v>
      </c>
      <c r="Q95" s="6" t="s">
        <v>1476</v>
      </c>
      <c r="R95" s="6" t="s">
        <v>1477</v>
      </c>
      <c r="S95" s="6"/>
      <c r="T95" s="6">
        <v>217503</v>
      </c>
      <c r="U95" s="6" t="s">
        <v>2700</v>
      </c>
      <c r="V95" s="6" t="s">
        <v>2701</v>
      </c>
      <c r="W95" s="6"/>
      <c r="X95" s="6"/>
      <c r="Y95" s="6"/>
      <c r="Z95" t="s">
        <v>2697</v>
      </c>
    </row>
    <row r="96" spans="1:26">
      <c r="A96" s="1">
        <v>44298</v>
      </c>
      <c r="B96" s="2">
        <v>202104121036</v>
      </c>
      <c r="C96" t="s">
        <v>18</v>
      </c>
      <c r="D96" t="s">
        <v>5195</v>
      </c>
      <c r="E96" t="s">
        <v>2699</v>
      </c>
      <c r="F96" t="s">
        <v>19</v>
      </c>
      <c r="G96" t="s">
        <v>1476</v>
      </c>
      <c r="H96" s="3">
        <v>4714781021029</v>
      </c>
      <c r="J96" t="s">
        <v>425</v>
      </c>
      <c r="K96">
        <v>1</v>
      </c>
      <c r="L96">
        <v>149</v>
      </c>
      <c r="N96" s="6" t="s">
        <v>1505</v>
      </c>
      <c r="O96" s="6"/>
      <c r="P96" s="6">
        <v>938</v>
      </c>
      <c r="Q96" s="6" t="s">
        <v>1476</v>
      </c>
      <c r="R96" s="6" t="s">
        <v>1477</v>
      </c>
      <c r="S96" s="6"/>
      <c r="T96" s="6">
        <v>217503</v>
      </c>
      <c r="U96" s="6" t="s">
        <v>2700</v>
      </c>
      <c r="V96" s="6" t="s">
        <v>2701</v>
      </c>
      <c r="W96" s="6"/>
      <c r="X96" s="6"/>
      <c r="Y96" s="6"/>
      <c r="Z96" t="s">
        <v>2697</v>
      </c>
    </row>
    <row r="97" spans="1:26">
      <c r="A97" s="1">
        <v>44298</v>
      </c>
      <c r="B97" s="2">
        <v>202104121036</v>
      </c>
      <c r="C97" t="s">
        <v>18</v>
      </c>
      <c r="D97" t="s">
        <v>5195</v>
      </c>
      <c r="E97" t="s">
        <v>2699</v>
      </c>
      <c r="F97" t="s">
        <v>19</v>
      </c>
      <c r="G97" t="s">
        <v>1476</v>
      </c>
      <c r="H97" s="3">
        <v>4714781021241</v>
      </c>
      <c r="J97" t="s">
        <v>425</v>
      </c>
      <c r="K97">
        <v>1</v>
      </c>
      <c r="L97">
        <v>59</v>
      </c>
      <c r="N97" s="6" t="s">
        <v>2417</v>
      </c>
      <c r="O97" s="6"/>
      <c r="P97" s="6">
        <v>938</v>
      </c>
      <c r="Q97" s="6" t="s">
        <v>1476</v>
      </c>
      <c r="R97" s="6" t="s">
        <v>1477</v>
      </c>
      <c r="S97" s="6"/>
      <c r="T97" s="6">
        <v>217503</v>
      </c>
      <c r="U97" s="6" t="s">
        <v>2700</v>
      </c>
      <c r="V97" s="6" t="s">
        <v>2701</v>
      </c>
      <c r="W97" s="6"/>
      <c r="X97" s="6"/>
      <c r="Y97" s="6"/>
      <c r="Z97" t="s">
        <v>2697</v>
      </c>
    </row>
    <row r="98" spans="1:26">
      <c r="A98" s="1">
        <v>44298</v>
      </c>
      <c r="B98" s="2">
        <v>202104121037</v>
      </c>
      <c r="C98" t="s">
        <v>18</v>
      </c>
      <c r="D98" t="s">
        <v>5196</v>
      </c>
      <c r="E98" t="s">
        <v>2705</v>
      </c>
      <c r="F98" t="s">
        <v>19</v>
      </c>
      <c r="G98" t="s">
        <v>1476</v>
      </c>
      <c r="H98" s="3" t="s">
        <v>284</v>
      </c>
      <c r="J98" t="s">
        <v>425</v>
      </c>
      <c r="K98">
        <v>1</v>
      </c>
      <c r="L98">
        <v>300</v>
      </c>
      <c r="N98" s="6" t="s">
        <v>1905</v>
      </c>
      <c r="O98" s="6"/>
      <c r="P98" s="6">
        <v>834</v>
      </c>
      <c r="Q98" s="6" t="s">
        <v>1476</v>
      </c>
      <c r="R98" s="6" t="s">
        <v>1477</v>
      </c>
      <c r="S98" s="6"/>
      <c r="T98" s="6">
        <v>180735</v>
      </c>
      <c r="U98" s="6" t="s">
        <v>2706</v>
      </c>
      <c r="V98" s="6" t="s">
        <v>2707</v>
      </c>
      <c r="W98" s="6"/>
      <c r="X98" s="6"/>
      <c r="Y98" s="6"/>
      <c r="Z98" t="s">
        <v>2703</v>
      </c>
    </row>
    <row r="99" spans="1:26">
      <c r="A99" s="1">
        <v>44298</v>
      </c>
      <c r="B99" s="2">
        <v>202104121037</v>
      </c>
      <c r="C99" t="s">
        <v>18</v>
      </c>
      <c r="D99" t="s">
        <v>5196</v>
      </c>
      <c r="E99" t="s">
        <v>2705</v>
      </c>
      <c r="F99" t="s">
        <v>19</v>
      </c>
      <c r="G99" t="s">
        <v>1476</v>
      </c>
      <c r="H99" s="3" t="s">
        <v>1021</v>
      </c>
      <c r="J99" t="s">
        <v>425</v>
      </c>
      <c r="K99">
        <v>1</v>
      </c>
      <c r="L99">
        <v>199</v>
      </c>
      <c r="N99" s="6" t="s">
        <v>1527</v>
      </c>
      <c r="O99" s="6"/>
      <c r="P99" s="6">
        <v>834</v>
      </c>
      <c r="Q99" s="6" t="s">
        <v>1476</v>
      </c>
      <c r="R99" s="6" t="s">
        <v>1477</v>
      </c>
      <c r="S99" s="6"/>
      <c r="T99" s="6">
        <v>180735</v>
      </c>
      <c r="U99" s="6" t="s">
        <v>2706</v>
      </c>
      <c r="V99" s="6" t="s">
        <v>2707</v>
      </c>
      <c r="W99" s="6"/>
      <c r="X99" s="6"/>
      <c r="Y99" s="6"/>
      <c r="Z99" t="s">
        <v>2703</v>
      </c>
    </row>
    <row r="100" spans="1:26">
      <c r="A100" s="1">
        <v>44298</v>
      </c>
      <c r="B100" s="2">
        <v>202104121037</v>
      </c>
      <c r="C100" t="s">
        <v>18</v>
      </c>
      <c r="D100" t="s">
        <v>5196</v>
      </c>
      <c r="E100" t="s">
        <v>2705</v>
      </c>
      <c r="F100" t="s">
        <v>19</v>
      </c>
      <c r="G100" t="s">
        <v>1476</v>
      </c>
      <c r="H100" s="3" t="s">
        <v>267</v>
      </c>
      <c r="J100" t="s">
        <v>425</v>
      </c>
      <c r="K100">
        <v>1</v>
      </c>
      <c r="L100">
        <v>335</v>
      </c>
      <c r="N100" s="6" t="s">
        <v>2709</v>
      </c>
      <c r="O100" s="6"/>
      <c r="P100" s="6">
        <v>834</v>
      </c>
      <c r="Q100" s="6" t="s">
        <v>1476</v>
      </c>
      <c r="R100" s="6" t="s">
        <v>1477</v>
      </c>
      <c r="S100" s="6"/>
      <c r="T100" s="6">
        <v>180735</v>
      </c>
      <c r="U100" s="6" t="s">
        <v>2706</v>
      </c>
      <c r="V100" s="6" t="s">
        <v>2707</v>
      </c>
      <c r="W100" s="6"/>
      <c r="X100" s="6"/>
      <c r="Y100" s="6"/>
      <c r="Z100" t="s">
        <v>2703</v>
      </c>
    </row>
    <row r="101" spans="1:26">
      <c r="A101" s="1">
        <v>44298</v>
      </c>
      <c r="B101" s="2">
        <v>202104121038</v>
      </c>
      <c r="C101" t="s">
        <v>18</v>
      </c>
      <c r="D101" t="s">
        <v>2486</v>
      </c>
      <c r="E101" t="s">
        <v>2713</v>
      </c>
      <c r="F101" t="s">
        <v>19</v>
      </c>
      <c r="G101" t="s">
        <v>1940</v>
      </c>
      <c r="H101" s="3" t="s">
        <v>1021</v>
      </c>
      <c r="J101" t="s">
        <v>425</v>
      </c>
      <c r="K101">
        <v>1</v>
      </c>
      <c r="L101">
        <v>43</v>
      </c>
      <c r="N101" s="6" t="s">
        <v>1527</v>
      </c>
      <c r="O101" s="6"/>
      <c r="P101" s="6">
        <v>2962</v>
      </c>
      <c r="Q101" s="6" t="s">
        <v>1940</v>
      </c>
      <c r="R101" s="6" t="s">
        <v>1048</v>
      </c>
      <c r="S101" s="6"/>
      <c r="T101" s="6"/>
      <c r="U101" s="6"/>
      <c r="V101" s="6"/>
      <c r="W101" s="6">
        <v>408</v>
      </c>
      <c r="X101" s="6" t="s">
        <v>2714</v>
      </c>
      <c r="Y101" s="6" t="s">
        <v>2715</v>
      </c>
      <c r="Z101" t="s">
        <v>2712</v>
      </c>
    </row>
    <row r="102" spans="1:26">
      <c r="A102" s="1">
        <v>44298</v>
      </c>
      <c r="B102" s="2">
        <v>202104121038</v>
      </c>
      <c r="C102" t="s">
        <v>18</v>
      </c>
      <c r="D102" t="s">
        <v>2486</v>
      </c>
      <c r="E102" t="s">
        <v>2713</v>
      </c>
      <c r="F102" t="s">
        <v>19</v>
      </c>
      <c r="G102" t="s">
        <v>1940</v>
      </c>
      <c r="H102" s="3" t="s">
        <v>248</v>
      </c>
      <c r="J102" t="s">
        <v>425</v>
      </c>
      <c r="K102">
        <v>1</v>
      </c>
      <c r="L102">
        <v>960</v>
      </c>
      <c r="N102" s="6" t="s">
        <v>1485</v>
      </c>
      <c r="O102" s="6"/>
      <c r="P102" s="6">
        <v>2962</v>
      </c>
      <c r="Q102" s="6" t="s">
        <v>1940</v>
      </c>
      <c r="R102" s="6" t="s">
        <v>1048</v>
      </c>
      <c r="S102" s="6"/>
      <c r="T102" s="6"/>
      <c r="U102" s="6"/>
      <c r="V102" s="6"/>
      <c r="W102" s="6">
        <v>408</v>
      </c>
      <c r="X102" s="6" t="s">
        <v>2714</v>
      </c>
      <c r="Y102" s="6" t="s">
        <v>2715</v>
      </c>
      <c r="Z102" t="s">
        <v>2712</v>
      </c>
    </row>
    <row r="103" spans="1:26">
      <c r="A103" s="1">
        <v>44298</v>
      </c>
      <c r="B103" s="2">
        <v>202104121038</v>
      </c>
      <c r="C103" t="s">
        <v>18</v>
      </c>
      <c r="D103" t="s">
        <v>2486</v>
      </c>
      <c r="E103" t="s">
        <v>2713</v>
      </c>
      <c r="F103" t="s">
        <v>19</v>
      </c>
      <c r="G103" t="s">
        <v>1940</v>
      </c>
      <c r="H103" s="3" t="s">
        <v>249</v>
      </c>
      <c r="J103" t="s">
        <v>425</v>
      </c>
      <c r="K103">
        <v>1</v>
      </c>
      <c r="L103">
        <v>960</v>
      </c>
      <c r="N103" s="6" t="s">
        <v>1485</v>
      </c>
      <c r="O103" s="6"/>
      <c r="P103" s="6">
        <v>2962</v>
      </c>
      <c r="Q103" s="6" t="s">
        <v>1940</v>
      </c>
      <c r="R103" s="6" t="s">
        <v>1048</v>
      </c>
      <c r="S103" s="6"/>
      <c r="T103" s="6"/>
      <c r="U103" s="6"/>
      <c r="V103" s="6"/>
      <c r="W103" s="6">
        <v>408</v>
      </c>
      <c r="X103" s="6" t="s">
        <v>2714</v>
      </c>
      <c r="Y103" s="6" t="s">
        <v>2715</v>
      </c>
      <c r="Z103" t="s">
        <v>2712</v>
      </c>
    </row>
    <row r="104" spans="1:26">
      <c r="A104" s="1">
        <v>44298</v>
      </c>
      <c r="B104" s="2">
        <v>202104121038</v>
      </c>
      <c r="C104" t="s">
        <v>18</v>
      </c>
      <c r="D104" t="s">
        <v>2486</v>
      </c>
      <c r="E104" t="s">
        <v>2713</v>
      </c>
      <c r="F104" t="s">
        <v>19</v>
      </c>
      <c r="G104" t="s">
        <v>1940</v>
      </c>
      <c r="H104" s="3">
        <v>4714781020541</v>
      </c>
      <c r="J104" t="s">
        <v>425</v>
      </c>
      <c r="K104">
        <v>1</v>
      </c>
      <c r="L104">
        <v>300</v>
      </c>
      <c r="N104" s="6" t="s">
        <v>1493</v>
      </c>
      <c r="O104" s="6"/>
      <c r="P104" s="6">
        <v>2962</v>
      </c>
      <c r="Q104" s="6" t="s">
        <v>1940</v>
      </c>
      <c r="R104" s="6" t="s">
        <v>1048</v>
      </c>
      <c r="S104" s="6"/>
      <c r="T104" s="6"/>
      <c r="U104" s="6"/>
      <c r="V104" s="6"/>
      <c r="W104" s="6">
        <v>408</v>
      </c>
      <c r="X104" s="6" t="s">
        <v>2714</v>
      </c>
      <c r="Y104" s="6" t="s">
        <v>2715</v>
      </c>
      <c r="Z104" t="s">
        <v>2712</v>
      </c>
    </row>
    <row r="105" spans="1:26">
      <c r="A105" s="1">
        <v>44298</v>
      </c>
      <c r="B105" s="2">
        <v>202104121038</v>
      </c>
      <c r="C105" t="s">
        <v>18</v>
      </c>
      <c r="D105" t="s">
        <v>2486</v>
      </c>
      <c r="E105" t="s">
        <v>2713</v>
      </c>
      <c r="F105" t="s">
        <v>19</v>
      </c>
      <c r="G105" t="s">
        <v>1940</v>
      </c>
      <c r="H105" s="3">
        <v>4714781020046</v>
      </c>
      <c r="J105" t="s">
        <v>425</v>
      </c>
      <c r="K105">
        <v>1</v>
      </c>
      <c r="L105">
        <v>550</v>
      </c>
      <c r="N105" s="6" t="s">
        <v>2681</v>
      </c>
      <c r="O105" s="6"/>
      <c r="P105" s="6">
        <v>2962</v>
      </c>
      <c r="Q105" s="6" t="s">
        <v>1940</v>
      </c>
      <c r="R105" s="6" t="s">
        <v>1048</v>
      </c>
      <c r="S105" s="6"/>
      <c r="T105" s="6"/>
      <c r="U105" s="6"/>
      <c r="V105" s="6"/>
      <c r="W105" s="6">
        <v>408</v>
      </c>
      <c r="X105" s="6" t="s">
        <v>2714</v>
      </c>
      <c r="Y105" s="6" t="s">
        <v>2715</v>
      </c>
      <c r="Z105" t="s">
        <v>2712</v>
      </c>
    </row>
    <row r="106" spans="1:26">
      <c r="A106" s="1">
        <v>44298</v>
      </c>
      <c r="B106" s="2">
        <v>202104121038</v>
      </c>
      <c r="C106" t="s">
        <v>18</v>
      </c>
      <c r="D106" t="s">
        <v>2486</v>
      </c>
      <c r="E106" t="s">
        <v>2713</v>
      </c>
      <c r="F106" t="s">
        <v>19</v>
      </c>
      <c r="G106" t="s">
        <v>1940</v>
      </c>
      <c r="H106" s="3">
        <v>4714781021029</v>
      </c>
      <c r="J106" t="s">
        <v>425</v>
      </c>
      <c r="K106">
        <v>1</v>
      </c>
      <c r="L106">
        <v>149</v>
      </c>
      <c r="N106" s="6" t="s">
        <v>1505</v>
      </c>
      <c r="O106" s="6"/>
      <c r="P106" s="6">
        <v>2962</v>
      </c>
      <c r="Q106" s="6" t="s">
        <v>1940</v>
      </c>
      <c r="R106" s="6" t="s">
        <v>1048</v>
      </c>
      <c r="S106" s="6"/>
      <c r="T106" s="6"/>
      <c r="U106" s="6"/>
      <c r="V106" s="6"/>
      <c r="W106" s="6">
        <v>408</v>
      </c>
      <c r="X106" s="6" t="s">
        <v>2714</v>
      </c>
      <c r="Y106" s="6" t="s">
        <v>2715</v>
      </c>
      <c r="Z106" t="s">
        <v>2712</v>
      </c>
    </row>
    <row r="107" spans="1:26">
      <c r="A107" s="1">
        <v>44298</v>
      </c>
      <c r="B107" s="2">
        <v>202104121039</v>
      </c>
      <c r="C107" t="s">
        <v>18</v>
      </c>
      <c r="D107" t="s">
        <v>5197</v>
      </c>
      <c r="E107" t="s">
        <v>2719</v>
      </c>
      <c r="F107" t="s">
        <v>19</v>
      </c>
      <c r="G107" t="s">
        <v>1476</v>
      </c>
      <c r="H107" s="3">
        <v>4714781020107</v>
      </c>
      <c r="J107" t="s">
        <v>425</v>
      </c>
      <c r="K107">
        <v>3</v>
      </c>
      <c r="L107">
        <v>1197</v>
      </c>
      <c r="N107" s="6" t="s">
        <v>877</v>
      </c>
      <c r="O107" s="6"/>
      <c r="P107" s="6">
        <v>1197</v>
      </c>
      <c r="Q107" s="6" t="s">
        <v>1476</v>
      </c>
      <c r="R107" s="6" t="s">
        <v>1477</v>
      </c>
      <c r="S107" s="6"/>
      <c r="T107" s="6">
        <v>171568</v>
      </c>
      <c r="U107" s="6" t="s">
        <v>2720</v>
      </c>
      <c r="V107" s="6" t="s">
        <v>2721</v>
      </c>
      <c r="W107" s="6"/>
      <c r="X107" s="6"/>
      <c r="Y107" s="6"/>
      <c r="Z107" t="s">
        <v>2717</v>
      </c>
    </row>
    <row r="108" spans="1:26">
      <c r="A108" s="1">
        <v>44298</v>
      </c>
      <c r="B108" s="2">
        <v>202104121040</v>
      </c>
      <c r="C108" t="s">
        <v>18</v>
      </c>
      <c r="D108" t="s">
        <v>5198</v>
      </c>
      <c r="E108" t="s">
        <v>2725</v>
      </c>
      <c r="F108" t="s">
        <v>19</v>
      </c>
      <c r="G108" t="s">
        <v>1940</v>
      </c>
      <c r="H108" s="3" t="s">
        <v>175</v>
      </c>
      <c r="J108" t="s">
        <v>425</v>
      </c>
      <c r="K108">
        <v>1</v>
      </c>
      <c r="L108">
        <v>450</v>
      </c>
      <c r="N108" s="6" t="s">
        <v>1482</v>
      </c>
      <c r="O108" s="6"/>
      <c r="P108" s="6">
        <v>748</v>
      </c>
      <c r="Q108" s="6" t="s">
        <v>1940</v>
      </c>
      <c r="R108" s="6" t="s">
        <v>1978</v>
      </c>
      <c r="S108" s="6"/>
      <c r="T108" s="6"/>
      <c r="U108" s="6"/>
      <c r="V108" s="6"/>
      <c r="W108" s="6">
        <v>112</v>
      </c>
      <c r="X108" s="6" t="s">
        <v>2726</v>
      </c>
      <c r="Y108" s="6" t="s">
        <v>2727</v>
      </c>
      <c r="Z108" t="s">
        <v>2723</v>
      </c>
    </row>
    <row r="109" spans="1:26">
      <c r="A109" s="1">
        <v>44298</v>
      </c>
      <c r="B109" s="2">
        <v>202104121040</v>
      </c>
      <c r="C109" t="s">
        <v>18</v>
      </c>
      <c r="D109" t="s">
        <v>5198</v>
      </c>
      <c r="E109" t="s">
        <v>2725</v>
      </c>
      <c r="F109" t="s">
        <v>19</v>
      </c>
      <c r="G109" t="s">
        <v>1940</v>
      </c>
      <c r="H109" s="3">
        <v>4714781020787</v>
      </c>
      <c r="J109" t="s">
        <v>425</v>
      </c>
      <c r="K109">
        <v>2</v>
      </c>
      <c r="L109">
        <v>298</v>
      </c>
      <c r="N109" s="6" t="s">
        <v>1958</v>
      </c>
      <c r="O109" s="6"/>
      <c r="P109" s="6">
        <v>748</v>
      </c>
      <c r="Q109" s="6" t="s">
        <v>1940</v>
      </c>
      <c r="R109" s="6" t="s">
        <v>1978</v>
      </c>
      <c r="S109" s="6"/>
      <c r="T109" s="6"/>
      <c r="U109" s="6"/>
      <c r="V109" s="6"/>
      <c r="W109" s="6">
        <v>112</v>
      </c>
      <c r="X109" s="6" t="s">
        <v>2726</v>
      </c>
      <c r="Y109" s="6" t="s">
        <v>2727</v>
      </c>
      <c r="Z109" t="s">
        <v>2723</v>
      </c>
    </row>
    <row r="110" spans="1:26">
      <c r="A110" s="1">
        <v>44298</v>
      </c>
      <c r="B110" s="2">
        <v>202104121041</v>
      </c>
      <c r="C110" t="s">
        <v>18</v>
      </c>
      <c r="D110" t="s">
        <v>5199</v>
      </c>
      <c r="E110" t="s">
        <v>2731</v>
      </c>
      <c r="F110" t="s">
        <v>19</v>
      </c>
      <c r="G110" t="s">
        <v>1476</v>
      </c>
      <c r="H110" s="3" t="s">
        <v>249</v>
      </c>
      <c r="J110" t="s">
        <v>425</v>
      </c>
      <c r="K110">
        <v>1</v>
      </c>
      <c r="L110">
        <v>910</v>
      </c>
      <c r="N110" s="6" t="s">
        <v>1485</v>
      </c>
      <c r="O110" s="6"/>
      <c r="P110" s="6">
        <v>959</v>
      </c>
      <c r="Q110" s="6" t="s">
        <v>1476</v>
      </c>
      <c r="R110" s="6" t="s">
        <v>1477</v>
      </c>
      <c r="S110" s="6"/>
      <c r="T110" s="6">
        <v>860655</v>
      </c>
      <c r="U110" s="6" t="s">
        <v>2732</v>
      </c>
      <c r="V110" s="6" t="s">
        <v>2733</v>
      </c>
      <c r="W110" s="6"/>
      <c r="X110" s="6"/>
      <c r="Y110" s="6"/>
      <c r="Z110" t="s">
        <v>2729</v>
      </c>
    </row>
    <row r="111" spans="1:26">
      <c r="A111" s="1">
        <v>44298</v>
      </c>
      <c r="B111" s="2">
        <v>202104121041</v>
      </c>
      <c r="C111" t="s">
        <v>18</v>
      </c>
      <c r="D111" t="s">
        <v>5199</v>
      </c>
      <c r="E111" t="s">
        <v>2731</v>
      </c>
      <c r="F111" t="s">
        <v>19</v>
      </c>
      <c r="G111" t="s">
        <v>1476</v>
      </c>
      <c r="H111" s="3">
        <v>4714781020152</v>
      </c>
      <c r="J111" t="s">
        <v>425</v>
      </c>
      <c r="K111">
        <v>1</v>
      </c>
      <c r="L111">
        <v>49</v>
      </c>
      <c r="N111" s="6" t="s">
        <v>282</v>
      </c>
      <c r="O111" s="6"/>
      <c r="P111" s="6">
        <v>959</v>
      </c>
      <c r="Q111" s="6" t="s">
        <v>1476</v>
      </c>
      <c r="R111" s="6" t="s">
        <v>1477</v>
      </c>
      <c r="S111" s="6"/>
      <c r="T111" s="6">
        <v>860655</v>
      </c>
      <c r="U111" s="6" t="s">
        <v>2732</v>
      </c>
      <c r="V111" s="6" t="s">
        <v>2733</v>
      </c>
      <c r="W111" s="6"/>
      <c r="X111" s="6"/>
      <c r="Y111" s="6"/>
      <c r="Z111" t="s">
        <v>2729</v>
      </c>
    </row>
    <row r="112" spans="1:26">
      <c r="A112" s="1">
        <v>44298</v>
      </c>
      <c r="B112" s="2">
        <v>202104121042</v>
      </c>
      <c r="C112" t="s">
        <v>18</v>
      </c>
      <c r="D112" t="s">
        <v>5200</v>
      </c>
      <c r="E112" t="s">
        <v>2737</v>
      </c>
      <c r="F112" t="s">
        <v>19</v>
      </c>
      <c r="G112" t="s">
        <v>1940</v>
      </c>
      <c r="H112" s="3" t="s">
        <v>175</v>
      </c>
      <c r="J112" t="s">
        <v>425</v>
      </c>
      <c r="K112">
        <v>1</v>
      </c>
      <c r="L112">
        <v>450</v>
      </c>
      <c r="N112" s="6" t="s">
        <v>1482</v>
      </c>
      <c r="O112" s="6"/>
      <c r="P112" s="6">
        <v>849</v>
      </c>
      <c r="Q112" s="6" t="s">
        <v>1940</v>
      </c>
      <c r="R112" s="6" t="s">
        <v>1048</v>
      </c>
      <c r="S112" s="6"/>
      <c r="T112" s="6"/>
      <c r="U112" s="6"/>
      <c r="V112" s="6"/>
      <c r="W112" s="6">
        <v>701</v>
      </c>
      <c r="X112" s="6" t="s">
        <v>2738</v>
      </c>
      <c r="Y112" s="6"/>
      <c r="Z112" t="s">
        <v>2735</v>
      </c>
    </row>
    <row r="113" spans="1:26">
      <c r="A113" s="1">
        <v>44298</v>
      </c>
      <c r="B113" s="2">
        <v>202104121042</v>
      </c>
      <c r="C113" t="s">
        <v>18</v>
      </c>
      <c r="D113" t="s">
        <v>5200</v>
      </c>
      <c r="E113" t="s">
        <v>2737</v>
      </c>
      <c r="F113" t="s">
        <v>19</v>
      </c>
      <c r="G113" t="s">
        <v>1940</v>
      </c>
      <c r="H113" s="3" t="s">
        <v>163</v>
      </c>
      <c r="J113" t="s">
        <v>425</v>
      </c>
      <c r="K113">
        <v>1</v>
      </c>
      <c r="L113">
        <v>399</v>
      </c>
      <c r="N113" s="6" t="s">
        <v>1487</v>
      </c>
      <c r="O113" s="6"/>
      <c r="P113" s="6">
        <v>849</v>
      </c>
      <c r="Q113" s="6" t="s">
        <v>1940</v>
      </c>
      <c r="R113" s="6" t="s">
        <v>1048</v>
      </c>
      <c r="S113" s="6"/>
      <c r="T113" s="6"/>
      <c r="U113" s="6"/>
      <c r="V113" s="6"/>
      <c r="W113" s="6">
        <v>701</v>
      </c>
      <c r="X113" s="6" t="s">
        <v>2738</v>
      </c>
      <c r="Y113" s="6"/>
      <c r="Z113" t="s">
        <v>2735</v>
      </c>
    </row>
    <row r="114" spans="1:26">
      <c r="A114" s="1">
        <v>44298</v>
      </c>
      <c r="B114" s="2">
        <v>202104121043</v>
      </c>
      <c r="C114" t="s">
        <v>18</v>
      </c>
      <c r="D114" t="s">
        <v>5201</v>
      </c>
      <c r="E114" t="s">
        <v>2742</v>
      </c>
      <c r="F114" t="s">
        <v>19</v>
      </c>
      <c r="G114" t="s">
        <v>1476</v>
      </c>
      <c r="H114" s="3" t="s">
        <v>1045</v>
      </c>
      <c r="J114" t="s">
        <v>425</v>
      </c>
      <c r="K114">
        <v>1</v>
      </c>
      <c r="L114">
        <v>399</v>
      </c>
      <c r="N114" s="6" t="s">
        <v>1487</v>
      </c>
      <c r="O114" s="6"/>
      <c r="P114" s="6">
        <v>792</v>
      </c>
      <c r="Q114" s="6" t="s">
        <v>1476</v>
      </c>
      <c r="R114" s="6" t="s">
        <v>1477</v>
      </c>
      <c r="S114" s="6"/>
      <c r="T114" s="6">
        <v>963567</v>
      </c>
      <c r="U114" s="6" t="s">
        <v>2743</v>
      </c>
      <c r="V114" s="6" t="s">
        <v>2744</v>
      </c>
      <c r="W114" s="6"/>
      <c r="X114" s="6"/>
      <c r="Y114" s="6"/>
      <c r="Z114" t="s">
        <v>2740</v>
      </c>
    </row>
    <row r="115" spans="1:26">
      <c r="A115" s="1">
        <v>44298</v>
      </c>
      <c r="B115" s="2">
        <v>202104121043</v>
      </c>
      <c r="C115" t="s">
        <v>18</v>
      </c>
      <c r="D115" t="s">
        <v>5201</v>
      </c>
      <c r="E115" t="s">
        <v>2742</v>
      </c>
      <c r="F115" t="s">
        <v>19</v>
      </c>
      <c r="G115" t="s">
        <v>1476</v>
      </c>
      <c r="H115" s="3">
        <v>4714781020954</v>
      </c>
      <c r="J115" t="s">
        <v>425</v>
      </c>
      <c r="K115">
        <v>1</v>
      </c>
      <c r="L115">
        <v>145</v>
      </c>
      <c r="N115" s="6" t="s">
        <v>1497</v>
      </c>
      <c r="O115" s="6"/>
      <c r="P115" s="6">
        <v>792</v>
      </c>
      <c r="Q115" s="6" t="s">
        <v>1476</v>
      </c>
      <c r="R115" s="6" t="s">
        <v>1477</v>
      </c>
      <c r="S115" s="6"/>
      <c r="T115" s="6">
        <v>963567</v>
      </c>
      <c r="U115" s="6" t="s">
        <v>2743</v>
      </c>
      <c r="V115" s="6" t="s">
        <v>2744</v>
      </c>
      <c r="W115" s="6"/>
      <c r="X115" s="6"/>
      <c r="Y115" s="6"/>
      <c r="Z115" t="s">
        <v>2740</v>
      </c>
    </row>
    <row r="116" spans="1:26">
      <c r="A116" s="1">
        <v>44298</v>
      </c>
      <c r="B116" s="2">
        <v>202104121043</v>
      </c>
      <c r="C116" t="s">
        <v>18</v>
      </c>
      <c r="D116" t="s">
        <v>5201</v>
      </c>
      <c r="E116" t="s">
        <v>2742</v>
      </c>
      <c r="F116" t="s">
        <v>19</v>
      </c>
      <c r="G116" t="s">
        <v>1476</v>
      </c>
      <c r="H116" s="3" t="s">
        <v>1028</v>
      </c>
      <c r="J116" t="s">
        <v>425</v>
      </c>
      <c r="K116">
        <v>1</v>
      </c>
      <c r="L116">
        <v>199</v>
      </c>
      <c r="N116" s="6" t="s">
        <v>1527</v>
      </c>
      <c r="O116" s="6"/>
      <c r="P116" s="6">
        <v>792</v>
      </c>
      <c r="Q116" s="6" t="s">
        <v>1476</v>
      </c>
      <c r="R116" s="6" t="s">
        <v>1477</v>
      </c>
      <c r="S116" s="6"/>
      <c r="T116" s="6">
        <v>963567</v>
      </c>
      <c r="U116" s="6" t="s">
        <v>2743</v>
      </c>
      <c r="V116" s="6" t="s">
        <v>2744</v>
      </c>
      <c r="W116" s="6"/>
      <c r="X116" s="6"/>
      <c r="Y116" s="6"/>
      <c r="Z116" t="s">
        <v>2740</v>
      </c>
    </row>
    <row r="117" spans="1:26">
      <c r="A117" s="1">
        <v>44298</v>
      </c>
      <c r="B117" s="2">
        <v>202104121043</v>
      </c>
      <c r="C117" t="s">
        <v>18</v>
      </c>
      <c r="D117" t="s">
        <v>5201</v>
      </c>
      <c r="E117" t="s">
        <v>2742</v>
      </c>
      <c r="F117" t="s">
        <v>19</v>
      </c>
      <c r="G117" t="s">
        <v>1476</v>
      </c>
      <c r="H117" s="3">
        <v>4714781020169</v>
      </c>
      <c r="J117" t="s">
        <v>425</v>
      </c>
      <c r="K117">
        <v>1</v>
      </c>
      <c r="L117">
        <v>49</v>
      </c>
      <c r="N117" s="6" t="s">
        <v>195</v>
      </c>
      <c r="O117" s="6"/>
      <c r="P117" s="6">
        <v>792</v>
      </c>
      <c r="Q117" s="6" t="s">
        <v>1476</v>
      </c>
      <c r="R117" s="6" t="s">
        <v>1477</v>
      </c>
      <c r="S117" s="6"/>
      <c r="T117" s="6">
        <v>963567</v>
      </c>
      <c r="U117" s="6" t="s">
        <v>2743</v>
      </c>
      <c r="V117" s="6" t="s">
        <v>2744</v>
      </c>
      <c r="W117" s="6"/>
      <c r="X117" s="6"/>
      <c r="Y117" s="6"/>
      <c r="Z117" t="s">
        <v>2740</v>
      </c>
    </row>
    <row r="118" spans="1:26">
      <c r="A118" s="1">
        <v>44298</v>
      </c>
      <c r="B118" s="2">
        <v>202104121044</v>
      </c>
      <c r="C118" t="s">
        <v>18</v>
      </c>
      <c r="D118" t="s">
        <v>5202</v>
      </c>
      <c r="E118" t="s">
        <v>2748</v>
      </c>
      <c r="F118" t="s">
        <v>19</v>
      </c>
      <c r="G118" t="s">
        <v>1476</v>
      </c>
      <c r="H118" s="3" t="s">
        <v>163</v>
      </c>
      <c r="J118" t="s">
        <v>425</v>
      </c>
      <c r="K118">
        <v>1</v>
      </c>
      <c r="L118">
        <v>399</v>
      </c>
      <c r="N118" s="6" t="s">
        <v>1487</v>
      </c>
      <c r="O118" s="6"/>
      <c r="P118" s="6">
        <v>464</v>
      </c>
      <c r="Q118" s="6" t="s">
        <v>1476</v>
      </c>
      <c r="R118" s="6" t="s">
        <v>1477</v>
      </c>
      <c r="S118" s="6"/>
      <c r="T118" s="6">
        <v>165482</v>
      </c>
      <c r="U118" s="6" t="s">
        <v>2749</v>
      </c>
      <c r="V118" s="6" t="s">
        <v>2750</v>
      </c>
      <c r="W118" s="6"/>
      <c r="X118" s="6"/>
      <c r="Y118" s="6"/>
      <c r="Z118" t="s">
        <v>2746</v>
      </c>
    </row>
    <row r="119" spans="1:26">
      <c r="A119" s="1">
        <v>44298</v>
      </c>
      <c r="B119" s="2">
        <v>202104121044</v>
      </c>
      <c r="C119" t="s">
        <v>18</v>
      </c>
      <c r="D119" t="s">
        <v>5202</v>
      </c>
      <c r="E119" t="s">
        <v>2748</v>
      </c>
      <c r="F119" t="s">
        <v>19</v>
      </c>
      <c r="G119" t="s">
        <v>1476</v>
      </c>
      <c r="H119" s="3" t="s">
        <v>1474</v>
      </c>
      <c r="J119" t="s">
        <v>1475</v>
      </c>
      <c r="K119">
        <v>1</v>
      </c>
      <c r="L119">
        <v>65</v>
      </c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</row>
    <row r="120" spans="1:26">
      <c r="A120" s="1">
        <v>44298</v>
      </c>
      <c r="B120" s="2">
        <v>202104121045</v>
      </c>
      <c r="C120" t="s">
        <v>18</v>
      </c>
      <c r="D120" t="s">
        <v>5203</v>
      </c>
      <c r="E120" t="s">
        <v>2754</v>
      </c>
      <c r="F120" t="s">
        <v>19</v>
      </c>
      <c r="G120" t="s">
        <v>1476</v>
      </c>
      <c r="H120" s="3" t="s">
        <v>1021</v>
      </c>
      <c r="J120" t="s">
        <v>425</v>
      </c>
      <c r="K120">
        <v>1</v>
      </c>
      <c r="L120">
        <v>199</v>
      </c>
      <c r="N120" s="6" t="s">
        <v>1527</v>
      </c>
      <c r="O120" s="6"/>
      <c r="P120" s="6">
        <v>264</v>
      </c>
      <c r="Q120" s="6" t="s">
        <v>1476</v>
      </c>
      <c r="R120" s="6" t="s">
        <v>1477</v>
      </c>
      <c r="S120" s="6"/>
      <c r="T120" s="6">
        <v>163693</v>
      </c>
      <c r="U120" s="6" t="s">
        <v>2755</v>
      </c>
      <c r="V120" s="6" t="s">
        <v>2756</v>
      </c>
      <c r="W120" s="6"/>
      <c r="X120" s="6"/>
      <c r="Y120" s="6"/>
      <c r="Z120" t="s">
        <v>2752</v>
      </c>
    </row>
    <row r="121" spans="1:26">
      <c r="A121" s="1">
        <v>44298</v>
      </c>
      <c r="B121" s="2">
        <v>202104121045</v>
      </c>
      <c r="C121" t="s">
        <v>18</v>
      </c>
      <c r="D121" t="s">
        <v>5203</v>
      </c>
      <c r="E121" t="s">
        <v>2754</v>
      </c>
      <c r="F121" t="s">
        <v>19</v>
      </c>
      <c r="G121" t="s">
        <v>1476</v>
      </c>
      <c r="H121" s="3" t="s">
        <v>1474</v>
      </c>
      <c r="J121" t="s">
        <v>1475</v>
      </c>
      <c r="K121">
        <v>1</v>
      </c>
      <c r="L121">
        <v>65</v>
      </c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</row>
    <row r="122" spans="1:26">
      <c r="A122" s="1">
        <v>44298</v>
      </c>
      <c r="B122" s="2">
        <v>202104121046</v>
      </c>
      <c r="C122" t="s">
        <v>18</v>
      </c>
      <c r="D122" t="s">
        <v>5204</v>
      </c>
      <c r="E122" t="s">
        <v>2760</v>
      </c>
      <c r="F122" t="s">
        <v>19</v>
      </c>
      <c r="G122" t="s">
        <v>1476</v>
      </c>
      <c r="H122" s="3" t="s">
        <v>187</v>
      </c>
      <c r="J122" t="s">
        <v>425</v>
      </c>
      <c r="K122">
        <v>1</v>
      </c>
      <c r="L122">
        <v>570</v>
      </c>
      <c r="N122" s="6" t="s">
        <v>2762</v>
      </c>
      <c r="O122" s="6"/>
      <c r="P122" s="6">
        <v>1159</v>
      </c>
      <c r="Q122" s="6" t="s">
        <v>1476</v>
      </c>
      <c r="R122" s="6" t="s">
        <v>1495</v>
      </c>
      <c r="S122" s="6"/>
      <c r="T122" s="6">
        <v>891903</v>
      </c>
      <c r="U122" s="6" t="s">
        <v>2764</v>
      </c>
      <c r="V122" s="6" t="s">
        <v>2765</v>
      </c>
      <c r="W122" s="6"/>
      <c r="X122" s="6"/>
      <c r="Y122" s="6"/>
      <c r="Z122" t="s">
        <v>2758</v>
      </c>
    </row>
    <row r="123" spans="1:26">
      <c r="A123" s="1">
        <v>44298</v>
      </c>
      <c r="B123" s="2">
        <v>202104121046</v>
      </c>
      <c r="C123" t="s">
        <v>18</v>
      </c>
      <c r="D123" t="s">
        <v>5204</v>
      </c>
      <c r="E123" t="s">
        <v>2760</v>
      </c>
      <c r="F123" t="s">
        <v>19</v>
      </c>
      <c r="G123" t="s">
        <v>1476</v>
      </c>
      <c r="H123" s="3">
        <v>4714781020787</v>
      </c>
      <c r="J123" t="s">
        <v>425</v>
      </c>
      <c r="K123">
        <v>1</v>
      </c>
      <c r="L123">
        <v>135</v>
      </c>
      <c r="N123" s="6" t="s">
        <v>1979</v>
      </c>
      <c r="O123" s="6"/>
      <c r="P123" s="6">
        <v>1159</v>
      </c>
      <c r="Q123" s="6" t="s">
        <v>1476</v>
      </c>
      <c r="R123" s="6" t="s">
        <v>1495</v>
      </c>
      <c r="S123" s="6"/>
      <c r="T123" s="6">
        <v>891903</v>
      </c>
      <c r="U123" s="6" t="s">
        <v>2764</v>
      </c>
      <c r="V123" s="6" t="s">
        <v>2765</v>
      </c>
      <c r="W123" s="6"/>
      <c r="X123" s="6"/>
      <c r="Y123" s="6"/>
      <c r="Z123" t="s">
        <v>2758</v>
      </c>
    </row>
    <row r="124" spans="1:26">
      <c r="A124" s="1">
        <v>44298</v>
      </c>
      <c r="B124" s="2">
        <v>202104121046</v>
      </c>
      <c r="C124" t="s">
        <v>18</v>
      </c>
      <c r="D124" t="s">
        <v>5204</v>
      </c>
      <c r="E124" t="s">
        <v>2760</v>
      </c>
      <c r="F124" t="s">
        <v>19</v>
      </c>
      <c r="G124" t="s">
        <v>1476</v>
      </c>
      <c r="H124" s="3">
        <v>4714781020770</v>
      </c>
      <c r="J124" t="s">
        <v>425</v>
      </c>
      <c r="K124">
        <v>1</v>
      </c>
      <c r="L124">
        <v>135</v>
      </c>
      <c r="N124" s="6" t="s">
        <v>2029</v>
      </c>
      <c r="O124" s="6"/>
      <c r="P124" s="6">
        <v>1159</v>
      </c>
      <c r="Q124" s="6" t="s">
        <v>1476</v>
      </c>
      <c r="R124" s="6" t="s">
        <v>1495</v>
      </c>
      <c r="S124" s="6"/>
      <c r="T124" s="6">
        <v>891903</v>
      </c>
      <c r="U124" s="6" t="s">
        <v>2764</v>
      </c>
      <c r="V124" s="6" t="s">
        <v>2765</v>
      </c>
      <c r="W124" s="6"/>
      <c r="X124" s="6"/>
      <c r="Y124" s="6"/>
      <c r="Z124" t="s">
        <v>2758</v>
      </c>
    </row>
    <row r="125" spans="1:26">
      <c r="A125" s="1">
        <v>44298</v>
      </c>
      <c r="B125" s="2">
        <v>202104121046</v>
      </c>
      <c r="C125" t="s">
        <v>18</v>
      </c>
      <c r="D125" t="s">
        <v>5204</v>
      </c>
      <c r="E125" t="s">
        <v>2760</v>
      </c>
      <c r="F125" t="s">
        <v>19</v>
      </c>
      <c r="G125" t="s">
        <v>1476</v>
      </c>
      <c r="H125" s="3">
        <v>4714781020510</v>
      </c>
      <c r="J125" t="s">
        <v>425</v>
      </c>
      <c r="K125">
        <v>1</v>
      </c>
      <c r="L125">
        <v>260</v>
      </c>
      <c r="N125" s="6" t="s">
        <v>1917</v>
      </c>
      <c r="O125" s="6"/>
      <c r="P125" s="6">
        <v>1159</v>
      </c>
      <c r="Q125" s="6" t="s">
        <v>1476</v>
      </c>
      <c r="R125" s="6" t="s">
        <v>1495</v>
      </c>
      <c r="S125" s="6"/>
      <c r="T125" s="6">
        <v>891903</v>
      </c>
      <c r="U125" s="6" t="s">
        <v>2764</v>
      </c>
      <c r="V125" s="6" t="s">
        <v>2765</v>
      </c>
      <c r="W125" s="6"/>
      <c r="X125" s="6"/>
      <c r="Y125" s="6"/>
      <c r="Z125" t="s">
        <v>2758</v>
      </c>
    </row>
    <row r="126" spans="1:26">
      <c r="A126" s="1">
        <v>44298</v>
      </c>
      <c r="B126" s="2">
        <v>202104121046</v>
      </c>
      <c r="C126" t="s">
        <v>18</v>
      </c>
      <c r="D126" t="s">
        <v>5204</v>
      </c>
      <c r="E126" t="s">
        <v>2760</v>
      </c>
      <c r="F126" t="s">
        <v>19</v>
      </c>
      <c r="G126" t="s">
        <v>1476</v>
      </c>
      <c r="H126" s="3">
        <v>4714781021227</v>
      </c>
      <c r="J126" t="s">
        <v>425</v>
      </c>
      <c r="K126">
        <v>1</v>
      </c>
      <c r="L126">
        <v>59</v>
      </c>
      <c r="N126" s="6" t="s">
        <v>2465</v>
      </c>
      <c r="O126" s="6"/>
      <c r="P126" s="6">
        <v>1159</v>
      </c>
      <c r="Q126" s="6" t="s">
        <v>1476</v>
      </c>
      <c r="R126" s="6" t="s">
        <v>1495</v>
      </c>
      <c r="S126" s="6"/>
      <c r="T126" s="6">
        <v>891903</v>
      </c>
      <c r="U126" s="6" t="s">
        <v>2764</v>
      </c>
      <c r="V126" s="6" t="s">
        <v>2765</v>
      </c>
      <c r="W126" s="6"/>
      <c r="X126" s="6"/>
      <c r="Y126" s="6"/>
      <c r="Z126" t="s">
        <v>2758</v>
      </c>
    </row>
    <row r="127" spans="1:26">
      <c r="A127" s="1">
        <v>44298</v>
      </c>
      <c r="B127" s="2">
        <v>202104121047</v>
      </c>
      <c r="C127" t="s">
        <v>18</v>
      </c>
      <c r="D127" t="s">
        <v>5205</v>
      </c>
      <c r="E127" t="s">
        <v>2769</v>
      </c>
      <c r="F127" t="s">
        <v>19</v>
      </c>
      <c r="G127" t="s">
        <v>1476</v>
      </c>
      <c r="H127" s="3" t="s">
        <v>163</v>
      </c>
      <c r="J127" t="s">
        <v>425</v>
      </c>
      <c r="K127">
        <v>2</v>
      </c>
      <c r="L127">
        <v>798</v>
      </c>
      <c r="N127" s="6" t="s">
        <v>1487</v>
      </c>
      <c r="O127" s="6"/>
      <c r="P127" s="6">
        <v>798</v>
      </c>
      <c r="Q127" s="6" t="s">
        <v>1476</v>
      </c>
      <c r="R127" s="6" t="s">
        <v>1477</v>
      </c>
      <c r="S127" s="6"/>
      <c r="T127" s="6">
        <v>164397</v>
      </c>
      <c r="U127" s="6" t="s">
        <v>2770</v>
      </c>
      <c r="V127" s="6" t="s">
        <v>2771</v>
      </c>
      <c r="W127" s="6"/>
      <c r="X127" s="6"/>
      <c r="Y127" s="6"/>
      <c r="Z127" t="s">
        <v>2767</v>
      </c>
    </row>
    <row r="128" spans="1:26">
      <c r="A128" s="1">
        <v>44298</v>
      </c>
      <c r="B128" s="2">
        <v>202104121048</v>
      </c>
      <c r="C128" t="s">
        <v>18</v>
      </c>
      <c r="D128" t="s">
        <v>5206</v>
      </c>
      <c r="E128" t="s">
        <v>2775</v>
      </c>
      <c r="F128" t="s">
        <v>19</v>
      </c>
      <c r="G128" t="s">
        <v>1940</v>
      </c>
      <c r="H128" s="3" t="s">
        <v>163</v>
      </c>
      <c r="J128" t="s">
        <v>425</v>
      </c>
      <c r="K128">
        <v>5</v>
      </c>
      <c r="L128">
        <v>1895</v>
      </c>
      <c r="N128" s="6" t="s">
        <v>1487</v>
      </c>
      <c r="O128" s="6"/>
      <c r="P128" s="6">
        <v>1895</v>
      </c>
      <c r="Q128" s="6" t="s">
        <v>1940</v>
      </c>
      <c r="R128" s="6" t="s">
        <v>1978</v>
      </c>
      <c r="S128" s="6"/>
      <c r="T128" s="6"/>
      <c r="U128" s="6"/>
      <c r="V128" s="6"/>
      <c r="W128" s="6">
        <v>806</v>
      </c>
      <c r="X128" s="6" t="s">
        <v>2776</v>
      </c>
      <c r="Y128" s="6"/>
      <c r="Z128" t="s">
        <v>2773</v>
      </c>
    </row>
    <row r="129" spans="1:26">
      <c r="A129" s="1">
        <v>44298</v>
      </c>
      <c r="B129" s="2">
        <v>202104121049</v>
      </c>
      <c r="C129" t="s">
        <v>18</v>
      </c>
      <c r="D129" t="s">
        <v>5207</v>
      </c>
      <c r="E129" t="s">
        <v>2780</v>
      </c>
      <c r="F129" t="s">
        <v>19</v>
      </c>
      <c r="G129" t="s">
        <v>1476</v>
      </c>
      <c r="H129" s="3" t="s">
        <v>181</v>
      </c>
      <c r="J129" t="s">
        <v>425</v>
      </c>
      <c r="K129">
        <v>1</v>
      </c>
      <c r="L129">
        <v>888</v>
      </c>
      <c r="N129" s="6" t="s">
        <v>879</v>
      </c>
      <c r="O129" s="6"/>
      <c r="P129" s="6">
        <v>888</v>
      </c>
      <c r="Q129" s="6" t="s">
        <v>1476</v>
      </c>
      <c r="R129" s="6" t="s">
        <v>1477</v>
      </c>
      <c r="S129" s="6"/>
      <c r="T129" s="6">
        <v>930800</v>
      </c>
      <c r="U129" s="6" t="s">
        <v>2781</v>
      </c>
      <c r="V129" s="6" t="s">
        <v>2782</v>
      </c>
      <c r="W129" s="6"/>
      <c r="X129" s="6"/>
      <c r="Y129" s="6"/>
      <c r="Z129" t="s">
        <v>2778</v>
      </c>
    </row>
    <row r="130" spans="1:26">
      <c r="A130" s="1">
        <v>44298</v>
      </c>
      <c r="B130" s="2">
        <v>202104121050</v>
      </c>
      <c r="C130" t="s">
        <v>18</v>
      </c>
      <c r="D130" t="s">
        <v>5208</v>
      </c>
      <c r="E130" t="s">
        <v>2786</v>
      </c>
      <c r="F130" t="s">
        <v>19</v>
      </c>
      <c r="G130" t="s">
        <v>1960</v>
      </c>
      <c r="H130" s="3">
        <v>4714781021715</v>
      </c>
      <c r="J130" t="s">
        <v>425</v>
      </c>
      <c r="K130">
        <v>1</v>
      </c>
      <c r="L130">
        <v>299</v>
      </c>
      <c r="N130" s="6" t="s">
        <v>2415</v>
      </c>
      <c r="O130" s="6"/>
      <c r="P130" s="6">
        <v>379</v>
      </c>
      <c r="Q130" s="6" t="s">
        <v>1960</v>
      </c>
      <c r="R130" s="6" t="s">
        <v>1961</v>
      </c>
      <c r="S130" s="6"/>
      <c r="T130" s="6"/>
      <c r="U130" s="6"/>
      <c r="V130" s="6"/>
      <c r="W130" s="6">
        <v>423</v>
      </c>
      <c r="X130" s="6" t="s">
        <v>2787</v>
      </c>
      <c r="Y130" s="6"/>
      <c r="Z130" t="s">
        <v>2784</v>
      </c>
    </row>
    <row r="131" spans="1:26">
      <c r="A131" s="1">
        <v>44298</v>
      </c>
      <c r="B131" s="2">
        <v>202104121050</v>
      </c>
      <c r="C131" t="s">
        <v>18</v>
      </c>
      <c r="D131" t="s">
        <v>5208</v>
      </c>
      <c r="E131" t="s">
        <v>2786</v>
      </c>
      <c r="F131" t="s">
        <v>19</v>
      </c>
      <c r="G131" t="s">
        <v>1960</v>
      </c>
      <c r="H131" s="3" t="s">
        <v>1474</v>
      </c>
      <c r="J131" t="s">
        <v>1475</v>
      </c>
      <c r="K131">
        <v>1</v>
      </c>
      <c r="L131">
        <v>80</v>
      </c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</row>
    <row r="132" spans="1:26">
      <c r="A132" s="1">
        <v>44298</v>
      </c>
      <c r="B132" s="2">
        <v>202104121051</v>
      </c>
      <c r="C132" t="s">
        <v>18</v>
      </c>
      <c r="D132" t="s">
        <v>5209</v>
      </c>
      <c r="E132" t="s">
        <v>2791</v>
      </c>
      <c r="F132" t="s">
        <v>19</v>
      </c>
      <c r="G132" t="s">
        <v>1940</v>
      </c>
      <c r="H132" s="3" t="s">
        <v>175</v>
      </c>
      <c r="J132" t="s">
        <v>425</v>
      </c>
      <c r="K132">
        <v>3</v>
      </c>
      <c r="L132">
        <v>1282</v>
      </c>
      <c r="N132" s="6" t="s">
        <v>1482</v>
      </c>
      <c r="O132" s="6"/>
      <c r="P132" s="6">
        <v>1282</v>
      </c>
      <c r="Q132" s="6" t="s">
        <v>1940</v>
      </c>
      <c r="R132" s="6" t="s">
        <v>1048</v>
      </c>
      <c r="S132" s="6"/>
      <c r="T132" s="6"/>
      <c r="U132" s="6"/>
      <c r="V132" s="6"/>
      <c r="W132" s="6">
        <v>402</v>
      </c>
      <c r="X132" s="6" t="s">
        <v>2792</v>
      </c>
      <c r="Y132" s="6"/>
      <c r="Z132" t="s">
        <v>2789</v>
      </c>
    </row>
    <row r="133" spans="1:26">
      <c r="A133" s="1">
        <v>44298</v>
      </c>
      <c r="B133" s="2">
        <v>202104121052</v>
      </c>
      <c r="C133" t="s">
        <v>18</v>
      </c>
      <c r="D133" t="s">
        <v>5210</v>
      </c>
      <c r="E133" t="s">
        <v>2796</v>
      </c>
      <c r="F133" t="s">
        <v>19</v>
      </c>
      <c r="G133" t="s">
        <v>1960</v>
      </c>
      <c r="H133" s="3" t="s">
        <v>163</v>
      </c>
      <c r="J133" t="s">
        <v>425</v>
      </c>
      <c r="K133">
        <v>1</v>
      </c>
      <c r="L133">
        <v>335</v>
      </c>
      <c r="N133" s="6" t="s">
        <v>1487</v>
      </c>
      <c r="O133" s="6"/>
      <c r="P133" s="6">
        <v>1223</v>
      </c>
      <c r="Q133" s="6" t="s">
        <v>1960</v>
      </c>
      <c r="R133" s="6" t="s">
        <v>1961</v>
      </c>
      <c r="S133" s="6"/>
      <c r="T133" s="6"/>
      <c r="U133" s="6"/>
      <c r="V133" s="6"/>
      <c r="W133" s="6">
        <v>241</v>
      </c>
      <c r="X133" s="6" t="s">
        <v>2797</v>
      </c>
      <c r="Y133" s="6"/>
      <c r="Z133" t="s">
        <v>2794</v>
      </c>
    </row>
    <row r="134" spans="1:26">
      <c r="A134" s="1">
        <v>44298</v>
      </c>
      <c r="B134" s="2">
        <v>202104121052</v>
      </c>
      <c r="C134" t="s">
        <v>18</v>
      </c>
      <c r="D134" t="s">
        <v>5210</v>
      </c>
      <c r="E134" t="s">
        <v>2796</v>
      </c>
      <c r="F134" t="s">
        <v>19</v>
      </c>
      <c r="G134" t="s">
        <v>1960</v>
      </c>
      <c r="H134" s="3" t="s">
        <v>181</v>
      </c>
      <c r="J134" t="s">
        <v>425</v>
      </c>
      <c r="K134">
        <v>1</v>
      </c>
      <c r="L134">
        <v>888</v>
      </c>
      <c r="N134" s="6" t="s">
        <v>879</v>
      </c>
      <c r="O134" s="6"/>
      <c r="P134" s="6">
        <v>1223</v>
      </c>
      <c r="Q134" s="6" t="s">
        <v>1960</v>
      </c>
      <c r="R134" s="6" t="s">
        <v>1961</v>
      </c>
      <c r="S134" s="6"/>
      <c r="T134" s="6"/>
      <c r="U134" s="6"/>
      <c r="V134" s="6"/>
      <c r="W134" s="6">
        <v>241</v>
      </c>
      <c r="X134" s="6" t="s">
        <v>2797</v>
      </c>
      <c r="Y134" s="6"/>
      <c r="Z134" t="s">
        <v>2794</v>
      </c>
    </row>
    <row r="135" spans="1:26">
      <c r="A135" s="1">
        <v>44298</v>
      </c>
      <c r="B135" s="2">
        <v>202104121053</v>
      </c>
      <c r="C135" t="s">
        <v>18</v>
      </c>
      <c r="D135" t="s">
        <v>5211</v>
      </c>
      <c r="E135" t="s">
        <v>2801</v>
      </c>
      <c r="F135" t="s">
        <v>19</v>
      </c>
      <c r="G135" t="s">
        <v>1476</v>
      </c>
      <c r="H135" s="3">
        <v>4714781020107</v>
      </c>
      <c r="J135" t="s">
        <v>425</v>
      </c>
      <c r="K135">
        <v>1</v>
      </c>
      <c r="L135">
        <v>342</v>
      </c>
      <c r="N135" s="6" t="s">
        <v>877</v>
      </c>
      <c r="O135" s="6"/>
      <c r="P135" s="6">
        <v>1240</v>
      </c>
      <c r="Q135" s="6" t="s">
        <v>1476</v>
      </c>
      <c r="R135" s="6" t="s">
        <v>1477</v>
      </c>
      <c r="S135" s="6"/>
      <c r="T135" s="6">
        <v>151601</v>
      </c>
      <c r="U135" s="6" t="s">
        <v>2802</v>
      </c>
      <c r="V135" s="6" t="s">
        <v>2803</v>
      </c>
      <c r="W135" s="6"/>
      <c r="X135" s="6"/>
      <c r="Y135" s="6"/>
      <c r="Z135" t="s">
        <v>2799</v>
      </c>
    </row>
    <row r="136" spans="1:26">
      <c r="A136" s="1">
        <v>44298</v>
      </c>
      <c r="B136" s="2">
        <v>202104121053</v>
      </c>
      <c r="C136" t="s">
        <v>18</v>
      </c>
      <c r="D136" t="s">
        <v>5211</v>
      </c>
      <c r="E136" t="s">
        <v>2801</v>
      </c>
      <c r="F136" t="s">
        <v>19</v>
      </c>
      <c r="G136" t="s">
        <v>1476</v>
      </c>
      <c r="H136" s="3">
        <v>4714781020282</v>
      </c>
      <c r="J136" t="s">
        <v>425</v>
      </c>
      <c r="K136">
        <v>1</v>
      </c>
      <c r="L136">
        <v>299</v>
      </c>
      <c r="N136" s="6" t="s">
        <v>1913</v>
      </c>
      <c r="O136" s="6"/>
      <c r="P136" s="6">
        <v>1240</v>
      </c>
      <c r="Q136" s="6" t="s">
        <v>1476</v>
      </c>
      <c r="R136" s="6" t="s">
        <v>1477</v>
      </c>
      <c r="S136" s="6"/>
      <c r="T136" s="6">
        <v>151601</v>
      </c>
      <c r="U136" s="6" t="s">
        <v>2802</v>
      </c>
      <c r="V136" s="6" t="s">
        <v>2803</v>
      </c>
      <c r="W136" s="6"/>
      <c r="X136" s="6"/>
      <c r="Y136" s="6"/>
      <c r="Z136" t="s">
        <v>2799</v>
      </c>
    </row>
    <row r="137" spans="1:26">
      <c r="A137" s="1">
        <v>44298</v>
      </c>
      <c r="B137" s="2">
        <v>202104121053</v>
      </c>
      <c r="C137" t="s">
        <v>18</v>
      </c>
      <c r="D137" t="s">
        <v>5211</v>
      </c>
      <c r="E137" t="s">
        <v>2801</v>
      </c>
      <c r="F137" t="s">
        <v>19</v>
      </c>
      <c r="G137" t="s">
        <v>1476</v>
      </c>
      <c r="H137" s="3" t="s">
        <v>175</v>
      </c>
      <c r="J137" t="s">
        <v>425</v>
      </c>
      <c r="K137">
        <v>1</v>
      </c>
      <c r="L137">
        <v>450</v>
      </c>
      <c r="N137" s="6" t="s">
        <v>1482</v>
      </c>
      <c r="O137" s="6"/>
      <c r="P137" s="6">
        <v>1240</v>
      </c>
      <c r="Q137" s="6" t="s">
        <v>1476</v>
      </c>
      <c r="R137" s="6" t="s">
        <v>1477</v>
      </c>
      <c r="S137" s="6"/>
      <c r="T137" s="6">
        <v>151601</v>
      </c>
      <c r="U137" s="6" t="s">
        <v>2802</v>
      </c>
      <c r="V137" s="6" t="s">
        <v>2803</v>
      </c>
      <c r="W137" s="6"/>
      <c r="X137" s="6"/>
      <c r="Y137" s="6"/>
      <c r="Z137" t="s">
        <v>2799</v>
      </c>
    </row>
    <row r="138" spans="1:26">
      <c r="A138" s="1">
        <v>44298</v>
      </c>
      <c r="B138" s="2">
        <v>202104121053</v>
      </c>
      <c r="C138" t="s">
        <v>18</v>
      </c>
      <c r="D138" t="s">
        <v>5211</v>
      </c>
      <c r="E138" t="s">
        <v>2801</v>
      </c>
      <c r="F138" t="s">
        <v>19</v>
      </c>
      <c r="G138" t="s">
        <v>1476</v>
      </c>
      <c r="H138" s="3">
        <v>4714781021029</v>
      </c>
      <c r="J138" t="s">
        <v>425</v>
      </c>
      <c r="K138">
        <v>1</v>
      </c>
      <c r="L138">
        <v>149</v>
      </c>
      <c r="N138" s="6" t="s">
        <v>1505</v>
      </c>
      <c r="O138" s="6"/>
      <c r="P138" s="6">
        <v>1240</v>
      </c>
      <c r="Q138" s="6" t="s">
        <v>1476</v>
      </c>
      <c r="R138" s="6" t="s">
        <v>1477</v>
      </c>
      <c r="S138" s="6"/>
      <c r="T138" s="6">
        <v>151601</v>
      </c>
      <c r="U138" s="6" t="s">
        <v>2802</v>
      </c>
      <c r="V138" s="6" t="s">
        <v>2803</v>
      </c>
      <c r="W138" s="6"/>
      <c r="X138" s="6"/>
      <c r="Y138" s="6"/>
      <c r="Z138" t="s">
        <v>2799</v>
      </c>
    </row>
    <row r="139" spans="1:26">
      <c r="A139" s="1">
        <v>44298</v>
      </c>
      <c r="B139" s="2">
        <v>202104121054</v>
      </c>
      <c r="C139" t="s">
        <v>18</v>
      </c>
      <c r="D139" t="s">
        <v>5212</v>
      </c>
      <c r="E139" t="s">
        <v>2807</v>
      </c>
      <c r="F139" t="s">
        <v>19</v>
      </c>
      <c r="G139" t="s">
        <v>1476</v>
      </c>
      <c r="H139" s="3" t="s">
        <v>220</v>
      </c>
      <c r="J139" t="s">
        <v>425</v>
      </c>
      <c r="K139">
        <v>1</v>
      </c>
      <c r="L139">
        <v>748</v>
      </c>
      <c r="N139" s="6" t="s">
        <v>1929</v>
      </c>
      <c r="O139" s="6"/>
      <c r="P139" s="6">
        <v>748</v>
      </c>
      <c r="Q139" s="6" t="s">
        <v>1476</v>
      </c>
      <c r="R139" s="6" t="s">
        <v>1477</v>
      </c>
      <c r="S139" s="6"/>
      <c r="T139" s="6">
        <v>943747</v>
      </c>
      <c r="U139" s="6" t="s">
        <v>2809</v>
      </c>
      <c r="V139" s="6" t="s">
        <v>2810</v>
      </c>
      <c r="W139" s="6"/>
      <c r="X139" s="6"/>
      <c r="Y139" s="6"/>
      <c r="Z139" t="s">
        <v>2805</v>
      </c>
    </row>
    <row r="140" spans="1:26">
      <c r="A140" s="1">
        <v>44298</v>
      </c>
      <c r="B140" s="2">
        <v>202104121055</v>
      </c>
      <c r="C140" t="s">
        <v>18</v>
      </c>
      <c r="D140" t="s">
        <v>5213</v>
      </c>
      <c r="E140" t="s">
        <v>2814</v>
      </c>
      <c r="F140" t="s">
        <v>19</v>
      </c>
      <c r="G140" t="s">
        <v>1476</v>
      </c>
      <c r="H140" s="3">
        <v>4714781020510</v>
      </c>
      <c r="J140" t="s">
        <v>425</v>
      </c>
      <c r="K140">
        <v>3</v>
      </c>
      <c r="L140">
        <v>897</v>
      </c>
      <c r="N140" s="6" t="s">
        <v>1902</v>
      </c>
      <c r="O140" s="6"/>
      <c r="P140" s="6">
        <v>897</v>
      </c>
      <c r="Q140" s="6" t="s">
        <v>1476</v>
      </c>
      <c r="R140" s="6" t="s">
        <v>1477</v>
      </c>
      <c r="S140" s="6"/>
      <c r="T140" s="6">
        <v>992716</v>
      </c>
      <c r="U140" s="6" t="s">
        <v>2815</v>
      </c>
      <c r="V140" s="6" t="s">
        <v>2816</v>
      </c>
      <c r="W140" s="6"/>
      <c r="X140" s="6"/>
      <c r="Y140" s="6"/>
      <c r="Z140" t="s">
        <v>2812</v>
      </c>
    </row>
    <row r="141" spans="1:26">
      <c r="A141" s="1">
        <v>44298</v>
      </c>
      <c r="B141" s="2">
        <v>202104121056</v>
      </c>
      <c r="C141" t="s">
        <v>18</v>
      </c>
      <c r="D141" t="s">
        <v>5214</v>
      </c>
      <c r="E141" t="s">
        <v>2820</v>
      </c>
      <c r="F141" t="s">
        <v>19</v>
      </c>
      <c r="G141" t="s">
        <v>1476</v>
      </c>
      <c r="H141" s="3">
        <v>4714781024723</v>
      </c>
      <c r="J141" t="s">
        <v>425</v>
      </c>
      <c r="K141">
        <v>1</v>
      </c>
      <c r="L141">
        <v>299</v>
      </c>
      <c r="N141" s="6" t="s">
        <v>1525</v>
      </c>
      <c r="O141" s="6"/>
      <c r="P141" s="6">
        <v>826</v>
      </c>
      <c r="Q141" s="6" t="s">
        <v>1476</v>
      </c>
      <c r="R141" s="6" t="s">
        <v>1477</v>
      </c>
      <c r="S141" s="6"/>
      <c r="T141" s="6">
        <v>941338</v>
      </c>
      <c r="U141" s="6" t="s">
        <v>2821</v>
      </c>
      <c r="V141" s="6" t="s">
        <v>2822</v>
      </c>
      <c r="W141" s="6"/>
      <c r="X141" s="6"/>
      <c r="Y141" s="6"/>
      <c r="Z141" t="s">
        <v>2818</v>
      </c>
    </row>
    <row r="142" spans="1:26">
      <c r="A142" s="1">
        <v>44298</v>
      </c>
      <c r="B142" s="2">
        <v>202104121056</v>
      </c>
      <c r="C142" t="s">
        <v>18</v>
      </c>
      <c r="D142" t="s">
        <v>5214</v>
      </c>
      <c r="E142" t="s">
        <v>2820</v>
      </c>
      <c r="F142" t="s">
        <v>19</v>
      </c>
      <c r="G142" t="s">
        <v>1476</v>
      </c>
      <c r="H142" s="3">
        <v>4714781020794</v>
      </c>
      <c r="J142" t="s">
        <v>425</v>
      </c>
      <c r="K142">
        <v>1</v>
      </c>
      <c r="L142">
        <v>128</v>
      </c>
      <c r="N142" s="6" t="s">
        <v>1954</v>
      </c>
      <c r="O142" s="6"/>
      <c r="P142" s="6">
        <v>826</v>
      </c>
      <c r="Q142" s="6" t="s">
        <v>1476</v>
      </c>
      <c r="R142" s="6" t="s">
        <v>1477</v>
      </c>
      <c r="S142" s="6"/>
      <c r="T142" s="6">
        <v>941338</v>
      </c>
      <c r="U142" s="6" t="s">
        <v>2821</v>
      </c>
      <c r="V142" s="6" t="s">
        <v>2822</v>
      </c>
      <c r="W142" s="6"/>
      <c r="X142" s="6"/>
      <c r="Y142" s="6"/>
      <c r="Z142" t="s">
        <v>2818</v>
      </c>
    </row>
    <row r="143" spans="1:26">
      <c r="A143" s="1">
        <v>44298</v>
      </c>
      <c r="B143" s="2">
        <v>202104121056</v>
      </c>
      <c r="C143" t="s">
        <v>18</v>
      </c>
      <c r="D143" t="s">
        <v>5214</v>
      </c>
      <c r="E143" t="s">
        <v>2820</v>
      </c>
      <c r="F143" t="s">
        <v>19</v>
      </c>
      <c r="G143" t="s">
        <v>1476</v>
      </c>
      <c r="H143" s="3" t="s">
        <v>163</v>
      </c>
      <c r="J143" t="s">
        <v>425</v>
      </c>
      <c r="K143">
        <v>1</v>
      </c>
      <c r="L143">
        <v>399</v>
      </c>
      <c r="N143" s="6" t="s">
        <v>1487</v>
      </c>
      <c r="O143" s="6"/>
      <c r="P143" s="6">
        <v>826</v>
      </c>
      <c r="Q143" s="6" t="s">
        <v>1476</v>
      </c>
      <c r="R143" s="6" t="s">
        <v>1477</v>
      </c>
      <c r="S143" s="6"/>
      <c r="T143" s="6">
        <v>941338</v>
      </c>
      <c r="U143" s="6" t="s">
        <v>2821</v>
      </c>
      <c r="V143" s="6" t="s">
        <v>2822</v>
      </c>
      <c r="W143" s="6"/>
      <c r="X143" s="6"/>
      <c r="Y143" s="6"/>
      <c r="Z143" t="s">
        <v>2818</v>
      </c>
    </row>
    <row r="144" spans="1:26">
      <c r="A144" s="1">
        <v>44298</v>
      </c>
      <c r="B144" s="2">
        <v>202104121057</v>
      </c>
      <c r="C144" t="s">
        <v>18</v>
      </c>
      <c r="D144" t="s">
        <v>5215</v>
      </c>
      <c r="E144" t="s">
        <v>2826</v>
      </c>
      <c r="F144" t="s">
        <v>19</v>
      </c>
      <c r="G144" t="s">
        <v>1960</v>
      </c>
      <c r="H144" s="3" t="s">
        <v>257</v>
      </c>
      <c r="J144" t="s">
        <v>425</v>
      </c>
      <c r="K144">
        <v>1</v>
      </c>
      <c r="L144">
        <v>450</v>
      </c>
      <c r="N144" s="6" t="s">
        <v>1482</v>
      </c>
      <c r="O144" s="6"/>
      <c r="P144" s="6">
        <v>530</v>
      </c>
      <c r="Q144" s="6" t="s">
        <v>1960</v>
      </c>
      <c r="R144" s="6" t="s">
        <v>1961</v>
      </c>
      <c r="S144" s="6"/>
      <c r="T144" s="6"/>
      <c r="U144" s="6"/>
      <c r="V144" s="6"/>
      <c r="W144" s="6">
        <v>320</v>
      </c>
      <c r="X144" s="6" t="s">
        <v>2827</v>
      </c>
      <c r="Y144" s="6"/>
      <c r="Z144" t="s">
        <v>2824</v>
      </c>
    </row>
    <row r="145" spans="1:26">
      <c r="A145" s="1">
        <v>44298</v>
      </c>
      <c r="B145" s="2">
        <v>202104121057</v>
      </c>
      <c r="C145" t="s">
        <v>18</v>
      </c>
      <c r="D145" t="s">
        <v>5215</v>
      </c>
      <c r="E145" t="s">
        <v>2826</v>
      </c>
      <c r="F145" t="s">
        <v>19</v>
      </c>
      <c r="G145" t="s">
        <v>1960</v>
      </c>
      <c r="H145" s="3" t="s">
        <v>1474</v>
      </c>
      <c r="J145" t="s">
        <v>1475</v>
      </c>
      <c r="K145">
        <v>1</v>
      </c>
      <c r="L145">
        <v>80</v>
      </c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</row>
    <row r="146" spans="1:26">
      <c r="A146" s="1">
        <v>44298</v>
      </c>
      <c r="B146" s="2">
        <v>202104121058</v>
      </c>
      <c r="C146" t="s">
        <v>18</v>
      </c>
      <c r="D146" t="s">
        <v>5216</v>
      </c>
      <c r="E146" t="s">
        <v>2831</v>
      </c>
      <c r="F146" t="s">
        <v>19</v>
      </c>
      <c r="G146" t="s">
        <v>1940</v>
      </c>
      <c r="H146" s="3" t="s">
        <v>163</v>
      </c>
      <c r="J146" t="s">
        <v>425</v>
      </c>
      <c r="K146">
        <v>2</v>
      </c>
      <c r="L146">
        <v>798</v>
      </c>
      <c r="N146" s="6" t="s">
        <v>1487</v>
      </c>
      <c r="O146" s="6"/>
      <c r="P146" s="6">
        <v>798</v>
      </c>
      <c r="Q146" s="6" t="s">
        <v>1940</v>
      </c>
      <c r="R146" s="6" t="s">
        <v>1048</v>
      </c>
      <c r="S146" s="6"/>
      <c r="T146" s="6"/>
      <c r="U146" s="6"/>
      <c r="V146" s="6"/>
      <c r="W146" s="6">
        <v>403</v>
      </c>
      <c r="X146" s="6" t="s">
        <v>2832</v>
      </c>
      <c r="Y146" s="6"/>
      <c r="Z146" t="s">
        <v>2829</v>
      </c>
    </row>
    <row r="147" spans="1:26">
      <c r="A147" s="1">
        <v>44298</v>
      </c>
      <c r="B147" s="2">
        <v>202104121059</v>
      </c>
      <c r="C147" t="s">
        <v>18</v>
      </c>
      <c r="D147" t="s">
        <v>5217</v>
      </c>
      <c r="E147" t="s">
        <v>2836</v>
      </c>
      <c r="F147" t="s">
        <v>19</v>
      </c>
      <c r="G147" t="s">
        <v>1940</v>
      </c>
      <c r="H147" s="3" t="s">
        <v>295</v>
      </c>
      <c r="J147" t="s">
        <v>425</v>
      </c>
      <c r="K147">
        <v>1</v>
      </c>
      <c r="L147">
        <v>280</v>
      </c>
      <c r="N147" s="6" t="s">
        <v>1479</v>
      </c>
      <c r="O147" s="6"/>
      <c r="P147" s="6">
        <v>745</v>
      </c>
      <c r="Q147" s="6" t="s">
        <v>1940</v>
      </c>
      <c r="R147" s="6" t="s">
        <v>1495</v>
      </c>
      <c r="S147" s="6"/>
      <c r="T147" s="6"/>
      <c r="U147" s="6"/>
      <c r="V147" s="6"/>
      <c r="W147" s="6">
        <v>351</v>
      </c>
      <c r="X147" s="6" t="s">
        <v>2837</v>
      </c>
      <c r="Y147" s="6"/>
      <c r="Z147" t="s">
        <v>2834</v>
      </c>
    </row>
    <row r="148" spans="1:26">
      <c r="A148" s="1">
        <v>44298</v>
      </c>
      <c r="B148" s="2">
        <v>202104121059</v>
      </c>
      <c r="C148" t="s">
        <v>18</v>
      </c>
      <c r="D148" t="s">
        <v>5217</v>
      </c>
      <c r="E148" t="s">
        <v>2836</v>
      </c>
      <c r="F148" t="s">
        <v>19</v>
      </c>
      <c r="G148" t="s">
        <v>1940</v>
      </c>
      <c r="H148" s="3">
        <v>4714781020954</v>
      </c>
      <c r="J148" t="s">
        <v>425</v>
      </c>
      <c r="K148">
        <v>1</v>
      </c>
      <c r="L148">
        <v>145</v>
      </c>
      <c r="N148" s="6" t="s">
        <v>1497</v>
      </c>
      <c r="O148" s="6"/>
      <c r="P148" s="6">
        <v>745</v>
      </c>
      <c r="Q148" s="6" t="s">
        <v>1940</v>
      </c>
      <c r="R148" s="6" t="s">
        <v>1495</v>
      </c>
      <c r="S148" s="6"/>
      <c r="T148" s="6"/>
      <c r="U148" s="6"/>
      <c r="V148" s="6"/>
      <c r="W148" s="6">
        <v>351</v>
      </c>
      <c r="X148" s="6" t="s">
        <v>2837</v>
      </c>
      <c r="Y148" s="6"/>
      <c r="Z148" t="s">
        <v>2834</v>
      </c>
    </row>
    <row r="149" spans="1:26">
      <c r="A149" s="1">
        <v>44298</v>
      </c>
      <c r="B149" s="2">
        <v>202104121059</v>
      </c>
      <c r="C149" t="s">
        <v>18</v>
      </c>
      <c r="D149" t="s">
        <v>5217</v>
      </c>
      <c r="E149" t="s">
        <v>2836</v>
      </c>
      <c r="F149" t="s">
        <v>19</v>
      </c>
      <c r="G149" t="s">
        <v>1940</v>
      </c>
      <c r="H149" s="3">
        <v>4714781020510</v>
      </c>
      <c r="J149" t="s">
        <v>425</v>
      </c>
      <c r="K149">
        <v>1</v>
      </c>
      <c r="L149">
        <v>260</v>
      </c>
      <c r="N149" s="6" t="s">
        <v>1917</v>
      </c>
      <c r="O149" s="6"/>
      <c r="P149" s="6">
        <v>745</v>
      </c>
      <c r="Q149" s="6" t="s">
        <v>1940</v>
      </c>
      <c r="R149" s="6" t="s">
        <v>1495</v>
      </c>
      <c r="S149" s="6"/>
      <c r="T149" s="6"/>
      <c r="U149" s="6"/>
      <c r="V149" s="6"/>
      <c r="W149" s="6">
        <v>351</v>
      </c>
      <c r="X149" s="6" t="s">
        <v>2837</v>
      </c>
      <c r="Y149" s="6"/>
      <c r="Z149" t="s">
        <v>2834</v>
      </c>
    </row>
    <row r="150" spans="1:26">
      <c r="A150" s="1">
        <v>44298</v>
      </c>
      <c r="B150" s="2">
        <v>202104121059</v>
      </c>
      <c r="C150" t="s">
        <v>18</v>
      </c>
      <c r="D150" t="s">
        <v>5217</v>
      </c>
      <c r="E150" t="s">
        <v>2836</v>
      </c>
      <c r="F150" t="s">
        <v>19</v>
      </c>
      <c r="G150" t="s">
        <v>1940</v>
      </c>
      <c r="H150" s="3" t="s">
        <v>1474</v>
      </c>
      <c r="J150" t="s">
        <v>1475</v>
      </c>
      <c r="K150">
        <v>1</v>
      </c>
      <c r="L150">
        <v>60</v>
      </c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</row>
    <row r="151" spans="1:26">
      <c r="A151" s="1">
        <v>44298</v>
      </c>
      <c r="B151" s="2">
        <v>202104121060</v>
      </c>
      <c r="C151" t="s">
        <v>18</v>
      </c>
      <c r="D151" t="s">
        <v>5218</v>
      </c>
      <c r="E151" t="s">
        <v>2841</v>
      </c>
      <c r="F151" t="s">
        <v>19</v>
      </c>
      <c r="G151" t="s">
        <v>1476</v>
      </c>
      <c r="H151" s="3" t="s">
        <v>164</v>
      </c>
      <c r="J151" t="s">
        <v>425</v>
      </c>
      <c r="K151">
        <v>1</v>
      </c>
      <c r="L151">
        <v>399</v>
      </c>
      <c r="N151" s="6" t="s">
        <v>1487</v>
      </c>
      <c r="O151" s="6"/>
      <c r="P151" s="6">
        <v>464</v>
      </c>
      <c r="Q151" s="6" t="s">
        <v>1476</v>
      </c>
      <c r="R151" s="6" t="s">
        <v>1477</v>
      </c>
      <c r="S151" s="6"/>
      <c r="T151" s="6">
        <v>187770</v>
      </c>
      <c r="U151" s="6" t="s">
        <v>2842</v>
      </c>
      <c r="V151" s="6" t="s">
        <v>2843</v>
      </c>
      <c r="W151" s="6"/>
      <c r="X151" s="6"/>
      <c r="Y151" s="6"/>
      <c r="Z151" t="s">
        <v>2839</v>
      </c>
    </row>
    <row r="152" spans="1:26">
      <c r="A152" s="1">
        <v>44298</v>
      </c>
      <c r="B152" s="2">
        <v>202104121060</v>
      </c>
      <c r="C152" t="s">
        <v>18</v>
      </c>
      <c r="D152" t="s">
        <v>5218</v>
      </c>
      <c r="E152" t="s">
        <v>2841</v>
      </c>
      <c r="F152" t="s">
        <v>19</v>
      </c>
      <c r="G152" t="s">
        <v>1476</v>
      </c>
      <c r="H152" s="3" t="s">
        <v>1474</v>
      </c>
      <c r="J152" t="s">
        <v>1475</v>
      </c>
      <c r="K152">
        <v>1</v>
      </c>
      <c r="L152">
        <v>65</v>
      </c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</row>
    <row r="153" spans="1:26">
      <c r="A153" s="1">
        <v>44298</v>
      </c>
      <c r="B153" s="2">
        <v>202104121061</v>
      </c>
      <c r="C153" t="s">
        <v>18</v>
      </c>
      <c r="D153" t="s">
        <v>5219</v>
      </c>
      <c r="E153" t="s">
        <v>2847</v>
      </c>
      <c r="F153" t="s">
        <v>19</v>
      </c>
      <c r="G153" t="s">
        <v>1476</v>
      </c>
      <c r="H153" s="3">
        <v>4714781020107</v>
      </c>
      <c r="J153" t="s">
        <v>425</v>
      </c>
      <c r="K153">
        <v>1</v>
      </c>
      <c r="L153">
        <v>399</v>
      </c>
      <c r="N153" s="6" t="s">
        <v>877</v>
      </c>
      <c r="O153" s="6"/>
      <c r="P153" s="6">
        <v>763</v>
      </c>
      <c r="Q153" s="6" t="s">
        <v>1476</v>
      </c>
      <c r="R153" s="6" t="s">
        <v>1477</v>
      </c>
      <c r="S153" s="6"/>
      <c r="T153" s="6">
        <v>940807</v>
      </c>
      <c r="U153" s="6" t="s">
        <v>2848</v>
      </c>
      <c r="V153" s="6" t="s">
        <v>2849</v>
      </c>
      <c r="W153" s="6"/>
      <c r="X153" s="6"/>
      <c r="Y153" s="6"/>
      <c r="Z153" t="s">
        <v>2845</v>
      </c>
    </row>
    <row r="154" spans="1:26">
      <c r="A154" s="1">
        <v>44298</v>
      </c>
      <c r="B154" s="2">
        <v>202104121061</v>
      </c>
      <c r="C154" t="s">
        <v>18</v>
      </c>
      <c r="D154" t="s">
        <v>5219</v>
      </c>
      <c r="E154" t="s">
        <v>2847</v>
      </c>
      <c r="F154" t="s">
        <v>19</v>
      </c>
      <c r="G154" t="s">
        <v>1476</v>
      </c>
      <c r="H154" s="3">
        <v>4714781020510</v>
      </c>
      <c r="J154" t="s">
        <v>425</v>
      </c>
      <c r="K154">
        <v>1</v>
      </c>
      <c r="L154">
        <v>299</v>
      </c>
      <c r="N154" s="6" t="s">
        <v>1902</v>
      </c>
      <c r="O154" s="6"/>
      <c r="P154" s="6">
        <v>763</v>
      </c>
      <c r="Q154" s="6" t="s">
        <v>1476</v>
      </c>
      <c r="R154" s="6" t="s">
        <v>1477</v>
      </c>
      <c r="S154" s="6"/>
      <c r="T154" s="6">
        <v>940807</v>
      </c>
      <c r="U154" s="6" t="s">
        <v>2848</v>
      </c>
      <c r="V154" s="6" t="s">
        <v>2849</v>
      </c>
      <c r="W154" s="6"/>
      <c r="X154" s="6"/>
      <c r="Y154" s="6"/>
      <c r="Z154" t="s">
        <v>2845</v>
      </c>
    </row>
    <row r="155" spans="1:26">
      <c r="A155" s="1">
        <v>44298</v>
      </c>
      <c r="B155" s="2">
        <v>202104121061</v>
      </c>
      <c r="C155" t="s">
        <v>18</v>
      </c>
      <c r="D155" t="s">
        <v>5219</v>
      </c>
      <c r="E155" t="s">
        <v>2847</v>
      </c>
      <c r="F155" t="s">
        <v>19</v>
      </c>
      <c r="G155" t="s">
        <v>1476</v>
      </c>
      <c r="H155" s="3" t="s">
        <v>1474</v>
      </c>
      <c r="J155" t="s">
        <v>1475</v>
      </c>
      <c r="K155">
        <v>1</v>
      </c>
      <c r="L155">
        <v>65</v>
      </c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</row>
    <row r="156" spans="1:26">
      <c r="A156" s="1">
        <v>44298</v>
      </c>
      <c r="B156" s="2">
        <v>202104121062</v>
      </c>
      <c r="C156" t="s">
        <v>18</v>
      </c>
      <c r="D156" t="s">
        <v>5220</v>
      </c>
      <c r="E156" t="s">
        <v>2853</v>
      </c>
      <c r="F156" t="s">
        <v>19</v>
      </c>
      <c r="G156" t="s">
        <v>1476</v>
      </c>
      <c r="H156" s="3" t="s">
        <v>275</v>
      </c>
      <c r="J156" t="s">
        <v>425</v>
      </c>
      <c r="K156">
        <v>1</v>
      </c>
      <c r="L156">
        <v>528</v>
      </c>
      <c r="N156" s="6" t="s">
        <v>1512</v>
      </c>
      <c r="O156" s="6"/>
      <c r="P156" s="6">
        <v>878</v>
      </c>
      <c r="Q156" s="6" t="s">
        <v>1476</v>
      </c>
      <c r="R156" s="6" t="s">
        <v>1477</v>
      </c>
      <c r="S156" s="6"/>
      <c r="T156" s="6">
        <v>215943</v>
      </c>
      <c r="U156" s="6" t="s">
        <v>2854</v>
      </c>
      <c r="V156" s="6" t="s">
        <v>2855</v>
      </c>
      <c r="W156" s="6"/>
      <c r="X156" s="6"/>
      <c r="Y156" s="6"/>
      <c r="Z156" t="s">
        <v>2851</v>
      </c>
    </row>
    <row r="157" spans="1:26">
      <c r="A157" s="1">
        <v>44298</v>
      </c>
      <c r="B157" s="2">
        <v>202104121062</v>
      </c>
      <c r="C157" t="s">
        <v>18</v>
      </c>
      <c r="D157" t="s">
        <v>5220</v>
      </c>
      <c r="E157" t="s">
        <v>2853</v>
      </c>
      <c r="F157" t="s">
        <v>19</v>
      </c>
      <c r="G157" t="s">
        <v>1476</v>
      </c>
      <c r="H157" s="3">
        <v>4714781020138</v>
      </c>
      <c r="J157" t="s">
        <v>425</v>
      </c>
      <c r="K157">
        <v>1</v>
      </c>
      <c r="L157">
        <v>350</v>
      </c>
      <c r="N157" s="6" t="s">
        <v>2515</v>
      </c>
      <c r="O157" s="6"/>
      <c r="P157" s="6">
        <v>878</v>
      </c>
      <c r="Q157" s="6" t="s">
        <v>1476</v>
      </c>
      <c r="R157" s="6" t="s">
        <v>1477</v>
      </c>
      <c r="S157" s="6"/>
      <c r="T157" s="6">
        <v>215943</v>
      </c>
      <c r="U157" s="6" t="s">
        <v>2854</v>
      </c>
      <c r="V157" s="6" t="s">
        <v>2855</v>
      </c>
      <c r="W157" s="6"/>
      <c r="X157" s="6"/>
      <c r="Y157" s="6"/>
      <c r="Z157" t="s">
        <v>2851</v>
      </c>
    </row>
    <row r="158" spans="1:26">
      <c r="A158" s="1">
        <v>44298</v>
      </c>
      <c r="B158" s="2">
        <v>202104121063</v>
      </c>
      <c r="C158" t="s">
        <v>18</v>
      </c>
      <c r="D158" t="s">
        <v>5221</v>
      </c>
      <c r="E158" t="s">
        <v>2859</v>
      </c>
      <c r="F158" t="s">
        <v>19</v>
      </c>
      <c r="G158" t="s">
        <v>1960</v>
      </c>
      <c r="H158" s="3">
        <v>4714781020107</v>
      </c>
      <c r="J158" t="s">
        <v>425</v>
      </c>
      <c r="K158">
        <v>3</v>
      </c>
      <c r="L158">
        <v>1137</v>
      </c>
      <c r="N158" s="6" t="s">
        <v>877</v>
      </c>
      <c r="O158" s="6"/>
      <c r="P158" s="6">
        <v>1137</v>
      </c>
      <c r="Q158" s="6" t="s">
        <v>1960</v>
      </c>
      <c r="R158" s="6" t="s">
        <v>1961</v>
      </c>
      <c r="S158" s="6"/>
      <c r="T158" s="6"/>
      <c r="U158" s="6"/>
      <c r="V158" s="6"/>
      <c r="W158" s="6">
        <v>407</v>
      </c>
      <c r="X158" s="6" t="s">
        <v>2860</v>
      </c>
      <c r="Y158" s="6"/>
      <c r="Z158" t="s">
        <v>2857</v>
      </c>
    </row>
    <row r="159" spans="1:26">
      <c r="A159" s="1">
        <v>44298</v>
      </c>
      <c r="B159" s="2">
        <v>202104121064</v>
      </c>
      <c r="C159" t="s">
        <v>18</v>
      </c>
      <c r="D159" t="s">
        <v>5222</v>
      </c>
      <c r="E159" t="s">
        <v>2864</v>
      </c>
      <c r="F159" t="s">
        <v>19</v>
      </c>
      <c r="G159" t="s">
        <v>1476</v>
      </c>
      <c r="H159" s="3" t="s">
        <v>253</v>
      </c>
      <c r="J159" t="s">
        <v>425</v>
      </c>
      <c r="K159">
        <v>1</v>
      </c>
      <c r="L159">
        <v>960</v>
      </c>
      <c r="N159" s="6" t="s">
        <v>1485</v>
      </c>
      <c r="O159" s="6"/>
      <c r="P159" s="6">
        <v>960</v>
      </c>
      <c r="Q159" s="6" t="s">
        <v>1476</v>
      </c>
      <c r="R159" s="6" t="s">
        <v>1477</v>
      </c>
      <c r="S159" s="6"/>
      <c r="T159" s="6">
        <v>123422</v>
      </c>
      <c r="U159" s="6" t="s">
        <v>2865</v>
      </c>
      <c r="V159" s="6" t="s">
        <v>2866</v>
      </c>
      <c r="W159" s="6"/>
      <c r="X159" s="6"/>
      <c r="Y159" s="6"/>
      <c r="Z159" t="s">
        <v>2862</v>
      </c>
    </row>
    <row r="160" spans="1:26">
      <c r="A160" s="1">
        <v>44298</v>
      </c>
      <c r="B160" s="2">
        <v>202104121065</v>
      </c>
      <c r="C160" t="s">
        <v>18</v>
      </c>
      <c r="D160" t="s">
        <v>5223</v>
      </c>
      <c r="E160" t="s">
        <v>2870</v>
      </c>
      <c r="F160" t="s">
        <v>19</v>
      </c>
      <c r="G160" t="s">
        <v>1940</v>
      </c>
      <c r="H160" s="3" t="s">
        <v>181</v>
      </c>
      <c r="J160" t="s">
        <v>425</v>
      </c>
      <c r="K160">
        <v>1</v>
      </c>
      <c r="L160">
        <v>888</v>
      </c>
      <c r="N160" s="6" t="s">
        <v>879</v>
      </c>
      <c r="O160" s="6"/>
      <c r="P160" s="6">
        <v>888</v>
      </c>
      <c r="Q160" s="6" t="s">
        <v>1940</v>
      </c>
      <c r="R160" s="6" t="s">
        <v>1048</v>
      </c>
      <c r="S160" s="6"/>
      <c r="T160" s="6"/>
      <c r="U160" s="6"/>
      <c r="V160" s="6"/>
      <c r="W160" s="6">
        <v>320</v>
      </c>
      <c r="X160" s="6" t="s">
        <v>2871</v>
      </c>
      <c r="Y160" s="6"/>
      <c r="Z160" t="s">
        <v>2868</v>
      </c>
    </row>
    <row r="161" spans="1:26">
      <c r="A161" s="1">
        <v>44298</v>
      </c>
      <c r="B161" s="2">
        <v>202104121066</v>
      </c>
      <c r="C161" t="s">
        <v>18</v>
      </c>
      <c r="D161" t="s">
        <v>5224</v>
      </c>
      <c r="E161" t="s">
        <v>2875</v>
      </c>
      <c r="F161" t="s">
        <v>19</v>
      </c>
      <c r="G161" t="s">
        <v>1476</v>
      </c>
      <c r="H161" s="3" t="s">
        <v>1044</v>
      </c>
      <c r="J161" t="s">
        <v>425</v>
      </c>
      <c r="K161">
        <v>1</v>
      </c>
      <c r="L161">
        <v>399</v>
      </c>
      <c r="N161" s="6" t="s">
        <v>1487</v>
      </c>
      <c r="O161" s="6"/>
      <c r="P161" s="6">
        <v>849</v>
      </c>
      <c r="Q161" s="6" t="s">
        <v>1476</v>
      </c>
      <c r="R161" s="6" t="s">
        <v>1477</v>
      </c>
      <c r="S161" s="6"/>
      <c r="T161" s="6">
        <v>159166</v>
      </c>
      <c r="U161" s="6" t="s">
        <v>2876</v>
      </c>
      <c r="V161" s="6" t="s">
        <v>2877</v>
      </c>
      <c r="W161" s="6"/>
      <c r="X161" s="6"/>
      <c r="Y161" s="6"/>
      <c r="Z161" t="s">
        <v>2873</v>
      </c>
    </row>
    <row r="162" spans="1:26">
      <c r="A162" s="1">
        <v>44298</v>
      </c>
      <c r="B162" s="2">
        <v>202104121066</v>
      </c>
      <c r="C162" t="s">
        <v>18</v>
      </c>
      <c r="D162" t="s">
        <v>5224</v>
      </c>
      <c r="E162" t="s">
        <v>2875</v>
      </c>
      <c r="F162" t="s">
        <v>19</v>
      </c>
      <c r="G162" t="s">
        <v>1476</v>
      </c>
      <c r="H162" s="3" t="s">
        <v>258</v>
      </c>
      <c r="J162" t="s">
        <v>425</v>
      </c>
      <c r="K162">
        <v>1</v>
      </c>
      <c r="L162">
        <v>450</v>
      </c>
      <c r="N162" s="6" t="s">
        <v>1482</v>
      </c>
      <c r="O162" s="6"/>
      <c r="P162" s="6">
        <v>849</v>
      </c>
      <c r="Q162" s="6" t="s">
        <v>1476</v>
      </c>
      <c r="R162" s="6" t="s">
        <v>1477</v>
      </c>
      <c r="S162" s="6"/>
      <c r="T162" s="6">
        <v>159166</v>
      </c>
      <c r="U162" s="6" t="s">
        <v>2876</v>
      </c>
      <c r="V162" s="6" t="s">
        <v>2877</v>
      </c>
      <c r="W162" s="6"/>
      <c r="X162" s="6"/>
      <c r="Y162" s="6"/>
      <c r="Z162" t="s">
        <v>2873</v>
      </c>
    </row>
    <row r="163" spans="1:26">
      <c r="A163" s="1">
        <v>44298</v>
      </c>
      <c r="B163" s="2">
        <v>202104121067</v>
      </c>
      <c r="C163" t="s">
        <v>18</v>
      </c>
      <c r="D163" t="s">
        <v>5225</v>
      </c>
      <c r="E163" t="s">
        <v>2881</v>
      </c>
      <c r="F163" t="s">
        <v>19</v>
      </c>
      <c r="G163" t="s">
        <v>1940</v>
      </c>
      <c r="H163" s="3">
        <v>4714781021012</v>
      </c>
      <c r="J163" t="s">
        <v>425</v>
      </c>
      <c r="K163">
        <v>1</v>
      </c>
      <c r="L163">
        <v>149</v>
      </c>
      <c r="N163" s="6" t="s">
        <v>1948</v>
      </c>
      <c r="O163" s="6"/>
      <c r="P163" s="6">
        <v>515</v>
      </c>
      <c r="Q163" s="6" t="s">
        <v>1940</v>
      </c>
      <c r="R163" s="6" t="s">
        <v>1048</v>
      </c>
      <c r="S163" s="6"/>
      <c r="T163" s="6"/>
      <c r="U163" s="6"/>
      <c r="V163" s="6"/>
      <c r="W163" s="6">
        <v>220</v>
      </c>
      <c r="X163" s="6" t="s">
        <v>2882</v>
      </c>
      <c r="Y163" s="6"/>
      <c r="Z163" t="s">
        <v>2879</v>
      </c>
    </row>
    <row r="164" spans="1:26">
      <c r="A164" s="1">
        <v>44298</v>
      </c>
      <c r="B164" s="2">
        <v>202104121067</v>
      </c>
      <c r="C164" t="s">
        <v>18</v>
      </c>
      <c r="D164" t="s">
        <v>5225</v>
      </c>
      <c r="E164" t="s">
        <v>2881</v>
      </c>
      <c r="F164" t="s">
        <v>19</v>
      </c>
      <c r="G164" t="s">
        <v>1940</v>
      </c>
      <c r="H164" s="3">
        <v>4714781020558</v>
      </c>
      <c r="J164" t="s">
        <v>425</v>
      </c>
      <c r="K164">
        <v>1</v>
      </c>
      <c r="L164">
        <v>168</v>
      </c>
      <c r="N164" s="6" t="s">
        <v>1950</v>
      </c>
      <c r="O164" s="6"/>
      <c r="P164" s="6">
        <v>515</v>
      </c>
      <c r="Q164" s="6" t="s">
        <v>1940</v>
      </c>
      <c r="R164" s="6" t="s">
        <v>1048</v>
      </c>
      <c r="S164" s="6"/>
      <c r="T164" s="6"/>
      <c r="U164" s="6"/>
      <c r="V164" s="6"/>
      <c r="W164" s="6">
        <v>220</v>
      </c>
      <c r="X164" s="6" t="s">
        <v>2882</v>
      </c>
      <c r="Y164" s="6"/>
      <c r="Z164" t="s">
        <v>2879</v>
      </c>
    </row>
    <row r="165" spans="1:26">
      <c r="A165" s="1">
        <v>44298</v>
      </c>
      <c r="B165" s="2">
        <v>202104121067</v>
      </c>
      <c r="C165" t="s">
        <v>18</v>
      </c>
      <c r="D165" t="s">
        <v>5225</v>
      </c>
      <c r="E165" t="s">
        <v>2881</v>
      </c>
      <c r="F165" t="s">
        <v>19</v>
      </c>
      <c r="G165" t="s">
        <v>1940</v>
      </c>
      <c r="H165" s="3">
        <v>4714781021241</v>
      </c>
      <c r="J165" t="s">
        <v>425</v>
      </c>
      <c r="K165">
        <v>1</v>
      </c>
      <c r="L165">
        <v>69</v>
      </c>
      <c r="N165" s="6" t="s">
        <v>2417</v>
      </c>
      <c r="O165" s="6"/>
      <c r="P165" s="6">
        <v>515</v>
      </c>
      <c r="Q165" s="6" t="s">
        <v>1940</v>
      </c>
      <c r="R165" s="6" t="s">
        <v>1048</v>
      </c>
      <c r="S165" s="6"/>
      <c r="T165" s="6"/>
      <c r="U165" s="6"/>
      <c r="V165" s="6"/>
      <c r="W165" s="6">
        <v>220</v>
      </c>
      <c r="X165" s="6" t="s">
        <v>2882</v>
      </c>
      <c r="Y165" s="6"/>
      <c r="Z165" t="s">
        <v>2879</v>
      </c>
    </row>
    <row r="166" spans="1:26">
      <c r="A166" s="1">
        <v>44298</v>
      </c>
      <c r="B166" s="2">
        <v>202104121067</v>
      </c>
      <c r="C166" t="s">
        <v>18</v>
      </c>
      <c r="D166" t="s">
        <v>5225</v>
      </c>
      <c r="E166" t="s">
        <v>2881</v>
      </c>
      <c r="F166" t="s">
        <v>19</v>
      </c>
      <c r="G166" t="s">
        <v>1940</v>
      </c>
      <c r="H166" s="3">
        <v>4714781021234</v>
      </c>
      <c r="J166" t="s">
        <v>425</v>
      </c>
      <c r="K166">
        <v>1</v>
      </c>
      <c r="L166">
        <v>69</v>
      </c>
      <c r="N166" s="6" t="s">
        <v>2412</v>
      </c>
      <c r="O166" s="6"/>
      <c r="P166" s="6">
        <v>515</v>
      </c>
      <c r="Q166" s="6" t="s">
        <v>1940</v>
      </c>
      <c r="R166" s="6" t="s">
        <v>1048</v>
      </c>
      <c r="S166" s="6"/>
      <c r="T166" s="6"/>
      <c r="U166" s="6"/>
      <c r="V166" s="6"/>
      <c r="W166" s="6">
        <v>220</v>
      </c>
      <c r="X166" s="6" t="s">
        <v>2882</v>
      </c>
      <c r="Y166" s="6"/>
      <c r="Z166" t="s">
        <v>2879</v>
      </c>
    </row>
    <row r="167" spans="1:26">
      <c r="A167" s="1">
        <v>44298</v>
      </c>
      <c r="B167" s="2">
        <v>202104121067</v>
      </c>
      <c r="C167" t="s">
        <v>18</v>
      </c>
      <c r="D167" t="s">
        <v>5225</v>
      </c>
      <c r="E167" t="s">
        <v>2881</v>
      </c>
      <c r="F167" t="s">
        <v>19</v>
      </c>
      <c r="G167" t="s">
        <v>1940</v>
      </c>
      <c r="H167" s="3" t="s">
        <v>1474</v>
      </c>
      <c r="J167" t="s">
        <v>1475</v>
      </c>
      <c r="K167">
        <v>1</v>
      </c>
      <c r="L167">
        <v>60</v>
      </c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</row>
    <row r="168" spans="1:26">
      <c r="A168" s="1">
        <v>44298</v>
      </c>
      <c r="B168" s="2">
        <v>202104121068</v>
      </c>
      <c r="C168" t="s">
        <v>18</v>
      </c>
      <c r="D168" t="s">
        <v>5226</v>
      </c>
      <c r="E168" t="s">
        <v>2886</v>
      </c>
      <c r="F168" t="s">
        <v>19</v>
      </c>
      <c r="G168" t="s">
        <v>1476</v>
      </c>
      <c r="H168" s="3" t="s">
        <v>275</v>
      </c>
      <c r="J168" t="s">
        <v>425</v>
      </c>
      <c r="K168">
        <v>1</v>
      </c>
      <c r="L168">
        <v>528</v>
      </c>
      <c r="N168" s="6" t="s">
        <v>1512</v>
      </c>
      <c r="O168" s="6"/>
      <c r="P168" s="6">
        <v>878</v>
      </c>
      <c r="Q168" s="6" t="s">
        <v>1476</v>
      </c>
      <c r="R168" s="6" t="s">
        <v>1477</v>
      </c>
      <c r="S168" s="6"/>
      <c r="T168" s="6">
        <v>198068</v>
      </c>
      <c r="U168" s="6" t="s">
        <v>2887</v>
      </c>
      <c r="V168" s="6" t="s">
        <v>2888</v>
      </c>
      <c r="W168" s="6"/>
      <c r="X168" s="6"/>
      <c r="Y168" s="6"/>
      <c r="Z168" t="s">
        <v>2884</v>
      </c>
    </row>
    <row r="169" spans="1:26">
      <c r="A169" s="1">
        <v>44298</v>
      </c>
      <c r="B169" s="2">
        <v>202104121068</v>
      </c>
      <c r="C169" t="s">
        <v>18</v>
      </c>
      <c r="D169" t="s">
        <v>5226</v>
      </c>
      <c r="E169" t="s">
        <v>2886</v>
      </c>
      <c r="F169" t="s">
        <v>19</v>
      </c>
      <c r="G169" t="s">
        <v>1476</v>
      </c>
      <c r="H169" s="3">
        <v>4714781020138</v>
      </c>
      <c r="J169" t="s">
        <v>425</v>
      </c>
      <c r="K169">
        <v>1</v>
      </c>
      <c r="L169">
        <v>350</v>
      </c>
      <c r="N169" s="6" t="s">
        <v>2515</v>
      </c>
      <c r="O169" s="6"/>
      <c r="P169" s="6">
        <v>878</v>
      </c>
      <c r="Q169" s="6" t="s">
        <v>1476</v>
      </c>
      <c r="R169" s="6" t="s">
        <v>1477</v>
      </c>
      <c r="S169" s="6"/>
      <c r="T169" s="6">
        <v>198068</v>
      </c>
      <c r="U169" s="6" t="s">
        <v>2887</v>
      </c>
      <c r="V169" s="6" t="s">
        <v>2888</v>
      </c>
      <c r="W169" s="6"/>
      <c r="X169" s="6"/>
      <c r="Y169" s="6"/>
      <c r="Z169" t="s">
        <v>2884</v>
      </c>
    </row>
    <row r="170" spans="1:26">
      <c r="A170" s="1">
        <v>44298</v>
      </c>
      <c r="B170" s="2">
        <v>202104121069</v>
      </c>
      <c r="C170" t="s">
        <v>18</v>
      </c>
      <c r="D170" t="s">
        <v>5227</v>
      </c>
      <c r="E170" t="s">
        <v>2892</v>
      </c>
      <c r="F170" t="s">
        <v>19</v>
      </c>
      <c r="G170" t="s">
        <v>1476</v>
      </c>
      <c r="H170" s="3">
        <v>4714781020107</v>
      </c>
      <c r="J170" t="s">
        <v>425</v>
      </c>
      <c r="K170">
        <v>3</v>
      </c>
      <c r="L170">
        <v>1197</v>
      </c>
      <c r="N170" s="6" t="s">
        <v>877</v>
      </c>
      <c r="O170" s="6"/>
      <c r="P170" s="6">
        <v>1496</v>
      </c>
      <c r="Q170" s="6" t="s">
        <v>1476</v>
      </c>
      <c r="R170" s="6" t="s">
        <v>1477</v>
      </c>
      <c r="S170" s="6"/>
      <c r="T170" s="6">
        <v>941660</v>
      </c>
      <c r="U170" s="6" t="s">
        <v>2893</v>
      </c>
      <c r="V170" s="6" t="s">
        <v>2894</v>
      </c>
      <c r="W170" s="6"/>
      <c r="X170" s="6"/>
      <c r="Y170" s="6"/>
      <c r="Z170" t="s">
        <v>2890</v>
      </c>
    </row>
    <row r="171" spans="1:26">
      <c r="A171" s="1">
        <v>44298</v>
      </c>
      <c r="B171" s="2">
        <v>202104121069</v>
      </c>
      <c r="C171" t="s">
        <v>18</v>
      </c>
      <c r="D171" t="s">
        <v>5227</v>
      </c>
      <c r="E171" t="s">
        <v>2892</v>
      </c>
      <c r="F171" t="s">
        <v>19</v>
      </c>
      <c r="G171" t="s">
        <v>1476</v>
      </c>
      <c r="H171" s="3">
        <v>4714781024723</v>
      </c>
      <c r="J171" t="s">
        <v>425</v>
      </c>
      <c r="K171">
        <v>1</v>
      </c>
      <c r="L171">
        <v>299</v>
      </c>
      <c r="N171" s="6" t="s">
        <v>1525</v>
      </c>
      <c r="O171" s="6"/>
      <c r="P171" s="6">
        <v>1496</v>
      </c>
      <c r="Q171" s="6" t="s">
        <v>1476</v>
      </c>
      <c r="R171" s="6" t="s">
        <v>1477</v>
      </c>
      <c r="S171" s="6"/>
      <c r="T171" s="6">
        <v>941660</v>
      </c>
      <c r="U171" s="6" t="s">
        <v>2893</v>
      </c>
      <c r="V171" s="6" t="s">
        <v>2894</v>
      </c>
      <c r="W171" s="6"/>
      <c r="X171" s="6"/>
      <c r="Y171" s="6"/>
      <c r="Z171" t="s">
        <v>2890</v>
      </c>
    </row>
    <row r="172" spans="1:26">
      <c r="A172" s="1">
        <v>44298</v>
      </c>
      <c r="B172" s="2">
        <v>202104121070</v>
      </c>
      <c r="C172" t="s">
        <v>18</v>
      </c>
      <c r="D172" t="s">
        <v>5228</v>
      </c>
      <c r="E172" t="s">
        <v>2898</v>
      </c>
      <c r="F172" t="s">
        <v>19</v>
      </c>
      <c r="G172" t="s">
        <v>1476</v>
      </c>
      <c r="H172" s="3" t="s">
        <v>187</v>
      </c>
      <c r="J172" t="s">
        <v>425</v>
      </c>
      <c r="K172">
        <v>1</v>
      </c>
      <c r="L172">
        <v>570</v>
      </c>
      <c r="N172" s="6" t="s">
        <v>2762</v>
      </c>
      <c r="O172" s="6"/>
      <c r="P172" s="6">
        <v>708</v>
      </c>
      <c r="Q172" s="6" t="s">
        <v>1476</v>
      </c>
      <c r="R172" s="6" t="s">
        <v>1477</v>
      </c>
      <c r="S172" s="6"/>
      <c r="T172" s="6">
        <v>950321</v>
      </c>
      <c r="U172" s="6" t="s">
        <v>2899</v>
      </c>
      <c r="V172" s="6" t="s">
        <v>2900</v>
      </c>
      <c r="W172" s="6"/>
      <c r="X172" s="6"/>
      <c r="Y172" s="6"/>
      <c r="Z172" t="s">
        <v>2896</v>
      </c>
    </row>
    <row r="173" spans="1:26">
      <c r="A173" s="1">
        <v>44298</v>
      </c>
      <c r="B173" s="2">
        <v>202104121070</v>
      </c>
      <c r="C173" t="s">
        <v>18</v>
      </c>
      <c r="D173" t="s">
        <v>5228</v>
      </c>
      <c r="E173" t="s">
        <v>2898</v>
      </c>
      <c r="F173" t="s">
        <v>19</v>
      </c>
      <c r="G173" t="s">
        <v>1476</v>
      </c>
      <c r="H173" s="3">
        <v>4714781021227</v>
      </c>
      <c r="J173" t="s">
        <v>425</v>
      </c>
      <c r="K173">
        <v>1</v>
      </c>
      <c r="L173">
        <v>69</v>
      </c>
      <c r="N173" s="6" t="s">
        <v>2465</v>
      </c>
      <c r="O173" s="6"/>
      <c r="P173" s="6">
        <v>708</v>
      </c>
      <c r="Q173" s="6" t="s">
        <v>1476</v>
      </c>
      <c r="R173" s="6" t="s">
        <v>1477</v>
      </c>
      <c r="S173" s="6"/>
      <c r="T173" s="6">
        <v>950321</v>
      </c>
      <c r="U173" s="6" t="s">
        <v>2899</v>
      </c>
      <c r="V173" s="6" t="s">
        <v>2900</v>
      </c>
      <c r="W173" s="6"/>
      <c r="X173" s="6"/>
      <c r="Y173" s="6"/>
      <c r="Z173" t="s">
        <v>2896</v>
      </c>
    </row>
    <row r="174" spans="1:26">
      <c r="A174" s="1">
        <v>44298</v>
      </c>
      <c r="B174" s="2">
        <v>202104121070</v>
      </c>
      <c r="C174" t="s">
        <v>18</v>
      </c>
      <c r="D174" t="s">
        <v>5228</v>
      </c>
      <c r="E174" t="s">
        <v>2898</v>
      </c>
      <c r="F174" t="s">
        <v>19</v>
      </c>
      <c r="G174" t="s">
        <v>1476</v>
      </c>
      <c r="H174" s="3">
        <v>4714781021241</v>
      </c>
      <c r="J174" t="s">
        <v>425</v>
      </c>
      <c r="K174">
        <v>1</v>
      </c>
      <c r="L174">
        <v>69</v>
      </c>
      <c r="N174" s="6" t="s">
        <v>2417</v>
      </c>
      <c r="O174" s="6"/>
      <c r="P174" s="6">
        <v>708</v>
      </c>
      <c r="Q174" s="6" t="s">
        <v>1476</v>
      </c>
      <c r="R174" s="6" t="s">
        <v>1477</v>
      </c>
      <c r="S174" s="6"/>
      <c r="T174" s="6">
        <v>950321</v>
      </c>
      <c r="U174" s="6" t="s">
        <v>2899</v>
      </c>
      <c r="V174" s="6" t="s">
        <v>2900</v>
      </c>
      <c r="W174" s="6"/>
      <c r="X174" s="6"/>
      <c r="Y174" s="6"/>
      <c r="Z174" t="s">
        <v>2896</v>
      </c>
    </row>
    <row r="175" spans="1:26">
      <c r="A175" s="1">
        <v>44298</v>
      </c>
      <c r="B175" s="2">
        <v>202104121071</v>
      </c>
      <c r="C175" t="s">
        <v>18</v>
      </c>
      <c r="D175" t="s">
        <v>5229</v>
      </c>
      <c r="E175" t="s">
        <v>2904</v>
      </c>
      <c r="F175" t="s">
        <v>19</v>
      </c>
      <c r="G175" t="s">
        <v>1476</v>
      </c>
      <c r="H175" s="3" t="s">
        <v>163</v>
      </c>
      <c r="J175" t="s">
        <v>425</v>
      </c>
      <c r="K175">
        <v>1</v>
      </c>
      <c r="L175">
        <v>399</v>
      </c>
      <c r="N175" s="6" t="s">
        <v>1487</v>
      </c>
      <c r="O175" s="6"/>
      <c r="P175" s="6">
        <v>847</v>
      </c>
      <c r="Q175" s="6" t="s">
        <v>1476</v>
      </c>
      <c r="R175" s="6" t="s">
        <v>1477</v>
      </c>
      <c r="S175" s="6"/>
      <c r="T175" s="6">
        <v>910770</v>
      </c>
      <c r="U175" s="6" t="s">
        <v>2905</v>
      </c>
      <c r="V175" s="6" t="s">
        <v>2906</v>
      </c>
      <c r="W175" s="6"/>
      <c r="X175" s="6"/>
      <c r="Y175" s="6"/>
      <c r="Z175" t="s">
        <v>2902</v>
      </c>
    </row>
    <row r="176" spans="1:26">
      <c r="A176" s="1">
        <v>44298</v>
      </c>
      <c r="B176" s="2">
        <v>202104121071</v>
      </c>
      <c r="C176" t="s">
        <v>18</v>
      </c>
      <c r="D176" t="s">
        <v>5229</v>
      </c>
      <c r="E176" t="s">
        <v>2904</v>
      </c>
      <c r="F176" t="s">
        <v>19</v>
      </c>
      <c r="G176" t="s">
        <v>1476</v>
      </c>
      <c r="H176" s="3">
        <v>4714781020954</v>
      </c>
      <c r="J176" t="s">
        <v>425</v>
      </c>
      <c r="K176">
        <v>1</v>
      </c>
      <c r="L176">
        <v>149</v>
      </c>
      <c r="N176" s="6" t="s">
        <v>1523</v>
      </c>
      <c r="O176" s="6"/>
      <c r="P176" s="6">
        <v>847</v>
      </c>
      <c r="Q176" s="6" t="s">
        <v>1476</v>
      </c>
      <c r="R176" s="6" t="s">
        <v>1477</v>
      </c>
      <c r="S176" s="6"/>
      <c r="T176" s="6">
        <v>910770</v>
      </c>
      <c r="U176" s="6" t="s">
        <v>2905</v>
      </c>
      <c r="V176" s="6" t="s">
        <v>2906</v>
      </c>
      <c r="W176" s="6"/>
      <c r="X176" s="6"/>
      <c r="Y176" s="6"/>
      <c r="Z176" t="s">
        <v>2902</v>
      </c>
    </row>
    <row r="177" spans="1:26">
      <c r="A177" s="1">
        <v>44298</v>
      </c>
      <c r="B177" s="2">
        <v>202104121071</v>
      </c>
      <c r="C177" t="s">
        <v>18</v>
      </c>
      <c r="D177" t="s">
        <v>5229</v>
      </c>
      <c r="E177" t="s">
        <v>2904</v>
      </c>
      <c r="F177" t="s">
        <v>19</v>
      </c>
      <c r="G177" t="s">
        <v>1476</v>
      </c>
      <c r="H177" s="3">
        <v>4714781024716</v>
      </c>
      <c r="J177" t="s">
        <v>425</v>
      </c>
      <c r="K177">
        <v>1</v>
      </c>
      <c r="L177">
        <v>299</v>
      </c>
      <c r="N177" s="6" t="s">
        <v>1515</v>
      </c>
      <c r="O177" s="6"/>
      <c r="P177" s="6">
        <v>847</v>
      </c>
      <c r="Q177" s="6" t="s">
        <v>1476</v>
      </c>
      <c r="R177" s="6" t="s">
        <v>1477</v>
      </c>
      <c r="S177" s="6"/>
      <c r="T177" s="6">
        <v>910770</v>
      </c>
      <c r="U177" s="6" t="s">
        <v>2905</v>
      </c>
      <c r="V177" s="6" t="s">
        <v>2906</v>
      </c>
      <c r="W177" s="6"/>
      <c r="X177" s="6"/>
      <c r="Y177" s="6"/>
      <c r="Z177" t="s">
        <v>2902</v>
      </c>
    </row>
    <row r="178" spans="1:26">
      <c r="A178" s="1">
        <v>44299</v>
      </c>
      <c r="B178" s="2">
        <v>202104131072</v>
      </c>
      <c r="C178" t="s">
        <v>18</v>
      </c>
      <c r="D178" t="s">
        <v>5230</v>
      </c>
      <c r="E178" t="s">
        <v>2910</v>
      </c>
      <c r="F178" t="s">
        <v>19</v>
      </c>
      <c r="G178" t="s">
        <v>1476</v>
      </c>
      <c r="H178" s="3" t="s">
        <v>244</v>
      </c>
      <c r="J178" t="s">
        <v>425</v>
      </c>
      <c r="K178">
        <v>1</v>
      </c>
      <c r="L178">
        <v>960</v>
      </c>
      <c r="N178" s="6" t="s">
        <v>1485</v>
      </c>
      <c r="O178" s="6"/>
      <c r="P178" s="6">
        <v>960</v>
      </c>
      <c r="Q178" s="6" t="s">
        <v>1476</v>
      </c>
      <c r="R178" s="6" t="s">
        <v>1477</v>
      </c>
      <c r="S178" s="6"/>
      <c r="T178" s="6">
        <v>160351</v>
      </c>
      <c r="U178" s="6" t="s">
        <v>2911</v>
      </c>
      <c r="V178" s="6" t="s">
        <v>2912</v>
      </c>
      <c r="W178" s="6"/>
      <c r="X178" s="6"/>
      <c r="Y178" s="6"/>
      <c r="Z178" t="s">
        <v>2908</v>
      </c>
    </row>
    <row r="179" spans="1:26">
      <c r="A179" s="1">
        <v>44299</v>
      </c>
      <c r="B179" s="2">
        <v>202104131073</v>
      </c>
      <c r="C179" t="s">
        <v>18</v>
      </c>
      <c r="D179" t="s">
        <v>5231</v>
      </c>
      <c r="E179" t="s">
        <v>2916</v>
      </c>
      <c r="F179" t="s">
        <v>19</v>
      </c>
      <c r="G179" t="s">
        <v>1476</v>
      </c>
      <c r="H179" s="3" t="s">
        <v>247</v>
      </c>
      <c r="J179" t="s">
        <v>425</v>
      </c>
      <c r="K179">
        <v>1</v>
      </c>
      <c r="L179">
        <v>960</v>
      </c>
      <c r="N179" s="6" t="s">
        <v>1485</v>
      </c>
      <c r="O179" s="6"/>
      <c r="P179" s="6">
        <v>960</v>
      </c>
      <c r="Q179" s="6" t="s">
        <v>1476</v>
      </c>
      <c r="R179" s="6" t="s">
        <v>1477</v>
      </c>
      <c r="S179" s="6"/>
      <c r="T179" s="6">
        <v>154390</v>
      </c>
      <c r="U179" s="6" t="s">
        <v>2917</v>
      </c>
      <c r="V179" s="6" t="s">
        <v>2918</v>
      </c>
      <c r="W179" s="6"/>
      <c r="X179" s="6"/>
      <c r="Y179" s="6" t="s">
        <v>2919</v>
      </c>
      <c r="Z179" t="s">
        <v>2914</v>
      </c>
    </row>
    <row r="180" spans="1:26">
      <c r="A180" s="1">
        <v>44299</v>
      </c>
      <c r="B180" s="2">
        <v>202104131074</v>
      </c>
      <c r="C180" t="s">
        <v>18</v>
      </c>
      <c r="D180" t="s">
        <v>5232</v>
      </c>
      <c r="E180" t="s">
        <v>2923</v>
      </c>
      <c r="F180" t="s">
        <v>19</v>
      </c>
      <c r="G180" t="s">
        <v>1476</v>
      </c>
      <c r="H180" s="3" t="s">
        <v>181</v>
      </c>
      <c r="J180" t="s">
        <v>425</v>
      </c>
      <c r="K180">
        <v>1</v>
      </c>
      <c r="L180">
        <v>837</v>
      </c>
      <c r="N180" s="6" t="s">
        <v>879</v>
      </c>
      <c r="O180" s="6"/>
      <c r="P180" s="6">
        <v>965</v>
      </c>
      <c r="Q180" s="6" t="s">
        <v>1476</v>
      </c>
      <c r="R180" s="6" t="s">
        <v>1048</v>
      </c>
      <c r="S180" s="6"/>
      <c r="T180" s="6">
        <v>844310</v>
      </c>
      <c r="U180" s="6" t="s">
        <v>2924</v>
      </c>
      <c r="V180" s="6" t="s">
        <v>2925</v>
      </c>
      <c r="W180" s="6"/>
      <c r="X180" s="6"/>
      <c r="Y180" s="6"/>
      <c r="Z180" t="s">
        <v>2921</v>
      </c>
    </row>
    <row r="181" spans="1:26">
      <c r="A181" s="1">
        <v>44299</v>
      </c>
      <c r="B181" s="2">
        <v>202104131074</v>
      </c>
      <c r="C181" t="s">
        <v>18</v>
      </c>
      <c r="D181" t="s">
        <v>5232</v>
      </c>
      <c r="E181" t="s">
        <v>2923</v>
      </c>
      <c r="F181" t="s">
        <v>19</v>
      </c>
      <c r="G181" t="s">
        <v>1476</v>
      </c>
      <c r="H181" s="3">
        <v>4714781020800</v>
      </c>
      <c r="J181" t="s">
        <v>425</v>
      </c>
      <c r="K181">
        <v>1</v>
      </c>
      <c r="L181">
        <v>128</v>
      </c>
      <c r="N181" s="6" t="s">
        <v>1509</v>
      </c>
      <c r="O181" s="6"/>
      <c r="P181" s="6">
        <v>965</v>
      </c>
      <c r="Q181" s="6" t="s">
        <v>1476</v>
      </c>
      <c r="R181" s="6" t="s">
        <v>1048</v>
      </c>
      <c r="S181" s="6"/>
      <c r="T181" s="6">
        <v>844310</v>
      </c>
      <c r="U181" s="6" t="s">
        <v>2924</v>
      </c>
      <c r="V181" s="6" t="s">
        <v>2925</v>
      </c>
      <c r="W181" s="6"/>
      <c r="X181" s="6"/>
      <c r="Y181" s="6"/>
      <c r="Z181" t="s">
        <v>2921</v>
      </c>
    </row>
    <row r="182" spans="1:26">
      <c r="A182" s="1">
        <v>44299</v>
      </c>
      <c r="B182" s="2">
        <v>202104131075</v>
      </c>
      <c r="C182" t="s">
        <v>18</v>
      </c>
      <c r="D182" t="s">
        <v>5233</v>
      </c>
      <c r="E182" t="s">
        <v>2929</v>
      </c>
      <c r="F182" t="s">
        <v>19</v>
      </c>
      <c r="G182" t="s">
        <v>1940</v>
      </c>
      <c r="H182" s="3">
        <v>4714781020817</v>
      </c>
      <c r="J182" t="s">
        <v>425</v>
      </c>
      <c r="K182">
        <v>1</v>
      </c>
      <c r="L182">
        <v>128</v>
      </c>
      <c r="N182" s="6" t="s">
        <v>1967</v>
      </c>
      <c r="O182" s="6"/>
      <c r="P182" s="6">
        <v>1601</v>
      </c>
      <c r="Q182" s="6" t="s">
        <v>1940</v>
      </c>
      <c r="R182" s="6" t="s">
        <v>1048</v>
      </c>
      <c r="S182" s="6"/>
      <c r="T182" s="6"/>
      <c r="U182" s="6"/>
      <c r="V182" s="6"/>
      <c r="W182" s="6">
        <v>427</v>
      </c>
      <c r="X182" s="6" t="s">
        <v>2930</v>
      </c>
      <c r="Y182" s="6"/>
      <c r="Z182" t="s">
        <v>2927</v>
      </c>
    </row>
    <row r="183" spans="1:26">
      <c r="A183" s="1">
        <v>44299</v>
      </c>
      <c r="B183" s="2">
        <v>202104131075</v>
      </c>
      <c r="C183" t="s">
        <v>18</v>
      </c>
      <c r="D183" t="s">
        <v>5233</v>
      </c>
      <c r="E183" t="s">
        <v>2929</v>
      </c>
      <c r="F183" t="s">
        <v>19</v>
      </c>
      <c r="G183" t="s">
        <v>1940</v>
      </c>
      <c r="H183" s="3">
        <v>4714781020794</v>
      </c>
      <c r="J183" t="s">
        <v>425</v>
      </c>
      <c r="K183">
        <v>1</v>
      </c>
      <c r="L183">
        <v>109</v>
      </c>
      <c r="N183" s="6" t="s">
        <v>1490</v>
      </c>
      <c r="O183" s="6"/>
      <c r="P183" s="6">
        <v>1601</v>
      </c>
      <c r="Q183" s="6" t="s">
        <v>1940</v>
      </c>
      <c r="R183" s="6" t="s">
        <v>1048</v>
      </c>
      <c r="S183" s="6"/>
      <c r="T183" s="6"/>
      <c r="U183" s="6"/>
      <c r="V183" s="6"/>
      <c r="W183" s="6">
        <v>427</v>
      </c>
      <c r="X183" s="6" t="s">
        <v>2930</v>
      </c>
      <c r="Y183" s="6"/>
      <c r="Z183" t="s">
        <v>2927</v>
      </c>
    </row>
    <row r="184" spans="1:26">
      <c r="A184" s="1">
        <v>44299</v>
      </c>
      <c r="B184" s="2">
        <v>202104131075</v>
      </c>
      <c r="C184" t="s">
        <v>18</v>
      </c>
      <c r="D184" t="s">
        <v>5233</v>
      </c>
      <c r="E184" t="s">
        <v>2929</v>
      </c>
      <c r="F184" t="s">
        <v>19</v>
      </c>
      <c r="G184" t="s">
        <v>1940</v>
      </c>
      <c r="H184" s="3">
        <v>4714781024716</v>
      </c>
      <c r="J184" t="s">
        <v>425</v>
      </c>
      <c r="K184">
        <v>1</v>
      </c>
      <c r="L184">
        <v>299</v>
      </c>
      <c r="N184" s="6" t="s">
        <v>1515</v>
      </c>
      <c r="O184" s="6"/>
      <c r="P184" s="6">
        <v>1601</v>
      </c>
      <c r="Q184" s="6" t="s">
        <v>1940</v>
      </c>
      <c r="R184" s="6" t="s">
        <v>1048</v>
      </c>
      <c r="S184" s="6"/>
      <c r="T184" s="6"/>
      <c r="U184" s="6"/>
      <c r="V184" s="6"/>
      <c r="W184" s="6">
        <v>427</v>
      </c>
      <c r="X184" s="6" t="s">
        <v>2930</v>
      </c>
      <c r="Y184" s="6"/>
      <c r="Z184" t="s">
        <v>2927</v>
      </c>
    </row>
    <row r="185" spans="1:26">
      <c r="A185" s="1">
        <v>44299</v>
      </c>
      <c r="B185" s="2">
        <v>202104131075</v>
      </c>
      <c r="C185" t="s">
        <v>18</v>
      </c>
      <c r="D185" t="s">
        <v>5233</v>
      </c>
      <c r="E185" t="s">
        <v>2929</v>
      </c>
      <c r="F185" t="s">
        <v>19</v>
      </c>
      <c r="G185" t="s">
        <v>1940</v>
      </c>
      <c r="H185" s="3">
        <v>4714781024730</v>
      </c>
      <c r="J185" t="s">
        <v>425</v>
      </c>
      <c r="K185">
        <v>2</v>
      </c>
      <c r="L185">
        <v>598</v>
      </c>
      <c r="N185" s="6" t="s">
        <v>1500</v>
      </c>
      <c r="O185" s="6"/>
      <c r="P185" s="6">
        <v>1601</v>
      </c>
      <c r="Q185" s="6" t="s">
        <v>1940</v>
      </c>
      <c r="R185" s="6" t="s">
        <v>1048</v>
      </c>
      <c r="S185" s="6"/>
      <c r="T185" s="6"/>
      <c r="U185" s="6"/>
      <c r="V185" s="6"/>
      <c r="W185" s="6">
        <v>427</v>
      </c>
      <c r="X185" s="6" t="s">
        <v>2930</v>
      </c>
      <c r="Y185" s="6"/>
      <c r="Z185" t="s">
        <v>2927</v>
      </c>
    </row>
    <row r="186" spans="1:26">
      <c r="A186" s="1">
        <v>44299</v>
      </c>
      <c r="B186" s="2">
        <v>202104131075</v>
      </c>
      <c r="C186" t="s">
        <v>18</v>
      </c>
      <c r="D186" t="s">
        <v>5233</v>
      </c>
      <c r="E186" t="s">
        <v>2929</v>
      </c>
      <c r="F186" t="s">
        <v>19</v>
      </c>
      <c r="G186" t="s">
        <v>1940</v>
      </c>
      <c r="H186" s="3">
        <v>4714781020282</v>
      </c>
      <c r="J186" t="s">
        <v>425</v>
      </c>
      <c r="K186">
        <v>1</v>
      </c>
      <c r="L186">
        <v>299</v>
      </c>
      <c r="N186" s="6" t="s">
        <v>1913</v>
      </c>
      <c r="O186" s="6"/>
      <c r="P186" s="6">
        <v>1601</v>
      </c>
      <c r="Q186" s="6" t="s">
        <v>1940</v>
      </c>
      <c r="R186" s="6" t="s">
        <v>1048</v>
      </c>
      <c r="S186" s="6"/>
      <c r="T186" s="6"/>
      <c r="U186" s="6"/>
      <c r="V186" s="6"/>
      <c r="W186" s="6">
        <v>427</v>
      </c>
      <c r="X186" s="6" t="s">
        <v>2930</v>
      </c>
      <c r="Y186" s="6"/>
      <c r="Z186" t="s">
        <v>2927</v>
      </c>
    </row>
    <row r="187" spans="1:26">
      <c r="A187" s="1">
        <v>44299</v>
      </c>
      <c r="B187" s="2">
        <v>202104131075</v>
      </c>
      <c r="C187" t="s">
        <v>18</v>
      </c>
      <c r="D187" t="s">
        <v>5233</v>
      </c>
      <c r="E187" t="s">
        <v>2929</v>
      </c>
      <c r="F187" t="s">
        <v>19</v>
      </c>
      <c r="G187" t="s">
        <v>1940</v>
      </c>
      <c r="H187" s="3">
        <v>4714781020466</v>
      </c>
      <c r="J187" t="s">
        <v>425</v>
      </c>
      <c r="K187">
        <v>1</v>
      </c>
      <c r="L187">
        <v>168</v>
      </c>
      <c r="N187" s="6" t="s">
        <v>1981</v>
      </c>
      <c r="O187" s="6"/>
      <c r="P187" s="6">
        <v>1601</v>
      </c>
      <c r="Q187" s="6" t="s">
        <v>1940</v>
      </c>
      <c r="R187" s="6" t="s">
        <v>1048</v>
      </c>
      <c r="S187" s="6"/>
      <c r="T187" s="6"/>
      <c r="U187" s="6"/>
      <c r="V187" s="6"/>
      <c r="W187" s="6">
        <v>427</v>
      </c>
      <c r="X187" s="6" t="s">
        <v>2930</v>
      </c>
      <c r="Y187" s="6"/>
      <c r="Z187" t="s">
        <v>2927</v>
      </c>
    </row>
    <row r="188" spans="1:26">
      <c r="A188" s="1">
        <v>44299</v>
      </c>
      <c r="B188" s="2">
        <v>202104131076</v>
      </c>
      <c r="C188" t="s">
        <v>18</v>
      </c>
      <c r="D188" t="s">
        <v>5234</v>
      </c>
      <c r="E188" t="s">
        <v>2934</v>
      </c>
      <c r="F188" t="s">
        <v>19</v>
      </c>
      <c r="G188" t="s">
        <v>1476</v>
      </c>
      <c r="H188" s="3" t="s">
        <v>163</v>
      </c>
      <c r="J188" t="s">
        <v>425</v>
      </c>
      <c r="K188">
        <v>1</v>
      </c>
      <c r="L188">
        <v>399</v>
      </c>
      <c r="N188" s="6" t="s">
        <v>1487</v>
      </c>
      <c r="O188" s="6"/>
      <c r="P188" s="6">
        <v>735</v>
      </c>
      <c r="Q188" s="6" t="s">
        <v>1476</v>
      </c>
      <c r="R188" s="6" t="s">
        <v>1495</v>
      </c>
      <c r="S188" s="6"/>
      <c r="T188" s="6">
        <v>192680</v>
      </c>
      <c r="U188" s="6" t="s">
        <v>2935</v>
      </c>
      <c r="V188" s="6" t="s">
        <v>2936</v>
      </c>
      <c r="W188" s="6"/>
      <c r="X188" s="6"/>
      <c r="Y188" s="6"/>
      <c r="Z188" t="s">
        <v>2932</v>
      </c>
    </row>
    <row r="189" spans="1:26">
      <c r="A189" s="1">
        <v>44299</v>
      </c>
      <c r="B189" s="2">
        <v>202104131076</v>
      </c>
      <c r="C189" t="s">
        <v>18</v>
      </c>
      <c r="D189" t="s">
        <v>5234</v>
      </c>
      <c r="E189" t="s">
        <v>2934</v>
      </c>
      <c r="F189" t="s">
        <v>19</v>
      </c>
      <c r="G189" t="s">
        <v>1476</v>
      </c>
      <c r="H189" s="3">
        <v>4714781020558</v>
      </c>
      <c r="J189" t="s">
        <v>425</v>
      </c>
      <c r="K189">
        <v>1</v>
      </c>
      <c r="L189">
        <v>168</v>
      </c>
      <c r="N189" s="6" t="s">
        <v>1950</v>
      </c>
      <c r="O189" s="6"/>
      <c r="P189" s="6">
        <v>735</v>
      </c>
      <c r="Q189" s="6" t="s">
        <v>1476</v>
      </c>
      <c r="R189" s="6" t="s">
        <v>1495</v>
      </c>
      <c r="S189" s="6"/>
      <c r="T189" s="6">
        <v>192680</v>
      </c>
      <c r="U189" s="6" t="s">
        <v>2935</v>
      </c>
      <c r="V189" s="6" t="s">
        <v>2936</v>
      </c>
      <c r="W189" s="6"/>
      <c r="X189" s="6"/>
      <c r="Y189" s="6"/>
      <c r="Z189" t="s">
        <v>2932</v>
      </c>
    </row>
    <row r="190" spans="1:26">
      <c r="A190" s="1">
        <v>44299</v>
      </c>
      <c r="B190" s="2">
        <v>202104131076</v>
      </c>
      <c r="C190" t="s">
        <v>18</v>
      </c>
      <c r="D190" t="s">
        <v>5234</v>
      </c>
      <c r="E190" t="s">
        <v>2934</v>
      </c>
      <c r="F190" t="s">
        <v>19</v>
      </c>
      <c r="G190" t="s">
        <v>1476</v>
      </c>
      <c r="H190" s="3">
        <v>4714781020503</v>
      </c>
      <c r="J190" t="s">
        <v>425</v>
      </c>
      <c r="K190">
        <v>1</v>
      </c>
      <c r="L190">
        <v>168</v>
      </c>
      <c r="N190" s="6" t="s">
        <v>1521</v>
      </c>
      <c r="O190" s="6"/>
      <c r="P190" s="6">
        <v>735</v>
      </c>
      <c r="Q190" s="6" t="s">
        <v>1476</v>
      </c>
      <c r="R190" s="6" t="s">
        <v>1495</v>
      </c>
      <c r="S190" s="6"/>
      <c r="T190" s="6">
        <v>192680</v>
      </c>
      <c r="U190" s="6" t="s">
        <v>2935</v>
      </c>
      <c r="V190" s="6" t="s">
        <v>2936</v>
      </c>
      <c r="W190" s="6"/>
      <c r="X190" s="6"/>
      <c r="Y190" s="6"/>
      <c r="Z190" t="s">
        <v>2932</v>
      </c>
    </row>
    <row r="191" spans="1:26">
      <c r="A191" s="1">
        <v>44299</v>
      </c>
      <c r="B191" s="2">
        <v>202104131077</v>
      </c>
      <c r="C191" t="s">
        <v>18</v>
      </c>
      <c r="D191" t="s">
        <v>5235</v>
      </c>
      <c r="E191" t="s">
        <v>2940</v>
      </c>
      <c r="F191" t="s">
        <v>19</v>
      </c>
      <c r="G191" t="s">
        <v>1940</v>
      </c>
      <c r="H191" s="3" t="s">
        <v>345</v>
      </c>
      <c r="J191" t="s">
        <v>425</v>
      </c>
      <c r="K191">
        <v>1</v>
      </c>
      <c r="L191">
        <v>390</v>
      </c>
      <c r="N191" s="6" t="s">
        <v>1924</v>
      </c>
      <c r="O191" s="6"/>
      <c r="P191" s="6">
        <v>820</v>
      </c>
      <c r="Q191" s="6" t="s">
        <v>1940</v>
      </c>
      <c r="R191" s="6" t="s">
        <v>1495</v>
      </c>
      <c r="S191" s="6"/>
      <c r="T191" s="6"/>
      <c r="U191" s="6"/>
      <c r="V191" s="6"/>
      <c r="W191" s="6">
        <v>110</v>
      </c>
      <c r="X191" s="6" t="s">
        <v>2941</v>
      </c>
      <c r="Y191" s="6"/>
      <c r="Z191" t="s">
        <v>2938</v>
      </c>
    </row>
    <row r="192" spans="1:26">
      <c r="A192" s="1">
        <v>44299</v>
      </c>
      <c r="B192" s="2">
        <v>202104131077</v>
      </c>
      <c r="C192" t="s">
        <v>18</v>
      </c>
      <c r="D192" t="s">
        <v>5235</v>
      </c>
      <c r="E192" t="s">
        <v>2940</v>
      </c>
      <c r="F192" t="s">
        <v>19</v>
      </c>
      <c r="G192" t="s">
        <v>1940</v>
      </c>
      <c r="H192" s="3" t="s">
        <v>308</v>
      </c>
      <c r="J192" t="s">
        <v>425</v>
      </c>
      <c r="K192">
        <v>1</v>
      </c>
      <c r="L192">
        <v>430</v>
      </c>
      <c r="N192" s="6" t="s">
        <v>1992</v>
      </c>
      <c r="O192" s="6"/>
      <c r="P192" s="6">
        <v>820</v>
      </c>
      <c r="Q192" s="6" t="s">
        <v>1940</v>
      </c>
      <c r="R192" s="6" t="s">
        <v>1495</v>
      </c>
      <c r="S192" s="6"/>
      <c r="T192" s="6"/>
      <c r="U192" s="6"/>
      <c r="V192" s="6"/>
      <c r="W192" s="6">
        <v>110</v>
      </c>
      <c r="X192" s="6" t="s">
        <v>2941</v>
      </c>
      <c r="Y192" s="6"/>
      <c r="Z192" t="s">
        <v>2938</v>
      </c>
    </row>
    <row r="193" spans="1:26">
      <c r="A193" s="1">
        <v>44299</v>
      </c>
      <c r="B193" s="2">
        <v>202104131078</v>
      </c>
      <c r="C193" t="s">
        <v>18</v>
      </c>
      <c r="D193" t="s">
        <v>5236</v>
      </c>
      <c r="E193" t="s">
        <v>2945</v>
      </c>
      <c r="F193" t="s">
        <v>19</v>
      </c>
      <c r="G193" t="s">
        <v>1476</v>
      </c>
      <c r="H193" s="3" t="s">
        <v>275</v>
      </c>
      <c r="J193" t="s">
        <v>425</v>
      </c>
      <c r="K193">
        <v>1</v>
      </c>
      <c r="L193">
        <v>528</v>
      </c>
      <c r="N193" s="6" t="s">
        <v>1512</v>
      </c>
      <c r="O193" s="6"/>
      <c r="P193" s="6">
        <v>593</v>
      </c>
      <c r="Q193" s="6" t="s">
        <v>1476</v>
      </c>
      <c r="R193" s="6" t="s">
        <v>1477</v>
      </c>
      <c r="S193" s="6"/>
      <c r="T193" s="6">
        <v>200996</v>
      </c>
      <c r="U193" s="6" t="s">
        <v>2946</v>
      </c>
      <c r="V193" s="6" t="s">
        <v>2947</v>
      </c>
      <c r="W193" s="6"/>
      <c r="X193" s="6"/>
      <c r="Y193" s="6"/>
      <c r="Z193" t="s">
        <v>2943</v>
      </c>
    </row>
    <row r="194" spans="1:26">
      <c r="A194" s="1">
        <v>44299</v>
      </c>
      <c r="B194" s="2">
        <v>202104131078</v>
      </c>
      <c r="C194" t="s">
        <v>18</v>
      </c>
      <c r="D194" t="s">
        <v>5236</v>
      </c>
      <c r="E194" t="s">
        <v>2945</v>
      </c>
      <c r="F194" t="s">
        <v>19</v>
      </c>
      <c r="G194" t="s">
        <v>1476</v>
      </c>
      <c r="H194" s="3" t="s">
        <v>1474</v>
      </c>
      <c r="J194" t="s">
        <v>1475</v>
      </c>
      <c r="K194">
        <v>1</v>
      </c>
      <c r="L194">
        <v>65</v>
      </c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</row>
    <row r="195" spans="1:26">
      <c r="A195" s="1">
        <v>44299</v>
      </c>
      <c r="B195" s="2">
        <v>202104131079</v>
      </c>
      <c r="C195" t="s">
        <v>18</v>
      </c>
      <c r="D195" t="s">
        <v>5237</v>
      </c>
      <c r="E195" t="s">
        <v>2951</v>
      </c>
      <c r="F195" t="s">
        <v>19</v>
      </c>
      <c r="G195" t="s">
        <v>1476</v>
      </c>
      <c r="H195" s="3" t="s">
        <v>177</v>
      </c>
      <c r="J195" t="s">
        <v>425</v>
      </c>
      <c r="K195">
        <v>1</v>
      </c>
      <c r="L195">
        <v>699</v>
      </c>
      <c r="N195" s="6" t="s">
        <v>1517</v>
      </c>
      <c r="O195" s="6"/>
      <c r="P195" s="6">
        <v>699</v>
      </c>
      <c r="Q195" s="6" t="s">
        <v>1476</v>
      </c>
      <c r="R195" s="6" t="s">
        <v>1477</v>
      </c>
      <c r="S195" s="6"/>
      <c r="T195" s="6">
        <v>184221</v>
      </c>
      <c r="U195" s="6" t="s">
        <v>2952</v>
      </c>
      <c r="V195" s="6" t="s">
        <v>2953</v>
      </c>
      <c r="W195" s="6"/>
      <c r="X195" s="6"/>
      <c r="Y195" s="6"/>
      <c r="Z195" t="s">
        <v>2949</v>
      </c>
    </row>
    <row r="196" spans="1:26">
      <c r="A196" s="1">
        <v>44299</v>
      </c>
      <c r="B196" s="2">
        <v>202104131080</v>
      </c>
      <c r="C196" t="s">
        <v>18</v>
      </c>
      <c r="D196" t="s">
        <v>5238</v>
      </c>
      <c r="E196" t="s">
        <v>2957</v>
      </c>
      <c r="F196" t="s">
        <v>19</v>
      </c>
      <c r="G196" t="s">
        <v>1476</v>
      </c>
      <c r="H196" s="3" t="s">
        <v>275</v>
      </c>
      <c r="J196" t="s">
        <v>425</v>
      </c>
      <c r="K196">
        <v>1</v>
      </c>
      <c r="L196">
        <v>528</v>
      </c>
      <c r="N196" s="6" t="s">
        <v>1512</v>
      </c>
      <c r="O196" s="6"/>
      <c r="P196" s="6">
        <v>593</v>
      </c>
      <c r="Q196" s="6" t="s">
        <v>1476</v>
      </c>
      <c r="R196" s="6" t="s">
        <v>1477</v>
      </c>
      <c r="S196" s="6"/>
      <c r="T196" s="6">
        <v>142124</v>
      </c>
      <c r="U196" s="6" t="s">
        <v>2958</v>
      </c>
      <c r="V196" s="6" t="s">
        <v>2959</v>
      </c>
      <c r="W196" s="6"/>
      <c r="X196" s="6"/>
      <c r="Y196" s="6"/>
      <c r="Z196" t="s">
        <v>2955</v>
      </c>
    </row>
    <row r="197" spans="1:26">
      <c r="A197" s="1">
        <v>44299</v>
      </c>
      <c r="B197" s="2">
        <v>202104131080</v>
      </c>
      <c r="C197" t="s">
        <v>18</v>
      </c>
      <c r="D197" t="s">
        <v>5238</v>
      </c>
      <c r="E197" t="s">
        <v>2957</v>
      </c>
      <c r="F197" t="s">
        <v>19</v>
      </c>
      <c r="G197" t="s">
        <v>1476</v>
      </c>
      <c r="H197" s="3" t="s">
        <v>1474</v>
      </c>
      <c r="J197" t="s">
        <v>1475</v>
      </c>
      <c r="K197">
        <v>1</v>
      </c>
      <c r="L197">
        <v>65</v>
      </c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</row>
    <row r="198" spans="1:26">
      <c r="A198" s="1">
        <v>44299</v>
      </c>
      <c r="B198" s="2">
        <v>202104131081</v>
      </c>
      <c r="C198" t="s">
        <v>18</v>
      </c>
      <c r="D198" t="s">
        <v>5239</v>
      </c>
      <c r="E198" t="s">
        <v>2963</v>
      </c>
      <c r="F198" t="s">
        <v>19</v>
      </c>
      <c r="G198" t="s">
        <v>1476</v>
      </c>
      <c r="H198" s="3">
        <v>4714781021715</v>
      </c>
      <c r="J198" t="s">
        <v>425</v>
      </c>
      <c r="K198">
        <v>4</v>
      </c>
      <c r="L198">
        <v>1136</v>
      </c>
      <c r="N198" s="6" t="s">
        <v>2415</v>
      </c>
      <c r="O198" s="6"/>
      <c r="P198" s="6">
        <v>1136</v>
      </c>
      <c r="Q198" s="6" t="s">
        <v>1476</v>
      </c>
      <c r="R198" s="6" t="s">
        <v>1477</v>
      </c>
      <c r="S198" s="6"/>
      <c r="T198" s="6">
        <v>194480</v>
      </c>
      <c r="U198" s="6" t="s">
        <v>2964</v>
      </c>
      <c r="V198" s="6" t="s">
        <v>2965</v>
      </c>
      <c r="W198" s="6"/>
      <c r="X198" s="6"/>
      <c r="Y198" s="6"/>
      <c r="Z198" t="s">
        <v>2961</v>
      </c>
    </row>
    <row r="199" spans="1:26">
      <c r="A199" s="1">
        <v>44299</v>
      </c>
      <c r="B199" s="2">
        <v>202104131082</v>
      </c>
      <c r="C199" t="s">
        <v>18</v>
      </c>
      <c r="D199" t="s">
        <v>5240</v>
      </c>
      <c r="E199" t="s">
        <v>2969</v>
      </c>
      <c r="F199" t="s">
        <v>19</v>
      </c>
      <c r="G199" t="s">
        <v>1476</v>
      </c>
      <c r="H199" s="3" t="s">
        <v>181</v>
      </c>
      <c r="J199" t="s">
        <v>425</v>
      </c>
      <c r="K199">
        <v>1</v>
      </c>
      <c r="L199">
        <v>888</v>
      </c>
      <c r="N199" s="6" t="s">
        <v>879</v>
      </c>
      <c r="O199" s="6"/>
      <c r="P199" s="6">
        <v>888</v>
      </c>
      <c r="Q199" s="6" t="s">
        <v>1476</v>
      </c>
      <c r="R199" s="6" t="s">
        <v>1477</v>
      </c>
      <c r="S199" s="6"/>
      <c r="T199" s="6">
        <v>112857</v>
      </c>
      <c r="U199" s="6" t="s">
        <v>2970</v>
      </c>
      <c r="V199" s="6" t="s">
        <v>2971</v>
      </c>
      <c r="W199" s="6"/>
      <c r="X199" s="6"/>
      <c r="Y199" s="6"/>
      <c r="Z199" t="s">
        <v>2967</v>
      </c>
    </row>
    <row r="200" spans="1:26">
      <c r="A200" s="1">
        <v>44299</v>
      </c>
      <c r="B200" s="2">
        <v>202104131083</v>
      </c>
      <c r="C200" t="s">
        <v>18</v>
      </c>
      <c r="D200" t="s">
        <v>5241</v>
      </c>
      <c r="E200" t="s">
        <v>2975</v>
      </c>
      <c r="F200" t="s">
        <v>19</v>
      </c>
      <c r="G200" t="s">
        <v>1476</v>
      </c>
      <c r="H200" s="3" t="s">
        <v>259</v>
      </c>
      <c r="J200" t="s">
        <v>425</v>
      </c>
      <c r="K200">
        <v>1</v>
      </c>
      <c r="L200">
        <v>450</v>
      </c>
      <c r="N200" s="6" t="s">
        <v>1482</v>
      </c>
      <c r="O200" s="6"/>
      <c r="P200" s="6">
        <v>910</v>
      </c>
      <c r="Q200" s="6" t="s">
        <v>1476</v>
      </c>
      <c r="R200" s="6" t="s">
        <v>1477</v>
      </c>
      <c r="S200" s="6"/>
      <c r="T200" s="6">
        <v>121219</v>
      </c>
      <c r="U200" s="6" t="s">
        <v>2976</v>
      </c>
      <c r="V200" s="6" t="s">
        <v>2977</v>
      </c>
      <c r="W200" s="6"/>
      <c r="X200" s="6"/>
      <c r="Y200" s="6"/>
      <c r="Z200" t="s">
        <v>2973</v>
      </c>
    </row>
    <row r="201" spans="1:26">
      <c r="A201" s="1">
        <v>44299</v>
      </c>
      <c r="B201" s="2">
        <v>202104131083</v>
      </c>
      <c r="C201" t="s">
        <v>18</v>
      </c>
      <c r="D201" t="s">
        <v>5241</v>
      </c>
      <c r="E201" t="s">
        <v>2975</v>
      </c>
      <c r="F201" t="s">
        <v>19</v>
      </c>
      <c r="G201" t="s">
        <v>1476</v>
      </c>
      <c r="H201" s="3" t="s">
        <v>270</v>
      </c>
      <c r="J201" t="s">
        <v>425</v>
      </c>
      <c r="K201">
        <v>1</v>
      </c>
      <c r="L201">
        <v>460</v>
      </c>
      <c r="N201" s="6" t="s">
        <v>1997</v>
      </c>
      <c r="O201" s="6"/>
      <c r="P201" s="6">
        <v>910</v>
      </c>
      <c r="Q201" s="6" t="s">
        <v>1476</v>
      </c>
      <c r="R201" s="6" t="s">
        <v>1477</v>
      </c>
      <c r="S201" s="6"/>
      <c r="T201" s="6">
        <v>121219</v>
      </c>
      <c r="U201" s="6" t="s">
        <v>2976</v>
      </c>
      <c r="V201" s="6" t="s">
        <v>2977</v>
      </c>
      <c r="W201" s="6"/>
      <c r="X201" s="6"/>
      <c r="Y201" s="6"/>
      <c r="Z201" t="s">
        <v>2973</v>
      </c>
    </row>
    <row r="202" spans="1:26">
      <c r="A202" s="1">
        <v>44299</v>
      </c>
      <c r="B202" s="2">
        <v>202104131084</v>
      </c>
      <c r="C202" t="s">
        <v>18</v>
      </c>
      <c r="D202" t="s">
        <v>5242</v>
      </c>
      <c r="E202" t="s">
        <v>2982</v>
      </c>
      <c r="F202" t="s">
        <v>19</v>
      </c>
      <c r="G202" t="s">
        <v>1476</v>
      </c>
      <c r="H202" s="3" t="s">
        <v>181</v>
      </c>
      <c r="J202" t="s">
        <v>425</v>
      </c>
      <c r="K202">
        <v>1</v>
      </c>
      <c r="L202">
        <v>888</v>
      </c>
      <c r="N202" s="6" t="s">
        <v>879</v>
      </c>
      <c r="O202" s="6"/>
      <c r="P202" s="6">
        <v>888</v>
      </c>
      <c r="Q202" s="6" t="s">
        <v>1476</v>
      </c>
      <c r="R202" s="6" t="s">
        <v>1477</v>
      </c>
      <c r="S202" s="6"/>
      <c r="T202" s="6">
        <v>992761</v>
      </c>
      <c r="U202" s="6" t="s">
        <v>2983</v>
      </c>
      <c r="V202" s="6" t="s">
        <v>2984</v>
      </c>
      <c r="W202" s="6"/>
      <c r="X202" s="6"/>
      <c r="Y202" s="6"/>
      <c r="Z202" t="s">
        <v>2980</v>
      </c>
    </row>
    <row r="203" spans="1:26">
      <c r="A203" s="1">
        <v>44299</v>
      </c>
      <c r="B203" s="2">
        <v>202104131085</v>
      </c>
      <c r="C203" t="s">
        <v>18</v>
      </c>
      <c r="D203" t="s">
        <v>5243</v>
      </c>
      <c r="E203" t="s">
        <v>2988</v>
      </c>
      <c r="F203" t="s">
        <v>19</v>
      </c>
      <c r="G203" t="s">
        <v>1476</v>
      </c>
      <c r="H203" s="3">
        <v>4714781020800</v>
      </c>
      <c r="J203" t="s">
        <v>425</v>
      </c>
      <c r="K203">
        <v>1</v>
      </c>
      <c r="L203">
        <v>128</v>
      </c>
      <c r="N203" s="6" t="s">
        <v>1509</v>
      </c>
      <c r="O203" s="6"/>
      <c r="P203" s="6">
        <v>826</v>
      </c>
      <c r="Q203" s="6" t="s">
        <v>1476</v>
      </c>
      <c r="R203" s="6" t="s">
        <v>1477</v>
      </c>
      <c r="S203" s="6"/>
      <c r="T203" s="6">
        <v>118497</v>
      </c>
      <c r="U203" s="6" t="s">
        <v>2989</v>
      </c>
      <c r="V203" s="6" t="s">
        <v>2990</v>
      </c>
      <c r="W203" s="6"/>
      <c r="X203" s="6"/>
      <c r="Y203" s="6"/>
      <c r="Z203" t="s">
        <v>2986</v>
      </c>
    </row>
    <row r="204" spans="1:26">
      <c r="A204" s="1">
        <v>44299</v>
      </c>
      <c r="B204" s="2">
        <v>202104131085</v>
      </c>
      <c r="C204" t="s">
        <v>18</v>
      </c>
      <c r="D204" t="s">
        <v>5243</v>
      </c>
      <c r="E204" t="s">
        <v>2988</v>
      </c>
      <c r="F204" t="s">
        <v>19</v>
      </c>
      <c r="G204" t="s">
        <v>1476</v>
      </c>
      <c r="H204" s="3">
        <v>4714781020107</v>
      </c>
      <c r="J204" t="s">
        <v>425</v>
      </c>
      <c r="K204">
        <v>1</v>
      </c>
      <c r="L204">
        <v>399</v>
      </c>
      <c r="N204" s="6" t="s">
        <v>877</v>
      </c>
      <c r="O204" s="6"/>
      <c r="P204" s="6">
        <v>826</v>
      </c>
      <c r="Q204" s="6" t="s">
        <v>1476</v>
      </c>
      <c r="R204" s="6" t="s">
        <v>1477</v>
      </c>
      <c r="S204" s="6"/>
      <c r="T204" s="6">
        <v>118497</v>
      </c>
      <c r="U204" s="6" t="s">
        <v>2989</v>
      </c>
      <c r="V204" s="6" t="s">
        <v>2990</v>
      </c>
      <c r="W204" s="6"/>
      <c r="X204" s="6"/>
      <c r="Y204" s="6"/>
      <c r="Z204" t="s">
        <v>2986</v>
      </c>
    </row>
    <row r="205" spans="1:26">
      <c r="A205" s="1">
        <v>44299</v>
      </c>
      <c r="B205" s="2">
        <v>202104131085</v>
      </c>
      <c r="C205" t="s">
        <v>18</v>
      </c>
      <c r="D205" t="s">
        <v>5243</v>
      </c>
      <c r="E205" t="s">
        <v>2988</v>
      </c>
      <c r="F205" t="s">
        <v>19</v>
      </c>
      <c r="G205" t="s">
        <v>1476</v>
      </c>
      <c r="H205" s="3">
        <v>4714781020282</v>
      </c>
      <c r="J205" t="s">
        <v>425</v>
      </c>
      <c r="K205">
        <v>1</v>
      </c>
      <c r="L205">
        <v>299</v>
      </c>
      <c r="N205" s="6" t="s">
        <v>1913</v>
      </c>
      <c r="O205" s="6"/>
      <c r="P205" s="6">
        <v>826</v>
      </c>
      <c r="Q205" s="6" t="s">
        <v>1476</v>
      </c>
      <c r="R205" s="6" t="s">
        <v>1477</v>
      </c>
      <c r="S205" s="6"/>
      <c r="T205" s="6">
        <v>118497</v>
      </c>
      <c r="U205" s="6" t="s">
        <v>2989</v>
      </c>
      <c r="V205" s="6" t="s">
        <v>2990</v>
      </c>
      <c r="W205" s="6"/>
      <c r="X205" s="6"/>
      <c r="Y205" s="6"/>
      <c r="Z205" t="s">
        <v>2986</v>
      </c>
    </row>
    <row r="206" spans="1:26">
      <c r="A206" s="1">
        <v>44299</v>
      </c>
      <c r="B206" s="2">
        <v>202104131086</v>
      </c>
      <c r="C206" t="s">
        <v>18</v>
      </c>
      <c r="D206" t="s">
        <v>5244</v>
      </c>
      <c r="E206" t="s">
        <v>2994</v>
      </c>
      <c r="F206" t="s">
        <v>19</v>
      </c>
      <c r="G206" t="s">
        <v>1476</v>
      </c>
      <c r="H206" s="3" t="s">
        <v>163</v>
      </c>
      <c r="J206" t="s">
        <v>425</v>
      </c>
      <c r="K206">
        <v>1</v>
      </c>
      <c r="L206">
        <v>399</v>
      </c>
      <c r="N206" s="6" t="s">
        <v>1487</v>
      </c>
      <c r="O206" s="6"/>
      <c r="P206" s="6">
        <v>599</v>
      </c>
      <c r="Q206" s="6" t="s">
        <v>1476</v>
      </c>
      <c r="R206" s="6" t="s">
        <v>1477</v>
      </c>
      <c r="S206" s="6"/>
      <c r="T206" s="6">
        <v>192808</v>
      </c>
      <c r="U206" s="6" t="s">
        <v>2995</v>
      </c>
      <c r="V206" s="6" t="s">
        <v>2996</v>
      </c>
      <c r="W206" s="6"/>
      <c r="X206" s="6"/>
      <c r="Y206" s="6"/>
      <c r="Z206" t="s">
        <v>2992</v>
      </c>
    </row>
    <row r="207" spans="1:26">
      <c r="A207" s="1">
        <v>44299</v>
      </c>
      <c r="B207" s="2">
        <v>202104131086</v>
      </c>
      <c r="C207" t="s">
        <v>18</v>
      </c>
      <c r="D207" t="s">
        <v>5244</v>
      </c>
      <c r="E207" t="s">
        <v>2994</v>
      </c>
      <c r="F207" t="s">
        <v>19</v>
      </c>
      <c r="G207" t="s">
        <v>1476</v>
      </c>
      <c r="H207" s="3">
        <v>4714781020787</v>
      </c>
      <c r="J207" t="s">
        <v>425</v>
      </c>
      <c r="K207">
        <v>1</v>
      </c>
      <c r="L207">
        <v>135</v>
      </c>
      <c r="N207" s="6" t="s">
        <v>1979</v>
      </c>
      <c r="O207" s="6"/>
      <c r="P207" s="6">
        <v>599</v>
      </c>
      <c r="Q207" s="6" t="s">
        <v>1476</v>
      </c>
      <c r="R207" s="6" t="s">
        <v>1477</v>
      </c>
      <c r="S207" s="6"/>
      <c r="T207" s="6">
        <v>192808</v>
      </c>
      <c r="U207" s="6" t="s">
        <v>2995</v>
      </c>
      <c r="V207" s="6" t="s">
        <v>2996</v>
      </c>
      <c r="W207" s="6"/>
      <c r="X207" s="6"/>
      <c r="Y207" s="6"/>
      <c r="Z207" t="s">
        <v>2992</v>
      </c>
    </row>
    <row r="208" spans="1:26">
      <c r="A208" s="1">
        <v>44299</v>
      </c>
      <c r="B208" s="2">
        <v>202104131086</v>
      </c>
      <c r="C208" t="s">
        <v>18</v>
      </c>
      <c r="D208" t="s">
        <v>5244</v>
      </c>
      <c r="E208" t="s">
        <v>2994</v>
      </c>
      <c r="F208" t="s">
        <v>19</v>
      </c>
      <c r="G208" t="s">
        <v>1476</v>
      </c>
      <c r="H208" s="3" t="s">
        <v>1474</v>
      </c>
      <c r="J208" t="s">
        <v>1475</v>
      </c>
      <c r="K208">
        <v>1</v>
      </c>
      <c r="L208">
        <v>65</v>
      </c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</row>
    <row r="209" spans="1:26">
      <c r="A209" s="1">
        <v>44299</v>
      </c>
      <c r="B209" s="2">
        <v>202104131087</v>
      </c>
      <c r="C209" t="s">
        <v>18</v>
      </c>
      <c r="D209" t="s">
        <v>5245</v>
      </c>
      <c r="E209" t="s">
        <v>3000</v>
      </c>
      <c r="F209" t="s">
        <v>19</v>
      </c>
      <c r="G209" t="s">
        <v>1476</v>
      </c>
      <c r="H209" s="3" t="s">
        <v>1045</v>
      </c>
      <c r="J209" t="s">
        <v>425</v>
      </c>
      <c r="K209">
        <v>2</v>
      </c>
      <c r="L209">
        <v>717</v>
      </c>
      <c r="N209" s="6" t="s">
        <v>1487</v>
      </c>
      <c r="O209" s="6"/>
      <c r="P209" s="6">
        <v>2712</v>
      </c>
      <c r="Q209" s="6" t="s">
        <v>1476</v>
      </c>
      <c r="R209" s="6" t="s">
        <v>1477</v>
      </c>
      <c r="S209" s="6"/>
      <c r="T209" s="6">
        <v>206662</v>
      </c>
      <c r="U209" s="6" t="s">
        <v>3001</v>
      </c>
      <c r="V209" s="6" t="s">
        <v>3002</v>
      </c>
      <c r="W209" s="6"/>
      <c r="X209" s="6"/>
      <c r="Y209" s="6"/>
      <c r="Z209" t="s">
        <v>2998</v>
      </c>
    </row>
    <row r="210" spans="1:26">
      <c r="A210" s="1">
        <v>44299</v>
      </c>
      <c r="B210" s="2">
        <v>202104131087</v>
      </c>
      <c r="C210" t="s">
        <v>18</v>
      </c>
      <c r="D210" t="s">
        <v>5245</v>
      </c>
      <c r="E210" t="s">
        <v>3000</v>
      </c>
      <c r="F210" t="s">
        <v>19</v>
      </c>
      <c r="G210" t="s">
        <v>1476</v>
      </c>
      <c r="H210" s="3">
        <v>4714781020107</v>
      </c>
      <c r="J210" t="s">
        <v>425</v>
      </c>
      <c r="K210">
        <v>5</v>
      </c>
      <c r="L210">
        <v>1995</v>
      </c>
      <c r="N210" s="6" t="s">
        <v>877</v>
      </c>
      <c r="O210" s="6"/>
      <c r="P210" s="6">
        <v>2712</v>
      </c>
      <c r="Q210" s="6" t="s">
        <v>1476</v>
      </c>
      <c r="R210" s="6" t="s">
        <v>1477</v>
      </c>
      <c r="S210" s="6"/>
      <c r="T210" s="6">
        <v>206662</v>
      </c>
      <c r="U210" s="6" t="s">
        <v>3001</v>
      </c>
      <c r="V210" s="6" t="s">
        <v>3002</v>
      </c>
      <c r="W210" s="6"/>
      <c r="X210" s="6"/>
      <c r="Y210" s="6"/>
      <c r="Z210" t="s">
        <v>2998</v>
      </c>
    </row>
    <row r="211" spans="1:26">
      <c r="A211" s="1">
        <v>44299</v>
      </c>
      <c r="B211" s="2">
        <v>202104131088</v>
      </c>
      <c r="C211" t="s">
        <v>18</v>
      </c>
      <c r="D211" t="s">
        <v>5246</v>
      </c>
      <c r="E211" t="s">
        <v>3006</v>
      </c>
      <c r="F211" t="s">
        <v>19</v>
      </c>
      <c r="G211" t="s">
        <v>1476</v>
      </c>
      <c r="H211" s="3">
        <v>4714781021029</v>
      </c>
      <c r="J211" t="s">
        <v>425</v>
      </c>
      <c r="K211">
        <v>1</v>
      </c>
      <c r="L211">
        <v>149</v>
      </c>
      <c r="N211" s="6" t="s">
        <v>1505</v>
      </c>
      <c r="O211" s="6"/>
      <c r="P211" s="6">
        <v>776</v>
      </c>
      <c r="Q211" s="6" t="s">
        <v>1476</v>
      </c>
      <c r="R211" s="6" t="s">
        <v>1477</v>
      </c>
      <c r="S211" s="6"/>
      <c r="T211" s="6">
        <v>165471</v>
      </c>
      <c r="U211" s="6" t="s">
        <v>3007</v>
      </c>
      <c r="V211" s="6" t="s">
        <v>3008</v>
      </c>
      <c r="W211" s="6"/>
      <c r="X211" s="6"/>
      <c r="Y211" s="6"/>
      <c r="Z211" t="s">
        <v>3004</v>
      </c>
    </row>
    <row r="212" spans="1:26">
      <c r="A212" s="1">
        <v>44299</v>
      </c>
      <c r="B212" s="2">
        <v>202104131088</v>
      </c>
      <c r="C212" t="s">
        <v>18</v>
      </c>
      <c r="D212" t="s">
        <v>5246</v>
      </c>
      <c r="E212" t="s">
        <v>3006</v>
      </c>
      <c r="F212" t="s">
        <v>19</v>
      </c>
      <c r="G212" t="s">
        <v>1476</v>
      </c>
      <c r="H212" s="3">
        <v>4714781021005</v>
      </c>
      <c r="J212" t="s">
        <v>425</v>
      </c>
      <c r="K212">
        <v>1</v>
      </c>
      <c r="L212">
        <v>149</v>
      </c>
      <c r="N212" s="6" t="s">
        <v>1502</v>
      </c>
      <c r="O212" s="6"/>
      <c r="P212" s="6">
        <v>776</v>
      </c>
      <c r="Q212" s="6" t="s">
        <v>1476</v>
      </c>
      <c r="R212" s="6" t="s">
        <v>1477</v>
      </c>
      <c r="S212" s="6"/>
      <c r="T212" s="6">
        <v>165471</v>
      </c>
      <c r="U212" s="6" t="s">
        <v>3007</v>
      </c>
      <c r="V212" s="6" t="s">
        <v>3008</v>
      </c>
      <c r="W212" s="6"/>
      <c r="X212" s="6"/>
      <c r="Y212" s="6"/>
      <c r="Z212" t="s">
        <v>3004</v>
      </c>
    </row>
    <row r="213" spans="1:26">
      <c r="A213" s="1">
        <v>44299</v>
      </c>
      <c r="B213" s="2">
        <v>202104131088</v>
      </c>
      <c r="C213" t="s">
        <v>18</v>
      </c>
      <c r="D213" t="s">
        <v>5246</v>
      </c>
      <c r="E213" t="s">
        <v>3006</v>
      </c>
      <c r="F213" t="s">
        <v>19</v>
      </c>
      <c r="G213" t="s">
        <v>1476</v>
      </c>
      <c r="H213" s="3">
        <v>4714781020800</v>
      </c>
      <c r="J213" t="s">
        <v>425</v>
      </c>
      <c r="K213">
        <v>1</v>
      </c>
      <c r="L213">
        <v>128</v>
      </c>
      <c r="N213" s="6" t="s">
        <v>1509</v>
      </c>
      <c r="O213" s="6"/>
      <c r="P213" s="6">
        <v>776</v>
      </c>
      <c r="Q213" s="6" t="s">
        <v>1476</v>
      </c>
      <c r="R213" s="6" t="s">
        <v>1477</v>
      </c>
      <c r="S213" s="6"/>
      <c r="T213" s="6">
        <v>165471</v>
      </c>
      <c r="U213" s="6" t="s">
        <v>3007</v>
      </c>
      <c r="V213" s="6" t="s">
        <v>3008</v>
      </c>
      <c r="W213" s="6"/>
      <c r="X213" s="6"/>
      <c r="Y213" s="6"/>
      <c r="Z213" t="s">
        <v>3004</v>
      </c>
    </row>
    <row r="214" spans="1:26">
      <c r="A214" s="1">
        <v>44299</v>
      </c>
      <c r="B214" s="2">
        <v>202104131088</v>
      </c>
      <c r="C214" t="s">
        <v>18</v>
      </c>
      <c r="D214" t="s">
        <v>5246</v>
      </c>
      <c r="E214" t="s">
        <v>3006</v>
      </c>
      <c r="F214" t="s">
        <v>19</v>
      </c>
      <c r="G214" t="s">
        <v>1476</v>
      </c>
      <c r="H214" s="3">
        <v>4714781020831</v>
      </c>
      <c r="J214" t="s">
        <v>425</v>
      </c>
      <c r="K214">
        <v>1</v>
      </c>
      <c r="L214">
        <v>350</v>
      </c>
      <c r="N214" s="6" t="s">
        <v>1974</v>
      </c>
      <c r="O214" s="6"/>
      <c r="P214" s="6">
        <v>776</v>
      </c>
      <c r="Q214" s="6" t="s">
        <v>1476</v>
      </c>
      <c r="R214" s="6" t="s">
        <v>1477</v>
      </c>
      <c r="S214" s="6"/>
      <c r="T214" s="6">
        <v>165471</v>
      </c>
      <c r="U214" s="6" t="s">
        <v>3007</v>
      </c>
      <c r="V214" s="6" t="s">
        <v>3008</v>
      </c>
      <c r="W214" s="6"/>
      <c r="X214" s="6"/>
      <c r="Y214" s="6"/>
      <c r="Z214" t="s">
        <v>3004</v>
      </c>
    </row>
    <row r="215" spans="1:26">
      <c r="A215" s="1">
        <v>44299</v>
      </c>
      <c r="B215" s="2">
        <v>202104131089</v>
      </c>
      <c r="C215" t="s">
        <v>18</v>
      </c>
      <c r="D215" t="s">
        <v>5247</v>
      </c>
      <c r="E215" t="s">
        <v>3012</v>
      </c>
      <c r="F215" t="s">
        <v>19</v>
      </c>
      <c r="G215" t="s">
        <v>1476</v>
      </c>
      <c r="H215" s="3" t="s">
        <v>175</v>
      </c>
      <c r="J215" t="s">
        <v>425</v>
      </c>
      <c r="K215">
        <v>1</v>
      </c>
      <c r="L215">
        <v>450</v>
      </c>
      <c r="N215" s="6" t="s">
        <v>1482</v>
      </c>
      <c r="O215" s="6"/>
      <c r="P215" s="6">
        <v>994</v>
      </c>
      <c r="Q215" s="6" t="s">
        <v>1476</v>
      </c>
      <c r="R215" s="6" t="s">
        <v>1477</v>
      </c>
      <c r="S215" s="6"/>
      <c r="T215" s="6">
        <v>864613</v>
      </c>
      <c r="U215" s="6" t="s">
        <v>3013</v>
      </c>
      <c r="V215" s="6" t="s">
        <v>3014</v>
      </c>
      <c r="W215" s="6"/>
      <c r="X215" s="6"/>
      <c r="Y215" s="6"/>
      <c r="Z215" t="s">
        <v>3010</v>
      </c>
    </row>
    <row r="216" spans="1:26">
      <c r="A216" s="1">
        <v>44299</v>
      </c>
      <c r="B216" s="2">
        <v>202104131089</v>
      </c>
      <c r="C216" t="s">
        <v>18</v>
      </c>
      <c r="D216" t="s">
        <v>5247</v>
      </c>
      <c r="E216" t="s">
        <v>3012</v>
      </c>
      <c r="F216" t="s">
        <v>19</v>
      </c>
      <c r="G216" t="s">
        <v>1476</v>
      </c>
      <c r="H216" s="3" t="s">
        <v>163</v>
      </c>
      <c r="J216" t="s">
        <v>425</v>
      </c>
      <c r="K216">
        <v>1</v>
      </c>
      <c r="L216">
        <v>399</v>
      </c>
      <c r="N216" s="6" t="s">
        <v>1487</v>
      </c>
      <c r="O216" s="6"/>
      <c r="P216" s="6">
        <v>994</v>
      </c>
      <c r="Q216" s="6" t="s">
        <v>1476</v>
      </c>
      <c r="R216" s="6" t="s">
        <v>1477</v>
      </c>
      <c r="S216" s="6"/>
      <c r="T216" s="6">
        <v>864613</v>
      </c>
      <c r="U216" s="6" t="s">
        <v>3013</v>
      </c>
      <c r="V216" s="6" t="s">
        <v>3014</v>
      </c>
      <c r="W216" s="6"/>
      <c r="X216" s="6"/>
      <c r="Y216" s="6"/>
      <c r="Z216" t="s">
        <v>3010</v>
      </c>
    </row>
    <row r="217" spans="1:26">
      <c r="A217" s="1">
        <v>44299</v>
      </c>
      <c r="B217" s="2">
        <v>202104131089</v>
      </c>
      <c r="C217" t="s">
        <v>18</v>
      </c>
      <c r="D217" t="s">
        <v>5247</v>
      </c>
      <c r="E217" t="s">
        <v>3012</v>
      </c>
      <c r="F217" t="s">
        <v>19</v>
      </c>
      <c r="G217" t="s">
        <v>1476</v>
      </c>
      <c r="H217" s="3">
        <v>4714781020954</v>
      </c>
      <c r="J217" t="s">
        <v>425</v>
      </c>
      <c r="K217">
        <v>1</v>
      </c>
      <c r="L217">
        <v>145</v>
      </c>
      <c r="N217" s="6" t="s">
        <v>1497</v>
      </c>
      <c r="O217" s="6"/>
      <c r="P217" s="6">
        <v>994</v>
      </c>
      <c r="Q217" s="6" t="s">
        <v>1476</v>
      </c>
      <c r="R217" s="6" t="s">
        <v>1477</v>
      </c>
      <c r="S217" s="6"/>
      <c r="T217" s="6">
        <v>864613</v>
      </c>
      <c r="U217" s="6" t="s">
        <v>3013</v>
      </c>
      <c r="V217" s="6" t="s">
        <v>3014</v>
      </c>
      <c r="W217" s="6"/>
      <c r="X217" s="6"/>
      <c r="Y217" s="6"/>
      <c r="Z217" t="s">
        <v>3010</v>
      </c>
    </row>
    <row r="218" spans="1:26">
      <c r="A218" s="1">
        <v>44299</v>
      </c>
      <c r="B218" s="2">
        <v>202104131090</v>
      </c>
      <c r="C218" t="s">
        <v>18</v>
      </c>
      <c r="D218" t="s">
        <v>5248</v>
      </c>
      <c r="E218" t="s">
        <v>3018</v>
      </c>
      <c r="F218" t="s">
        <v>19</v>
      </c>
      <c r="G218" t="s">
        <v>1476</v>
      </c>
      <c r="H218" s="3">
        <v>4714781020541</v>
      </c>
      <c r="J218" t="s">
        <v>425</v>
      </c>
      <c r="K218">
        <v>1</v>
      </c>
      <c r="L218">
        <v>300</v>
      </c>
      <c r="N218" s="6" t="s">
        <v>1493</v>
      </c>
      <c r="O218" s="6"/>
      <c r="P218" s="6">
        <v>564</v>
      </c>
      <c r="Q218" s="6" t="s">
        <v>1476</v>
      </c>
      <c r="R218" s="6" t="s">
        <v>1477</v>
      </c>
      <c r="S218" s="6"/>
      <c r="T218" s="6">
        <v>130202</v>
      </c>
      <c r="U218" s="6" t="s">
        <v>3019</v>
      </c>
      <c r="V218" s="6" t="s">
        <v>3020</v>
      </c>
      <c r="W218" s="6"/>
      <c r="X218" s="6"/>
      <c r="Y218" s="6"/>
      <c r="Z218" t="s">
        <v>3016</v>
      </c>
    </row>
    <row r="219" spans="1:26">
      <c r="A219" s="1">
        <v>44299</v>
      </c>
      <c r="B219" s="2">
        <v>202104131090</v>
      </c>
      <c r="C219" t="s">
        <v>18</v>
      </c>
      <c r="D219" t="s">
        <v>5248</v>
      </c>
      <c r="E219" t="s">
        <v>3018</v>
      </c>
      <c r="F219" t="s">
        <v>19</v>
      </c>
      <c r="G219" t="s">
        <v>1476</v>
      </c>
      <c r="H219" s="3" t="s">
        <v>1021</v>
      </c>
      <c r="J219" t="s">
        <v>425</v>
      </c>
      <c r="K219">
        <v>1</v>
      </c>
      <c r="L219">
        <v>199</v>
      </c>
      <c r="N219" s="6" t="s">
        <v>1527</v>
      </c>
      <c r="O219" s="6"/>
      <c r="P219" s="6">
        <v>564</v>
      </c>
      <c r="Q219" s="6" t="s">
        <v>1476</v>
      </c>
      <c r="R219" s="6" t="s">
        <v>1477</v>
      </c>
      <c r="S219" s="6"/>
      <c r="T219" s="6">
        <v>130202</v>
      </c>
      <c r="U219" s="6" t="s">
        <v>3019</v>
      </c>
      <c r="V219" s="6" t="s">
        <v>3020</v>
      </c>
      <c r="W219" s="6"/>
      <c r="X219" s="6"/>
      <c r="Y219" s="6"/>
      <c r="Z219" t="s">
        <v>3016</v>
      </c>
    </row>
    <row r="220" spans="1:26">
      <c r="A220" s="1">
        <v>44299</v>
      </c>
      <c r="B220" s="2">
        <v>202104131090</v>
      </c>
      <c r="C220" t="s">
        <v>18</v>
      </c>
      <c r="D220" t="s">
        <v>5248</v>
      </c>
      <c r="E220" t="s">
        <v>3018</v>
      </c>
      <c r="F220" t="s">
        <v>19</v>
      </c>
      <c r="G220" t="s">
        <v>1476</v>
      </c>
      <c r="H220" s="3" t="s">
        <v>1474</v>
      </c>
      <c r="J220" t="s">
        <v>1475</v>
      </c>
      <c r="K220">
        <v>1</v>
      </c>
      <c r="L220">
        <v>65</v>
      </c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</row>
    <row r="221" spans="1:26">
      <c r="A221" s="1">
        <v>44299</v>
      </c>
      <c r="B221" s="2">
        <v>202104131091</v>
      </c>
      <c r="C221" t="s">
        <v>18</v>
      </c>
      <c r="D221" t="s">
        <v>5249</v>
      </c>
      <c r="E221" t="s">
        <v>3024</v>
      </c>
      <c r="F221" t="s">
        <v>19</v>
      </c>
      <c r="G221" t="s">
        <v>1476</v>
      </c>
      <c r="H221" s="3" t="s">
        <v>164</v>
      </c>
      <c r="J221" t="s">
        <v>425</v>
      </c>
      <c r="K221">
        <v>1</v>
      </c>
      <c r="L221">
        <v>399</v>
      </c>
      <c r="N221" s="6" t="s">
        <v>1487</v>
      </c>
      <c r="O221" s="6"/>
      <c r="P221" s="6">
        <v>1197</v>
      </c>
      <c r="Q221" s="6" t="s">
        <v>1476</v>
      </c>
      <c r="R221" s="6" t="s">
        <v>1477</v>
      </c>
      <c r="S221" s="6"/>
      <c r="T221" s="6">
        <v>895695</v>
      </c>
      <c r="U221" s="6" t="s">
        <v>3025</v>
      </c>
      <c r="V221" s="6" t="s">
        <v>3026</v>
      </c>
      <c r="W221" s="6"/>
      <c r="X221" s="6"/>
      <c r="Y221" s="6"/>
      <c r="Z221" t="s">
        <v>3022</v>
      </c>
    </row>
    <row r="222" spans="1:26">
      <c r="A222" s="1">
        <v>44299</v>
      </c>
      <c r="B222" s="2">
        <v>202104131091</v>
      </c>
      <c r="C222" t="s">
        <v>18</v>
      </c>
      <c r="D222" t="s">
        <v>5249</v>
      </c>
      <c r="E222" t="s">
        <v>3024</v>
      </c>
      <c r="F222" t="s">
        <v>19</v>
      </c>
      <c r="G222" t="s">
        <v>1476</v>
      </c>
      <c r="H222" s="3" t="s">
        <v>166</v>
      </c>
      <c r="J222" t="s">
        <v>425</v>
      </c>
      <c r="K222">
        <v>2</v>
      </c>
      <c r="L222">
        <v>798</v>
      </c>
      <c r="N222" s="6" t="s">
        <v>1487</v>
      </c>
      <c r="O222" s="6"/>
      <c r="P222" s="6">
        <v>1197</v>
      </c>
      <c r="Q222" s="6" t="s">
        <v>1476</v>
      </c>
      <c r="R222" s="6" t="s">
        <v>1477</v>
      </c>
      <c r="S222" s="6"/>
      <c r="T222" s="6">
        <v>895695</v>
      </c>
      <c r="U222" s="6" t="s">
        <v>3025</v>
      </c>
      <c r="V222" s="6" t="s">
        <v>3026</v>
      </c>
      <c r="W222" s="6"/>
      <c r="X222" s="6"/>
      <c r="Y222" s="6"/>
      <c r="Z222" t="s">
        <v>3022</v>
      </c>
    </row>
    <row r="223" spans="1:26">
      <c r="A223" s="1">
        <v>44299</v>
      </c>
      <c r="B223" s="2">
        <v>202104131092</v>
      </c>
      <c r="C223" t="s">
        <v>18</v>
      </c>
      <c r="D223" t="s">
        <v>5250</v>
      </c>
      <c r="E223" t="s">
        <v>3030</v>
      </c>
      <c r="F223" t="s">
        <v>19</v>
      </c>
      <c r="G223" t="s">
        <v>1476</v>
      </c>
      <c r="H223" s="3">
        <v>4714781024723</v>
      </c>
      <c r="J223" t="s">
        <v>425</v>
      </c>
      <c r="K223">
        <v>3</v>
      </c>
      <c r="L223">
        <v>897</v>
      </c>
      <c r="N223" s="6" t="s">
        <v>1525</v>
      </c>
      <c r="O223" s="6"/>
      <c r="P223" s="6">
        <v>897</v>
      </c>
      <c r="Q223" s="6" t="s">
        <v>1476</v>
      </c>
      <c r="R223" s="6" t="s">
        <v>1477</v>
      </c>
      <c r="S223" s="6"/>
      <c r="T223" s="6">
        <v>210306</v>
      </c>
      <c r="U223" s="6" t="s">
        <v>3031</v>
      </c>
      <c r="V223" s="6" t="s">
        <v>3032</v>
      </c>
      <c r="W223" s="6"/>
      <c r="X223" s="6"/>
      <c r="Y223" s="6"/>
      <c r="Z223" t="s">
        <v>3028</v>
      </c>
    </row>
    <row r="224" spans="1:26">
      <c r="A224" s="1">
        <v>44299</v>
      </c>
      <c r="B224" s="2">
        <v>202104131093</v>
      </c>
      <c r="C224" t="s">
        <v>18</v>
      </c>
      <c r="D224" t="s">
        <v>5251</v>
      </c>
      <c r="E224" t="s">
        <v>3036</v>
      </c>
      <c r="F224" t="s">
        <v>19</v>
      </c>
      <c r="G224" t="s">
        <v>1476</v>
      </c>
      <c r="H224" s="3" t="s">
        <v>163</v>
      </c>
      <c r="J224" t="s">
        <v>425</v>
      </c>
      <c r="K224">
        <v>2</v>
      </c>
      <c r="L224">
        <v>798</v>
      </c>
      <c r="N224" s="6" t="s">
        <v>1487</v>
      </c>
      <c r="O224" s="6"/>
      <c r="P224" s="6">
        <v>798</v>
      </c>
      <c r="Q224" s="6" t="s">
        <v>1476</v>
      </c>
      <c r="R224" s="6" t="s">
        <v>1477</v>
      </c>
      <c r="S224" s="6"/>
      <c r="T224" s="6">
        <v>148133</v>
      </c>
      <c r="U224" s="6" t="s">
        <v>3037</v>
      </c>
      <c r="V224" s="6" t="s">
        <v>3038</v>
      </c>
      <c r="W224" s="6"/>
      <c r="X224" s="6"/>
      <c r="Y224" s="6"/>
      <c r="Z224" t="s">
        <v>3034</v>
      </c>
    </row>
    <row r="225" spans="1:26">
      <c r="A225" s="1">
        <v>44299</v>
      </c>
      <c r="B225" s="2">
        <v>202104131094</v>
      </c>
      <c r="C225" t="s">
        <v>18</v>
      </c>
      <c r="D225" t="s">
        <v>5252</v>
      </c>
      <c r="E225" t="s">
        <v>3042</v>
      </c>
      <c r="F225" t="s">
        <v>19</v>
      </c>
      <c r="G225" t="s">
        <v>1476</v>
      </c>
      <c r="H225" s="3">
        <v>4714781020107</v>
      </c>
      <c r="J225" t="s">
        <v>425</v>
      </c>
      <c r="K225">
        <v>1</v>
      </c>
      <c r="L225">
        <v>399</v>
      </c>
      <c r="N225" s="6" t="s">
        <v>877</v>
      </c>
      <c r="O225" s="6"/>
      <c r="P225" s="6">
        <v>464</v>
      </c>
      <c r="Q225" s="6" t="s">
        <v>1476</v>
      </c>
      <c r="R225" s="6" t="s">
        <v>1477</v>
      </c>
      <c r="S225" s="6"/>
      <c r="T225" s="6">
        <v>966739</v>
      </c>
      <c r="U225" s="6" t="s">
        <v>3043</v>
      </c>
      <c r="V225" s="6" t="s">
        <v>3044</v>
      </c>
      <c r="W225" s="6"/>
      <c r="X225" s="6"/>
      <c r="Y225" s="6"/>
      <c r="Z225" t="s">
        <v>3040</v>
      </c>
    </row>
    <row r="226" spans="1:26">
      <c r="A226" s="1">
        <v>44299</v>
      </c>
      <c r="B226" s="2">
        <v>202104131094</v>
      </c>
      <c r="C226" t="s">
        <v>18</v>
      </c>
      <c r="D226" t="s">
        <v>5252</v>
      </c>
      <c r="E226" t="s">
        <v>3042</v>
      </c>
      <c r="F226" t="s">
        <v>19</v>
      </c>
      <c r="G226" t="s">
        <v>1476</v>
      </c>
      <c r="H226" s="3" t="s">
        <v>1474</v>
      </c>
      <c r="J226" t="s">
        <v>1475</v>
      </c>
      <c r="K226">
        <v>1</v>
      </c>
      <c r="L226">
        <v>65</v>
      </c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</row>
    <row r="227" spans="1:26">
      <c r="A227" s="1">
        <v>44299</v>
      </c>
      <c r="B227" s="2">
        <v>202104131095</v>
      </c>
      <c r="C227" t="s">
        <v>18</v>
      </c>
      <c r="D227" t="s">
        <v>5253</v>
      </c>
      <c r="E227" t="s">
        <v>3048</v>
      </c>
      <c r="F227" t="s">
        <v>19</v>
      </c>
      <c r="G227" t="s">
        <v>1940</v>
      </c>
      <c r="H227" s="3" t="s">
        <v>175</v>
      </c>
      <c r="J227" t="s">
        <v>425</v>
      </c>
      <c r="K227">
        <v>1</v>
      </c>
      <c r="L227">
        <v>450</v>
      </c>
      <c r="N227" s="6" t="s">
        <v>1482</v>
      </c>
      <c r="O227" s="6"/>
      <c r="P227" s="6">
        <v>754</v>
      </c>
      <c r="Q227" s="6" t="s">
        <v>1940</v>
      </c>
      <c r="R227" s="6" t="s">
        <v>1048</v>
      </c>
      <c r="S227" s="6"/>
      <c r="T227" s="6"/>
      <c r="U227" s="6"/>
      <c r="V227" s="6"/>
      <c r="W227" s="6">
        <v>247</v>
      </c>
      <c r="X227" s="6" t="s">
        <v>3049</v>
      </c>
      <c r="Y227" s="6"/>
      <c r="Z227" t="s">
        <v>3046</v>
      </c>
    </row>
    <row r="228" spans="1:26">
      <c r="A228" s="1">
        <v>44299</v>
      </c>
      <c r="B228" s="2">
        <v>202104131095</v>
      </c>
      <c r="C228" t="s">
        <v>18</v>
      </c>
      <c r="D228" t="s">
        <v>5253</v>
      </c>
      <c r="E228" t="s">
        <v>3048</v>
      </c>
      <c r="F228" t="s">
        <v>19</v>
      </c>
      <c r="G228" t="s">
        <v>1940</v>
      </c>
      <c r="H228" s="3">
        <v>4714781020794</v>
      </c>
      <c r="J228" t="s">
        <v>425</v>
      </c>
      <c r="K228">
        <v>1</v>
      </c>
      <c r="L228">
        <v>109</v>
      </c>
      <c r="N228" s="6" t="s">
        <v>1490</v>
      </c>
      <c r="O228" s="6"/>
      <c r="P228" s="6">
        <v>754</v>
      </c>
      <c r="Q228" s="6" t="s">
        <v>1940</v>
      </c>
      <c r="R228" s="6" t="s">
        <v>1048</v>
      </c>
      <c r="S228" s="6"/>
      <c r="T228" s="6"/>
      <c r="U228" s="6"/>
      <c r="V228" s="6"/>
      <c r="W228" s="6">
        <v>247</v>
      </c>
      <c r="X228" s="6" t="s">
        <v>3049</v>
      </c>
      <c r="Y228" s="6"/>
      <c r="Z228" t="s">
        <v>3046</v>
      </c>
    </row>
    <row r="229" spans="1:26">
      <c r="A229" s="1">
        <v>44299</v>
      </c>
      <c r="B229" s="2">
        <v>202104131095</v>
      </c>
      <c r="C229" t="s">
        <v>18</v>
      </c>
      <c r="D229" t="s">
        <v>5253</v>
      </c>
      <c r="E229" t="s">
        <v>3048</v>
      </c>
      <c r="F229" t="s">
        <v>19</v>
      </c>
      <c r="G229" t="s">
        <v>1940</v>
      </c>
      <c r="H229" s="3">
        <v>4714781020770</v>
      </c>
      <c r="J229" t="s">
        <v>425</v>
      </c>
      <c r="K229">
        <v>1</v>
      </c>
      <c r="L229">
        <v>135</v>
      </c>
      <c r="N229" s="6" t="s">
        <v>2029</v>
      </c>
      <c r="O229" s="6"/>
      <c r="P229" s="6">
        <v>754</v>
      </c>
      <c r="Q229" s="6" t="s">
        <v>1940</v>
      </c>
      <c r="R229" s="6" t="s">
        <v>1048</v>
      </c>
      <c r="S229" s="6"/>
      <c r="T229" s="6"/>
      <c r="U229" s="6"/>
      <c r="V229" s="6"/>
      <c r="W229" s="6">
        <v>247</v>
      </c>
      <c r="X229" s="6" t="s">
        <v>3049</v>
      </c>
      <c r="Y229" s="6"/>
      <c r="Z229" t="s">
        <v>3046</v>
      </c>
    </row>
    <row r="230" spans="1:26">
      <c r="A230" s="1">
        <v>44299</v>
      </c>
      <c r="B230" s="2">
        <v>202104131095</v>
      </c>
      <c r="C230" t="s">
        <v>18</v>
      </c>
      <c r="D230" t="s">
        <v>5253</v>
      </c>
      <c r="E230" t="s">
        <v>3048</v>
      </c>
      <c r="F230" t="s">
        <v>19</v>
      </c>
      <c r="G230" t="s">
        <v>1940</v>
      </c>
      <c r="H230" s="3" t="s">
        <v>1474</v>
      </c>
      <c r="J230" t="s">
        <v>1475</v>
      </c>
      <c r="K230">
        <v>1</v>
      </c>
      <c r="L230">
        <v>60</v>
      </c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</row>
    <row r="231" spans="1:26">
      <c r="A231" s="1">
        <v>44299</v>
      </c>
      <c r="B231" s="2">
        <v>202104131096</v>
      </c>
      <c r="C231" t="s">
        <v>18</v>
      </c>
      <c r="D231" t="s">
        <v>5254</v>
      </c>
      <c r="E231" t="s">
        <v>3053</v>
      </c>
      <c r="F231" t="s">
        <v>19</v>
      </c>
      <c r="G231" t="s">
        <v>1960</v>
      </c>
      <c r="H231" s="3" t="s">
        <v>275</v>
      </c>
      <c r="J231" t="s">
        <v>425</v>
      </c>
      <c r="K231">
        <v>1</v>
      </c>
      <c r="L231">
        <v>528</v>
      </c>
      <c r="N231" s="6" t="s">
        <v>1512</v>
      </c>
      <c r="O231" s="6"/>
      <c r="P231" s="6">
        <v>878</v>
      </c>
      <c r="Q231" s="6" t="s">
        <v>1960</v>
      </c>
      <c r="R231" s="6" t="s">
        <v>1961</v>
      </c>
      <c r="S231" s="6"/>
      <c r="T231" s="6"/>
      <c r="U231" s="6"/>
      <c r="V231" s="6"/>
      <c r="W231" s="6">
        <v>412</v>
      </c>
      <c r="X231" s="6" t="s">
        <v>3054</v>
      </c>
      <c r="Y231" s="6"/>
      <c r="Z231" t="s">
        <v>3051</v>
      </c>
    </row>
    <row r="232" spans="1:26">
      <c r="A232" s="1">
        <v>44299</v>
      </c>
      <c r="B232" s="2">
        <v>202104131096</v>
      </c>
      <c r="C232" t="s">
        <v>18</v>
      </c>
      <c r="D232" t="s">
        <v>5254</v>
      </c>
      <c r="E232" t="s">
        <v>3053</v>
      </c>
      <c r="F232" t="s">
        <v>19</v>
      </c>
      <c r="G232" t="s">
        <v>1960</v>
      </c>
      <c r="H232" s="3">
        <v>4714781020268</v>
      </c>
      <c r="J232" t="s">
        <v>425</v>
      </c>
      <c r="K232">
        <v>1</v>
      </c>
      <c r="L232">
        <v>350</v>
      </c>
      <c r="N232" s="6" t="s">
        <v>1909</v>
      </c>
      <c r="O232" s="6"/>
      <c r="P232" s="6">
        <v>878</v>
      </c>
      <c r="Q232" s="6" t="s">
        <v>1960</v>
      </c>
      <c r="R232" s="6" t="s">
        <v>1961</v>
      </c>
      <c r="S232" s="6"/>
      <c r="T232" s="6"/>
      <c r="U232" s="6"/>
      <c r="V232" s="6"/>
      <c r="W232" s="6">
        <v>412</v>
      </c>
      <c r="X232" s="6" t="s">
        <v>3054</v>
      </c>
      <c r="Y232" s="6"/>
      <c r="Z232" t="s">
        <v>3051</v>
      </c>
    </row>
    <row r="233" spans="1:26">
      <c r="A233" s="1">
        <v>44299</v>
      </c>
      <c r="B233" s="2">
        <v>202104131097</v>
      </c>
      <c r="C233" t="s">
        <v>18</v>
      </c>
      <c r="D233" t="s">
        <v>5255</v>
      </c>
      <c r="E233" t="s">
        <v>3058</v>
      </c>
      <c r="F233" t="s">
        <v>19</v>
      </c>
      <c r="G233" t="s">
        <v>1476</v>
      </c>
      <c r="H233" s="3">
        <v>4714781020169</v>
      </c>
      <c r="J233" t="s">
        <v>425</v>
      </c>
      <c r="K233">
        <v>2</v>
      </c>
      <c r="L233">
        <v>118</v>
      </c>
      <c r="N233" s="6" t="s">
        <v>195</v>
      </c>
      <c r="O233" s="6"/>
      <c r="P233" s="6">
        <v>183</v>
      </c>
      <c r="Q233" s="6" t="s">
        <v>1476</v>
      </c>
      <c r="R233" s="6" t="s">
        <v>1477</v>
      </c>
      <c r="S233" s="6"/>
      <c r="T233" s="6">
        <v>155153</v>
      </c>
      <c r="U233" s="6" t="s">
        <v>3059</v>
      </c>
      <c r="V233" s="6" t="s">
        <v>3060</v>
      </c>
      <c r="W233" s="6"/>
      <c r="X233" s="6"/>
      <c r="Y233" s="6"/>
      <c r="Z233" t="s">
        <v>3056</v>
      </c>
    </row>
    <row r="234" spans="1:26">
      <c r="A234" s="1">
        <v>44299</v>
      </c>
      <c r="B234" s="2">
        <v>202104131097</v>
      </c>
      <c r="C234" t="s">
        <v>18</v>
      </c>
      <c r="D234" t="s">
        <v>5255</v>
      </c>
      <c r="E234" t="s">
        <v>3058</v>
      </c>
      <c r="F234" t="s">
        <v>19</v>
      </c>
      <c r="G234" t="s">
        <v>1476</v>
      </c>
      <c r="H234" s="3" t="s">
        <v>1474</v>
      </c>
      <c r="J234" t="s">
        <v>1475</v>
      </c>
      <c r="K234">
        <v>1</v>
      </c>
      <c r="L234">
        <v>65</v>
      </c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</row>
    <row r="235" spans="1:26">
      <c r="A235" s="1">
        <v>44299</v>
      </c>
      <c r="B235" s="2">
        <v>202104131098</v>
      </c>
      <c r="C235" t="s">
        <v>18</v>
      </c>
      <c r="D235" t="s">
        <v>5256</v>
      </c>
      <c r="E235" t="s">
        <v>3064</v>
      </c>
      <c r="F235" t="s">
        <v>19</v>
      </c>
      <c r="G235" t="s">
        <v>1940</v>
      </c>
      <c r="H235" s="3" t="s">
        <v>1373</v>
      </c>
      <c r="J235" t="s">
        <v>425</v>
      </c>
      <c r="K235">
        <v>1</v>
      </c>
      <c r="L235">
        <v>650</v>
      </c>
      <c r="N235" s="6" t="s">
        <v>1558</v>
      </c>
      <c r="O235" s="6"/>
      <c r="P235" s="6">
        <v>948</v>
      </c>
      <c r="Q235" s="6" t="s">
        <v>1940</v>
      </c>
      <c r="R235" s="6" t="s">
        <v>1048</v>
      </c>
      <c r="S235" s="6"/>
      <c r="T235" s="6"/>
      <c r="U235" s="6"/>
      <c r="V235" s="6"/>
      <c r="W235" s="6">
        <v>206</v>
      </c>
      <c r="X235" s="6" t="s">
        <v>3066</v>
      </c>
      <c r="Y235" s="6"/>
      <c r="Z235" t="s">
        <v>3062</v>
      </c>
    </row>
    <row r="236" spans="1:26">
      <c r="A236" s="1">
        <v>44299</v>
      </c>
      <c r="B236" s="2">
        <v>202104131098</v>
      </c>
      <c r="C236" t="s">
        <v>18</v>
      </c>
      <c r="D236" t="s">
        <v>5256</v>
      </c>
      <c r="E236" t="s">
        <v>3064</v>
      </c>
      <c r="F236" t="s">
        <v>19</v>
      </c>
      <c r="G236" t="s">
        <v>1940</v>
      </c>
      <c r="H236" s="3">
        <v>4714781020954</v>
      </c>
      <c r="J236" t="s">
        <v>425</v>
      </c>
      <c r="K236">
        <v>2</v>
      </c>
      <c r="L236">
        <v>298</v>
      </c>
      <c r="N236" s="6" t="s">
        <v>1523</v>
      </c>
      <c r="O236" s="6"/>
      <c r="P236" s="6">
        <v>948</v>
      </c>
      <c r="Q236" s="6" t="s">
        <v>1940</v>
      </c>
      <c r="R236" s="6" t="s">
        <v>1048</v>
      </c>
      <c r="S236" s="6"/>
      <c r="T236" s="6"/>
      <c r="U236" s="6"/>
      <c r="V236" s="6"/>
      <c r="W236" s="6">
        <v>206</v>
      </c>
      <c r="X236" s="6" t="s">
        <v>3066</v>
      </c>
      <c r="Y236" s="6"/>
      <c r="Z236" t="s">
        <v>3062</v>
      </c>
    </row>
    <row r="237" spans="1:26">
      <c r="A237" s="1">
        <v>44299</v>
      </c>
      <c r="B237" s="2">
        <v>202104131099</v>
      </c>
      <c r="C237" t="s">
        <v>18</v>
      </c>
      <c r="D237" t="s">
        <v>5257</v>
      </c>
      <c r="E237" t="s">
        <v>3070</v>
      </c>
      <c r="F237" t="s">
        <v>19</v>
      </c>
      <c r="G237" t="s">
        <v>1476</v>
      </c>
      <c r="H237" s="3">
        <v>4714781020107</v>
      </c>
      <c r="J237" t="s">
        <v>425</v>
      </c>
      <c r="K237">
        <v>1</v>
      </c>
      <c r="L237">
        <v>399</v>
      </c>
      <c r="N237" s="6" t="s">
        <v>877</v>
      </c>
      <c r="O237" s="6"/>
      <c r="P237" s="6">
        <v>1098</v>
      </c>
      <c r="Q237" s="6" t="s">
        <v>1476</v>
      </c>
      <c r="R237" s="6" t="s">
        <v>1048</v>
      </c>
      <c r="S237" s="6"/>
      <c r="T237" s="6">
        <v>922201</v>
      </c>
      <c r="U237" s="6" t="s">
        <v>3071</v>
      </c>
      <c r="V237" s="6" t="s">
        <v>3072</v>
      </c>
      <c r="W237" s="6"/>
      <c r="X237" s="6"/>
      <c r="Y237" s="6"/>
      <c r="Z237" t="s">
        <v>3068</v>
      </c>
    </row>
    <row r="238" spans="1:26">
      <c r="A238" s="1">
        <v>44299</v>
      </c>
      <c r="B238" s="2">
        <v>202104131099</v>
      </c>
      <c r="C238" t="s">
        <v>18</v>
      </c>
      <c r="D238" t="s">
        <v>5257</v>
      </c>
      <c r="E238" t="s">
        <v>3070</v>
      </c>
      <c r="F238" t="s">
        <v>19</v>
      </c>
      <c r="G238" t="s">
        <v>1476</v>
      </c>
      <c r="H238" s="3" t="s">
        <v>235</v>
      </c>
      <c r="J238" t="s">
        <v>425</v>
      </c>
      <c r="K238">
        <v>1</v>
      </c>
      <c r="L238">
        <v>699</v>
      </c>
      <c r="N238" s="6" t="s">
        <v>1517</v>
      </c>
      <c r="O238" s="6"/>
      <c r="P238" s="6">
        <v>1098</v>
      </c>
      <c r="Q238" s="6" t="s">
        <v>1476</v>
      </c>
      <c r="R238" s="6" t="s">
        <v>1048</v>
      </c>
      <c r="S238" s="6"/>
      <c r="T238" s="6">
        <v>922201</v>
      </c>
      <c r="U238" s="6" t="s">
        <v>3071</v>
      </c>
      <c r="V238" s="6" t="s">
        <v>3072</v>
      </c>
      <c r="W238" s="6"/>
      <c r="X238" s="6"/>
      <c r="Y238" s="6"/>
      <c r="Z238" t="s">
        <v>3068</v>
      </c>
    </row>
    <row r="239" spans="1:26">
      <c r="A239" s="1">
        <v>44299</v>
      </c>
      <c r="B239" s="2">
        <v>202104131100</v>
      </c>
      <c r="C239" t="s">
        <v>18</v>
      </c>
      <c r="D239" t="s">
        <v>5258</v>
      </c>
      <c r="E239" t="s">
        <v>3076</v>
      </c>
      <c r="F239" t="s">
        <v>19</v>
      </c>
      <c r="G239" t="s">
        <v>1476</v>
      </c>
      <c r="H239" s="3" t="s">
        <v>163</v>
      </c>
      <c r="J239" t="s">
        <v>425</v>
      </c>
      <c r="K239">
        <v>2</v>
      </c>
      <c r="L239">
        <v>798</v>
      </c>
      <c r="N239" s="6" t="s">
        <v>1487</v>
      </c>
      <c r="O239" s="6"/>
      <c r="P239" s="6">
        <v>798</v>
      </c>
      <c r="Q239" s="6" t="s">
        <v>1476</v>
      </c>
      <c r="R239" s="6" t="s">
        <v>1477</v>
      </c>
      <c r="S239" s="6"/>
      <c r="T239" s="6">
        <v>188463</v>
      </c>
      <c r="U239" s="6" t="s">
        <v>3077</v>
      </c>
      <c r="V239" s="6" t="s">
        <v>3078</v>
      </c>
      <c r="W239" s="6"/>
      <c r="X239" s="6"/>
      <c r="Y239" s="6"/>
      <c r="Z239" t="s">
        <v>3074</v>
      </c>
    </row>
    <row r="240" spans="1:26">
      <c r="A240" s="1">
        <v>44299</v>
      </c>
      <c r="B240" s="2">
        <v>202104131101</v>
      </c>
      <c r="C240" t="s">
        <v>18</v>
      </c>
      <c r="D240" t="s">
        <v>5259</v>
      </c>
      <c r="E240" t="s">
        <v>3082</v>
      </c>
      <c r="F240" t="s">
        <v>19</v>
      </c>
      <c r="G240" t="s">
        <v>1476</v>
      </c>
      <c r="H240" s="3">
        <v>4714781020510</v>
      </c>
      <c r="J240" t="s">
        <v>425</v>
      </c>
      <c r="K240">
        <v>3</v>
      </c>
      <c r="L240">
        <v>897</v>
      </c>
      <c r="N240" s="6" t="s">
        <v>1902</v>
      </c>
      <c r="O240" s="6"/>
      <c r="P240" s="6">
        <v>956</v>
      </c>
      <c r="Q240" s="6" t="s">
        <v>1476</v>
      </c>
      <c r="R240" s="6" t="s">
        <v>1477</v>
      </c>
      <c r="S240" s="6"/>
      <c r="T240" s="6">
        <v>112684</v>
      </c>
      <c r="U240" s="6" t="s">
        <v>3083</v>
      </c>
      <c r="V240" s="6" t="s">
        <v>3084</v>
      </c>
      <c r="W240" s="6"/>
      <c r="X240" s="6"/>
      <c r="Y240" s="6"/>
      <c r="Z240" t="s">
        <v>3080</v>
      </c>
    </row>
    <row r="241" spans="1:26">
      <c r="A241" s="1">
        <v>44299</v>
      </c>
      <c r="B241" s="2">
        <v>202104131101</v>
      </c>
      <c r="C241" t="s">
        <v>18</v>
      </c>
      <c r="D241" t="s">
        <v>5259</v>
      </c>
      <c r="E241" t="s">
        <v>3082</v>
      </c>
      <c r="F241" t="s">
        <v>19</v>
      </c>
      <c r="G241" t="s">
        <v>1476</v>
      </c>
      <c r="H241" s="3">
        <v>4714781020169</v>
      </c>
      <c r="J241" t="s">
        <v>425</v>
      </c>
      <c r="K241">
        <v>1</v>
      </c>
      <c r="L241">
        <v>59</v>
      </c>
      <c r="N241" s="6" t="s">
        <v>195</v>
      </c>
      <c r="O241" s="6"/>
      <c r="P241" s="6">
        <v>956</v>
      </c>
      <c r="Q241" s="6" t="s">
        <v>1476</v>
      </c>
      <c r="R241" s="6" t="s">
        <v>1477</v>
      </c>
      <c r="S241" s="6"/>
      <c r="T241" s="6">
        <v>112684</v>
      </c>
      <c r="U241" s="6" t="s">
        <v>3083</v>
      </c>
      <c r="V241" s="6" t="s">
        <v>3084</v>
      </c>
      <c r="W241" s="6"/>
      <c r="X241" s="6"/>
      <c r="Y241" s="6"/>
      <c r="Z241" t="s">
        <v>3080</v>
      </c>
    </row>
    <row r="242" spans="1:26">
      <c r="A242" s="1">
        <v>44299</v>
      </c>
      <c r="B242" s="2">
        <v>202104131102</v>
      </c>
      <c r="C242" t="s">
        <v>18</v>
      </c>
      <c r="D242" t="s">
        <v>5260</v>
      </c>
      <c r="E242" t="s">
        <v>3088</v>
      </c>
      <c r="F242" t="s">
        <v>19</v>
      </c>
      <c r="G242" t="s">
        <v>1476</v>
      </c>
      <c r="H242" s="3">
        <v>4714781020107</v>
      </c>
      <c r="J242" t="s">
        <v>425</v>
      </c>
      <c r="K242">
        <v>2</v>
      </c>
      <c r="L242">
        <v>798</v>
      </c>
      <c r="N242" s="6" t="s">
        <v>877</v>
      </c>
      <c r="O242" s="6"/>
      <c r="P242" s="6">
        <v>798</v>
      </c>
      <c r="Q242" s="6" t="s">
        <v>1476</v>
      </c>
      <c r="R242" s="6" t="s">
        <v>1477</v>
      </c>
      <c r="S242" s="6"/>
      <c r="T242" s="6">
        <v>110068</v>
      </c>
      <c r="U242" s="6" t="s">
        <v>3089</v>
      </c>
      <c r="V242" s="6" t="s">
        <v>3090</v>
      </c>
      <c r="W242" s="6"/>
      <c r="X242" s="6"/>
      <c r="Y242" s="6"/>
      <c r="Z242" t="s">
        <v>3086</v>
      </c>
    </row>
    <row r="243" spans="1:26">
      <c r="A243" s="1">
        <v>44299</v>
      </c>
      <c r="B243" s="2">
        <v>202104131103</v>
      </c>
      <c r="C243" t="s">
        <v>18</v>
      </c>
      <c r="D243" t="s">
        <v>5261</v>
      </c>
      <c r="E243" t="s">
        <v>3094</v>
      </c>
      <c r="F243" t="s">
        <v>19</v>
      </c>
      <c r="G243" t="s">
        <v>1476</v>
      </c>
      <c r="H243" s="3">
        <v>4714781020541</v>
      </c>
      <c r="J243" t="s">
        <v>425</v>
      </c>
      <c r="K243">
        <v>1</v>
      </c>
      <c r="L243">
        <v>300</v>
      </c>
      <c r="N243" s="6" t="s">
        <v>1493</v>
      </c>
      <c r="O243" s="6"/>
      <c r="P243" s="6">
        <v>365</v>
      </c>
      <c r="Q243" s="6" t="s">
        <v>1476</v>
      </c>
      <c r="R243" s="6" t="s">
        <v>1477</v>
      </c>
      <c r="S243" s="6"/>
      <c r="T243" s="6">
        <v>195807</v>
      </c>
      <c r="U243" s="6" t="s">
        <v>3095</v>
      </c>
      <c r="V243" s="6" t="s">
        <v>3096</v>
      </c>
      <c r="W243" s="6"/>
      <c r="X243" s="6"/>
      <c r="Y243" s="6"/>
      <c r="Z243" t="s">
        <v>3092</v>
      </c>
    </row>
    <row r="244" spans="1:26">
      <c r="A244" s="1">
        <v>44299</v>
      </c>
      <c r="B244" s="2">
        <v>202104131103</v>
      </c>
      <c r="C244" t="s">
        <v>18</v>
      </c>
      <c r="D244" t="s">
        <v>5261</v>
      </c>
      <c r="E244" t="s">
        <v>3094</v>
      </c>
      <c r="F244" t="s">
        <v>19</v>
      </c>
      <c r="G244" t="s">
        <v>1476</v>
      </c>
      <c r="H244" s="3" t="s">
        <v>1474</v>
      </c>
      <c r="J244" t="s">
        <v>1475</v>
      </c>
      <c r="K244">
        <v>1</v>
      </c>
      <c r="L244">
        <v>65</v>
      </c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</row>
    <row r="245" spans="1:26">
      <c r="A245" s="1">
        <v>44299</v>
      </c>
      <c r="B245" s="2">
        <v>202104131104</v>
      </c>
      <c r="C245" t="s">
        <v>18</v>
      </c>
      <c r="D245" t="s">
        <v>5262</v>
      </c>
      <c r="E245" t="s">
        <v>3100</v>
      </c>
      <c r="F245" t="s">
        <v>19</v>
      </c>
      <c r="G245" t="s">
        <v>1940</v>
      </c>
      <c r="H245" s="3">
        <v>4714781021463</v>
      </c>
      <c r="J245" t="s">
        <v>425</v>
      </c>
      <c r="K245">
        <v>1</v>
      </c>
      <c r="L245">
        <v>63</v>
      </c>
      <c r="N245" s="6" t="s">
        <v>3102</v>
      </c>
      <c r="O245" s="6"/>
      <c r="P245" s="6">
        <v>1088</v>
      </c>
      <c r="Q245" s="6" t="s">
        <v>1940</v>
      </c>
      <c r="R245" s="6" t="s">
        <v>1495</v>
      </c>
      <c r="S245" s="6"/>
      <c r="T245" s="6"/>
      <c r="U245" s="6"/>
      <c r="V245" s="6"/>
      <c r="W245" s="6">
        <v>433</v>
      </c>
      <c r="X245" s="6" t="s">
        <v>3104</v>
      </c>
      <c r="Y245" s="6"/>
      <c r="Z245" t="s">
        <v>3098</v>
      </c>
    </row>
    <row r="246" spans="1:26">
      <c r="A246" s="1">
        <v>44299</v>
      </c>
      <c r="B246" s="2">
        <v>202104131104</v>
      </c>
      <c r="C246" t="s">
        <v>18</v>
      </c>
      <c r="D246" t="s">
        <v>5262</v>
      </c>
      <c r="E246" t="s">
        <v>3100</v>
      </c>
      <c r="F246" t="s">
        <v>19</v>
      </c>
      <c r="G246" t="s">
        <v>1940</v>
      </c>
      <c r="H246" s="3">
        <v>4714781020817</v>
      </c>
      <c r="J246" t="s">
        <v>425</v>
      </c>
      <c r="K246">
        <v>1</v>
      </c>
      <c r="L246">
        <v>128</v>
      </c>
      <c r="N246" s="6" t="s">
        <v>1967</v>
      </c>
      <c r="O246" s="6"/>
      <c r="P246" s="6">
        <v>1088</v>
      </c>
      <c r="Q246" s="6" t="s">
        <v>1940</v>
      </c>
      <c r="R246" s="6" t="s">
        <v>1495</v>
      </c>
      <c r="S246" s="6"/>
      <c r="T246" s="6"/>
      <c r="U246" s="6"/>
      <c r="V246" s="6"/>
      <c r="W246" s="6">
        <v>433</v>
      </c>
      <c r="X246" s="6" t="s">
        <v>3104</v>
      </c>
      <c r="Y246" s="6"/>
      <c r="Z246" t="s">
        <v>3098</v>
      </c>
    </row>
    <row r="247" spans="1:26">
      <c r="A247" s="1">
        <v>44299</v>
      </c>
      <c r="B247" s="2">
        <v>202104131104</v>
      </c>
      <c r="C247" t="s">
        <v>18</v>
      </c>
      <c r="D247" t="s">
        <v>5262</v>
      </c>
      <c r="E247" t="s">
        <v>3100</v>
      </c>
      <c r="F247" t="s">
        <v>19</v>
      </c>
      <c r="G247" t="s">
        <v>1940</v>
      </c>
      <c r="H247" s="3">
        <v>4714781024716</v>
      </c>
      <c r="J247" t="s">
        <v>425</v>
      </c>
      <c r="K247">
        <v>3</v>
      </c>
      <c r="L247">
        <v>897</v>
      </c>
      <c r="N247" s="6" t="s">
        <v>1515</v>
      </c>
      <c r="O247" s="6"/>
      <c r="P247" s="6">
        <v>1088</v>
      </c>
      <c r="Q247" s="6" t="s">
        <v>1940</v>
      </c>
      <c r="R247" s="6" t="s">
        <v>1495</v>
      </c>
      <c r="S247" s="6"/>
      <c r="T247" s="6"/>
      <c r="U247" s="6"/>
      <c r="V247" s="6"/>
      <c r="W247" s="6">
        <v>433</v>
      </c>
      <c r="X247" s="6" t="s">
        <v>3104</v>
      </c>
      <c r="Y247" s="6"/>
      <c r="Z247" t="s">
        <v>3098</v>
      </c>
    </row>
    <row r="248" spans="1:26">
      <c r="A248" s="1">
        <v>44299</v>
      </c>
      <c r="B248" s="2">
        <v>202104131105</v>
      </c>
      <c r="C248" t="s">
        <v>18</v>
      </c>
      <c r="D248" t="s">
        <v>5263</v>
      </c>
      <c r="E248" t="s">
        <v>3108</v>
      </c>
      <c r="F248" t="s">
        <v>19</v>
      </c>
      <c r="G248" t="s">
        <v>1940</v>
      </c>
      <c r="H248" s="3" t="s">
        <v>285</v>
      </c>
      <c r="J248" t="s">
        <v>425</v>
      </c>
      <c r="K248">
        <v>1</v>
      </c>
      <c r="L248">
        <v>408</v>
      </c>
      <c r="N248" s="6" t="s">
        <v>1952</v>
      </c>
      <c r="O248" s="6"/>
      <c r="P248" s="6">
        <v>978</v>
      </c>
      <c r="Q248" s="6" t="s">
        <v>1940</v>
      </c>
      <c r="R248" s="6" t="s">
        <v>1048</v>
      </c>
      <c r="S248" s="6"/>
      <c r="T248" s="6"/>
      <c r="U248" s="6"/>
      <c r="V248" s="6"/>
      <c r="W248" s="6">
        <v>235</v>
      </c>
      <c r="X248" s="6" t="s">
        <v>3109</v>
      </c>
      <c r="Y248" s="6"/>
      <c r="Z248" t="s">
        <v>3106</v>
      </c>
    </row>
    <row r="249" spans="1:26">
      <c r="A249" s="1">
        <v>44299</v>
      </c>
      <c r="B249" s="2">
        <v>202104131105</v>
      </c>
      <c r="C249" t="s">
        <v>18</v>
      </c>
      <c r="D249" t="s">
        <v>5263</v>
      </c>
      <c r="E249" t="s">
        <v>3108</v>
      </c>
      <c r="F249" t="s">
        <v>19</v>
      </c>
      <c r="G249" t="s">
        <v>1940</v>
      </c>
      <c r="H249" s="3">
        <v>4714781021463</v>
      </c>
      <c r="J249" t="s">
        <v>425</v>
      </c>
      <c r="K249">
        <v>1</v>
      </c>
      <c r="L249">
        <v>120</v>
      </c>
      <c r="N249" s="6" t="s">
        <v>3102</v>
      </c>
      <c r="O249" s="6"/>
      <c r="P249" s="6">
        <v>978</v>
      </c>
      <c r="Q249" s="6" t="s">
        <v>1940</v>
      </c>
      <c r="R249" s="6" t="s">
        <v>1048</v>
      </c>
      <c r="S249" s="6"/>
      <c r="T249" s="6"/>
      <c r="U249" s="6"/>
      <c r="V249" s="6"/>
      <c r="W249" s="6">
        <v>235</v>
      </c>
      <c r="X249" s="6" t="s">
        <v>3109</v>
      </c>
      <c r="Y249" s="6"/>
      <c r="Z249" t="s">
        <v>3106</v>
      </c>
    </row>
    <row r="250" spans="1:26">
      <c r="A250" s="1">
        <v>44299</v>
      </c>
      <c r="B250" s="2">
        <v>202104131105</v>
      </c>
      <c r="C250" t="s">
        <v>18</v>
      </c>
      <c r="D250" t="s">
        <v>5263</v>
      </c>
      <c r="E250" t="s">
        <v>3108</v>
      </c>
      <c r="F250" t="s">
        <v>19</v>
      </c>
      <c r="G250" t="s">
        <v>1940</v>
      </c>
      <c r="H250" s="3" t="s">
        <v>175</v>
      </c>
      <c r="J250" t="s">
        <v>425</v>
      </c>
      <c r="K250">
        <v>1</v>
      </c>
      <c r="L250">
        <v>450</v>
      </c>
      <c r="N250" s="6" t="s">
        <v>1482</v>
      </c>
      <c r="O250" s="6"/>
      <c r="P250" s="6">
        <v>978</v>
      </c>
      <c r="Q250" s="6" t="s">
        <v>1940</v>
      </c>
      <c r="R250" s="6" t="s">
        <v>1048</v>
      </c>
      <c r="S250" s="6"/>
      <c r="T250" s="6"/>
      <c r="U250" s="6"/>
      <c r="V250" s="6"/>
      <c r="W250" s="6">
        <v>235</v>
      </c>
      <c r="X250" s="6" t="s">
        <v>3109</v>
      </c>
      <c r="Y250" s="6"/>
      <c r="Z250" t="s">
        <v>3106</v>
      </c>
    </row>
    <row r="251" spans="1:26">
      <c r="A251" s="1">
        <v>44299</v>
      </c>
      <c r="B251" s="2">
        <v>202104131106</v>
      </c>
      <c r="C251" t="s">
        <v>18</v>
      </c>
      <c r="D251" t="s">
        <v>5264</v>
      </c>
      <c r="E251" t="s">
        <v>3113</v>
      </c>
      <c r="F251" t="s">
        <v>19</v>
      </c>
      <c r="G251" t="s">
        <v>1476</v>
      </c>
      <c r="H251" s="3" t="s">
        <v>181</v>
      </c>
      <c r="J251" t="s">
        <v>425</v>
      </c>
      <c r="K251">
        <v>1</v>
      </c>
      <c r="L251">
        <v>888</v>
      </c>
      <c r="N251" s="6" t="s">
        <v>879</v>
      </c>
      <c r="O251" s="6"/>
      <c r="P251" s="6">
        <v>888</v>
      </c>
      <c r="Q251" s="6" t="s">
        <v>1476</v>
      </c>
      <c r="R251" s="6" t="s">
        <v>1477</v>
      </c>
      <c r="S251" s="6"/>
      <c r="T251" s="6">
        <v>198965</v>
      </c>
      <c r="U251" s="6" t="s">
        <v>3114</v>
      </c>
      <c r="V251" s="6" t="s">
        <v>3115</v>
      </c>
      <c r="W251" s="6"/>
      <c r="X251" s="6"/>
      <c r="Y251" s="6"/>
      <c r="Z251" t="s">
        <v>3111</v>
      </c>
    </row>
    <row r="252" spans="1:26">
      <c r="A252" s="1">
        <v>44299</v>
      </c>
      <c r="B252" s="2">
        <v>202104131107</v>
      </c>
      <c r="C252" t="s">
        <v>18</v>
      </c>
      <c r="D252" t="s">
        <v>5265</v>
      </c>
      <c r="E252" t="s">
        <v>3119</v>
      </c>
      <c r="F252" t="s">
        <v>19</v>
      </c>
      <c r="G252" t="s">
        <v>1476</v>
      </c>
      <c r="H252" s="3" t="s">
        <v>163</v>
      </c>
      <c r="J252" t="s">
        <v>425</v>
      </c>
      <c r="K252">
        <v>1</v>
      </c>
      <c r="L252">
        <v>399</v>
      </c>
      <c r="N252" s="6" t="s">
        <v>1487</v>
      </c>
      <c r="O252" s="6"/>
      <c r="P252" s="6">
        <v>849</v>
      </c>
      <c r="Q252" s="6" t="s">
        <v>1476</v>
      </c>
      <c r="R252" s="6" t="s">
        <v>1477</v>
      </c>
      <c r="S252" s="6"/>
      <c r="T252" s="6">
        <v>181602</v>
      </c>
      <c r="U252" s="6" t="s">
        <v>3120</v>
      </c>
      <c r="V252" s="6" t="s">
        <v>3121</v>
      </c>
      <c r="W252" s="6"/>
      <c r="X252" s="6"/>
      <c r="Y252" s="6"/>
      <c r="Z252" t="s">
        <v>3117</v>
      </c>
    </row>
    <row r="253" spans="1:26">
      <c r="A253" s="1">
        <v>44299</v>
      </c>
      <c r="B253" s="2">
        <v>202104131107</v>
      </c>
      <c r="C253" t="s">
        <v>18</v>
      </c>
      <c r="D253" t="s">
        <v>5265</v>
      </c>
      <c r="E253" t="s">
        <v>3119</v>
      </c>
      <c r="F253" t="s">
        <v>19</v>
      </c>
      <c r="G253" t="s">
        <v>1476</v>
      </c>
      <c r="H253" s="3" t="s">
        <v>175</v>
      </c>
      <c r="J253" t="s">
        <v>425</v>
      </c>
      <c r="K253">
        <v>1</v>
      </c>
      <c r="L253">
        <v>450</v>
      </c>
      <c r="N253" s="6" t="s">
        <v>1482</v>
      </c>
      <c r="O253" s="6"/>
      <c r="P253" s="6">
        <v>849</v>
      </c>
      <c r="Q253" s="6" t="s">
        <v>1476</v>
      </c>
      <c r="R253" s="6" t="s">
        <v>1477</v>
      </c>
      <c r="S253" s="6"/>
      <c r="T253" s="6">
        <v>181602</v>
      </c>
      <c r="U253" s="6" t="s">
        <v>3120</v>
      </c>
      <c r="V253" s="6" t="s">
        <v>3121</v>
      </c>
      <c r="W253" s="6"/>
      <c r="X253" s="6"/>
      <c r="Y253" s="6"/>
      <c r="Z253" t="s">
        <v>3117</v>
      </c>
    </row>
    <row r="254" spans="1:26">
      <c r="A254" s="1">
        <v>44299</v>
      </c>
      <c r="B254" s="2">
        <v>202104131108</v>
      </c>
      <c r="C254" t="s">
        <v>18</v>
      </c>
      <c r="D254" t="s">
        <v>5266</v>
      </c>
      <c r="E254" t="s">
        <v>3125</v>
      </c>
      <c r="F254" t="s">
        <v>19</v>
      </c>
      <c r="G254" t="s">
        <v>1940</v>
      </c>
      <c r="H254" s="3">
        <v>4714781021715</v>
      </c>
      <c r="J254" t="s">
        <v>425</v>
      </c>
      <c r="K254">
        <v>1</v>
      </c>
      <c r="L254">
        <v>299</v>
      </c>
      <c r="N254" s="6" t="s">
        <v>2415</v>
      </c>
      <c r="O254" s="6"/>
      <c r="P254" s="6">
        <v>558</v>
      </c>
      <c r="Q254" s="6" t="s">
        <v>1940</v>
      </c>
      <c r="R254" s="6" t="s">
        <v>1495</v>
      </c>
      <c r="S254" s="6"/>
      <c r="T254" s="6"/>
      <c r="U254" s="6"/>
      <c r="V254" s="6"/>
      <c r="W254" s="6">
        <v>325</v>
      </c>
      <c r="X254" s="6" t="s">
        <v>3126</v>
      </c>
      <c r="Y254" s="6"/>
      <c r="Z254" t="s">
        <v>3123</v>
      </c>
    </row>
    <row r="255" spans="1:26">
      <c r="A255" s="1">
        <v>44299</v>
      </c>
      <c r="B255" s="2">
        <v>202104131108</v>
      </c>
      <c r="C255" t="s">
        <v>18</v>
      </c>
      <c r="D255" t="s">
        <v>5266</v>
      </c>
      <c r="E255" t="s">
        <v>3125</v>
      </c>
      <c r="F255" t="s">
        <v>19</v>
      </c>
      <c r="G255" t="s">
        <v>1940</v>
      </c>
      <c r="H255" s="3" t="s">
        <v>1028</v>
      </c>
      <c r="J255" t="s">
        <v>425</v>
      </c>
      <c r="K255">
        <v>1</v>
      </c>
      <c r="L255">
        <v>199</v>
      </c>
      <c r="N255" s="6" t="s">
        <v>1527</v>
      </c>
      <c r="O255" s="6"/>
      <c r="P255" s="6">
        <v>558</v>
      </c>
      <c r="Q255" s="6" t="s">
        <v>1940</v>
      </c>
      <c r="R255" s="6" t="s">
        <v>1495</v>
      </c>
      <c r="S255" s="6"/>
      <c r="T255" s="6"/>
      <c r="U255" s="6"/>
      <c r="V255" s="6"/>
      <c r="W255" s="6">
        <v>325</v>
      </c>
      <c r="X255" s="6" t="s">
        <v>3126</v>
      </c>
      <c r="Y255" s="6"/>
      <c r="Z255" t="s">
        <v>3123</v>
      </c>
    </row>
    <row r="256" spans="1:26">
      <c r="A256" s="1">
        <v>44299</v>
      </c>
      <c r="B256" s="2">
        <v>202104131108</v>
      </c>
      <c r="C256" t="s">
        <v>18</v>
      </c>
      <c r="D256" t="s">
        <v>5266</v>
      </c>
      <c r="E256" t="s">
        <v>3125</v>
      </c>
      <c r="F256" t="s">
        <v>19</v>
      </c>
      <c r="G256" t="s">
        <v>1940</v>
      </c>
      <c r="H256" s="3" t="s">
        <v>1474</v>
      </c>
      <c r="J256" t="s">
        <v>1475</v>
      </c>
      <c r="K256">
        <v>1</v>
      </c>
      <c r="L256">
        <v>60</v>
      </c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</row>
    <row r="257" spans="1:26">
      <c r="A257" s="1">
        <v>44299</v>
      </c>
      <c r="B257" s="2">
        <v>202104131109</v>
      </c>
      <c r="C257" t="s">
        <v>18</v>
      </c>
      <c r="D257" t="s">
        <v>5267</v>
      </c>
      <c r="E257" t="s">
        <v>3130</v>
      </c>
      <c r="F257" t="s">
        <v>19</v>
      </c>
      <c r="G257" t="s">
        <v>1476</v>
      </c>
      <c r="H257" s="3">
        <v>4714781021463</v>
      </c>
      <c r="J257" t="s">
        <v>425</v>
      </c>
      <c r="K257">
        <v>2</v>
      </c>
      <c r="L257">
        <v>240</v>
      </c>
      <c r="N257" s="6" t="s">
        <v>3102</v>
      </c>
      <c r="O257" s="6"/>
      <c r="P257" s="6">
        <v>305</v>
      </c>
      <c r="Q257" s="6" t="s">
        <v>1476</v>
      </c>
      <c r="R257" s="6" t="s">
        <v>1477</v>
      </c>
      <c r="S257" s="6"/>
      <c r="T257" s="6">
        <v>962645</v>
      </c>
      <c r="U257" s="6" t="s">
        <v>3131</v>
      </c>
      <c r="V257" s="6" t="s">
        <v>3132</v>
      </c>
      <c r="W257" s="6"/>
      <c r="X257" s="6"/>
      <c r="Y257" s="6"/>
      <c r="Z257" t="s">
        <v>3128</v>
      </c>
    </row>
    <row r="258" spans="1:26">
      <c r="A258" s="1">
        <v>44299</v>
      </c>
      <c r="B258" s="2">
        <v>202104131109</v>
      </c>
      <c r="C258" t="s">
        <v>18</v>
      </c>
      <c r="D258" t="s">
        <v>5267</v>
      </c>
      <c r="E258" t="s">
        <v>3130</v>
      </c>
      <c r="F258" t="s">
        <v>19</v>
      </c>
      <c r="G258" t="s">
        <v>1476</v>
      </c>
      <c r="H258" s="3" t="s">
        <v>1474</v>
      </c>
      <c r="J258" t="s">
        <v>1475</v>
      </c>
      <c r="K258">
        <v>1</v>
      </c>
      <c r="L258">
        <v>65</v>
      </c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</row>
    <row r="259" spans="1:26">
      <c r="A259" s="1">
        <v>44299</v>
      </c>
      <c r="B259" s="2">
        <v>202104131110</v>
      </c>
      <c r="C259" t="s">
        <v>18</v>
      </c>
      <c r="D259" t="s">
        <v>5268</v>
      </c>
      <c r="E259" t="s">
        <v>3136</v>
      </c>
      <c r="F259" t="s">
        <v>19</v>
      </c>
      <c r="G259" t="s">
        <v>1476</v>
      </c>
      <c r="H259" s="3" t="s">
        <v>275</v>
      </c>
      <c r="J259" t="s">
        <v>425</v>
      </c>
      <c r="K259">
        <v>1</v>
      </c>
      <c r="L259">
        <v>528</v>
      </c>
      <c r="N259" s="6" t="s">
        <v>1512</v>
      </c>
      <c r="O259" s="6"/>
      <c r="P259" s="6">
        <v>711</v>
      </c>
      <c r="Q259" s="6" t="s">
        <v>1476</v>
      </c>
      <c r="R259" s="6" t="s">
        <v>1477</v>
      </c>
      <c r="S259" s="6"/>
      <c r="T259" s="6">
        <v>149701</v>
      </c>
      <c r="U259" s="6" t="s">
        <v>3137</v>
      </c>
      <c r="V259" s="6" t="s">
        <v>3138</v>
      </c>
      <c r="W259" s="6"/>
      <c r="X259" s="6"/>
      <c r="Y259" s="6"/>
      <c r="Z259" t="s">
        <v>3134</v>
      </c>
    </row>
    <row r="260" spans="1:26">
      <c r="A260" s="1">
        <v>44299</v>
      </c>
      <c r="B260" s="2">
        <v>202104131110</v>
      </c>
      <c r="C260" t="s">
        <v>18</v>
      </c>
      <c r="D260" t="s">
        <v>5268</v>
      </c>
      <c r="E260" t="s">
        <v>3136</v>
      </c>
      <c r="F260" t="s">
        <v>19</v>
      </c>
      <c r="G260" t="s">
        <v>1476</v>
      </c>
      <c r="H260" s="3">
        <v>4714781021234</v>
      </c>
      <c r="J260" t="s">
        <v>425</v>
      </c>
      <c r="K260">
        <v>1</v>
      </c>
      <c r="L260">
        <v>59</v>
      </c>
      <c r="N260" s="6" t="s">
        <v>2412</v>
      </c>
      <c r="O260" s="6"/>
      <c r="P260" s="6">
        <v>711</v>
      </c>
      <c r="Q260" s="6" t="s">
        <v>1476</v>
      </c>
      <c r="R260" s="6" t="s">
        <v>1477</v>
      </c>
      <c r="S260" s="6"/>
      <c r="T260" s="6">
        <v>149701</v>
      </c>
      <c r="U260" s="6" t="s">
        <v>3137</v>
      </c>
      <c r="V260" s="6" t="s">
        <v>3138</v>
      </c>
      <c r="W260" s="6"/>
      <c r="X260" s="6"/>
      <c r="Y260" s="6"/>
      <c r="Z260" t="s">
        <v>3134</v>
      </c>
    </row>
    <row r="261" spans="1:26">
      <c r="A261" s="1">
        <v>44299</v>
      </c>
      <c r="B261" s="2">
        <v>202104131110</v>
      </c>
      <c r="C261" t="s">
        <v>18</v>
      </c>
      <c r="D261" t="s">
        <v>5268</v>
      </c>
      <c r="E261" t="s">
        <v>3136</v>
      </c>
      <c r="F261" t="s">
        <v>19</v>
      </c>
      <c r="G261" t="s">
        <v>1476</v>
      </c>
      <c r="H261" s="3">
        <v>4714781021227</v>
      </c>
      <c r="J261" t="s">
        <v>425</v>
      </c>
      <c r="K261">
        <v>1</v>
      </c>
      <c r="L261">
        <v>59</v>
      </c>
      <c r="N261" s="6" t="s">
        <v>2465</v>
      </c>
      <c r="O261" s="6"/>
      <c r="P261" s="6">
        <v>711</v>
      </c>
      <c r="Q261" s="6" t="s">
        <v>1476</v>
      </c>
      <c r="R261" s="6" t="s">
        <v>1477</v>
      </c>
      <c r="S261" s="6"/>
      <c r="T261" s="6">
        <v>149701</v>
      </c>
      <c r="U261" s="6" t="s">
        <v>3137</v>
      </c>
      <c r="V261" s="6" t="s">
        <v>3138</v>
      </c>
      <c r="W261" s="6"/>
      <c r="X261" s="6"/>
      <c r="Y261" s="6"/>
      <c r="Z261" t="s">
        <v>3134</v>
      </c>
    </row>
    <row r="262" spans="1:26">
      <c r="A262" s="1">
        <v>44299</v>
      </c>
      <c r="B262" s="2">
        <v>202104131110</v>
      </c>
      <c r="C262" t="s">
        <v>18</v>
      </c>
      <c r="D262" t="s">
        <v>5268</v>
      </c>
      <c r="E262" t="s">
        <v>3136</v>
      </c>
      <c r="F262" t="s">
        <v>19</v>
      </c>
      <c r="G262" t="s">
        <v>1476</v>
      </c>
      <c r="H262" s="3" t="s">
        <v>1474</v>
      </c>
      <c r="J262" t="s">
        <v>1475</v>
      </c>
      <c r="K262">
        <v>1</v>
      </c>
      <c r="L262">
        <v>65</v>
      </c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</row>
    <row r="263" spans="1:26">
      <c r="A263" s="1">
        <v>44299</v>
      </c>
      <c r="B263" s="2">
        <v>202104131111</v>
      </c>
      <c r="C263" t="s">
        <v>18</v>
      </c>
      <c r="D263" t="s">
        <v>5269</v>
      </c>
      <c r="E263" t="s">
        <v>3142</v>
      </c>
      <c r="F263" t="s">
        <v>19</v>
      </c>
      <c r="G263" t="s">
        <v>1940</v>
      </c>
      <c r="H263" s="3">
        <v>4714781020510</v>
      </c>
      <c r="J263" t="s">
        <v>425</v>
      </c>
      <c r="K263">
        <v>1</v>
      </c>
      <c r="L263">
        <v>227</v>
      </c>
      <c r="N263" s="6" t="s">
        <v>1902</v>
      </c>
      <c r="O263" s="6"/>
      <c r="P263" s="6">
        <v>1372</v>
      </c>
      <c r="Q263" s="6" t="s">
        <v>1940</v>
      </c>
      <c r="R263" s="6" t="s">
        <v>1048</v>
      </c>
      <c r="S263" s="6"/>
      <c r="T263" s="6"/>
      <c r="U263" s="6"/>
      <c r="V263" s="6"/>
      <c r="W263" s="6">
        <v>907</v>
      </c>
      <c r="X263" s="6" t="s">
        <v>3143</v>
      </c>
      <c r="Y263" s="6"/>
      <c r="Z263" t="s">
        <v>3140</v>
      </c>
    </row>
    <row r="264" spans="1:26">
      <c r="A264" s="1">
        <v>44299</v>
      </c>
      <c r="B264" s="2">
        <v>202104131111</v>
      </c>
      <c r="C264" t="s">
        <v>18</v>
      </c>
      <c r="D264" t="s">
        <v>5269</v>
      </c>
      <c r="E264" t="s">
        <v>3142</v>
      </c>
      <c r="F264" t="s">
        <v>19</v>
      </c>
      <c r="G264" t="s">
        <v>1940</v>
      </c>
      <c r="H264" s="3">
        <v>4714781024716</v>
      </c>
      <c r="J264" t="s">
        <v>425</v>
      </c>
      <c r="K264">
        <v>1</v>
      </c>
      <c r="L264">
        <v>299</v>
      </c>
      <c r="N264" s="6" t="s">
        <v>1515</v>
      </c>
      <c r="O264" s="6"/>
      <c r="P264" s="6">
        <v>1372</v>
      </c>
      <c r="Q264" s="6" t="s">
        <v>1940</v>
      </c>
      <c r="R264" s="6" t="s">
        <v>1048</v>
      </c>
      <c r="S264" s="6"/>
      <c r="T264" s="6"/>
      <c r="U264" s="6"/>
      <c r="V264" s="6"/>
      <c r="W264" s="6">
        <v>907</v>
      </c>
      <c r="X264" s="6" t="s">
        <v>3143</v>
      </c>
      <c r="Y264" s="6"/>
      <c r="Z264" t="s">
        <v>3140</v>
      </c>
    </row>
    <row r="265" spans="1:26">
      <c r="A265" s="1">
        <v>44299</v>
      </c>
      <c r="B265" s="2">
        <v>202104131111</v>
      </c>
      <c r="C265" t="s">
        <v>18</v>
      </c>
      <c r="D265" t="s">
        <v>5269</v>
      </c>
      <c r="E265" t="s">
        <v>3142</v>
      </c>
      <c r="F265" t="s">
        <v>19</v>
      </c>
      <c r="G265" t="s">
        <v>1940</v>
      </c>
      <c r="H265" s="3">
        <v>4714781020817</v>
      </c>
      <c r="J265" t="s">
        <v>425</v>
      </c>
      <c r="K265">
        <v>1</v>
      </c>
      <c r="L265">
        <v>128</v>
      </c>
      <c r="N265" s="6" t="s">
        <v>1967</v>
      </c>
      <c r="O265" s="6"/>
      <c r="P265" s="6">
        <v>1372</v>
      </c>
      <c r="Q265" s="6" t="s">
        <v>1940</v>
      </c>
      <c r="R265" s="6" t="s">
        <v>1048</v>
      </c>
      <c r="S265" s="6"/>
      <c r="T265" s="6"/>
      <c r="U265" s="6"/>
      <c r="V265" s="6"/>
      <c r="W265" s="6">
        <v>907</v>
      </c>
      <c r="X265" s="6" t="s">
        <v>3143</v>
      </c>
      <c r="Y265" s="6"/>
      <c r="Z265" t="s">
        <v>3140</v>
      </c>
    </row>
    <row r="266" spans="1:26">
      <c r="A266" s="1">
        <v>44299</v>
      </c>
      <c r="B266" s="2">
        <v>202104131111</v>
      </c>
      <c r="C266" t="s">
        <v>18</v>
      </c>
      <c r="D266" t="s">
        <v>5269</v>
      </c>
      <c r="E266" t="s">
        <v>3142</v>
      </c>
      <c r="F266" t="s">
        <v>19</v>
      </c>
      <c r="G266" t="s">
        <v>1940</v>
      </c>
      <c r="H266" s="3">
        <v>4714781020558</v>
      </c>
      <c r="J266" t="s">
        <v>425</v>
      </c>
      <c r="K266">
        <v>1</v>
      </c>
      <c r="L266">
        <v>168</v>
      </c>
      <c r="N266" s="6" t="s">
        <v>1950</v>
      </c>
      <c r="O266" s="6"/>
      <c r="P266" s="6">
        <v>1372</v>
      </c>
      <c r="Q266" s="6" t="s">
        <v>1940</v>
      </c>
      <c r="R266" s="6" t="s">
        <v>1048</v>
      </c>
      <c r="S266" s="6"/>
      <c r="T266" s="6"/>
      <c r="U266" s="6"/>
      <c r="V266" s="6"/>
      <c r="W266" s="6">
        <v>907</v>
      </c>
      <c r="X266" s="6" t="s">
        <v>3143</v>
      </c>
      <c r="Y266" s="6"/>
      <c r="Z266" t="s">
        <v>3140</v>
      </c>
    </row>
    <row r="267" spans="1:26">
      <c r="A267" s="1">
        <v>44299</v>
      </c>
      <c r="B267" s="2">
        <v>202104131111</v>
      </c>
      <c r="C267" t="s">
        <v>18</v>
      </c>
      <c r="D267" t="s">
        <v>5269</v>
      </c>
      <c r="E267" t="s">
        <v>3142</v>
      </c>
      <c r="F267" t="s">
        <v>19</v>
      </c>
      <c r="G267" t="s">
        <v>1940</v>
      </c>
      <c r="H267" s="3">
        <v>4714781020046</v>
      </c>
      <c r="J267" t="s">
        <v>425</v>
      </c>
      <c r="K267">
        <v>1</v>
      </c>
      <c r="L267">
        <v>550</v>
      </c>
      <c r="N267" s="6" t="s">
        <v>2681</v>
      </c>
      <c r="O267" s="6"/>
      <c r="P267" s="6">
        <v>1372</v>
      </c>
      <c r="Q267" s="6" t="s">
        <v>1940</v>
      </c>
      <c r="R267" s="6" t="s">
        <v>1048</v>
      </c>
      <c r="S267" s="6"/>
      <c r="T267" s="6"/>
      <c r="U267" s="6"/>
      <c r="V267" s="6"/>
      <c r="W267" s="6">
        <v>907</v>
      </c>
      <c r="X267" s="6" t="s">
        <v>3143</v>
      </c>
      <c r="Y267" s="6"/>
      <c r="Z267" t="s">
        <v>3140</v>
      </c>
    </row>
    <row r="268" spans="1:26">
      <c r="A268" s="1">
        <v>44299</v>
      </c>
      <c r="B268" s="2">
        <v>202104131112</v>
      </c>
      <c r="C268" t="s">
        <v>18</v>
      </c>
      <c r="D268" t="s">
        <v>5270</v>
      </c>
      <c r="E268" t="s">
        <v>3147</v>
      </c>
      <c r="F268" t="s">
        <v>19</v>
      </c>
      <c r="G268" t="s">
        <v>1476</v>
      </c>
      <c r="H268" s="3">
        <v>4714781021463</v>
      </c>
      <c r="J268" t="s">
        <v>425</v>
      </c>
      <c r="K268">
        <v>1</v>
      </c>
      <c r="L268">
        <v>120</v>
      </c>
      <c r="N268" s="6" t="s">
        <v>3102</v>
      </c>
      <c r="O268" s="6"/>
      <c r="P268" s="6">
        <v>769</v>
      </c>
      <c r="Q268" s="6" t="s">
        <v>1476</v>
      </c>
      <c r="R268" s="6" t="s">
        <v>1477</v>
      </c>
      <c r="S268" s="6"/>
      <c r="T268" s="6">
        <v>875093</v>
      </c>
      <c r="U268" s="6" t="s">
        <v>3148</v>
      </c>
      <c r="V268" s="6" t="s">
        <v>3149</v>
      </c>
      <c r="W268" s="6"/>
      <c r="X268" s="6"/>
      <c r="Y268" s="6"/>
      <c r="Z268" t="s">
        <v>3145</v>
      </c>
    </row>
    <row r="269" spans="1:26">
      <c r="A269" s="1">
        <v>44299</v>
      </c>
      <c r="B269" s="2">
        <v>202104131112</v>
      </c>
      <c r="C269" t="s">
        <v>18</v>
      </c>
      <c r="D269" t="s">
        <v>5270</v>
      </c>
      <c r="E269" t="s">
        <v>3147</v>
      </c>
      <c r="F269" t="s">
        <v>19</v>
      </c>
      <c r="G269" t="s">
        <v>1476</v>
      </c>
      <c r="H269" s="3" t="s">
        <v>175</v>
      </c>
      <c r="J269" t="s">
        <v>425</v>
      </c>
      <c r="K269">
        <v>1</v>
      </c>
      <c r="L269">
        <v>450</v>
      </c>
      <c r="N269" s="6" t="s">
        <v>1482</v>
      </c>
      <c r="O269" s="6"/>
      <c r="P269" s="6">
        <v>769</v>
      </c>
      <c r="Q269" s="6" t="s">
        <v>1476</v>
      </c>
      <c r="R269" s="6" t="s">
        <v>1477</v>
      </c>
      <c r="S269" s="6"/>
      <c r="T269" s="6">
        <v>875093</v>
      </c>
      <c r="U269" s="6" t="s">
        <v>3148</v>
      </c>
      <c r="V269" s="6" t="s">
        <v>3149</v>
      </c>
      <c r="W269" s="6"/>
      <c r="X269" s="6"/>
      <c r="Y269" s="6"/>
      <c r="Z269" t="s">
        <v>3145</v>
      </c>
    </row>
    <row r="270" spans="1:26">
      <c r="A270" s="1">
        <v>44299</v>
      </c>
      <c r="B270" s="2">
        <v>202104131112</v>
      </c>
      <c r="C270" t="s">
        <v>18</v>
      </c>
      <c r="D270" t="s">
        <v>5270</v>
      </c>
      <c r="E270" t="s">
        <v>3147</v>
      </c>
      <c r="F270" t="s">
        <v>19</v>
      </c>
      <c r="G270" t="s">
        <v>1476</v>
      </c>
      <c r="H270" s="3" t="s">
        <v>1021</v>
      </c>
      <c r="J270" t="s">
        <v>425</v>
      </c>
      <c r="K270">
        <v>1</v>
      </c>
      <c r="L270">
        <v>199</v>
      </c>
      <c r="N270" s="6" t="s">
        <v>1527</v>
      </c>
      <c r="O270" s="6"/>
      <c r="P270" s="6">
        <v>769</v>
      </c>
      <c r="Q270" s="6" t="s">
        <v>1476</v>
      </c>
      <c r="R270" s="6" t="s">
        <v>1477</v>
      </c>
      <c r="S270" s="6"/>
      <c r="T270" s="6">
        <v>875093</v>
      </c>
      <c r="U270" s="6" t="s">
        <v>3148</v>
      </c>
      <c r="V270" s="6" t="s">
        <v>3149</v>
      </c>
      <c r="W270" s="6"/>
      <c r="X270" s="6"/>
      <c r="Y270" s="6"/>
      <c r="Z270" t="s">
        <v>3145</v>
      </c>
    </row>
    <row r="271" spans="1:26">
      <c r="A271" s="1">
        <v>44299</v>
      </c>
      <c r="B271" s="2">
        <v>202104131113</v>
      </c>
      <c r="C271" t="s">
        <v>18</v>
      </c>
      <c r="D271" t="s">
        <v>5271</v>
      </c>
      <c r="E271" t="s">
        <v>3153</v>
      </c>
      <c r="F271" t="s">
        <v>19</v>
      </c>
      <c r="G271" t="s">
        <v>1940</v>
      </c>
      <c r="H271" s="3" t="s">
        <v>175</v>
      </c>
      <c r="J271" t="s">
        <v>425</v>
      </c>
      <c r="K271">
        <v>1</v>
      </c>
      <c r="L271">
        <v>393</v>
      </c>
      <c r="N271" s="6" t="s">
        <v>1482</v>
      </c>
      <c r="O271" s="6"/>
      <c r="P271" s="6">
        <v>1281</v>
      </c>
      <c r="Q271" s="6" t="s">
        <v>1940</v>
      </c>
      <c r="R271" s="6" t="s">
        <v>1495</v>
      </c>
      <c r="S271" s="6"/>
      <c r="T271" s="6"/>
      <c r="U271" s="6"/>
      <c r="V271" s="6"/>
      <c r="W271" s="6">
        <v>244</v>
      </c>
      <c r="X271" s="6" t="s">
        <v>3154</v>
      </c>
      <c r="Y271" s="6"/>
      <c r="Z271" t="s">
        <v>3151</v>
      </c>
    </row>
    <row r="272" spans="1:26">
      <c r="A272" s="1">
        <v>44299</v>
      </c>
      <c r="B272" s="2">
        <v>202104131113</v>
      </c>
      <c r="C272" t="s">
        <v>18</v>
      </c>
      <c r="D272" t="s">
        <v>5271</v>
      </c>
      <c r="E272" t="s">
        <v>3153</v>
      </c>
      <c r="F272" t="s">
        <v>19</v>
      </c>
      <c r="G272" t="s">
        <v>1940</v>
      </c>
      <c r="H272" s="3" t="s">
        <v>298</v>
      </c>
      <c r="J272" t="s">
        <v>425</v>
      </c>
      <c r="K272">
        <v>1</v>
      </c>
      <c r="L272">
        <v>680</v>
      </c>
      <c r="N272" s="6" t="s">
        <v>1945</v>
      </c>
      <c r="O272" s="6"/>
      <c r="P272" s="6">
        <v>1281</v>
      </c>
      <c r="Q272" s="6" t="s">
        <v>1940</v>
      </c>
      <c r="R272" s="6" t="s">
        <v>1495</v>
      </c>
      <c r="S272" s="6"/>
      <c r="T272" s="6"/>
      <c r="U272" s="6"/>
      <c r="V272" s="6"/>
      <c r="W272" s="6">
        <v>244</v>
      </c>
      <c r="X272" s="6" t="s">
        <v>3154</v>
      </c>
      <c r="Y272" s="6"/>
      <c r="Z272" t="s">
        <v>3151</v>
      </c>
    </row>
    <row r="273" spans="1:26">
      <c r="A273" s="1">
        <v>44299</v>
      </c>
      <c r="B273" s="2">
        <v>202104131113</v>
      </c>
      <c r="C273" t="s">
        <v>18</v>
      </c>
      <c r="D273" t="s">
        <v>5271</v>
      </c>
      <c r="E273" t="s">
        <v>3153</v>
      </c>
      <c r="F273" t="s">
        <v>19</v>
      </c>
      <c r="G273" t="s">
        <v>1940</v>
      </c>
      <c r="H273" s="3">
        <v>4714781021241</v>
      </c>
      <c r="J273" t="s">
        <v>425</v>
      </c>
      <c r="K273">
        <v>1</v>
      </c>
      <c r="L273">
        <v>59</v>
      </c>
      <c r="N273" s="6" t="s">
        <v>2417</v>
      </c>
      <c r="O273" s="6"/>
      <c r="P273" s="6">
        <v>1281</v>
      </c>
      <c r="Q273" s="6" t="s">
        <v>1940</v>
      </c>
      <c r="R273" s="6" t="s">
        <v>1495</v>
      </c>
      <c r="S273" s="6"/>
      <c r="T273" s="6"/>
      <c r="U273" s="6"/>
      <c r="V273" s="6"/>
      <c r="W273" s="6">
        <v>244</v>
      </c>
      <c r="X273" s="6" t="s">
        <v>3154</v>
      </c>
      <c r="Y273" s="6"/>
      <c r="Z273" t="s">
        <v>3151</v>
      </c>
    </row>
    <row r="274" spans="1:26">
      <c r="A274" s="1">
        <v>44299</v>
      </c>
      <c r="B274" s="2">
        <v>202104131113</v>
      </c>
      <c r="C274" t="s">
        <v>18</v>
      </c>
      <c r="D274" t="s">
        <v>5271</v>
      </c>
      <c r="E274" t="s">
        <v>3153</v>
      </c>
      <c r="F274" t="s">
        <v>19</v>
      </c>
      <c r="G274" t="s">
        <v>1940</v>
      </c>
      <c r="H274" s="3">
        <v>4714781021029</v>
      </c>
      <c r="J274" t="s">
        <v>425</v>
      </c>
      <c r="K274">
        <v>1</v>
      </c>
      <c r="L274">
        <v>149</v>
      </c>
      <c r="N274" s="6" t="s">
        <v>1505</v>
      </c>
      <c r="O274" s="6"/>
      <c r="P274" s="6">
        <v>1281</v>
      </c>
      <c r="Q274" s="6" t="s">
        <v>1940</v>
      </c>
      <c r="R274" s="6" t="s">
        <v>1495</v>
      </c>
      <c r="S274" s="6"/>
      <c r="T274" s="6"/>
      <c r="U274" s="6"/>
      <c r="V274" s="6"/>
      <c r="W274" s="6">
        <v>244</v>
      </c>
      <c r="X274" s="6" t="s">
        <v>3154</v>
      </c>
      <c r="Y274" s="6"/>
      <c r="Z274" t="s">
        <v>3151</v>
      </c>
    </row>
    <row r="275" spans="1:26">
      <c r="A275" s="1">
        <v>44299</v>
      </c>
      <c r="B275" s="2">
        <v>202104131114</v>
      </c>
      <c r="C275" t="s">
        <v>18</v>
      </c>
      <c r="D275" t="s">
        <v>5272</v>
      </c>
      <c r="E275" t="s">
        <v>3158</v>
      </c>
      <c r="F275" t="s">
        <v>19</v>
      </c>
      <c r="G275" t="s">
        <v>1476</v>
      </c>
      <c r="H275" s="3" t="s">
        <v>259</v>
      </c>
      <c r="J275" t="s">
        <v>425</v>
      </c>
      <c r="K275">
        <v>1</v>
      </c>
      <c r="L275">
        <v>450</v>
      </c>
      <c r="N275" s="6" t="s">
        <v>1482</v>
      </c>
      <c r="O275" s="6"/>
      <c r="P275" s="6">
        <v>515</v>
      </c>
      <c r="Q275" s="6" t="s">
        <v>1476</v>
      </c>
      <c r="R275" s="6" t="s">
        <v>1477</v>
      </c>
      <c r="S275" s="6"/>
      <c r="T275" s="6">
        <v>154138</v>
      </c>
      <c r="U275" s="6" t="s">
        <v>3159</v>
      </c>
      <c r="V275" s="6" t="s">
        <v>3160</v>
      </c>
      <c r="W275" s="6"/>
      <c r="X275" s="6"/>
      <c r="Y275" s="6"/>
      <c r="Z275" t="s">
        <v>3156</v>
      </c>
    </row>
    <row r="276" spans="1:26">
      <c r="A276" s="1">
        <v>44299</v>
      </c>
      <c r="B276" s="2">
        <v>202104131114</v>
      </c>
      <c r="C276" t="s">
        <v>18</v>
      </c>
      <c r="D276" t="s">
        <v>5272</v>
      </c>
      <c r="E276" t="s">
        <v>3158</v>
      </c>
      <c r="F276" t="s">
        <v>19</v>
      </c>
      <c r="G276" t="s">
        <v>1476</v>
      </c>
      <c r="H276" s="3" t="s">
        <v>1474</v>
      </c>
      <c r="J276" t="s">
        <v>1475</v>
      </c>
      <c r="K276">
        <v>1</v>
      </c>
      <c r="L276">
        <v>65</v>
      </c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</row>
    <row r="277" spans="1:26">
      <c r="A277" s="1">
        <v>44299</v>
      </c>
      <c r="B277" s="2">
        <v>202104131115</v>
      </c>
      <c r="C277" t="s">
        <v>18</v>
      </c>
      <c r="D277" t="s">
        <v>5273</v>
      </c>
      <c r="E277" t="s">
        <v>3164</v>
      </c>
      <c r="F277" t="s">
        <v>19</v>
      </c>
      <c r="G277" t="s">
        <v>1960</v>
      </c>
      <c r="H277" s="3" t="s">
        <v>181</v>
      </c>
      <c r="J277" t="s">
        <v>425</v>
      </c>
      <c r="K277">
        <v>1</v>
      </c>
      <c r="L277">
        <v>888</v>
      </c>
      <c r="N277" s="6" t="s">
        <v>879</v>
      </c>
      <c r="O277" s="6"/>
      <c r="P277" s="6">
        <v>888</v>
      </c>
      <c r="Q277" s="6" t="s">
        <v>1960</v>
      </c>
      <c r="R277" s="6" t="s">
        <v>1961</v>
      </c>
      <c r="S277" s="6"/>
      <c r="T277" s="6"/>
      <c r="U277" s="6"/>
      <c r="V277" s="6"/>
      <c r="W277" s="6">
        <v>604</v>
      </c>
      <c r="X277" s="6" t="s">
        <v>3165</v>
      </c>
      <c r="Y277" s="6"/>
      <c r="Z277" t="s">
        <v>3162</v>
      </c>
    </row>
    <row r="278" spans="1:26">
      <c r="A278" s="1">
        <v>44299</v>
      </c>
      <c r="B278" s="2">
        <v>202104131116</v>
      </c>
      <c r="C278" t="s">
        <v>18</v>
      </c>
      <c r="D278" t="s">
        <v>5274</v>
      </c>
      <c r="E278" t="s">
        <v>3169</v>
      </c>
      <c r="F278" t="s">
        <v>19</v>
      </c>
      <c r="G278" t="s">
        <v>1476</v>
      </c>
      <c r="H278" s="3">
        <v>4714781020800</v>
      </c>
      <c r="J278" t="s">
        <v>425</v>
      </c>
      <c r="K278">
        <v>1</v>
      </c>
      <c r="L278">
        <v>128</v>
      </c>
      <c r="N278" s="6" t="s">
        <v>1509</v>
      </c>
      <c r="O278" s="6"/>
      <c r="P278" s="6">
        <v>714</v>
      </c>
      <c r="Q278" s="6" t="s">
        <v>1476</v>
      </c>
      <c r="R278" s="6" t="s">
        <v>1477</v>
      </c>
      <c r="S278" s="6"/>
      <c r="T278" s="6">
        <v>977164</v>
      </c>
      <c r="U278" s="6" t="s">
        <v>3170</v>
      </c>
      <c r="V278" s="6" t="s">
        <v>3171</v>
      </c>
      <c r="W278" s="6"/>
      <c r="X278" s="6"/>
      <c r="Y278" s="6"/>
      <c r="Z278" t="s">
        <v>3167</v>
      </c>
    </row>
    <row r="279" spans="1:26">
      <c r="A279" s="1">
        <v>44299</v>
      </c>
      <c r="B279" s="2">
        <v>202104131116</v>
      </c>
      <c r="C279" t="s">
        <v>18</v>
      </c>
      <c r="D279" t="s">
        <v>5274</v>
      </c>
      <c r="E279" t="s">
        <v>3169</v>
      </c>
      <c r="F279" t="s">
        <v>19</v>
      </c>
      <c r="G279" t="s">
        <v>1476</v>
      </c>
      <c r="H279" s="3" t="s">
        <v>163</v>
      </c>
      <c r="J279" t="s">
        <v>425</v>
      </c>
      <c r="K279">
        <v>1</v>
      </c>
      <c r="L279">
        <v>399</v>
      </c>
      <c r="N279" s="6" t="s">
        <v>1487</v>
      </c>
      <c r="O279" s="6"/>
      <c r="P279" s="6">
        <v>714</v>
      </c>
      <c r="Q279" s="6" t="s">
        <v>1476</v>
      </c>
      <c r="R279" s="6" t="s">
        <v>1477</v>
      </c>
      <c r="S279" s="6"/>
      <c r="T279" s="6">
        <v>977164</v>
      </c>
      <c r="U279" s="6" t="s">
        <v>3170</v>
      </c>
      <c r="V279" s="6" t="s">
        <v>3171</v>
      </c>
      <c r="W279" s="6"/>
      <c r="X279" s="6"/>
      <c r="Y279" s="6"/>
      <c r="Z279" t="s">
        <v>3167</v>
      </c>
    </row>
    <row r="280" spans="1:26">
      <c r="A280" s="1">
        <v>44299</v>
      </c>
      <c r="B280" s="2">
        <v>202104131116</v>
      </c>
      <c r="C280" t="s">
        <v>18</v>
      </c>
      <c r="D280" t="s">
        <v>5274</v>
      </c>
      <c r="E280" t="s">
        <v>3169</v>
      </c>
      <c r="F280" t="s">
        <v>19</v>
      </c>
      <c r="G280" t="s">
        <v>1476</v>
      </c>
      <c r="H280" s="3">
        <v>4714781020794</v>
      </c>
      <c r="J280" t="s">
        <v>425</v>
      </c>
      <c r="K280">
        <v>1</v>
      </c>
      <c r="L280">
        <v>128</v>
      </c>
      <c r="N280" s="6" t="s">
        <v>1954</v>
      </c>
      <c r="O280" s="6"/>
      <c r="P280" s="6">
        <v>714</v>
      </c>
      <c r="Q280" s="6" t="s">
        <v>1476</v>
      </c>
      <c r="R280" s="6" t="s">
        <v>1477</v>
      </c>
      <c r="S280" s="6"/>
      <c r="T280" s="6">
        <v>977164</v>
      </c>
      <c r="U280" s="6" t="s">
        <v>3170</v>
      </c>
      <c r="V280" s="6" t="s">
        <v>3171</v>
      </c>
      <c r="W280" s="6"/>
      <c r="X280" s="6"/>
      <c r="Y280" s="6"/>
      <c r="Z280" t="s">
        <v>3167</v>
      </c>
    </row>
    <row r="281" spans="1:26">
      <c r="A281" s="1">
        <v>44299</v>
      </c>
      <c r="B281" s="2">
        <v>202104131116</v>
      </c>
      <c r="C281" t="s">
        <v>18</v>
      </c>
      <c r="D281" t="s">
        <v>5274</v>
      </c>
      <c r="E281" t="s">
        <v>3169</v>
      </c>
      <c r="F281" t="s">
        <v>19</v>
      </c>
      <c r="G281" t="s">
        <v>1476</v>
      </c>
      <c r="H281" s="3">
        <v>4714781020152</v>
      </c>
      <c r="J281" t="s">
        <v>425</v>
      </c>
      <c r="K281">
        <v>1</v>
      </c>
      <c r="L281">
        <v>59</v>
      </c>
      <c r="N281" s="6" t="s">
        <v>282</v>
      </c>
      <c r="O281" s="6"/>
      <c r="P281" s="6">
        <v>714</v>
      </c>
      <c r="Q281" s="6" t="s">
        <v>1476</v>
      </c>
      <c r="R281" s="6" t="s">
        <v>1477</v>
      </c>
      <c r="S281" s="6"/>
      <c r="T281" s="6">
        <v>977164</v>
      </c>
      <c r="U281" s="6" t="s">
        <v>3170</v>
      </c>
      <c r="V281" s="6" t="s">
        <v>3171</v>
      </c>
      <c r="W281" s="6"/>
      <c r="X281" s="6"/>
      <c r="Y281" s="6"/>
      <c r="Z281" t="s">
        <v>3167</v>
      </c>
    </row>
    <row r="282" spans="1:26">
      <c r="A282" s="1">
        <v>44299</v>
      </c>
      <c r="B282" s="2">
        <v>202104131117</v>
      </c>
      <c r="C282" t="s">
        <v>18</v>
      </c>
      <c r="D282" t="s">
        <v>5275</v>
      </c>
      <c r="E282" t="s">
        <v>3175</v>
      </c>
      <c r="F282" t="s">
        <v>19</v>
      </c>
      <c r="G282" t="s">
        <v>1476</v>
      </c>
      <c r="H282" s="3" t="s">
        <v>163</v>
      </c>
      <c r="J282" t="s">
        <v>425</v>
      </c>
      <c r="K282">
        <v>2</v>
      </c>
      <c r="L282">
        <v>798</v>
      </c>
      <c r="N282" s="6" t="s">
        <v>1487</v>
      </c>
      <c r="O282" s="6"/>
      <c r="P282" s="6">
        <v>798</v>
      </c>
      <c r="Q282" s="6" t="s">
        <v>1476</v>
      </c>
      <c r="R282" s="6" t="s">
        <v>1477</v>
      </c>
      <c r="S282" s="6"/>
      <c r="T282" s="6">
        <v>164489</v>
      </c>
      <c r="U282" s="6" t="s">
        <v>3176</v>
      </c>
      <c r="V282" s="6" t="s">
        <v>3177</v>
      </c>
      <c r="W282" s="6"/>
      <c r="X282" s="6"/>
      <c r="Y282" s="6"/>
      <c r="Z282" t="s">
        <v>3173</v>
      </c>
    </row>
    <row r="283" spans="1:26">
      <c r="A283" s="1">
        <v>44299</v>
      </c>
      <c r="B283" s="2">
        <v>202104131118</v>
      </c>
      <c r="C283" t="s">
        <v>18</v>
      </c>
      <c r="D283" t="s">
        <v>5276</v>
      </c>
      <c r="E283" t="s">
        <v>3181</v>
      </c>
      <c r="F283" t="s">
        <v>19</v>
      </c>
      <c r="G283" t="s">
        <v>1476</v>
      </c>
      <c r="H283" s="3" t="s">
        <v>275</v>
      </c>
      <c r="J283" t="s">
        <v>425</v>
      </c>
      <c r="K283">
        <v>1</v>
      </c>
      <c r="L283">
        <v>528</v>
      </c>
      <c r="N283" s="6" t="s">
        <v>1512</v>
      </c>
      <c r="O283" s="6"/>
      <c r="P283" s="6">
        <v>593</v>
      </c>
      <c r="Q283" s="6" t="s">
        <v>1476</v>
      </c>
      <c r="R283" s="6" t="s">
        <v>1477</v>
      </c>
      <c r="S283" s="6"/>
      <c r="T283" s="6">
        <v>180115</v>
      </c>
      <c r="U283" s="6" t="s">
        <v>3182</v>
      </c>
      <c r="V283" s="6" t="s">
        <v>3183</v>
      </c>
      <c r="W283" s="6"/>
      <c r="X283" s="6"/>
      <c r="Y283" s="6"/>
      <c r="Z283" t="s">
        <v>3179</v>
      </c>
    </row>
    <row r="284" spans="1:26">
      <c r="A284" s="1">
        <v>44299</v>
      </c>
      <c r="B284" s="2">
        <v>202104131118</v>
      </c>
      <c r="C284" t="s">
        <v>18</v>
      </c>
      <c r="D284" t="s">
        <v>5276</v>
      </c>
      <c r="E284" t="s">
        <v>3181</v>
      </c>
      <c r="F284" t="s">
        <v>19</v>
      </c>
      <c r="G284" t="s">
        <v>1476</v>
      </c>
      <c r="H284" s="3" t="s">
        <v>1474</v>
      </c>
      <c r="J284" t="s">
        <v>1475</v>
      </c>
      <c r="K284">
        <v>1</v>
      </c>
      <c r="L284">
        <v>65</v>
      </c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</row>
    <row r="285" spans="1:26">
      <c r="A285" s="1">
        <v>44299</v>
      </c>
      <c r="B285" s="2">
        <v>202104131119</v>
      </c>
      <c r="C285" t="s">
        <v>18</v>
      </c>
      <c r="D285" t="s">
        <v>5277</v>
      </c>
      <c r="E285" t="s">
        <v>3187</v>
      </c>
      <c r="F285" t="s">
        <v>19</v>
      </c>
      <c r="G285" t="s">
        <v>1476</v>
      </c>
      <c r="H285" s="3" t="s">
        <v>1045</v>
      </c>
      <c r="J285" t="s">
        <v>425</v>
      </c>
      <c r="K285">
        <v>1</v>
      </c>
      <c r="L285">
        <v>399</v>
      </c>
      <c r="N285" s="6" t="s">
        <v>1487</v>
      </c>
      <c r="O285" s="6"/>
      <c r="P285" s="6">
        <v>464</v>
      </c>
      <c r="Q285" s="6" t="s">
        <v>1476</v>
      </c>
      <c r="R285" s="6" t="s">
        <v>1477</v>
      </c>
      <c r="S285" s="6"/>
      <c r="T285" s="6">
        <v>144201</v>
      </c>
      <c r="U285" s="6" t="s">
        <v>3188</v>
      </c>
      <c r="V285" s="6" t="s">
        <v>3189</v>
      </c>
      <c r="W285" s="6"/>
      <c r="X285" s="6"/>
      <c r="Y285" s="6"/>
      <c r="Z285" t="s">
        <v>3185</v>
      </c>
    </row>
    <row r="286" spans="1:26">
      <c r="A286" s="1">
        <v>44299</v>
      </c>
      <c r="B286" s="2">
        <v>202104131119</v>
      </c>
      <c r="C286" t="s">
        <v>18</v>
      </c>
      <c r="D286" t="s">
        <v>5277</v>
      </c>
      <c r="E286" t="s">
        <v>3187</v>
      </c>
      <c r="F286" t="s">
        <v>19</v>
      </c>
      <c r="G286" t="s">
        <v>1476</v>
      </c>
      <c r="H286" s="3" t="s">
        <v>1474</v>
      </c>
      <c r="J286" t="s">
        <v>1475</v>
      </c>
      <c r="K286">
        <v>1</v>
      </c>
      <c r="L286">
        <v>65</v>
      </c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</row>
    <row r="287" spans="1:26">
      <c r="A287" s="1">
        <v>44299</v>
      </c>
      <c r="B287" s="2">
        <v>202104131120</v>
      </c>
      <c r="C287" t="s">
        <v>18</v>
      </c>
      <c r="D287" t="s">
        <v>5278</v>
      </c>
      <c r="E287" t="s">
        <v>3193</v>
      </c>
      <c r="F287" t="s">
        <v>19</v>
      </c>
      <c r="G287" t="s">
        <v>1960</v>
      </c>
      <c r="H287" s="3">
        <v>4714781021463</v>
      </c>
      <c r="J287" t="s">
        <v>425</v>
      </c>
      <c r="K287">
        <v>2</v>
      </c>
      <c r="L287">
        <v>240</v>
      </c>
      <c r="N287" s="6" t="s">
        <v>3102</v>
      </c>
      <c r="O287" s="6"/>
      <c r="P287" s="6">
        <v>320</v>
      </c>
      <c r="Q287" s="6" t="s">
        <v>1960</v>
      </c>
      <c r="R287" s="6" t="s">
        <v>1961</v>
      </c>
      <c r="S287" s="6"/>
      <c r="T287" s="6"/>
      <c r="U287" s="6"/>
      <c r="V287" s="6"/>
      <c r="W287" s="6">
        <v>600</v>
      </c>
      <c r="X287" s="6" t="s">
        <v>3194</v>
      </c>
      <c r="Y287" s="6"/>
      <c r="Z287" t="s">
        <v>3191</v>
      </c>
    </row>
    <row r="288" spans="1:26">
      <c r="A288" s="1">
        <v>44299</v>
      </c>
      <c r="B288" s="2">
        <v>202104131120</v>
      </c>
      <c r="C288" t="s">
        <v>18</v>
      </c>
      <c r="D288" t="s">
        <v>5278</v>
      </c>
      <c r="E288" t="s">
        <v>3193</v>
      </c>
      <c r="F288" t="s">
        <v>19</v>
      </c>
      <c r="G288" t="s">
        <v>1960</v>
      </c>
      <c r="H288" s="3" t="s">
        <v>1474</v>
      </c>
      <c r="J288" t="s">
        <v>1475</v>
      </c>
      <c r="K288">
        <v>1</v>
      </c>
      <c r="L288">
        <v>80</v>
      </c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</row>
    <row r="289" spans="1:26">
      <c r="A289" s="1">
        <v>44299</v>
      </c>
      <c r="B289" s="2">
        <v>202104131121</v>
      </c>
      <c r="C289" t="s">
        <v>18</v>
      </c>
      <c r="D289" t="s">
        <v>5279</v>
      </c>
      <c r="E289" t="s">
        <v>3198</v>
      </c>
      <c r="F289" t="s">
        <v>19</v>
      </c>
      <c r="G289" t="s">
        <v>1476</v>
      </c>
      <c r="H289" s="3">
        <v>4714781021463</v>
      </c>
      <c r="J289" t="s">
        <v>425</v>
      </c>
      <c r="K289">
        <v>3</v>
      </c>
      <c r="L289">
        <v>360</v>
      </c>
      <c r="N289" s="6" t="s">
        <v>3102</v>
      </c>
      <c r="O289" s="6"/>
      <c r="P289" s="6">
        <v>425</v>
      </c>
      <c r="Q289" s="6" t="s">
        <v>1476</v>
      </c>
      <c r="R289" s="6" t="s">
        <v>1477</v>
      </c>
      <c r="S289" s="6"/>
      <c r="T289" s="6">
        <v>197308</v>
      </c>
      <c r="U289" s="6" t="s">
        <v>3199</v>
      </c>
      <c r="V289" s="6" t="s">
        <v>3200</v>
      </c>
      <c r="W289" s="6"/>
      <c r="X289" s="6"/>
      <c r="Y289" s="6"/>
      <c r="Z289" t="s">
        <v>3196</v>
      </c>
    </row>
    <row r="290" spans="1:26">
      <c r="A290" s="1">
        <v>44299</v>
      </c>
      <c r="B290" s="2">
        <v>202104131121</v>
      </c>
      <c r="C290" t="s">
        <v>18</v>
      </c>
      <c r="D290" t="s">
        <v>5279</v>
      </c>
      <c r="E290" t="s">
        <v>3198</v>
      </c>
      <c r="F290" t="s">
        <v>19</v>
      </c>
      <c r="G290" t="s">
        <v>1476</v>
      </c>
      <c r="H290" s="3" t="s">
        <v>1474</v>
      </c>
      <c r="J290" t="s">
        <v>1475</v>
      </c>
      <c r="K290">
        <v>1</v>
      </c>
      <c r="L290">
        <v>65</v>
      </c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</row>
    <row r="291" spans="1:26">
      <c r="A291" s="1">
        <v>44299</v>
      </c>
      <c r="B291" s="2">
        <v>202104131122</v>
      </c>
      <c r="C291" t="s">
        <v>18</v>
      </c>
      <c r="D291" t="s">
        <v>5280</v>
      </c>
      <c r="E291" t="s">
        <v>3204</v>
      </c>
      <c r="F291" t="s">
        <v>19</v>
      </c>
      <c r="G291" t="s">
        <v>1476</v>
      </c>
      <c r="H291" s="3" t="s">
        <v>275</v>
      </c>
      <c r="J291" t="s">
        <v>425</v>
      </c>
      <c r="K291">
        <v>1</v>
      </c>
      <c r="L291">
        <v>528</v>
      </c>
      <c r="N291" s="6" t="s">
        <v>1512</v>
      </c>
      <c r="O291" s="6"/>
      <c r="P291" s="6">
        <v>593</v>
      </c>
      <c r="Q291" s="6" t="s">
        <v>1476</v>
      </c>
      <c r="R291" s="6" t="s">
        <v>1477</v>
      </c>
      <c r="S291" s="6"/>
      <c r="T291" s="6">
        <v>913159</v>
      </c>
      <c r="U291" s="6" t="s">
        <v>3205</v>
      </c>
      <c r="V291" s="6" t="s">
        <v>3206</v>
      </c>
      <c r="W291" s="6"/>
      <c r="X291" s="6"/>
      <c r="Y291" s="6"/>
      <c r="Z291" t="s">
        <v>3202</v>
      </c>
    </row>
    <row r="292" spans="1:26">
      <c r="A292" s="1">
        <v>44299</v>
      </c>
      <c r="B292" s="2">
        <v>202104131122</v>
      </c>
      <c r="C292" t="s">
        <v>18</v>
      </c>
      <c r="D292" t="s">
        <v>5280</v>
      </c>
      <c r="E292" t="s">
        <v>3204</v>
      </c>
      <c r="F292" t="s">
        <v>19</v>
      </c>
      <c r="G292" t="s">
        <v>1476</v>
      </c>
      <c r="H292" s="3" t="s">
        <v>1474</v>
      </c>
      <c r="J292" t="s">
        <v>1475</v>
      </c>
      <c r="K292">
        <v>1</v>
      </c>
      <c r="L292">
        <v>65</v>
      </c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</row>
    <row r="293" spans="1:26">
      <c r="A293" s="1">
        <v>44299</v>
      </c>
      <c r="B293" s="2">
        <v>202104131123</v>
      </c>
      <c r="C293" t="s">
        <v>18</v>
      </c>
      <c r="D293" t="s">
        <v>5281</v>
      </c>
      <c r="E293" t="s">
        <v>3210</v>
      </c>
      <c r="F293" t="s">
        <v>19</v>
      </c>
      <c r="G293" t="s">
        <v>1476</v>
      </c>
      <c r="H293" s="3">
        <v>4714781021463</v>
      </c>
      <c r="J293" t="s">
        <v>425</v>
      </c>
      <c r="K293">
        <v>1</v>
      </c>
      <c r="L293">
        <v>120</v>
      </c>
      <c r="N293" s="6" t="s">
        <v>3102</v>
      </c>
      <c r="O293" s="6"/>
      <c r="P293" s="6">
        <v>1168</v>
      </c>
      <c r="Q293" s="6" t="s">
        <v>1476</v>
      </c>
      <c r="R293" s="6" t="s">
        <v>1477</v>
      </c>
      <c r="S293" s="6"/>
      <c r="T293" s="6">
        <v>169831</v>
      </c>
      <c r="U293" s="6" t="s">
        <v>3211</v>
      </c>
      <c r="V293" s="6" t="s">
        <v>3212</v>
      </c>
      <c r="W293" s="6"/>
      <c r="X293" s="6"/>
      <c r="Y293" s="6"/>
      <c r="Z293" t="s">
        <v>3208</v>
      </c>
    </row>
    <row r="294" spans="1:26">
      <c r="A294" s="1">
        <v>44299</v>
      </c>
      <c r="B294" s="2">
        <v>202104131123</v>
      </c>
      <c r="C294" t="s">
        <v>18</v>
      </c>
      <c r="D294" t="s">
        <v>5281</v>
      </c>
      <c r="E294" t="s">
        <v>3210</v>
      </c>
      <c r="F294" t="s">
        <v>19</v>
      </c>
      <c r="G294" t="s">
        <v>1476</v>
      </c>
      <c r="H294" s="3">
        <v>4714781020107</v>
      </c>
      <c r="J294" t="s">
        <v>425</v>
      </c>
      <c r="K294">
        <v>1</v>
      </c>
      <c r="L294">
        <v>399</v>
      </c>
      <c r="N294" s="6" t="s">
        <v>877</v>
      </c>
      <c r="O294" s="6"/>
      <c r="P294" s="6">
        <v>1168</v>
      </c>
      <c r="Q294" s="6" t="s">
        <v>1476</v>
      </c>
      <c r="R294" s="6" t="s">
        <v>1477</v>
      </c>
      <c r="S294" s="6"/>
      <c r="T294" s="6">
        <v>169831</v>
      </c>
      <c r="U294" s="6" t="s">
        <v>3211</v>
      </c>
      <c r="V294" s="6" t="s">
        <v>3212</v>
      </c>
      <c r="W294" s="6"/>
      <c r="X294" s="6"/>
      <c r="Y294" s="6"/>
      <c r="Z294" t="s">
        <v>3208</v>
      </c>
    </row>
    <row r="295" spans="1:26">
      <c r="A295" s="1">
        <v>44299</v>
      </c>
      <c r="B295" s="2">
        <v>202104131123</v>
      </c>
      <c r="C295" t="s">
        <v>18</v>
      </c>
      <c r="D295" t="s">
        <v>5281</v>
      </c>
      <c r="E295" t="s">
        <v>3210</v>
      </c>
      <c r="F295" t="s">
        <v>19</v>
      </c>
      <c r="G295" t="s">
        <v>1476</v>
      </c>
      <c r="H295" s="3">
        <v>4714781024723</v>
      </c>
      <c r="J295" t="s">
        <v>425</v>
      </c>
      <c r="K295">
        <v>1</v>
      </c>
      <c r="L295">
        <v>299</v>
      </c>
      <c r="N295" s="6" t="s">
        <v>1525</v>
      </c>
      <c r="O295" s="6"/>
      <c r="P295" s="6">
        <v>1168</v>
      </c>
      <c r="Q295" s="6" t="s">
        <v>1476</v>
      </c>
      <c r="R295" s="6" t="s">
        <v>1477</v>
      </c>
      <c r="S295" s="6"/>
      <c r="T295" s="6">
        <v>169831</v>
      </c>
      <c r="U295" s="6" t="s">
        <v>3211</v>
      </c>
      <c r="V295" s="6" t="s">
        <v>3212</v>
      </c>
      <c r="W295" s="6"/>
      <c r="X295" s="6"/>
      <c r="Y295" s="6"/>
      <c r="Z295" t="s">
        <v>3208</v>
      </c>
    </row>
    <row r="296" spans="1:26">
      <c r="A296" s="1">
        <v>44299</v>
      </c>
      <c r="B296" s="2">
        <v>202104131123</v>
      </c>
      <c r="C296" t="s">
        <v>18</v>
      </c>
      <c r="D296" t="s">
        <v>5281</v>
      </c>
      <c r="E296" t="s">
        <v>3210</v>
      </c>
      <c r="F296" t="s">
        <v>19</v>
      </c>
      <c r="G296" t="s">
        <v>1476</v>
      </c>
      <c r="H296" s="3">
        <v>4714781020831</v>
      </c>
      <c r="J296" t="s">
        <v>425</v>
      </c>
      <c r="K296">
        <v>1</v>
      </c>
      <c r="L296">
        <v>350</v>
      </c>
      <c r="N296" s="6" t="s">
        <v>1974</v>
      </c>
      <c r="O296" s="6"/>
      <c r="P296" s="6">
        <v>1168</v>
      </c>
      <c r="Q296" s="6" t="s">
        <v>1476</v>
      </c>
      <c r="R296" s="6" t="s">
        <v>1477</v>
      </c>
      <c r="S296" s="6"/>
      <c r="T296" s="6">
        <v>169831</v>
      </c>
      <c r="U296" s="6" t="s">
        <v>3211</v>
      </c>
      <c r="V296" s="6" t="s">
        <v>3212</v>
      </c>
      <c r="W296" s="6"/>
      <c r="X296" s="6"/>
      <c r="Y296" s="6"/>
      <c r="Z296" t="s">
        <v>3208</v>
      </c>
    </row>
    <row r="297" spans="1:26">
      <c r="A297" s="1">
        <v>44299</v>
      </c>
      <c r="B297" s="2">
        <v>202104131124</v>
      </c>
      <c r="C297" t="s">
        <v>18</v>
      </c>
      <c r="D297" t="s">
        <v>5282</v>
      </c>
      <c r="E297" t="s">
        <v>3216</v>
      </c>
      <c r="F297" t="s">
        <v>19</v>
      </c>
      <c r="G297" t="s">
        <v>1940</v>
      </c>
      <c r="H297" s="3" t="s">
        <v>253</v>
      </c>
      <c r="J297" t="s">
        <v>425</v>
      </c>
      <c r="K297">
        <v>1</v>
      </c>
      <c r="L297">
        <v>907</v>
      </c>
      <c r="N297" s="6" t="s">
        <v>1485</v>
      </c>
      <c r="O297" s="6"/>
      <c r="P297" s="6">
        <v>1005</v>
      </c>
      <c r="Q297" s="6" t="s">
        <v>1940</v>
      </c>
      <c r="R297" s="6" t="s">
        <v>1495</v>
      </c>
      <c r="S297" s="6"/>
      <c r="T297" s="6"/>
      <c r="U297" s="6"/>
      <c r="V297" s="6"/>
      <c r="W297" s="6">
        <v>973</v>
      </c>
      <c r="X297" s="6" t="s">
        <v>3217</v>
      </c>
      <c r="Y297" s="6"/>
      <c r="Z297" t="s">
        <v>3214</v>
      </c>
    </row>
    <row r="298" spans="1:26">
      <c r="A298" s="1">
        <v>44299</v>
      </c>
      <c r="B298" s="2">
        <v>202104131124</v>
      </c>
      <c r="C298" t="s">
        <v>18</v>
      </c>
      <c r="D298" t="s">
        <v>5282</v>
      </c>
      <c r="E298" t="s">
        <v>3216</v>
      </c>
      <c r="F298" t="s">
        <v>19</v>
      </c>
      <c r="G298" t="s">
        <v>1940</v>
      </c>
      <c r="H298" s="3">
        <v>4714781020152</v>
      </c>
      <c r="J298" t="s">
        <v>425</v>
      </c>
      <c r="K298">
        <v>2</v>
      </c>
      <c r="L298">
        <v>98</v>
      </c>
      <c r="N298" s="6" t="s">
        <v>282</v>
      </c>
      <c r="O298" s="6"/>
      <c r="P298" s="6">
        <v>1005</v>
      </c>
      <c r="Q298" s="6" t="s">
        <v>1940</v>
      </c>
      <c r="R298" s="6" t="s">
        <v>1495</v>
      </c>
      <c r="S298" s="6"/>
      <c r="T298" s="6"/>
      <c r="U298" s="6"/>
      <c r="V298" s="6"/>
      <c r="W298" s="6">
        <v>973</v>
      </c>
      <c r="X298" s="6" t="s">
        <v>3217</v>
      </c>
      <c r="Y298" s="6"/>
      <c r="Z298" t="s">
        <v>3214</v>
      </c>
    </row>
    <row r="299" spans="1:26">
      <c r="A299" s="1">
        <v>44299</v>
      </c>
      <c r="B299" s="2">
        <v>202104131125</v>
      </c>
      <c r="C299" t="s">
        <v>18</v>
      </c>
      <c r="D299" t="s">
        <v>5283</v>
      </c>
      <c r="E299" t="s">
        <v>3221</v>
      </c>
      <c r="F299" t="s">
        <v>19</v>
      </c>
      <c r="G299" t="s">
        <v>1476</v>
      </c>
      <c r="H299" s="3" t="s">
        <v>248</v>
      </c>
      <c r="J299" t="s">
        <v>425</v>
      </c>
      <c r="K299">
        <v>1</v>
      </c>
      <c r="L299">
        <v>910</v>
      </c>
      <c r="N299" s="6" t="s">
        <v>1485</v>
      </c>
      <c r="O299" s="6"/>
      <c r="P299" s="6">
        <v>959</v>
      </c>
      <c r="Q299" s="6" t="s">
        <v>1476</v>
      </c>
      <c r="R299" s="6" t="s">
        <v>1477</v>
      </c>
      <c r="S299" s="6"/>
      <c r="T299" s="6">
        <v>169886</v>
      </c>
      <c r="U299" s="6" t="s">
        <v>3222</v>
      </c>
      <c r="V299" s="6" t="s">
        <v>3223</v>
      </c>
      <c r="W299" s="6"/>
      <c r="X299" s="6"/>
      <c r="Y299" s="6"/>
      <c r="Z299" t="s">
        <v>3219</v>
      </c>
    </row>
    <row r="300" spans="1:26">
      <c r="A300" s="1">
        <v>44299</v>
      </c>
      <c r="B300" s="2">
        <v>202104131125</v>
      </c>
      <c r="C300" t="s">
        <v>18</v>
      </c>
      <c r="D300" t="s">
        <v>5283</v>
      </c>
      <c r="E300" t="s">
        <v>3221</v>
      </c>
      <c r="F300" t="s">
        <v>19</v>
      </c>
      <c r="G300" t="s">
        <v>1476</v>
      </c>
      <c r="H300" s="3">
        <v>4714781020152</v>
      </c>
      <c r="J300" t="s">
        <v>425</v>
      </c>
      <c r="K300">
        <v>1</v>
      </c>
      <c r="L300">
        <v>49</v>
      </c>
      <c r="N300" s="6" t="s">
        <v>282</v>
      </c>
      <c r="O300" s="6"/>
      <c r="P300" s="6">
        <v>959</v>
      </c>
      <c r="Q300" s="6" t="s">
        <v>1476</v>
      </c>
      <c r="R300" s="6" t="s">
        <v>1477</v>
      </c>
      <c r="S300" s="6"/>
      <c r="T300" s="6">
        <v>169886</v>
      </c>
      <c r="U300" s="6" t="s">
        <v>3222</v>
      </c>
      <c r="V300" s="6" t="s">
        <v>3223</v>
      </c>
      <c r="W300" s="6"/>
      <c r="X300" s="6"/>
      <c r="Y300" s="6"/>
      <c r="Z300" t="s">
        <v>3219</v>
      </c>
    </row>
    <row r="301" spans="1:26">
      <c r="A301" s="1">
        <v>44299</v>
      </c>
      <c r="B301" s="2">
        <v>202104131126</v>
      </c>
      <c r="C301" t="s">
        <v>18</v>
      </c>
      <c r="D301" t="s">
        <v>5284</v>
      </c>
      <c r="E301" t="s">
        <v>3227</v>
      </c>
      <c r="F301" t="s">
        <v>19</v>
      </c>
      <c r="G301" t="s">
        <v>1940</v>
      </c>
      <c r="H301" s="3">
        <v>4714781021463</v>
      </c>
      <c r="J301" t="s">
        <v>425</v>
      </c>
      <c r="K301">
        <v>2</v>
      </c>
      <c r="L301">
        <v>240</v>
      </c>
      <c r="N301" s="6" t="s">
        <v>3102</v>
      </c>
      <c r="O301" s="6"/>
      <c r="P301" s="6">
        <v>1038</v>
      </c>
      <c r="Q301" s="6" t="s">
        <v>1940</v>
      </c>
      <c r="R301" s="6" t="s">
        <v>1048</v>
      </c>
      <c r="S301" s="6"/>
      <c r="T301" s="6"/>
      <c r="U301" s="6"/>
      <c r="V301" s="6"/>
      <c r="W301" s="6">
        <v>221</v>
      </c>
      <c r="X301" s="6" t="s">
        <v>3228</v>
      </c>
      <c r="Y301" s="6"/>
      <c r="Z301" t="s">
        <v>3225</v>
      </c>
    </row>
    <row r="302" spans="1:26">
      <c r="A302" s="1">
        <v>44299</v>
      </c>
      <c r="B302" s="2">
        <v>202104131126</v>
      </c>
      <c r="C302" t="s">
        <v>18</v>
      </c>
      <c r="D302" t="s">
        <v>5284</v>
      </c>
      <c r="E302" t="s">
        <v>3227</v>
      </c>
      <c r="F302" t="s">
        <v>19</v>
      </c>
      <c r="G302" t="s">
        <v>1940</v>
      </c>
      <c r="H302" s="3">
        <v>4714781020107</v>
      </c>
      <c r="J302" t="s">
        <v>425</v>
      </c>
      <c r="K302">
        <v>2</v>
      </c>
      <c r="L302">
        <v>798</v>
      </c>
      <c r="N302" s="6" t="s">
        <v>877</v>
      </c>
      <c r="O302" s="6"/>
      <c r="P302" s="6">
        <v>1038</v>
      </c>
      <c r="Q302" s="6" t="s">
        <v>1940</v>
      </c>
      <c r="R302" s="6" t="s">
        <v>1048</v>
      </c>
      <c r="S302" s="6"/>
      <c r="T302" s="6"/>
      <c r="U302" s="6"/>
      <c r="V302" s="6"/>
      <c r="W302" s="6">
        <v>221</v>
      </c>
      <c r="X302" s="6" t="s">
        <v>3228</v>
      </c>
      <c r="Y302" s="6"/>
      <c r="Z302" t="s">
        <v>3225</v>
      </c>
    </row>
    <row r="303" spans="1:26">
      <c r="A303" s="1">
        <v>44299</v>
      </c>
      <c r="B303" s="2">
        <v>202104131127</v>
      </c>
      <c r="C303" t="s">
        <v>18</v>
      </c>
      <c r="D303" t="s">
        <v>5285</v>
      </c>
      <c r="E303" t="s">
        <v>3232</v>
      </c>
      <c r="F303" t="s">
        <v>19</v>
      </c>
      <c r="G303" t="s">
        <v>1940</v>
      </c>
      <c r="H303" s="3">
        <v>4714781020817</v>
      </c>
      <c r="J303" t="s">
        <v>425</v>
      </c>
      <c r="K303">
        <v>6</v>
      </c>
      <c r="L303">
        <v>768</v>
      </c>
      <c r="N303" s="6" t="s">
        <v>1967</v>
      </c>
      <c r="O303" s="6"/>
      <c r="P303" s="6">
        <v>768</v>
      </c>
      <c r="Q303" s="6" t="s">
        <v>1940</v>
      </c>
      <c r="R303" s="6" t="s">
        <v>1048</v>
      </c>
      <c r="S303" s="6"/>
      <c r="T303" s="6"/>
      <c r="U303" s="6"/>
      <c r="V303" s="6"/>
      <c r="W303" s="6">
        <v>302</v>
      </c>
      <c r="X303" s="6" t="s">
        <v>3233</v>
      </c>
      <c r="Y303" s="6"/>
      <c r="Z303" t="s">
        <v>3230</v>
      </c>
    </row>
    <row r="304" spans="1:26">
      <c r="A304" s="1">
        <v>44299</v>
      </c>
      <c r="B304" s="2">
        <v>202104131128</v>
      </c>
      <c r="C304" t="s">
        <v>18</v>
      </c>
      <c r="D304" t="s">
        <v>5286</v>
      </c>
      <c r="E304" t="s">
        <v>3237</v>
      </c>
      <c r="F304" t="s">
        <v>19</v>
      </c>
      <c r="G304" t="s">
        <v>1476</v>
      </c>
      <c r="H304" s="3" t="s">
        <v>1045</v>
      </c>
      <c r="J304" t="s">
        <v>425</v>
      </c>
      <c r="K304">
        <v>1</v>
      </c>
      <c r="L304">
        <v>399</v>
      </c>
      <c r="N304" s="6" t="s">
        <v>1487</v>
      </c>
      <c r="O304" s="6"/>
      <c r="P304" s="6">
        <v>994</v>
      </c>
      <c r="Q304" s="6" t="s">
        <v>1476</v>
      </c>
      <c r="R304" s="6" t="s">
        <v>1477</v>
      </c>
      <c r="S304" s="6"/>
      <c r="T304" s="6">
        <v>193085</v>
      </c>
      <c r="U304" s="6" t="s">
        <v>3238</v>
      </c>
      <c r="V304" s="6" t="s">
        <v>3239</v>
      </c>
      <c r="W304" s="6"/>
      <c r="X304" s="6"/>
      <c r="Y304" s="6"/>
      <c r="Z304" t="s">
        <v>3235</v>
      </c>
    </row>
    <row r="305" spans="1:26">
      <c r="A305" s="1">
        <v>44299</v>
      </c>
      <c r="B305" s="2">
        <v>202104131128</v>
      </c>
      <c r="C305" t="s">
        <v>18</v>
      </c>
      <c r="D305" t="s">
        <v>5286</v>
      </c>
      <c r="E305" t="s">
        <v>3237</v>
      </c>
      <c r="F305" t="s">
        <v>19</v>
      </c>
      <c r="G305" t="s">
        <v>1476</v>
      </c>
      <c r="H305" s="3">
        <v>4714781020954</v>
      </c>
      <c r="J305" t="s">
        <v>425</v>
      </c>
      <c r="K305">
        <v>1</v>
      </c>
      <c r="L305">
        <v>145</v>
      </c>
      <c r="N305" s="6" t="s">
        <v>1497</v>
      </c>
      <c r="O305" s="6"/>
      <c r="P305" s="6">
        <v>994</v>
      </c>
      <c r="Q305" s="6" t="s">
        <v>1476</v>
      </c>
      <c r="R305" s="6" t="s">
        <v>1477</v>
      </c>
      <c r="S305" s="6"/>
      <c r="T305" s="6">
        <v>193085</v>
      </c>
      <c r="U305" s="6" t="s">
        <v>3238</v>
      </c>
      <c r="V305" s="6" t="s">
        <v>3239</v>
      </c>
      <c r="W305" s="6"/>
      <c r="X305" s="6"/>
      <c r="Y305" s="6"/>
      <c r="Z305" t="s">
        <v>3235</v>
      </c>
    </row>
    <row r="306" spans="1:26">
      <c r="A306" s="1">
        <v>44299</v>
      </c>
      <c r="B306" s="2">
        <v>202104131128</v>
      </c>
      <c r="C306" t="s">
        <v>18</v>
      </c>
      <c r="D306" t="s">
        <v>5286</v>
      </c>
      <c r="E306" t="s">
        <v>3237</v>
      </c>
      <c r="F306" t="s">
        <v>19</v>
      </c>
      <c r="G306" t="s">
        <v>1476</v>
      </c>
      <c r="H306" s="3" t="s">
        <v>258</v>
      </c>
      <c r="J306" t="s">
        <v>425</v>
      </c>
      <c r="K306">
        <v>1</v>
      </c>
      <c r="L306">
        <v>450</v>
      </c>
      <c r="N306" s="6" t="s">
        <v>1482</v>
      </c>
      <c r="O306" s="6"/>
      <c r="P306" s="6">
        <v>994</v>
      </c>
      <c r="Q306" s="6" t="s">
        <v>1476</v>
      </c>
      <c r="R306" s="6" t="s">
        <v>1477</v>
      </c>
      <c r="S306" s="6"/>
      <c r="T306" s="6">
        <v>193085</v>
      </c>
      <c r="U306" s="6" t="s">
        <v>3238</v>
      </c>
      <c r="V306" s="6" t="s">
        <v>3239</v>
      </c>
      <c r="W306" s="6"/>
      <c r="X306" s="6"/>
      <c r="Y306" s="6"/>
      <c r="Z306" t="s">
        <v>3235</v>
      </c>
    </row>
    <row r="307" spans="1:26">
      <c r="A307" s="1">
        <v>44299</v>
      </c>
      <c r="B307" s="2">
        <v>202104131129</v>
      </c>
      <c r="C307" t="s">
        <v>18</v>
      </c>
      <c r="D307" t="s">
        <v>2492</v>
      </c>
      <c r="E307" t="s">
        <v>3242</v>
      </c>
      <c r="F307" t="s">
        <v>19</v>
      </c>
      <c r="G307" t="s">
        <v>1476</v>
      </c>
      <c r="H307" s="3">
        <v>4714781021463</v>
      </c>
      <c r="J307" t="s">
        <v>425</v>
      </c>
      <c r="K307">
        <v>2</v>
      </c>
      <c r="L307">
        <v>240</v>
      </c>
      <c r="N307" s="6" t="s">
        <v>3102</v>
      </c>
      <c r="O307" s="6"/>
      <c r="P307" s="6">
        <v>305</v>
      </c>
      <c r="Q307" s="6" t="s">
        <v>1476</v>
      </c>
      <c r="R307" s="6" t="s">
        <v>1477</v>
      </c>
      <c r="S307" s="6"/>
      <c r="T307" s="6">
        <v>149310</v>
      </c>
      <c r="U307" s="6" t="s">
        <v>2480</v>
      </c>
      <c r="V307" s="6" t="s">
        <v>2481</v>
      </c>
      <c r="W307" s="6"/>
      <c r="X307" s="6"/>
      <c r="Y307" s="6"/>
      <c r="Z307" t="s">
        <v>3241</v>
      </c>
    </row>
    <row r="308" spans="1:26">
      <c r="A308" s="1">
        <v>44299</v>
      </c>
      <c r="B308" s="2">
        <v>202104131129</v>
      </c>
      <c r="C308" t="s">
        <v>18</v>
      </c>
      <c r="D308" t="s">
        <v>2492</v>
      </c>
      <c r="E308" t="s">
        <v>3242</v>
      </c>
      <c r="F308" t="s">
        <v>19</v>
      </c>
      <c r="G308" t="s">
        <v>1476</v>
      </c>
      <c r="H308" s="3" t="s">
        <v>1474</v>
      </c>
      <c r="J308" t="s">
        <v>1475</v>
      </c>
      <c r="K308">
        <v>1</v>
      </c>
      <c r="L308">
        <v>65</v>
      </c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</row>
    <row r="309" spans="1:26">
      <c r="A309" s="1">
        <v>44299</v>
      </c>
      <c r="B309" s="2">
        <v>202104131130</v>
      </c>
      <c r="C309" t="s">
        <v>18</v>
      </c>
      <c r="D309" t="s">
        <v>5287</v>
      </c>
      <c r="E309" t="s">
        <v>3246</v>
      </c>
      <c r="F309" t="s">
        <v>19</v>
      </c>
      <c r="G309" t="s">
        <v>1476</v>
      </c>
      <c r="H309" s="3" t="s">
        <v>164</v>
      </c>
      <c r="J309" t="s">
        <v>425</v>
      </c>
      <c r="K309">
        <v>1</v>
      </c>
      <c r="L309">
        <v>399</v>
      </c>
      <c r="N309" s="6" t="s">
        <v>1487</v>
      </c>
      <c r="O309" s="6"/>
      <c r="P309" s="6">
        <v>938</v>
      </c>
      <c r="Q309" s="6" t="s">
        <v>1476</v>
      </c>
      <c r="R309" s="6" t="s">
        <v>1477</v>
      </c>
      <c r="S309" s="6"/>
      <c r="T309" s="6">
        <v>174213</v>
      </c>
      <c r="U309" s="6" t="s">
        <v>3247</v>
      </c>
      <c r="V309" s="6" t="s">
        <v>3248</v>
      </c>
      <c r="W309" s="6"/>
      <c r="X309" s="6"/>
      <c r="Y309" s="6"/>
      <c r="Z309" t="s">
        <v>3244</v>
      </c>
    </row>
    <row r="310" spans="1:26">
      <c r="A310" s="1">
        <v>44299</v>
      </c>
      <c r="B310" s="2">
        <v>202104131130</v>
      </c>
      <c r="C310" t="s">
        <v>18</v>
      </c>
      <c r="D310" t="s">
        <v>5287</v>
      </c>
      <c r="E310" t="s">
        <v>3246</v>
      </c>
      <c r="F310" t="s">
        <v>19</v>
      </c>
      <c r="G310" t="s">
        <v>1476</v>
      </c>
      <c r="H310" s="3" t="s">
        <v>292</v>
      </c>
      <c r="J310" t="s">
        <v>425</v>
      </c>
      <c r="K310">
        <v>1</v>
      </c>
      <c r="L310">
        <v>480</v>
      </c>
      <c r="N310" s="6" t="s">
        <v>1952</v>
      </c>
      <c r="O310" s="6"/>
      <c r="P310" s="6">
        <v>938</v>
      </c>
      <c r="Q310" s="6" t="s">
        <v>1476</v>
      </c>
      <c r="R310" s="6" t="s">
        <v>1477</v>
      </c>
      <c r="S310" s="6"/>
      <c r="T310" s="6">
        <v>174213</v>
      </c>
      <c r="U310" s="6" t="s">
        <v>3247</v>
      </c>
      <c r="V310" s="6" t="s">
        <v>3248</v>
      </c>
      <c r="W310" s="6"/>
      <c r="X310" s="6"/>
      <c r="Y310" s="6"/>
      <c r="Z310" t="s">
        <v>3244</v>
      </c>
    </row>
    <row r="311" spans="1:26">
      <c r="A311" s="1">
        <v>44299</v>
      </c>
      <c r="B311" s="2">
        <v>202104131130</v>
      </c>
      <c r="C311" t="s">
        <v>18</v>
      </c>
      <c r="D311" t="s">
        <v>5287</v>
      </c>
      <c r="E311" t="s">
        <v>3246</v>
      </c>
      <c r="F311" t="s">
        <v>19</v>
      </c>
      <c r="G311" t="s">
        <v>1476</v>
      </c>
      <c r="H311" s="3">
        <v>4714781021234</v>
      </c>
      <c r="J311" t="s">
        <v>425</v>
      </c>
      <c r="K311">
        <v>1</v>
      </c>
      <c r="L311">
        <v>59</v>
      </c>
      <c r="N311" s="6" t="s">
        <v>2412</v>
      </c>
      <c r="O311" s="6"/>
      <c r="P311" s="6">
        <v>938</v>
      </c>
      <c r="Q311" s="6" t="s">
        <v>1476</v>
      </c>
      <c r="R311" s="6" t="s">
        <v>1477</v>
      </c>
      <c r="S311" s="6"/>
      <c r="T311" s="6">
        <v>174213</v>
      </c>
      <c r="U311" s="6" t="s">
        <v>3247</v>
      </c>
      <c r="V311" s="6" t="s">
        <v>3248</v>
      </c>
      <c r="W311" s="6"/>
      <c r="X311" s="6"/>
      <c r="Y311" s="6"/>
      <c r="Z311" t="s">
        <v>3244</v>
      </c>
    </row>
    <row r="312" spans="1:26">
      <c r="A312" s="1">
        <v>44299</v>
      </c>
      <c r="B312" s="2">
        <v>202104131131</v>
      </c>
      <c r="C312" t="s">
        <v>18</v>
      </c>
      <c r="D312" t="s">
        <v>5288</v>
      </c>
      <c r="E312" t="s">
        <v>3253</v>
      </c>
      <c r="F312" t="s">
        <v>19</v>
      </c>
      <c r="G312" t="s">
        <v>1940</v>
      </c>
      <c r="H312" s="3" t="s">
        <v>163</v>
      </c>
      <c r="J312" t="s">
        <v>425</v>
      </c>
      <c r="K312">
        <v>2</v>
      </c>
      <c r="L312">
        <v>798</v>
      </c>
      <c r="N312" s="6" t="s">
        <v>1487</v>
      </c>
      <c r="O312" s="6"/>
      <c r="P312" s="6">
        <v>798</v>
      </c>
      <c r="Q312" s="6" t="s">
        <v>1940</v>
      </c>
      <c r="R312" s="6" t="s">
        <v>1048</v>
      </c>
      <c r="S312" s="6"/>
      <c r="T312" s="6"/>
      <c r="U312" s="6"/>
      <c r="V312" s="6"/>
      <c r="W312" s="6">
        <v>701</v>
      </c>
      <c r="X312" s="6" t="s">
        <v>3254</v>
      </c>
      <c r="Y312" s="6"/>
      <c r="Z312" t="s">
        <v>3251</v>
      </c>
    </row>
    <row r="313" spans="1:26">
      <c r="A313" s="1">
        <v>44299</v>
      </c>
      <c r="B313" s="2">
        <v>202104131132</v>
      </c>
      <c r="C313" t="s">
        <v>18</v>
      </c>
      <c r="D313" t="s">
        <v>5289</v>
      </c>
      <c r="E313" t="s">
        <v>3258</v>
      </c>
      <c r="F313" t="s">
        <v>19</v>
      </c>
      <c r="G313" t="s">
        <v>1940</v>
      </c>
      <c r="H313" s="3">
        <v>4714781021463</v>
      </c>
      <c r="J313" t="s">
        <v>425</v>
      </c>
      <c r="K313">
        <v>1</v>
      </c>
      <c r="L313">
        <v>70</v>
      </c>
      <c r="N313" s="6" t="s">
        <v>3102</v>
      </c>
      <c r="O313" s="6"/>
      <c r="P313" s="6">
        <v>750</v>
      </c>
      <c r="Q313" s="6" t="s">
        <v>1940</v>
      </c>
      <c r="R313" s="6" t="s">
        <v>1048</v>
      </c>
      <c r="S313" s="6"/>
      <c r="T313" s="6"/>
      <c r="U313" s="6"/>
      <c r="V313" s="6"/>
      <c r="W313" s="6">
        <v>427</v>
      </c>
      <c r="X313" s="6" t="s">
        <v>3259</v>
      </c>
      <c r="Y313" s="6" t="s">
        <v>1995</v>
      </c>
      <c r="Z313" t="s">
        <v>3256</v>
      </c>
    </row>
    <row r="314" spans="1:26">
      <c r="A314" s="1">
        <v>44299</v>
      </c>
      <c r="B314" s="2">
        <v>202104131132</v>
      </c>
      <c r="C314" t="s">
        <v>18</v>
      </c>
      <c r="D314" t="s">
        <v>5289</v>
      </c>
      <c r="E314" t="s">
        <v>3258</v>
      </c>
      <c r="F314" t="s">
        <v>19</v>
      </c>
      <c r="G314" t="s">
        <v>1940</v>
      </c>
      <c r="H314" s="3" t="s">
        <v>298</v>
      </c>
      <c r="J314" t="s">
        <v>425</v>
      </c>
      <c r="K314">
        <v>1</v>
      </c>
      <c r="L314">
        <v>680</v>
      </c>
      <c r="N314" s="6" t="s">
        <v>1945</v>
      </c>
      <c r="O314" s="6"/>
      <c r="P314" s="6">
        <v>750</v>
      </c>
      <c r="Q314" s="6" t="s">
        <v>1940</v>
      </c>
      <c r="R314" s="6" t="s">
        <v>1048</v>
      </c>
      <c r="S314" s="6"/>
      <c r="T314" s="6"/>
      <c r="U314" s="6"/>
      <c r="V314" s="6"/>
      <c r="W314" s="6">
        <v>427</v>
      </c>
      <c r="X314" s="6" t="s">
        <v>3259</v>
      </c>
      <c r="Y314" s="6" t="s">
        <v>1995</v>
      </c>
      <c r="Z314" t="s">
        <v>3256</v>
      </c>
    </row>
    <row r="315" spans="1:26">
      <c r="A315" s="1">
        <v>44299</v>
      </c>
      <c r="B315" s="2">
        <v>202104131133</v>
      </c>
      <c r="C315" t="s">
        <v>18</v>
      </c>
      <c r="D315" t="s">
        <v>5290</v>
      </c>
      <c r="E315" t="s">
        <v>3265</v>
      </c>
      <c r="F315" t="s">
        <v>19</v>
      </c>
      <c r="G315" t="s">
        <v>1476</v>
      </c>
      <c r="H315" s="3" t="s">
        <v>177</v>
      </c>
      <c r="J315" t="s">
        <v>425</v>
      </c>
      <c r="K315">
        <v>1</v>
      </c>
      <c r="L315">
        <v>699</v>
      </c>
      <c r="N315" s="6" t="s">
        <v>1517</v>
      </c>
      <c r="O315" s="6"/>
      <c r="P315" s="6">
        <v>699</v>
      </c>
      <c r="Q315" s="6" t="s">
        <v>1476</v>
      </c>
      <c r="R315" s="6" t="s">
        <v>1477</v>
      </c>
      <c r="S315" s="6"/>
      <c r="T315" s="6">
        <v>148627</v>
      </c>
      <c r="U315" s="6" t="s">
        <v>3266</v>
      </c>
      <c r="V315" s="6" t="s">
        <v>3267</v>
      </c>
      <c r="W315" s="6"/>
      <c r="X315" s="6"/>
      <c r="Y315" s="6"/>
      <c r="Z315" t="s">
        <v>3263</v>
      </c>
    </row>
    <row r="316" spans="1:26">
      <c r="A316" s="1">
        <v>44299</v>
      </c>
      <c r="B316" s="2">
        <v>202104131134</v>
      </c>
      <c r="C316" t="s">
        <v>18</v>
      </c>
      <c r="D316" t="s">
        <v>5291</v>
      </c>
      <c r="E316" t="s">
        <v>3271</v>
      </c>
      <c r="F316" t="s">
        <v>19</v>
      </c>
      <c r="G316" t="s">
        <v>1476</v>
      </c>
      <c r="H316" s="3" t="s">
        <v>181</v>
      </c>
      <c r="J316" t="s">
        <v>425</v>
      </c>
      <c r="K316">
        <v>1</v>
      </c>
      <c r="L316">
        <v>888</v>
      </c>
      <c r="N316" s="6" t="s">
        <v>879</v>
      </c>
      <c r="O316" s="6"/>
      <c r="P316" s="6">
        <v>888</v>
      </c>
      <c r="Q316" s="6" t="s">
        <v>1476</v>
      </c>
      <c r="R316" s="6" t="s">
        <v>1477</v>
      </c>
      <c r="S316" s="6"/>
      <c r="T316" s="6">
        <v>151461</v>
      </c>
      <c r="U316" s="6" t="s">
        <v>3272</v>
      </c>
      <c r="V316" s="6" t="s">
        <v>3273</v>
      </c>
      <c r="W316" s="6"/>
      <c r="X316" s="6"/>
      <c r="Y316" s="6"/>
      <c r="Z316" t="s">
        <v>3269</v>
      </c>
    </row>
    <row r="317" spans="1:26">
      <c r="A317" s="1">
        <v>44299</v>
      </c>
      <c r="B317" s="2">
        <v>202104131135</v>
      </c>
      <c r="C317" t="s">
        <v>18</v>
      </c>
      <c r="D317" t="s">
        <v>5292</v>
      </c>
      <c r="E317" t="s">
        <v>3277</v>
      </c>
      <c r="F317" t="s">
        <v>19</v>
      </c>
      <c r="G317" t="s">
        <v>1476</v>
      </c>
      <c r="H317" s="3" t="s">
        <v>275</v>
      </c>
      <c r="J317" t="s">
        <v>425</v>
      </c>
      <c r="K317">
        <v>1</v>
      </c>
      <c r="L317">
        <v>528</v>
      </c>
      <c r="N317" s="6" t="s">
        <v>1512</v>
      </c>
      <c r="O317" s="6"/>
      <c r="P317" s="6">
        <v>593</v>
      </c>
      <c r="Q317" s="6" t="s">
        <v>1476</v>
      </c>
      <c r="R317" s="6" t="s">
        <v>1477</v>
      </c>
      <c r="S317" s="6"/>
      <c r="T317" s="6">
        <v>211479</v>
      </c>
      <c r="U317" s="6" t="s">
        <v>3278</v>
      </c>
      <c r="V317" s="6" t="s">
        <v>3279</v>
      </c>
      <c r="W317" s="6"/>
      <c r="X317" s="6"/>
      <c r="Y317" s="6"/>
      <c r="Z317" t="s">
        <v>3275</v>
      </c>
    </row>
    <row r="318" spans="1:26">
      <c r="A318" s="1">
        <v>44299</v>
      </c>
      <c r="B318" s="2">
        <v>202104131135</v>
      </c>
      <c r="C318" t="s">
        <v>18</v>
      </c>
      <c r="D318" t="s">
        <v>5292</v>
      </c>
      <c r="E318" t="s">
        <v>3277</v>
      </c>
      <c r="F318" t="s">
        <v>19</v>
      </c>
      <c r="G318" t="s">
        <v>1476</v>
      </c>
      <c r="H318" s="3" t="s">
        <v>1474</v>
      </c>
      <c r="J318" t="s">
        <v>1475</v>
      </c>
      <c r="K318">
        <v>1</v>
      </c>
      <c r="L318">
        <v>65</v>
      </c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</row>
    <row r="319" spans="1:26">
      <c r="A319" s="1">
        <v>44299</v>
      </c>
      <c r="B319" s="2">
        <v>202104131136</v>
      </c>
      <c r="C319" t="s">
        <v>18</v>
      </c>
      <c r="D319" t="s">
        <v>5293</v>
      </c>
      <c r="E319" t="s">
        <v>3283</v>
      </c>
      <c r="F319" t="s">
        <v>19</v>
      </c>
      <c r="G319" t="s">
        <v>1476</v>
      </c>
      <c r="H319" s="3" t="s">
        <v>275</v>
      </c>
      <c r="J319" t="s">
        <v>425</v>
      </c>
      <c r="K319">
        <v>1</v>
      </c>
      <c r="L319">
        <v>528</v>
      </c>
      <c r="N319" s="6" t="s">
        <v>1512</v>
      </c>
      <c r="O319" s="6"/>
      <c r="P319" s="6">
        <v>593</v>
      </c>
      <c r="Q319" s="6" t="s">
        <v>1476</v>
      </c>
      <c r="R319" s="6" t="s">
        <v>1477</v>
      </c>
      <c r="S319" s="6"/>
      <c r="T319" s="6">
        <v>132851</v>
      </c>
      <c r="U319" s="6" t="s">
        <v>3284</v>
      </c>
      <c r="V319" s="6" t="s">
        <v>3285</v>
      </c>
      <c r="W319" s="6"/>
      <c r="X319" s="6"/>
      <c r="Y319" s="6"/>
      <c r="Z319" t="s">
        <v>3281</v>
      </c>
    </row>
    <row r="320" spans="1:26">
      <c r="A320" s="1">
        <v>44299</v>
      </c>
      <c r="B320" s="2">
        <v>202104131136</v>
      </c>
      <c r="C320" t="s">
        <v>18</v>
      </c>
      <c r="D320" t="s">
        <v>5293</v>
      </c>
      <c r="E320" t="s">
        <v>3283</v>
      </c>
      <c r="F320" t="s">
        <v>19</v>
      </c>
      <c r="G320" t="s">
        <v>1476</v>
      </c>
      <c r="H320" s="3" t="s">
        <v>1474</v>
      </c>
      <c r="J320" t="s">
        <v>1475</v>
      </c>
      <c r="K320">
        <v>1</v>
      </c>
      <c r="L320">
        <v>65</v>
      </c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</row>
    <row r="321" spans="1:26">
      <c r="A321" s="1">
        <v>44299</v>
      </c>
      <c r="B321" s="2">
        <v>202104131137</v>
      </c>
      <c r="C321" t="s">
        <v>18</v>
      </c>
      <c r="D321" t="s">
        <v>5294</v>
      </c>
      <c r="E321" t="s">
        <v>3289</v>
      </c>
      <c r="F321" t="s">
        <v>19</v>
      </c>
      <c r="G321" t="s">
        <v>1960</v>
      </c>
      <c r="H321" s="3" t="s">
        <v>242</v>
      </c>
      <c r="J321" t="s">
        <v>425</v>
      </c>
      <c r="K321">
        <v>1</v>
      </c>
      <c r="L321">
        <v>906</v>
      </c>
      <c r="N321" s="6" t="s">
        <v>1485</v>
      </c>
      <c r="O321" s="6"/>
      <c r="P321" s="6">
        <v>1034</v>
      </c>
      <c r="Q321" s="6" t="s">
        <v>1960</v>
      </c>
      <c r="R321" s="6" t="s">
        <v>1961</v>
      </c>
      <c r="S321" s="6"/>
      <c r="T321" s="6"/>
      <c r="U321" s="6"/>
      <c r="V321" s="6"/>
      <c r="W321" s="6">
        <v>709</v>
      </c>
      <c r="X321" s="6" t="s">
        <v>3290</v>
      </c>
      <c r="Y321" s="6"/>
      <c r="Z321" t="s">
        <v>3287</v>
      </c>
    </row>
    <row r="322" spans="1:26">
      <c r="A322" s="1">
        <v>44299</v>
      </c>
      <c r="B322" s="2">
        <v>202104131137</v>
      </c>
      <c r="C322" t="s">
        <v>18</v>
      </c>
      <c r="D322" t="s">
        <v>5294</v>
      </c>
      <c r="E322" t="s">
        <v>3289</v>
      </c>
      <c r="F322" t="s">
        <v>19</v>
      </c>
      <c r="G322" t="s">
        <v>1960</v>
      </c>
      <c r="H322" s="3">
        <v>4714781020794</v>
      </c>
      <c r="J322" t="s">
        <v>425</v>
      </c>
      <c r="K322">
        <v>1</v>
      </c>
      <c r="L322">
        <v>128</v>
      </c>
      <c r="N322" s="6" t="s">
        <v>1954</v>
      </c>
      <c r="O322" s="6"/>
      <c r="P322" s="6">
        <v>1034</v>
      </c>
      <c r="Q322" s="6" t="s">
        <v>1960</v>
      </c>
      <c r="R322" s="6" t="s">
        <v>1961</v>
      </c>
      <c r="S322" s="6"/>
      <c r="T322" s="6"/>
      <c r="U322" s="6"/>
      <c r="V322" s="6"/>
      <c r="W322" s="6">
        <v>709</v>
      </c>
      <c r="X322" s="6" t="s">
        <v>3290</v>
      </c>
      <c r="Y322" s="6"/>
      <c r="Z322" t="s">
        <v>3287</v>
      </c>
    </row>
    <row r="323" spans="1:26">
      <c r="A323" s="1">
        <v>44299</v>
      </c>
      <c r="B323" s="2">
        <v>202104131138</v>
      </c>
      <c r="C323" t="s">
        <v>18</v>
      </c>
      <c r="D323" t="s">
        <v>5295</v>
      </c>
      <c r="E323" t="s">
        <v>3294</v>
      </c>
      <c r="F323" t="s">
        <v>19</v>
      </c>
      <c r="G323" t="s">
        <v>1476</v>
      </c>
      <c r="H323" s="3">
        <v>4714781020169</v>
      </c>
      <c r="J323" t="s">
        <v>425</v>
      </c>
      <c r="K323">
        <v>1</v>
      </c>
      <c r="L323">
        <v>59</v>
      </c>
      <c r="N323" s="6" t="s">
        <v>195</v>
      </c>
      <c r="O323" s="6"/>
      <c r="P323" s="6">
        <v>183</v>
      </c>
      <c r="Q323" s="6" t="s">
        <v>1476</v>
      </c>
      <c r="R323" s="6" t="s">
        <v>1477</v>
      </c>
      <c r="S323" s="6"/>
      <c r="T323" s="6">
        <v>113023</v>
      </c>
      <c r="U323" s="6" t="s">
        <v>3295</v>
      </c>
      <c r="V323" s="6" t="s">
        <v>3296</v>
      </c>
      <c r="W323" s="6"/>
      <c r="X323" s="6"/>
      <c r="Y323" s="6"/>
      <c r="Z323" t="s">
        <v>3292</v>
      </c>
    </row>
    <row r="324" spans="1:26">
      <c r="A324" s="1">
        <v>44299</v>
      </c>
      <c r="B324" s="2">
        <v>202104131138</v>
      </c>
      <c r="C324" t="s">
        <v>18</v>
      </c>
      <c r="D324" t="s">
        <v>5295</v>
      </c>
      <c r="E324" t="s">
        <v>3294</v>
      </c>
      <c r="F324" t="s">
        <v>19</v>
      </c>
      <c r="G324" t="s">
        <v>1476</v>
      </c>
      <c r="H324" s="3">
        <v>4714781021234</v>
      </c>
      <c r="J324" t="s">
        <v>425</v>
      </c>
      <c r="K324">
        <v>1</v>
      </c>
      <c r="L324">
        <v>59</v>
      </c>
      <c r="N324" s="6" t="s">
        <v>2584</v>
      </c>
      <c r="O324" s="6"/>
      <c r="P324" s="6">
        <v>183</v>
      </c>
      <c r="Q324" s="6" t="s">
        <v>1476</v>
      </c>
      <c r="R324" s="6" t="s">
        <v>1477</v>
      </c>
      <c r="S324" s="6"/>
      <c r="T324" s="6">
        <v>113023</v>
      </c>
      <c r="U324" s="6" t="s">
        <v>3295</v>
      </c>
      <c r="V324" s="6" t="s">
        <v>3296</v>
      </c>
      <c r="W324" s="6"/>
      <c r="X324" s="6"/>
      <c r="Y324" s="6"/>
      <c r="Z324" t="s">
        <v>3292</v>
      </c>
    </row>
    <row r="325" spans="1:26">
      <c r="A325" s="1">
        <v>44299</v>
      </c>
      <c r="B325" s="2">
        <v>202104131138</v>
      </c>
      <c r="C325" t="s">
        <v>18</v>
      </c>
      <c r="D325" t="s">
        <v>5295</v>
      </c>
      <c r="E325" t="s">
        <v>3294</v>
      </c>
      <c r="F325" t="s">
        <v>19</v>
      </c>
      <c r="G325" t="s">
        <v>1476</v>
      </c>
      <c r="H325" s="3" t="s">
        <v>1474</v>
      </c>
      <c r="J325" t="s">
        <v>1475</v>
      </c>
      <c r="K325">
        <v>1</v>
      </c>
      <c r="L325">
        <v>65</v>
      </c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</row>
    <row r="326" spans="1:26">
      <c r="A326" s="1">
        <v>44299</v>
      </c>
      <c r="B326" s="2">
        <v>202104131139</v>
      </c>
      <c r="C326" t="s">
        <v>18</v>
      </c>
      <c r="D326" t="s">
        <v>5296</v>
      </c>
      <c r="E326" t="s">
        <v>3300</v>
      </c>
      <c r="F326" t="s">
        <v>19</v>
      </c>
      <c r="G326" t="s">
        <v>1476</v>
      </c>
      <c r="H326" s="3">
        <v>4714781020510</v>
      </c>
      <c r="J326" t="s">
        <v>425</v>
      </c>
      <c r="K326">
        <v>1</v>
      </c>
      <c r="L326">
        <v>299</v>
      </c>
      <c r="N326" s="6" t="s">
        <v>1902</v>
      </c>
      <c r="O326" s="6"/>
      <c r="P326" s="6">
        <v>549</v>
      </c>
      <c r="Q326" s="6" t="s">
        <v>1476</v>
      </c>
      <c r="R326" s="6" t="s">
        <v>1477</v>
      </c>
      <c r="S326" s="6"/>
      <c r="T326" s="6">
        <v>130095</v>
      </c>
      <c r="U326" s="6" t="s">
        <v>2439</v>
      </c>
      <c r="V326" s="6" t="s">
        <v>2440</v>
      </c>
      <c r="W326" s="6"/>
      <c r="X326" s="6"/>
      <c r="Y326" s="6"/>
      <c r="Z326" t="s">
        <v>3298</v>
      </c>
    </row>
    <row r="327" spans="1:26">
      <c r="A327" s="1">
        <v>44299</v>
      </c>
      <c r="B327" s="2">
        <v>202104131139</v>
      </c>
      <c r="C327" t="s">
        <v>18</v>
      </c>
      <c r="D327" t="s">
        <v>5296</v>
      </c>
      <c r="E327" t="s">
        <v>3300</v>
      </c>
      <c r="F327" t="s">
        <v>19</v>
      </c>
      <c r="G327" t="s">
        <v>1476</v>
      </c>
      <c r="H327" s="3">
        <v>4714781020954</v>
      </c>
      <c r="J327" t="s">
        <v>425</v>
      </c>
      <c r="K327">
        <v>1</v>
      </c>
      <c r="L327">
        <v>145</v>
      </c>
      <c r="N327" s="6" t="s">
        <v>1497</v>
      </c>
      <c r="O327" s="6"/>
      <c r="P327" s="6">
        <v>549</v>
      </c>
      <c r="Q327" s="6" t="s">
        <v>1476</v>
      </c>
      <c r="R327" s="6" t="s">
        <v>1477</v>
      </c>
      <c r="S327" s="6"/>
      <c r="T327" s="6">
        <v>130095</v>
      </c>
      <c r="U327" s="6" t="s">
        <v>2439</v>
      </c>
      <c r="V327" s="6" t="s">
        <v>2440</v>
      </c>
      <c r="W327" s="6"/>
      <c r="X327" s="6"/>
      <c r="Y327" s="6"/>
      <c r="Z327" t="s">
        <v>3298</v>
      </c>
    </row>
    <row r="328" spans="1:26">
      <c r="A328" s="1">
        <v>44299</v>
      </c>
      <c r="B328" s="2">
        <v>202104131139</v>
      </c>
      <c r="C328" t="s">
        <v>18</v>
      </c>
      <c r="D328" t="s">
        <v>5296</v>
      </c>
      <c r="E328" t="s">
        <v>3300</v>
      </c>
      <c r="F328" t="s">
        <v>19</v>
      </c>
      <c r="G328" t="s">
        <v>1476</v>
      </c>
      <c r="H328" s="3" t="s">
        <v>1474</v>
      </c>
      <c r="J328" t="s">
        <v>1475</v>
      </c>
      <c r="K328">
        <v>1</v>
      </c>
      <c r="L328">
        <v>105</v>
      </c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</row>
    <row r="329" spans="1:26">
      <c r="A329" s="1">
        <v>44299</v>
      </c>
      <c r="B329" s="2">
        <v>202104131140</v>
      </c>
      <c r="C329" t="s">
        <v>18</v>
      </c>
      <c r="D329" t="s">
        <v>5297</v>
      </c>
      <c r="E329" t="s">
        <v>3304</v>
      </c>
      <c r="F329" t="s">
        <v>19</v>
      </c>
      <c r="G329" t="s">
        <v>1476</v>
      </c>
      <c r="H329" s="3" t="s">
        <v>164</v>
      </c>
      <c r="J329" t="s">
        <v>425</v>
      </c>
      <c r="K329">
        <v>1</v>
      </c>
      <c r="L329">
        <v>399</v>
      </c>
      <c r="N329" s="6" t="s">
        <v>1487</v>
      </c>
      <c r="O329" s="6"/>
      <c r="P329" s="6">
        <v>1197</v>
      </c>
      <c r="Q329" s="6" t="s">
        <v>1476</v>
      </c>
      <c r="R329" s="6" t="s">
        <v>1477</v>
      </c>
      <c r="S329" s="6"/>
      <c r="T329" s="6">
        <v>127930</v>
      </c>
      <c r="U329" s="6" t="s">
        <v>3305</v>
      </c>
      <c r="V329" s="6" t="s">
        <v>3306</v>
      </c>
      <c r="W329" s="6"/>
      <c r="X329" s="6"/>
      <c r="Y329" s="6"/>
      <c r="Z329" t="s">
        <v>3302</v>
      </c>
    </row>
    <row r="330" spans="1:26">
      <c r="A330" s="1">
        <v>44299</v>
      </c>
      <c r="B330" s="2">
        <v>202104131140</v>
      </c>
      <c r="C330" t="s">
        <v>18</v>
      </c>
      <c r="D330" t="s">
        <v>5297</v>
      </c>
      <c r="E330" t="s">
        <v>3304</v>
      </c>
      <c r="F330" t="s">
        <v>19</v>
      </c>
      <c r="G330" t="s">
        <v>1476</v>
      </c>
      <c r="H330" s="3" t="s">
        <v>166</v>
      </c>
      <c r="J330" t="s">
        <v>425</v>
      </c>
      <c r="K330">
        <v>1</v>
      </c>
      <c r="L330">
        <v>399</v>
      </c>
      <c r="N330" s="6" t="s">
        <v>1487</v>
      </c>
      <c r="O330" s="6"/>
      <c r="P330" s="6">
        <v>1197</v>
      </c>
      <c r="Q330" s="6" t="s">
        <v>1476</v>
      </c>
      <c r="R330" s="6" t="s">
        <v>1477</v>
      </c>
      <c r="S330" s="6"/>
      <c r="T330" s="6">
        <v>127930</v>
      </c>
      <c r="U330" s="6" t="s">
        <v>3305</v>
      </c>
      <c r="V330" s="6" t="s">
        <v>3306</v>
      </c>
      <c r="W330" s="6"/>
      <c r="X330" s="6"/>
      <c r="Y330" s="6"/>
      <c r="Z330" t="s">
        <v>3302</v>
      </c>
    </row>
    <row r="331" spans="1:26">
      <c r="A331" s="1">
        <v>44299</v>
      </c>
      <c r="B331" s="2">
        <v>202104131140</v>
      </c>
      <c r="C331" t="s">
        <v>18</v>
      </c>
      <c r="D331" t="s">
        <v>5297</v>
      </c>
      <c r="E331" t="s">
        <v>3304</v>
      </c>
      <c r="F331" t="s">
        <v>19</v>
      </c>
      <c r="G331" t="s">
        <v>1476</v>
      </c>
      <c r="H331" s="3" t="s">
        <v>165</v>
      </c>
      <c r="J331" t="s">
        <v>425</v>
      </c>
      <c r="K331">
        <v>1</v>
      </c>
      <c r="L331">
        <v>399</v>
      </c>
      <c r="N331" s="6" t="s">
        <v>1487</v>
      </c>
      <c r="O331" s="6"/>
      <c r="P331" s="6">
        <v>1197</v>
      </c>
      <c r="Q331" s="6" t="s">
        <v>1476</v>
      </c>
      <c r="R331" s="6" t="s">
        <v>1477</v>
      </c>
      <c r="S331" s="6"/>
      <c r="T331" s="6">
        <v>127930</v>
      </c>
      <c r="U331" s="6" t="s">
        <v>3305</v>
      </c>
      <c r="V331" s="6" t="s">
        <v>3306</v>
      </c>
      <c r="W331" s="6"/>
      <c r="X331" s="6"/>
      <c r="Y331" s="6"/>
      <c r="Z331" t="s">
        <v>3302</v>
      </c>
    </row>
    <row r="332" spans="1:26">
      <c r="A332" s="1">
        <v>44299</v>
      </c>
      <c r="B332" s="2">
        <v>202104131141</v>
      </c>
      <c r="C332" t="s">
        <v>18</v>
      </c>
      <c r="D332" t="s">
        <v>5298</v>
      </c>
      <c r="E332" t="s">
        <v>3310</v>
      </c>
      <c r="F332" t="s">
        <v>19</v>
      </c>
      <c r="G332" t="s">
        <v>1476</v>
      </c>
      <c r="H332" s="3" t="s">
        <v>181</v>
      </c>
      <c r="J332" t="s">
        <v>425</v>
      </c>
      <c r="K332">
        <v>1</v>
      </c>
      <c r="L332">
        <v>888</v>
      </c>
      <c r="N332" s="6" t="s">
        <v>879</v>
      </c>
      <c r="O332" s="6"/>
      <c r="P332" s="6">
        <v>1187</v>
      </c>
      <c r="Q332" s="6" t="s">
        <v>1476</v>
      </c>
      <c r="R332" s="6" t="s">
        <v>1477</v>
      </c>
      <c r="S332" s="6"/>
      <c r="T332" s="6">
        <v>967709</v>
      </c>
      <c r="U332" s="6" t="s">
        <v>3311</v>
      </c>
      <c r="V332" s="6" t="s">
        <v>3312</v>
      </c>
      <c r="W332" s="6"/>
      <c r="X332" s="6"/>
      <c r="Y332" s="6"/>
      <c r="Z332" t="s">
        <v>3308</v>
      </c>
    </row>
    <row r="333" spans="1:26">
      <c r="A333" s="1">
        <v>44299</v>
      </c>
      <c r="B333" s="2">
        <v>202104131141</v>
      </c>
      <c r="C333" t="s">
        <v>18</v>
      </c>
      <c r="D333" t="s">
        <v>5298</v>
      </c>
      <c r="E333" t="s">
        <v>3310</v>
      </c>
      <c r="F333" t="s">
        <v>19</v>
      </c>
      <c r="G333" t="s">
        <v>1476</v>
      </c>
      <c r="H333" s="3">
        <v>4714781021715</v>
      </c>
      <c r="J333" t="s">
        <v>425</v>
      </c>
      <c r="K333">
        <v>1</v>
      </c>
      <c r="L333">
        <v>299</v>
      </c>
      <c r="N333" s="6" t="s">
        <v>2415</v>
      </c>
      <c r="O333" s="6"/>
      <c r="P333" s="6">
        <v>1187</v>
      </c>
      <c r="Q333" s="6" t="s">
        <v>1476</v>
      </c>
      <c r="R333" s="6" t="s">
        <v>1477</v>
      </c>
      <c r="S333" s="6"/>
      <c r="T333" s="6">
        <v>967709</v>
      </c>
      <c r="U333" s="6" t="s">
        <v>3311</v>
      </c>
      <c r="V333" s="6" t="s">
        <v>3312</v>
      </c>
      <c r="W333" s="6"/>
      <c r="X333" s="6"/>
      <c r="Y333" s="6"/>
      <c r="Z333" t="s">
        <v>3308</v>
      </c>
    </row>
    <row r="334" spans="1:26">
      <c r="A334" s="1">
        <v>44299</v>
      </c>
      <c r="B334" s="2">
        <v>202104131142</v>
      </c>
      <c r="C334" t="s">
        <v>18</v>
      </c>
      <c r="D334" t="s">
        <v>5299</v>
      </c>
      <c r="E334" t="s">
        <v>3316</v>
      </c>
      <c r="F334" t="s">
        <v>19</v>
      </c>
      <c r="G334" t="s">
        <v>1476</v>
      </c>
      <c r="H334" s="3" t="s">
        <v>164</v>
      </c>
      <c r="J334" t="s">
        <v>425</v>
      </c>
      <c r="K334">
        <v>2</v>
      </c>
      <c r="L334">
        <v>798</v>
      </c>
      <c r="N334" s="6" t="s">
        <v>1487</v>
      </c>
      <c r="O334" s="6"/>
      <c r="P334" s="6">
        <v>2081</v>
      </c>
      <c r="Q334" s="6" t="s">
        <v>1476</v>
      </c>
      <c r="R334" s="6" t="s">
        <v>1477</v>
      </c>
      <c r="S334" s="6"/>
      <c r="T334" s="6">
        <v>112307</v>
      </c>
      <c r="U334" s="6" t="s">
        <v>3317</v>
      </c>
      <c r="V334" s="6" t="s">
        <v>3318</v>
      </c>
      <c r="W334" s="6"/>
      <c r="X334" s="6"/>
      <c r="Y334" s="6"/>
      <c r="Z334" t="s">
        <v>3314</v>
      </c>
    </row>
    <row r="335" spans="1:26">
      <c r="A335" s="1">
        <v>44299</v>
      </c>
      <c r="B335" s="2">
        <v>202104131142</v>
      </c>
      <c r="C335" t="s">
        <v>18</v>
      </c>
      <c r="D335" t="s">
        <v>5299</v>
      </c>
      <c r="E335" t="s">
        <v>3316</v>
      </c>
      <c r="F335" t="s">
        <v>19</v>
      </c>
      <c r="G335" t="s">
        <v>1476</v>
      </c>
      <c r="H335" s="3" t="s">
        <v>165</v>
      </c>
      <c r="J335" t="s">
        <v>425</v>
      </c>
      <c r="K335">
        <v>2</v>
      </c>
      <c r="L335">
        <v>798</v>
      </c>
      <c r="N335" s="6" t="s">
        <v>1487</v>
      </c>
      <c r="O335" s="6"/>
      <c r="P335" s="6">
        <v>2081</v>
      </c>
      <c r="Q335" s="6" t="s">
        <v>1476</v>
      </c>
      <c r="R335" s="6" t="s">
        <v>1477</v>
      </c>
      <c r="S335" s="6"/>
      <c r="T335" s="6">
        <v>112307</v>
      </c>
      <c r="U335" s="6" t="s">
        <v>3317</v>
      </c>
      <c r="V335" s="6" t="s">
        <v>3318</v>
      </c>
      <c r="W335" s="6"/>
      <c r="X335" s="6"/>
      <c r="Y335" s="6"/>
      <c r="Z335" t="s">
        <v>3314</v>
      </c>
    </row>
    <row r="336" spans="1:26">
      <c r="A336" s="1">
        <v>44299</v>
      </c>
      <c r="B336" s="2">
        <v>202104131142</v>
      </c>
      <c r="C336" t="s">
        <v>18</v>
      </c>
      <c r="D336" t="s">
        <v>5299</v>
      </c>
      <c r="E336" t="s">
        <v>3316</v>
      </c>
      <c r="F336" t="s">
        <v>19</v>
      </c>
      <c r="G336" t="s">
        <v>1476</v>
      </c>
      <c r="H336" s="3">
        <v>4714781020954</v>
      </c>
      <c r="J336" t="s">
        <v>425</v>
      </c>
      <c r="K336">
        <v>1</v>
      </c>
      <c r="L336">
        <v>149</v>
      </c>
      <c r="N336" s="6" t="s">
        <v>1523</v>
      </c>
      <c r="O336" s="6"/>
      <c r="P336" s="6">
        <v>2081</v>
      </c>
      <c r="Q336" s="6" t="s">
        <v>1476</v>
      </c>
      <c r="R336" s="6" t="s">
        <v>1477</v>
      </c>
      <c r="S336" s="6"/>
      <c r="T336" s="6">
        <v>112307</v>
      </c>
      <c r="U336" s="6" t="s">
        <v>3317</v>
      </c>
      <c r="V336" s="6" t="s">
        <v>3318</v>
      </c>
      <c r="W336" s="6"/>
      <c r="X336" s="6"/>
      <c r="Y336" s="6"/>
      <c r="Z336" t="s">
        <v>3314</v>
      </c>
    </row>
    <row r="337" spans="1:26">
      <c r="A337" s="1">
        <v>44299</v>
      </c>
      <c r="B337" s="2">
        <v>202104131142</v>
      </c>
      <c r="C337" t="s">
        <v>18</v>
      </c>
      <c r="D337" t="s">
        <v>5299</v>
      </c>
      <c r="E337" t="s">
        <v>3316</v>
      </c>
      <c r="F337" t="s">
        <v>19</v>
      </c>
      <c r="G337" t="s">
        <v>1476</v>
      </c>
      <c r="H337" s="3">
        <v>4714781020503</v>
      </c>
      <c r="J337" t="s">
        <v>425</v>
      </c>
      <c r="K337">
        <v>1</v>
      </c>
      <c r="L337">
        <v>168</v>
      </c>
      <c r="N337" s="6" t="s">
        <v>1521</v>
      </c>
      <c r="O337" s="6"/>
      <c r="P337" s="6">
        <v>2081</v>
      </c>
      <c r="Q337" s="6" t="s">
        <v>1476</v>
      </c>
      <c r="R337" s="6" t="s">
        <v>1477</v>
      </c>
      <c r="S337" s="6"/>
      <c r="T337" s="6">
        <v>112307</v>
      </c>
      <c r="U337" s="6" t="s">
        <v>3317</v>
      </c>
      <c r="V337" s="6" t="s">
        <v>3318</v>
      </c>
      <c r="W337" s="6"/>
      <c r="X337" s="6"/>
      <c r="Y337" s="6"/>
      <c r="Z337" t="s">
        <v>3314</v>
      </c>
    </row>
    <row r="338" spans="1:26">
      <c r="A338" s="1">
        <v>44299</v>
      </c>
      <c r="B338" s="2">
        <v>202104131142</v>
      </c>
      <c r="C338" t="s">
        <v>18</v>
      </c>
      <c r="D338" t="s">
        <v>5299</v>
      </c>
      <c r="E338" t="s">
        <v>3316</v>
      </c>
      <c r="F338" t="s">
        <v>19</v>
      </c>
      <c r="G338" t="s">
        <v>1476</v>
      </c>
      <c r="H338" s="3">
        <v>4714781020558</v>
      </c>
      <c r="J338" t="s">
        <v>425</v>
      </c>
      <c r="K338">
        <v>1</v>
      </c>
      <c r="L338">
        <v>168</v>
      </c>
      <c r="N338" s="6" t="s">
        <v>1950</v>
      </c>
      <c r="O338" s="6"/>
      <c r="P338" s="6">
        <v>2081</v>
      </c>
      <c r="Q338" s="6" t="s">
        <v>1476</v>
      </c>
      <c r="R338" s="6" t="s">
        <v>1477</v>
      </c>
      <c r="S338" s="6"/>
      <c r="T338" s="6">
        <v>112307</v>
      </c>
      <c r="U338" s="6" t="s">
        <v>3317</v>
      </c>
      <c r="V338" s="6" t="s">
        <v>3318</v>
      </c>
      <c r="W338" s="6"/>
      <c r="X338" s="6"/>
      <c r="Y338" s="6"/>
      <c r="Z338" t="s">
        <v>3314</v>
      </c>
    </row>
    <row r="339" spans="1:26">
      <c r="A339" s="1">
        <v>44299</v>
      </c>
      <c r="B339" s="2">
        <v>202104131143</v>
      </c>
      <c r="C339" t="s">
        <v>18</v>
      </c>
      <c r="D339" t="s">
        <v>5300</v>
      </c>
      <c r="E339" t="s">
        <v>3322</v>
      </c>
      <c r="F339" t="s">
        <v>19</v>
      </c>
      <c r="G339" t="s">
        <v>1940</v>
      </c>
      <c r="H339" s="3" t="s">
        <v>275</v>
      </c>
      <c r="J339" t="s">
        <v>425</v>
      </c>
      <c r="K339">
        <v>1</v>
      </c>
      <c r="L339">
        <v>528</v>
      </c>
      <c r="N339" s="6" t="s">
        <v>1512</v>
      </c>
      <c r="O339" s="6"/>
      <c r="P339" s="6">
        <v>588</v>
      </c>
      <c r="Q339" s="6" t="s">
        <v>1940</v>
      </c>
      <c r="R339" s="6" t="s">
        <v>1048</v>
      </c>
      <c r="S339" s="6"/>
      <c r="T339" s="6"/>
      <c r="U339" s="6"/>
      <c r="V339" s="6"/>
      <c r="W339" s="6">
        <v>234</v>
      </c>
      <c r="X339" s="6" t="s">
        <v>3323</v>
      </c>
      <c r="Y339" s="6"/>
      <c r="Z339" t="s">
        <v>3320</v>
      </c>
    </row>
    <row r="340" spans="1:26">
      <c r="A340" s="1">
        <v>44299</v>
      </c>
      <c r="B340" s="2">
        <v>202104131143</v>
      </c>
      <c r="C340" t="s">
        <v>18</v>
      </c>
      <c r="D340" t="s">
        <v>5300</v>
      </c>
      <c r="E340" t="s">
        <v>3322</v>
      </c>
      <c r="F340" t="s">
        <v>19</v>
      </c>
      <c r="G340" t="s">
        <v>1940</v>
      </c>
      <c r="H340" s="3" t="s">
        <v>1474</v>
      </c>
      <c r="J340" t="s">
        <v>1475</v>
      </c>
      <c r="K340">
        <v>1</v>
      </c>
      <c r="L340">
        <v>60</v>
      </c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</row>
    <row r="341" spans="1:26">
      <c r="A341" s="1">
        <v>44299</v>
      </c>
      <c r="B341" s="2">
        <v>202104131144</v>
      </c>
      <c r="C341" t="s">
        <v>18</v>
      </c>
      <c r="D341" t="s">
        <v>5301</v>
      </c>
      <c r="E341" t="s">
        <v>3327</v>
      </c>
      <c r="F341" t="s">
        <v>19</v>
      </c>
      <c r="G341" t="s">
        <v>1476</v>
      </c>
      <c r="H341" s="3">
        <v>4714781021463</v>
      </c>
      <c r="J341" t="s">
        <v>425</v>
      </c>
      <c r="K341">
        <v>1</v>
      </c>
      <c r="L341">
        <v>42</v>
      </c>
      <c r="N341" s="6" t="s">
        <v>3102</v>
      </c>
      <c r="O341" s="6"/>
      <c r="P341" s="6">
        <v>1477</v>
      </c>
      <c r="Q341" s="6" t="s">
        <v>1476</v>
      </c>
      <c r="R341" s="6" t="s">
        <v>1048</v>
      </c>
      <c r="S341" s="6"/>
      <c r="T341" s="6">
        <v>128335</v>
      </c>
      <c r="U341" s="6" t="s">
        <v>3328</v>
      </c>
      <c r="V341" s="6" t="s">
        <v>3329</v>
      </c>
      <c r="W341" s="6"/>
      <c r="X341" s="6"/>
      <c r="Y341" s="6"/>
      <c r="Z341" t="s">
        <v>3325</v>
      </c>
    </row>
    <row r="342" spans="1:26">
      <c r="A342" s="1">
        <v>44299</v>
      </c>
      <c r="B342" s="2">
        <v>202104131144</v>
      </c>
      <c r="C342" t="s">
        <v>18</v>
      </c>
      <c r="D342" t="s">
        <v>5301</v>
      </c>
      <c r="E342" t="s">
        <v>3327</v>
      </c>
      <c r="F342" t="s">
        <v>19</v>
      </c>
      <c r="G342" t="s">
        <v>1476</v>
      </c>
      <c r="H342" s="3">
        <v>4714781020855</v>
      </c>
      <c r="J342" t="s">
        <v>425</v>
      </c>
      <c r="K342">
        <v>1</v>
      </c>
      <c r="L342">
        <v>350</v>
      </c>
      <c r="N342" s="6" t="s">
        <v>1932</v>
      </c>
      <c r="O342" s="6"/>
      <c r="P342" s="6">
        <v>1477</v>
      </c>
      <c r="Q342" s="6" t="s">
        <v>1476</v>
      </c>
      <c r="R342" s="6" t="s">
        <v>1048</v>
      </c>
      <c r="S342" s="6"/>
      <c r="T342" s="6">
        <v>128335</v>
      </c>
      <c r="U342" s="6" t="s">
        <v>3328</v>
      </c>
      <c r="V342" s="6" t="s">
        <v>3329</v>
      </c>
      <c r="W342" s="6"/>
      <c r="X342" s="6"/>
      <c r="Y342" s="6"/>
      <c r="Z342" t="s">
        <v>3325</v>
      </c>
    </row>
    <row r="343" spans="1:26">
      <c r="A343" s="1">
        <v>44299</v>
      </c>
      <c r="B343" s="2">
        <v>202104131144</v>
      </c>
      <c r="C343" t="s">
        <v>18</v>
      </c>
      <c r="D343" t="s">
        <v>5301</v>
      </c>
      <c r="E343" t="s">
        <v>3327</v>
      </c>
      <c r="F343" t="s">
        <v>19</v>
      </c>
      <c r="G343" t="s">
        <v>1476</v>
      </c>
      <c r="H343" s="3">
        <v>4714781020954</v>
      </c>
      <c r="J343" t="s">
        <v>425</v>
      </c>
      <c r="K343">
        <v>1</v>
      </c>
      <c r="L343">
        <v>145</v>
      </c>
      <c r="N343" s="6" t="s">
        <v>1497</v>
      </c>
      <c r="O343" s="6"/>
      <c r="P343" s="6">
        <v>1477</v>
      </c>
      <c r="Q343" s="6" t="s">
        <v>1476</v>
      </c>
      <c r="R343" s="6" t="s">
        <v>1048</v>
      </c>
      <c r="S343" s="6"/>
      <c r="T343" s="6">
        <v>128335</v>
      </c>
      <c r="U343" s="6" t="s">
        <v>3328</v>
      </c>
      <c r="V343" s="6" t="s">
        <v>3329</v>
      </c>
      <c r="W343" s="6"/>
      <c r="X343" s="6"/>
      <c r="Y343" s="6"/>
      <c r="Z343" t="s">
        <v>3325</v>
      </c>
    </row>
    <row r="344" spans="1:26">
      <c r="A344" s="1">
        <v>44299</v>
      </c>
      <c r="B344" s="2">
        <v>202104131144</v>
      </c>
      <c r="C344" t="s">
        <v>18</v>
      </c>
      <c r="D344" t="s">
        <v>5301</v>
      </c>
      <c r="E344" t="s">
        <v>3327</v>
      </c>
      <c r="F344" t="s">
        <v>19</v>
      </c>
      <c r="G344" t="s">
        <v>1476</v>
      </c>
      <c r="H344" s="3">
        <v>4714781020510</v>
      </c>
      <c r="J344" t="s">
        <v>425</v>
      </c>
      <c r="K344">
        <v>1</v>
      </c>
      <c r="L344">
        <v>260</v>
      </c>
      <c r="N344" s="6" t="s">
        <v>1917</v>
      </c>
      <c r="O344" s="6"/>
      <c r="P344" s="6">
        <v>1477</v>
      </c>
      <c r="Q344" s="6" t="s">
        <v>1476</v>
      </c>
      <c r="R344" s="6" t="s">
        <v>1048</v>
      </c>
      <c r="S344" s="6"/>
      <c r="T344" s="6">
        <v>128335</v>
      </c>
      <c r="U344" s="6" t="s">
        <v>3328</v>
      </c>
      <c r="V344" s="6" t="s">
        <v>3329</v>
      </c>
      <c r="W344" s="6"/>
      <c r="X344" s="6"/>
      <c r="Y344" s="6"/>
      <c r="Z344" t="s">
        <v>3325</v>
      </c>
    </row>
    <row r="345" spans="1:26">
      <c r="A345" s="1">
        <v>44299</v>
      </c>
      <c r="B345" s="2">
        <v>202104131144</v>
      </c>
      <c r="C345" t="s">
        <v>18</v>
      </c>
      <c r="D345" t="s">
        <v>5301</v>
      </c>
      <c r="E345" t="s">
        <v>3327</v>
      </c>
      <c r="F345" t="s">
        <v>19</v>
      </c>
      <c r="G345" t="s">
        <v>1476</v>
      </c>
      <c r="H345" s="3" t="s">
        <v>296</v>
      </c>
      <c r="J345" t="s">
        <v>425</v>
      </c>
      <c r="K345">
        <v>1</v>
      </c>
      <c r="L345">
        <v>680</v>
      </c>
      <c r="N345" s="6" t="s">
        <v>1945</v>
      </c>
      <c r="O345" s="6"/>
      <c r="P345" s="6">
        <v>1477</v>
      </c>
      <c r="Q345" s="6" t="s">
        <v>1476</v>
      </c>
      <c r="R345" s="6" t="s">
        <v>1048</v>
      </c>
      <c r="S345" s="6"/>
      <c r="T345" s="6">
        <v>128335</v>
      </c>
      <c r="U345" s="6" t="s">
        <v>3328</v>
      </c>
      <c r="V345" s="6" t="s">
        <v>3329</v>
      </c>
      <c r="W345" s="6"/>
      <c r="X345" s="6"/>
      <c r="Y345" s="6"/>
      <c r="Z345" t="s">
        <v>3325</v>
      </c>
    </row>
    <row r="346" spans="1:26">
      <c r="A346" s="1">
        <v>44299</v>
      </c>
      <c r="B346" s="2">
        <v>202104131145</v>
      </c>
      <c r="C346" t="s">
        <v>18</v>
      </c>
      <c r="D346" t="s">
        <v>5302</v>
      </c>
      <c r="E346" t="s">
        <v>3333</v>
      </c>
      <c r="F346" t="s">
        <v>19</v>
      </c>
      <c r="G346" t="s">
        <v>1940</v>
      </c>
      <c r="H346" s="3" t="s">
        <v>163</v>
      </c>
      <c r="J346" t="s">
        <v>425</v>
      </c>
      <c r="K346">
        <v>1</v>
      </c>
      <c r="L346">
        <v>255</v>
      </c>
      <c r="N346" s="6" t="s">
        <v>1487</v>
      </c>
      <c r="O346" s="6"/>
      <c r="P346" s="6">
        <v>1793</v>
      </c>
      <c r="Q346" s="6" t="s">
        <v>1940</v>
      </c>
      <c r="R346" s="6" t="s">
        <v>1048</v>
      </c>
      <c r="S346" s="6"/>
      <c r="T346" s="6"/>
      <c r="U346" s="6"/>
      <c r="V346" s="6"/>
      <c r="W346" s="6">
        <v>500</v>
      </c>
      <c r="X346" s="6" t="s">
        <v>3334</v>
      </c>
      <c r="Y346" s="6"/>
      <c r="Z346" t="s">
        <v>3331</v>
      </c>
    </row>
    <row r="347" spans="1:26">
      <c r="A347" s="1">
        <v>44299</v>
      </c>
      <c r="B347" s="2">
        <v>202104131145</v>
      </c>
      <c r="C347" t="s">
        <v>18</v>
      </c>
      <c r="D347" t="s">
        <v>5302</v>
      </c>
      <c r="E347" t="s">
        <v>3333</v>
      </c>
      <c r="F347" t="s">
        <v>19</v>
      </c>
      <c r="G347" t="s">
        <v>1940</v>
      </c>
      <c r="H347" s="3">
        <v>4714781020817</v>
      </c>
      <c r="J347" t="s">
        <v>425</v>
      </c>
      <c r="K347">
        <v>1</v>
      </c>
      <c r="L347">
        <v>128</v>
      </c>
      <c r="N347" s="6" t="s">
        <v>1967</v>
      </c>
      <c r="O347" s="6"/>
      <c r="P347" s="6">
        <v>1793</v>
      </c>
      <c r="Q347" s="6" t="s">
        <v>1940</v>
      </c>
      <c r="R347" s="6" t="s">
        <v>1048</v>
      </c>
      <c r="S347" s="6"/>
      <c r="T347" s="6"/>
      <c r="U347" s="6"/>
      <c r="V347" s="6"/>
      <c r="W347" s="6">
        <v>500</v>
      </c>
      <c r="X347" s="6" t="s">
        <v>3334</v>
      </c>
      <c r="Y347" s="6"/>
      <c r="Z347" t="s">
        <v>3331</v>
      </c>
    </row>
    <row r="348" spans="1:26">
      <c r="A348" s="1">
        <v>44299</v>
      </c>
      <c r="B348" s="2">
        <v>202104131145</v>
      </c>
      <c r="C348" t="s">
        <v>18</v>
      </c>
      <c r="D348" t="s">
        <v>5302</v>
      </c>
      <c r="E348" t="s">
        <v>3333</v>
      </c>
      <c r="F348" t="s">
        <v>19</v>
      </c>
      <c r="G348" t="s">
        <v>1940</v>
      </c>
      <c r="H348" s="3" t="s">
        <v>175</v>
      </c>
      <c r="J348" t="s">
        <v>425</v>
      </c>
      <c r="K348">
        <v>1</v>
      </c>
      <c r="L348">
        <v>450</v>
      </c>
      <c r="N348" s="6" t="s">
        <v>1482</v>
      </c>
      <c r="O348" s="6"/>
      <c r="P348" s="6">
        <v>1793</v>
      </c>
      <c r="Q348" s="6" t="s">
        <v>1940</v>
      </c>
      <c r="R348" s="6" t="s">
        <v>1048</v>
      </c>
      <c r="S348" s="6"/>
      <c r="T348" s="6"/>
      <c r="U348" s="6"/>
      <c r="V348" s="6"/>
      <c r="W348" s="6">
        <v>500</v>
      </c>
      <c r="X348" s="6" t="s">
        <v>3334</v>
      </c>
      <c r="Y348" s="6"/>
      <c r="Z348" t="s">
        <v>3331</v>
      </c>
    </row>
    <row r="349" spans="1:26">
      <c r="A349" s="1">
        <v>44299</v>
      </c>
      <c r="B349" s="2">
        <v>202104131145</v>
      </c>
      <c r="C349" t="s">
        <v>18</v>
      </c>
      <c r="D349" t="s">
        <v>5302</v>
      </c>
      <c r="E349" t="s">
        <v>3333</v>
      </c>
      <c r="F349" t="s">
        <v>19</v>
      </c>
      <c r="G349" t="s">
        <v>1940</v>
      </c>
      <c r="H349" s="3" t="s">
        <v>248</v>
      </c>
      <c r="J349" t="s">
        <v>425</v>
      </c>
      <c r="K349">
        <v>1</v>
      </c>
      <c r="L349">
        <v>960</v>
      </c>
      <c r="N349" s="6" t="s">
        <v>1485</v>
      </c>
      <c r="O349" s="6"/>
      <c r="P349" s="6">
        <v>1793</v>
      </c>
      <c r="Q349" s="6" t="s">
        <v>1940</v>
      </c>
      <c r="R349" s="6" t="s">
        <v>1048</v>
      </c>
      <c r="S349" s="6"/>
      <c r="T349" s="6"/>
      <c r="U349" s="6"/>
      <c r="V349" s="6"/>
      <c r="W349" s="6">
        <v>500</v>
      </c>
      <c r="X349" s="6" t="s">
        <v>3334</v>
      </c>
      <c r="Y349" s="6"/>
      <c r="Z349" t="s">
        <v>3331</v>
      </c>
    </row>
    <row r="350" spans="1:26">
      <c r="A350" s="1">
        <v>44299</v>
      </c>
      <c r="B350" s="2">
        <v>202104131146</v>
      </c>
      <c r="C350" t="s">
        <v>18</v>
      </c>
      <c r="D350" t="s">
        <v>5303</v>
      </c>
      <c r="E350" t="s">
        <v>3338</v>
      </c>
      <c r="F350" t="s">
        <v>19</v>
      </c>
      <c r="G350" t="s">
        <v>1940</v>
      </c>
      <c r="H350" s="3" t="s">
        <v>242</v>
      </c>
      <c r="J350" t="s">
        <v>425</v>
      </c>
      <c r="K350">
        <v>1</v>
      </c>
      <c r="L350">
        <v>899</v>
      </c>
      <c r="N350" s="6" t="s">
        <v>1485</v>
      </c>
      <c r="O350" s="6"/>
      <c r="P350" s="6">
        <v>1267</v>
      </c>
      <c r="Q350" s="6" t="s">
        <v>1940</v>
      </c>
      <c r="R350" s="6" t="s">
        <v>1048</v>
      </c>
      <c r="S350" s="6"/>
      <c r="T350" s="6"/>
      <c r="U350" s="6"/>
      <c r="V350" s="6"/>
      <c r="W350" s="6">
        <v>112</v>
      </c>
      <c r="X350" s="6" t="s">
        <v>3339</v>
      </c>
      <c r="Y350" s="6"/>
      <c r="Z350" t="s">
        <v>3336</v>
      </c>
    </row>
    <row r="351" spans="1:26">
      <c r="A351" s="1">
        <v>44299</v>
      </c>
      <c r="B351" s="2">
        <v>202104131146</v>
      </c>
      <c r="C351" t="s">
        <v>18</v>
      </c>
      <c r="D351" t="s">
        <v>5303</v>
      </c>
      <c r="E351" t="s">
        <v>3338</v>
      </c>
      <c r="F351" t="s">
        <v>19</v>
      </c>
      <c r="G351" t="s">
        <v>1940</v>
      </c>
      <c r="H351" s="3">
        <v>4714781020794</v>
      </c>
      <c r="J351" t="s">
        <v>425</v>
      </c>
      <c r="K351">
        <v>1</v>
      </c>
      <c r="L351">
        <v>109</v>
      </c>
      <c r="N351" s="6" t="s">
        <v>1490</v>
      </c>
      <c r="O351" s="6"/>
      <c r="P351" s="6">
        <v>1267</v>
      </c>
      <c r="Q351" s="6" t="s">
        <v>1940</v>
      </c>
      <c r="R351" s="6" t="s">
        <v>1048</v>
      </c>
      <c r="S351" s="6"/>
      <c r="T351" s="6"/>
      <c r="U351" s="6"/>
      <c r="V351" s="6"/>
      <c r="W351" s="6">
        <v>112</v>
      </c>
      <c r="X351" s="6" t="s">
        <v>3339</v>
      </c>
      <c r="Y351" s="6"/>
      <c r="Z351" t="s">
        <v>3336</v>
      </c>
    </row>
    <row r="352" spans="1:26">
      <c r="A352" s="1">
        <v>44299</v>
      </c>
      <c r="B352" s="2">
        <v>202104131146</v>
      </c>
      <c r="C352" t="s">
        <v>18</v>
      </c>
      <c r="D352" t="s">
        <v>5303</v>
      </c>
      <c r="E352" t="s">
        <v>3338</v>
      </c>
      <c r="F352" t="s">
        <v>19</v>
      </c>
      <c r="G352" t="s">
        <v>1940</v>
      </c>
      <c r="H352" s="3">
        <v>4714781021043</v>
      </c>
      <c r="J352" t="s">
        <v>425</v>
      </c>
      <c r="K352">
        <v>1</v>
      </c>
      <c r="L352">
        <v>150</v>
      </c>
      <c r="N352" s="6" t="s">
        <v>1914</v>
      </c>
      <c r="O352" s="6"/>
      <c r="P352" s="6">
        <v>1267</v>
      </c>
      <c r="Q352" s="6" t="s">
        <v>1940</v>
      </c>
      <c r="R352" s="6" t="s">
        <v>1048</v>
      </c>
      <c r="S352" s="6"/>
      <c r="T352" s="6"/>
      <c r="U352" s="6"/>
      <c r="V352" s="6"/>
      <c r="W352" s="6">
        <v>112</v>
      </c>
      <c r="X352" s="6" t="s">
        <v>3339</v>
      </c>
      <c r="Y352" s="6"/>
      <c r="Z352" t="s">
        <v>3336</v>
      </c>
    </row>
    <row r="353" spans="1:26">
      <c r="A353" s="1">
        <v>44299</v>
      </c>
      <c r="B353" s="2">
        <v>202104131146</v>
      </c>
      <c r="C353" t="s">
        <v>18</v>
      </c>
      <c r="D353" t="s">
        <v>5303</v>
      </c>
      <c r="E353" t="s">
        <v>3338</v>
      </c>
      <c r="F353" t="s">
        <v>19</v>
      </c>
      <c r="G353" t="s">
        <v>1940</v>
      </c>
      <c r="H353" s="3">
        <v>4714781020794</v>
      </c>
      <c r="J353" t="s">
        <v>425</v>
      </c>
      <c r="K353">
        <v>1</v>
      </c>
      <c r="L353">
        <v>109</v>
      </c>
      <c r="N353" s="6" t="s">
        <v>1954</v>
      </c>
      <c r="O353" s="6"/>
      <c r="P353" s="6">
        <v>1267</v>
      </c>
      <c r="Q353" s="6" t="s">
        <v>1940</v>
      </c>
      <c r="R353" s="6" t="s">
        <v>1048</v>
      </c>
      <c r="S353" s="6"/>
      <c r="T353" s="6"/>
      <c r="U353" s="6"/>
      <c r="V353" s="6"/>
      <c r="W353" s="6">
        <v>112</v>
      </c>
      <c r="X353" s="6" t="s">
        <v>3339</v>
      </c>
      <c r="Y353" s="6"/>
      <c r="Z353" t="s">
        <v>3336</v>
      </c>
    </row>
    <row r="354" spans="1:26">
      <c r="A354" s="1">
        <v>44299</v>
      </c>
      <c r="B354" s="2">
        <v>202104131147</v>
      </c>
      <c r="C354" t="s">
        <v>18</v>
      </c>
      <c r="D354" t="s">
        <v>5304</v>
      </c>
      <c r="E354" t="s">
        <v>3343</v>
      </c>
      <c r="F354" t="s">
        <v>19</v>
      </c>
      <c r="G354" t="s">
        <v>1476</v>
      </c>
      <c r="H354" s="3">
        <v>4714781020107</v>
      </c>
      <c r="J354" t="s">
        <v>425</v>
      </c>
      <c r="K354">
        <v>4</v>
      </c>
      <c r="L354">
        <v>1536</v>
      </c>
      <c r="N354" s="6" t="s">
        <v>877</v>
      </c>
      <c r="O354" s="6"/>
      <c r="P354" s="6">
        <v>1536</v>
      </c>
      <c r="Q354" s="6" t="s">
        <v>1476</v>
      </c>
      <c r="R354" s="6" t="s">
        <v>1477</v>
      </c>
      <c r="S354" s="6"/>
      <c r="T354" s="6">
        <v>988223</v>
      </c>
      <c r="U354" s="6" t="s">
        <v>3344</v>
      </c>
      <c r="V354" s="6" t="s">
        <v>3345</v>
      </c>
      <c r="W354" s="6"/>
      <c r="X354" s="6"/>
      <c r="Y354" s="6"/>
      <c r="Z354" t="s">
        <v>3341</v>
      </c>
    </row>
    <row r="355" spans="1:26">
      <c r="A355" s="1">
        <v>44299</v>
      </c>
      <c r="B355" s="2">
        <v>202104131148</v>
      </c>
      <c r="C355" t="s">
        <v>18</v>
      </c>
      <c r="D355" t="s">
        <v>5305</v>
      </c>
      <c r="E355" t="s">
        <v>3349</v>
      </c>
      <c r="F355" t="s">
        <v>19</v>
      </c>
      <c r="G355" t="s">
        <v>1940</v>
      </c>
      <c r="H355" s="3" t="s">
        <v>295</v>
      </c>
      <c r="J355" t="s">
        <v>425</v>
      </c>
      <c r="K355">
        <v>1</v>
      </c>
      <c r="L355">
        <v>210</v>
      </c>
      <c r="N355" s="6" t="s">
        <v>1479</v>
      </c>
      <c r="O355" s="6"/>
      <c r="P355" s="6">
        <v>1098</v>
      </c>
      <c r="Q355" s="6" t="s">
        <v>1940</v>
      </c>
      <c r="R355" s="6" t="s">
        <v>1048</v>
      </c>
      <c r="S355" s="6"/>
      <c r="T355" s="6"/>
      <c r="U355" s="6"/>
      <c r="V355" s="6"/>
      <c r="W355" s="6">
        <v>320</v>
      </c>
      <c r="X355" s="6" t="s">
        <v>3350</v>
      </c>
      <c r="Y355" s="6"/>
      <c r="Z355" t="s">
        <v>3347</v>
      </c>
    </row>
    <row r="356" spans="1:26">
      <c r="A356" s="1">
        <v>44299</v>
      </c>
      <c r="B356" s="2">
        <v>202104131148</v>
      </c>
      <c r="C356" t="s">
        <v>18</v>
      </c>
      <c r="D356" t="s">
        <v>5305</v>
      </c>
      <c r="E356" t="s">
        <v>3349</v>
      </c>
      <c r="F356" t="s">
        <v>19</v>
      </c>
      <c r="G356" t="s">
        <v>1940</v>
      </c>
      <c r="H356" s="3" t="s">
        <v>181</v>
      </c>
      <c r="J356" t="s">
        <v>425</v>
      </c>
      <c r="K356">
        <v>1</v>
      </c>
      <c r="L356">
        <v>888</v>
      </c>
      <c r="N356" s="6" t="s">
        <v>879</v>
      </c>
      <c r="O356" s="6"/>
      <c r="P356" s="6">
        <v>1098</v>
      </c>
      <c r="Q356" s="6" t="s">
        <v>1940</v>
      </c>
      <c r="R356" s="6" t="s">
        <v>1048</v>
      </c>
      <c r="S356" s="6"/>
      <c r="T356" s="6"/>
      <c r="U356" s="6"/>
      <c r="V356" s="6"/>
      <c r="W356" s="6">
        <v>320</v>
      </c>
      <c r="X356" s="6" t="s">
        <v>3350</v>
      </c>
      <c r="Y356" s="6"/>
      <c r="Z356" t="s">
        <v>3347</v>
      </c>
    </row>
    <row r="357" spans="1:26">
      <c r="A357" s="1">
        <v>44299</v>
      </c>
      <c r="B357" s="2">
        <v>202104131149</v>
      </c>
      <c r="C357" t="s">
        <v>18</v>
      </c>
      <c r="D357" t="s">
        <v>5306</v>
      </c>
      <c r="E357" t="s">
        <v>3354</v>
      </c>
      <c r="F357" t="s">
        <v>19</v>
      </c>
      <c r="G357" t="s">
        <v>1940</v>
      </c>
      <c r="H357" s="3">
        <v>4714781020954</v>
      </c>
      <c r="J357" t="s">
        <v>425</v>
      </c>
      <c r="K357">
        <v>1</v>
      </c>
      <c r="L357">
        <v>149</v>
      </c>
      <c r="N357" s="6" t="s">
        <v>1523</v>
      </c>
      <c r="O357" s="6"/>
      <c r="P357" s="6">
        <v>927</v>
      </c>
      <c r="Q357" s="6" t="s">
        <v>1940</v>
      </c>
      <c r="R357" s="6" t="s">
        <v>1048</v>
      </c>
      <c r="S357" s="6"/>
      <c r="T357" s="6"/>
      <c r="U357" s="6"/>
      <c r="V357" s="6"/>
      <c r="W357" s="6">
        <v>104</v>
      </c>
      <c r="X357" s="6" t="s">
        <v>3355</v>
      </c>
      <c r="Y357" s="6"/>
      <c r="Z357" t="s">
        <v>3352</v>
      </c>
    </row>
    <row r="358" spans="1:26">
      <c r="A358" s="1">
        <v>44299</v>
      </c>
      <c r="B358" s="2">
        <v>202104131149</v>
      </c>
      <c r="C358" t="s">
        <v>18</v>
      </c>
      <c r="D358" t="s">
        <v>5306</v>
      </c>
      <c r="E358" t="s">
        <v>3354</v>
      </c>
      <c r="F358" t="s">
        <v>19</v>
      </c>
      <c r="G358" t="s">
        <v>1940</v>
      </c>
      <c r="H358" s="3" t="s">
        <v>290</v>
      </c>
      <c r="J358" t="s">
        <v>425</v>
      </c>
      <c r="K358">
        <v>1</v>
      </c>
      <c r="L358">
        <v>480</v>
      </c>
      <c r="N358" s="6" t="s">
        <v>1952</v>
      </c>
      <c r="O358" s="6"/>
      <c r="P358" s="6">
        <v>927</v>
      </c>
      <c r="Q358" s="6" t="s">
        <v>1940</v>
      </c>
      <c r="R358" s="6" t="s">
        <v>1048</v>
      </c>
      <c r="S358" s="6"/>
      <c r="T358" s="6"/>
      <c r="U358" s="6"/>
      <c r="V358" s="6"/>
      <c r="W358" s="6">
        <v>104</v>
      </c>
      <c r="X358" s="6" t="s">
        <v>3355</v>
      </c>
      <c r="Y358" s="6"/>
      <c r="Z358" t="s">
        <v>3352</v>
      </c>
    </row>
    <row r="359" spans="1:26">
      <c r="A359" s="1">
        <v>44299</v>
      </c>
      <c r="B359" s="2">
        <v>202104131149</v>
      </c>
      <c r="C359" t="s">
        <v>18</v>
      </c>
      <c r="D359" t="s">
        <v>5306</v>
      </c>
      <c r="E359" t="s">
        <v>3354</v>
      </c>
      <c r="F359" t="s">
        <v>19</v>
      </c>
      <c r="G359" t="s">
        <v>1940</v>
      </c>
      <c r="H359" s="3">
        <v>4714781021005</v>
      </c>
      <c r="J359" t="s">
        <v>425</v>
      </c>
      <c r="K359">
        <v>1</v>
      </c>
      <c r="L359">
        <v>149</v>
      </c>
      <c r="N359" s="6" t="s">
        <v>1502</v>
      </c>
      <c r="O359" s="6"/>
      <c r="P359" s="6">
        <v>927</v>
      </c>
      <c r="Q359" s="6" t="s">
        <v>1940</v>
      </c>
      <c r="R359" s="6" t="s">
        <v>1048</v>
      </c>
      <c r="S359" s="6"/>
      <c r="T359" s="6"/>
      <c r="U359" s="6"/>
      <c r="V359" s="6"/>
      <c r="W359" s="6">
        <v>104</v>
      </c>
      <c r="X359" s="6" t="s">
        <v>3355</v>
      </c>
      <c r="Y359" s="6"/>
      <c r="Z359" t="s">
        <v>3352</v>
      </c>
    </row>
    <row r="360" spans="1:26">
      <c r="A360" s="1">
        <v>44299</v>
      </c>
      <c r="B360" s="2">
        <v>202104131149</v>
      </c>
      <c r="C360" t="s">
        <v>18</v>
      </c>
      <c r="D360" t="s">
        <v>5306</v>
      </c>
      <c r="E360" t="s">
        <v>3354</v>
      </c>
      <c r="F360" t="s">
        <v>19</v>
      </c>
      <c r="G360" t="s">
        <v>1940</v>
      </c>
      <c r="H360" s="3">
        <v>4714781021029</v>
      </c>
      <c r="J360" t="s">
        <v>425</v>
      </c>
      <c r="K360">
        <v>1</v>
      </c>
      <c r="L360">
        <v>149</v>
      </c>
      <c r="N360" s="6" t="s">
        <v>1505</v>
      </c>
      <c r="O360" s="6"/>
      <c r="P360" s="6">
        <v>927</v>
      </c>
      <c r="Q360" s="6" t="s">
        <v>1940</v>
      </c>
      <c r="R360" s="6" t="s">
        <v>1048</v>
      </c>
      <c r="S360" s="6"/>
      <c r="T360" s="6"/>
      <c r="U360" s="6"/>
      <c r="V360" s="6"/>
      <c r="W360" s="6">
        <v>104</v>
      </c>
      <c r="X360" s="6" t="s">
        <v>3355</v>
      </c>
      <c r="Y360" s="6"/>
      <c r="Z360" t="s">
        <v>3352</v>
      </c>
    </row>
    <row r="361" spans="1:26">
      <c r="A361" s="1">
        <v>44299</v>
      </c>
      <c r="B361" s="2">
        <v>202104131150</v>
      </c>
      <c r="C361" t="s">
        <v>18</v>
      </c>
      <c r="D361" t="s">
        <v>5307</v>
      </c>
      <c r="E361" t="s">
        <v>3359</v>
      </c>
      <c r="F361" t="s">
        <v>19</v>
      </c>
      <c r="G361" t="s">
        <v>1476</v>
      </c>
      <c r="H361" s="3">
        <v>4714781020107</v>
      </c>
      <c r="J361" t="s">
        <v>425</v>
      </c>
      <c r="K361">
        <v>2</v>
      </c>
      <c r="L361">
        <v>743</v>
      </c>
      <c r="N361" s="6" t="s">
        <v>877</v>
      </c>
      <c r="O361" s="6"/>
      <c r="P361" s="6">
        <v>1101</v>
      </c>
      <c r="Q361" s="6" t="s">
        <v>1476</v>
      </c>
      <c r="R361" s="6" t="s">
        <v>1477</v>
      </c>
      <c r="S361" s="6"/>
      <c r="T361" s="6">
        <v>875093</v>
      </c>
      <c r="U361" s="6" t="s">
        <v>3148</v>
      </c>
      <c r="V361" s="6" t="s">
        <v>3149</v>
      </c>
      <c r="W361" s="6"/>
      <c r="X361" s="6"/>
      <c r="Y361" s="6"/>
      <c r="Z361" t="s">
        <v>3357</v>
      </c>
    </row>
    <row r="362" spans="1:26">
      <c r="A362" s="1">
        <v>44299</v>
      </c>
      <c r="B362" s="2">
        <v>202104131150</v>
      </c>
      <c r="C362" t="s">
        <v>18</v>
      </c>
      <c r="D362" t="s">
        <v>5307</v>
      </c>
      <c r="E362" t="s">
        <v>3359</v>
      </c>
      <c r="F362" t="s">
        <v>19</v>
      </c>
      <c r="G362" t="s">
        <v>1476</v>
      </c>
      <c r="H362" s="3">
        <v>4714781024723</v>
      </c>
      <c r="J362" t="s">
        <v>425</v>
      </c>
      <c r="K362">
        <v>1</v>
      </c>
      <c r="L362">
        <v>299</v>
      </c>
      <c r="N362" s="6" t="s">
        <v>1525</v>
      </c>
      <c r="O362" s="6"/>
      <c r="P362" s="6">
        <v>1101</v>
      </c>
      <c r="Q362" s="6" t="s">
        <v>1476</v>
      </c>
      <c r="R362" s="6" t="s">
        <v>1477</v>
      </c>
      <c r="S362" s="6"/>
      <c r="T362" s="6">
        <v>875093</v>
      </c>
      <c r="U362" s="6" t="s">
        <v>3148</v>
      </c>
      <c r="V362" s="6" t="s">
        <v>3149</v>
      </c>
      <c r="W362" s="6"/>
      <c r="X362" s="6"/>
      <c r="Y362" s="6"/>
      <c r="Z362" t="s">
        <v>3357</v>
      </c>
    </row>
    <row r="363" spans="1:26">
      <c r="A363" s="1">
        <v>44299</v>
      </c>
      <c r="B363" s="2">
        <v>202104131150</v>
      </c>
      <c r="C363" t="s">
        <v>18</v>
      </c>
      <c r="D363" t="s">
        <v>5307</v>
      </c>
      <c r="E363" t="s">
        <v>3359</v>
      </c>
      <c r="F363" t="s">
        <v>19</v>
      </c>
      <c r="G363" t="s">
        <v>1476</v>
      </c>
      <c r="H363" s="3">
        <v>4714781021227</v>
      </c>
      <c r="J363" t="s">
        <v>425</v>
      </c>
      <c r="K363">
        <v>1</v>
      </c>
      <c r="L363">
        <v>59</v>
      </c>
      <c r="N363" s="6" t="s">
        <v>2465</v>
      </c>
      <c r="O363" s="6"/>
      <c r="P363" s="6">
        <v>1101</v>
      </c>
      <c r="Q363" s="6" t="s">
        <v>1476</v>
      </c>
      <c r="R363" s="6" t="s">
        <v>1477</v>
      </c>
      <c r="S363" s="6"/>
      <c r="T363" s="6">
        <v>875093</v>
      </c>
      <c r="U363" s="6" t="s">
        <v>3148</v>
      </c>
      <c r="V363" s="6" t="s">
        <v>3149</v>
      </c>
      <c r="W363" s="6"/>
      <c r="X363" s="6"/>
      <c r="Y363" s="6"/>
      <c r="Z363" t="s">
        <v>3357</v>
      </c>
    </row>
    <row r="364" spans="1:26">
      <c r="A364" s="1">
        <v>44299</v>
      </c>
      <c r="B364" s="2">
        <v>202104131151</v>
      </c>
      <c r="C364" t="s">
        <v>18</v>
      </c>
      <c r="D364" t="s">
        <v>5308</v>
      </c>
      <c r="E364" t="s">
        <v>3363</v>
      </c>
      <c r="F364" t="s">
        <v>19</v>
      </c>
      <c r="G364" t="s">
        <v>1940</v>
      </c>
      <c r="H364" s="3">
        <v>4714781020107</v>
      </c>
      <c r="J364" t="s">
        <v>425</v>
      </c>
      <c r="K364">
        <v>1</v>
      </c>
      <c r="L364">
        <v>331</v>
      </c>
      <c r="N364" s="6" t="s">
        <v>877</v>
      </c>
      <c r="O364" s="6"/>
      <c r="P364" s="6">
        <v>1291</v>
      </c>
      <c r="Q364" s="6" t="s">
        <v>1940</v>
      </c>
      <c r="R364" s="6" t="s">
        <v>1048</v>
      </c>
      <c r="S364" s="6"/>
      <c r="T364" s="6"/>
      <c r="U364" s="6"/>
      <c r="V364" s="6"/>
      <c r="W364" s="6">
        <v>404</v>
      </c>
      <c r="X364" s="6" t="s">
        <v>3364</v>
      </c>
      <c r="Y364" s="6"/>
      <c r="Z364" t="s">
        <v>3361</v>
      </c>
    </row>
    <row r="365" spans="1:26">
      <c r="A365" s="1">
        <v>44299</v>
      </c>
      <c r="B365" s="2">
        <v>202104131151</v>
      </c>
      <c r="C365" t="s">
        <v>18</v>
      </c>
      <c r="D365" t="s">
        <v>5308</v>
      </c>
      <c r="E365" t="s">
        <v>3363</v>
      </c>
      <c r="F365" t="s">
        <v>19</v>
      </c>
      <c r="G365" t="s">
        <v>1940</v>
      </c>
      <c r="H365" s="3" t="s">
        <v>249</v>
      </c>
      <c r="J365" t="s">
        <v>425</v>
      </c>
      <c r="K365">
        <v>1</v>
      </c>
      <c r="L365">
        <v>960</v>
      </c>
      <c r="N365" s="6" t="s">
        <v>1485</v>
      </c>
      <c r="O365" s="6"/>
      <c r="P365" s="6">
        <v>1291</v>
      </c>
      <c r="Q365" s="6" t="s">
        <v>1940</v>
      </c>
      <c r="R365" s="6" t="s">
        <v>1048</v>
      </c>
      <c r="S365" s="6"/>
      <c r="T365" s="6"/>
      <c r="U365" s="6"/>
      <c r="V365" s="6"/>
      <c r="W365" s="6">
        <v>404</v>
      </c>
      <c r="X365" s="6" t="s">
        <v>3364</v>
      </c>
      <c r="Y365" s="6"/>
      <c r="Z365" t="s">
        <v>3361</v>
      </c>
    </row>
    <row r="366" spans="1:26">
      <c r="A366" s="1">
        <v>44299</v>
      </c>
      <c r="B366" s="2">
        <v>202104131152</v>
      </c>
      <c r="C366" t="s">
        <v>18</v>
      </c>
      <c r="D366" t="s">
        <v>5309</v>
      </c>
      <c r="E366" t="s">
        <v>3368</v>
      </c>
      <c r="F366" t="s">
        <v>19</v>
      </c>
      <c r="G366" t="s">
        <v>1476</v>
      </c>
      <c r="H366" s="3" t="s">
        <v>1021</v>
      </c>
      <c r="J366" t="s">
        <v>425</v>
      </c>
      <c r="K366">
        <v>1</v>
      </c>
      <c r="L366">
        <v>130</v>
      </c>
      <c r="N366" s="6" t="s">
        <v>1527</v>
      </c>
      <c r="O366" s="6"/>
      <c r="P366" s="6">
        <v>1090</v>
      </c>
      <c r="Q366" s="6" t="s">
        <v>1476</v>
      </c>
      <c r="R366" s="6" t="s">
        <v>1048</v>
      </c>
      <c r="S366" s="6"/>
      <c r="T366" s="6">
        <v>159247</v>
      </c>
      <c r="U366" s="6" t="s">
        <v>3369</v>
      </c>
      <c r="V366" s="6" t="s">
        <v>3370</v>
      </c>
      <c r="W366" s="6"/>
      <c r="X366" s="6"/>
      <c r="Y366" s="6"/>
      <c r="Z366" t="s">
        <v>3366</v>
      </c>
    </row>
    <row r="367" spans="1:26">
      <c r="A367" s="1">
        <v>44299</v>
      </c>
      <c r="B367" s="2">
        <v>202104131152</v>
      </c>
      <c r="C367" t="s">
        <v>18</v>
      </c>
      <c r="D367" t="s">
        <v>5309</v>
      </c>
      <c r="E367" t="s">
        <v>3368</v>
      </c>
      <c r="F367" t="s">
        <v>19</v>
      </c>
      <c r="G367" t="s">
        <v>1476</v>
      </c>
      <c r="H367" s="3" t="s">
        <v>197</v>
      </c>
      <c r="J367" t="s">
        <v>425</v>
      </c>
      <c r="K367">
        <v>1</v>
      </c>
      <c r="L367">
        <v>960</v>
      </c>
      <c r="N367" s="6" t="s">
        <v>1485</v>
      </c>
      <c r="O367" s="6"/>
      <c r="P367" s="6">
        <v>1090</v>
      </c>
      <c r="Q367" s="6" t="s">
        <v>1476</v>
      </c>
      <c r="R367" s="6" t="s">
        <v>1048</v>
      </c>
      <c r="S367" s="6"/>
      <c r="T367" s="6">
        <v>159247</v>
      </c>
      <c r="U367" s="6" t="s">
        <v>3369</v>
      </c>
      <c r="V367" s="6" t="s">
        <v>3370</v>
      </c>
      <c r="W367" s="6"/>
      <c r="X367" s="6"/>
      <c r="Y367" s="6"/>
      <c r="Z367" t="s">
        <v>3366</v>
      </c>
    </row>
    <row r="368" spans="1:26">
      <c r="A368" s="1">
        <v>44299</v>
      </c>
      <c r="B368" s="2">
        <v>202104131153</v>
      </c>
      <c r="C368" t="s">
        <v>18</v>
      </c>
      <c r="D368" t="s">
        <v>5310</v>
      </c>
      <c r="E368" t="s">
        <v>3374</v>
      </c>
      <c r="F368" t="s">
        <v>19</v>
      </c>
      <c r="G368" t="s">
        <v>1476</v>
      </c>
      <c r="H368" s="3" t="s">
        <v>164</v>
      </c>
      <c r="J368" t="s">
        <v>425</v>
      </c>
      <c r="K368">
        <v>2</v>
      </c>
      <c r="L368">
        <v>718</v>
      </c>
      <c r="N368" s="6" t="s">
        <v>1487</v>
      </c>
      <c r="O368" s="6"/>
      <c r="P368" s="6">
        <v>1516</v>
      </c>
      <c r="Q368" s="6" t="s">
        <v>1476</v>
      </c>
      <c r="R368" s="6" t="s">
        <v>1477</v>
      </c>
      <c r="S368" s="6"/>
      <c r="T368" s="6">
        <v>158336</v>
      </c>
      <c r="U368" s="6" t="s">
        <v>2475</v>
      </c>
      <c r="V368" s="6" t="s">
        <v>2476</v>
      </c>
      <c r="W368" s="6"/>
      <c r="X368" s="6"/>
      <c r="Y368" s="6"/>
      <c r="Z368" t="s">
        <v>3372</v>
      </c>
    </row>
    <row r="369" spans="1:26">
      <c r="A369" s="1">
        <v>44299</v>
      </c>
      <c r="B369" s="2">
        <v>202104131153</v>
      </c>
      <c r="C369" t="s">
        <v>18</v>
      </c>
      <c r="D369" t="s">
        <v>5310</v>
      </c>
      <c r="E369" t="s">
        <v>3374</v>
      </c>
      <c r="F369" t="s">
        <v>19</v>
      </c>
      <c r="G369" t="s">
        <v>1476</v>
      </c>
      <c r="H369" s="3" t="s">
        <v>166</v>
      </c>
      <c r="J369" t="s">
        <v>425</v>
      </c>
      <c r="K369">
        <v>2</v>
      </c>
      <c r="L369">
        <v>798</v>
      </c>
      <c r="N369" s="6" t="s">
        <v>1487</v>
      </c>
      <c r="O369" s="6"/>
      <c r="P369" s="6">
        <v>1516</v>
      </c>
      <c r="Q369" s="6" t="s">
        <v>1476</v>
      </c>
      <c r="R369" s="6" t="s">
        <v>1477</v>
      </c>
      <c r="S369" s="6"/>
      <c r="T369" s="6">
        <v>158336</v>
      </c>
      <c r="U369" s="6" t="s">
        <v>2475</v>
      </c>
      <c r="V369" s="6" t="s">
        <v>2476</v>
      </c>
      <c r="W369" s="6"/>
      <c r="X369" s="6"/>
      <c r="Y369" s="6"/>
      <c r="Z369" t="s">
        <v>3372</v>
      </c>
    </row>
    <row r="370" spans="1:26">
      <c r="A370" s="1">
        <v>44299</v>
      </c>
      <c r="B370" s="2">
        <v>202104131154</v>
      </c>
      <c r="C370" t="s">
        <v>18</v>
      </c>
      <c r="D370" t="s">
        <v>5311</v>
      </c>
      <c r="E370" t="s">
        <v>3378</v>
      </c>
      <c r="F370" t="s">
        <v>19</v>
      </c>
      <c r="G370" t="s">
        <v>1476</v>
      </c>
      <c r="H370" s="3" t="s">
        <v>181</v>
      </c>
      <c r="J370" t="s">
        <v>425</v>
      </c>
      <c r="K370">
        <v>1</v>
      </c>
      <c r="L370">
        <v>888</v>
      </c>
      <c r="N370" s="6" t="s">
        <v>879</v>
      </c>
      <c r="O370" s="6"/>
      <c r="P370" s="6">
        <v>888</v>
      </c>
      <c r="Q370" s="6" t="s">
        <v>1476</v>
      </c>
      <c r="R370" s="6" t="s">
        <v>1477</v>
      </c>
      <c r="S370" s="6"/>
      <c r="T370" s="6">
        <v>116181</v>
      </c>
      <c r="U370" s="6" t="s">
        <v>3379</v>
      </c>
      <c r="V370" s="6" t="s">
        <v>3380</v>
      </c>
      <c r="W370" s="6"/>
      <c r="X370" s="6"/>
      <c r="Y370" s="6"/>
      <c r="Z370" t="s">
        <v>3376</v>
      </c>
    </row>
    <row r="371" spans="1:26">
      <c r="A371" s="1">
        <v>44299</v>
      </c>
      <c r="B371" s="2">
        <v>202104131155</v>
      </c>
      <c r="C371" t="s">
        <v>18</v>
      </c>
      <c r="D371" t="s">
        <v>5312</v>
      </c>
      <c r="E371" t="s">
        <v>3384</v>
      </c>
      <c r="F371" t="s">
        <v>19</v>
      </c>
      <c r="G371" t="s">
        <v>1476</v>
      </c>
      <c r="H371" s="3" t="s">
        <v>175</v>
      </c>
      <c r="J371" t="s">
        <v>425</v>
      </c>
      <c r="K371">
        <v>1</v>
      </c>
      <c r="L371">
        <v>450</v>
      </c>
      <c r="N371" s="6" t="s">
        <v>1482</v>
      </c>
      <c r="O371" s="6"/>
      <c r="P371" s="6">
        <v>849</v>
      </c>
      <c r="Q371" s="6" t="s">
        <v>1476</v>
      </c>
      <c r="R371" s="6" t="s">
        <v>1477</v>
      </c>
      <c r="S371" s="6"/>
      <c r="T371" s="6">
        <v>846420</v>
      </c>
      <c r="U371" s="6" t="s">
        <v>3385</v>
      </c>
      <c r="V371" s="6" t="s">
        <v>3386</v>
      </c>
      <c r="W371" s="6"/>
      <c r="X371" s="6"/>
      <c r="Y371" s="6"/>
      <c r="Z371" t="s">
        <v>3382</v>
      </c>
    </row>
    <row r="372" spans="1:26">
      <c r="A372" s="1">
        <v>44299</v>
      </c>
      <c r="B372" s="2">
        <v>202104131155</v>
      </c>
      <c r="C372" t="s">
        <v>18</v>
      </c>
      <c r="D372" t="s">
        <v>5312</v>
      </c>
      <c r="E372" t="s">
        <v>3384</v>
      </c>
      <c r="F372" t="s">
        <v>19</v>
      </c>
      <c r="G372" t="s">
        <v>1476</v>
      </c>
      <c r="H372" s="3" t="s">
        <v>163</v>
      </c>
      <c r="J372" t="s">
        <v>425</v>
      </c>
      <c r="K372">
        <v>1</v>
      </c>
      <c r="L372">
        <v>399</v>
      </c>
      <c r="N372" s="6" t="s">
        <v>1487</v>
      </c>
      <c r="O372" s="6"/>
      <c r="P372" s="6">
        <v>849</v>
      </c>
      <c r="Q372" s="6" t="s">
        <v>1476</v>
      </c>
      <c r="R372" s="6" t="s">
        <v>1477</v>
      </c>
      <c r="S372" s="6"/>
      <c r="T372" s="6">
        <v>846420</v>
      </c>
      <c r="U372" s="6" t="s">
        <v>3385</v>
      </c>
      <c r="V372" s="6" t="s">
        <v>3386</v>
      </c>
      <c r="W372" s="6"/>
      <c r="X372" s="6"/>
      <c r="Y372" s="6"/>
      <c r="Z372" t="s">
        <v>3382</v>
      </c>
    </row>
    <row r="373" spans="1:26">
      <c r="A373" s="1">
        <v>44299</v>
      </c>
      <c r="B373" s="2">
        <v>202104131156</v>
      </c>
      <c r="C373" t="s">
        <v>18</v>
      </c>
      <c r="D373" t="s">
        <v>5313</v>
      </c>
      <c r="E373" t="s">
        <v>3390</v>
      </c>
      <c r="F373" t="s">
        <v>19</v>
      </c>
      <c r="G373" t="s">
        <v>1476</v>
      </c>
      <c r="H373" s="3">
        <v>4714781021463</v>
      </c>
      <c r="J373" t="s">
        <v>425</v>
      </c>
      <c r="K373">
        <v>3</v>
      </c>
      <c r="L373">
        <v>360</v>
      </c>
      <c r="N373" s="6" t="s">
        <v>3102</v>
      </c>
      <c r="O373" s="6"/>
      <c r="P373" s="6">
        <v>958</v>
      </c>
      <c r="Q373" s="6" t="s">
        <v>1476</v>
      </c>
      <c r="R373" s="6" t="s">
        <v>1477</v>
      </c>
      <c r="S373" s="6"/>
      <c r="T373" s="6">
        <v>159247</v>
      </c>
      <c r="U373" s="6" t="s">
        <v>3369</v>
      </c>
      <c r="V373" s="6" t="s">
        <v>3370</v>
      </c>
      <c r="W373" s="6"/>
      <c r="X373" s="6"/>
      <c r="Y373" s="6"/>
      <c r="Z373" t="s">
        <v>3388</v>
      </c>
    </row>
    <row r="374" spans="1:26">
      <c r="A374" s="1">
        <v>44299</v>
      </c>
      <c r="B374" s="2">
        <v>202104131156</v>
      </c>
      <c r="C374" t="s">
        <v>18</v>
      </c>
      <c r="D374" t="s">
        <v>5313</v>
      </c>
      <c r="E374" t="s">
        <v>3390</v>
      </c>
      <c r="F374" t="s">
        <v>19</v>
      </c>
      <c r="G374" t="s">
        <v>1476</v>
      </c>
      <c r="H374" s="3">
        <v>4714781020282</v>
      </c>
      <c r="J374" t="s">
        <v>425</v>
      </c>
      <c r="K374">
        <v>2</v>
      </c>
      <c r="L374">
        <v>598</v>
      </c>
      <c r="N374" s="6" t="s">
        <v>1913</v>
      </c>
      <c r="O374" s="6"/>
      <c r="P374" s="6">
        <v>958</v>
      </c>
      <c r="Q374" s="6" t="s">
        <v>1476</v>
      </c>
      <c r="R374" s="6" t="s">
        <v>1477</v>
      </c>
      <c r="S374" s="6"/>
      <c r="T374" s="6">
        <v>159247</v>
      </c>
      <c r="U374" s="6" t="s">
        <v>3369</v>
      </c>
      <c r="V374" s="6" t="s">
        <v>3370</v>
      </c>
      <c r="W374" s="6"/>
      <c r="X374" s="6"/>
      <c r="Y374" s="6"/>
      <c r="Z374" t="s">
        <v>3388</v>
      </c>
    </row>
    <row r="375" spans="1:26">
      <c r="A375" s="1">
        <v>44299</v>
      </c>
      <c r="B375" s="2">
        <v>202104131157</v>
      </c>
      <c r="C375" t="s">
        <v>18</v>
      </c>
      <c r="D375" t="s">
        <v>5314</v>
      </c>
      <c r="E375" t="s">
        <v>3394</v>
      </c>
      <c r="F375" t="s">
        <v>19</v>
      </c>
      <c r="G375" t="s">
        <v>1476</v>
      </c>
      <c r="H375" s="3">
        <v>4714781021005</v>
      </c>
      <c r="J375" t="s">
        <v>425</v>
      </c>
      <c r="K375">
        <v>1</v>
      </c>
      <c r="L375">
        <v>149</v>
      </c>
      <c r="N375" s="6" t="s">
        <v>1502</v>
      </c>
      <c r="O375" s="6"/>
      <c r="P375" s="6">
        <v>1547</v>
      </c>
      <c r="Q375" s="6" t="s">
        <v>1476</v>
      </c>
      <c r="R375" s="6" t="s">
        <v>1477</v>
      </c>
      <c r="S375" s="6"/>
      <c r="T375" s="6">
        <v>216234</v>
      </c>
      <c r="U375" s="6" t="s">
        <v>3395</v>
      </c>
      <c r="V375" s="6" t="s">
        <v>3396</v>
      </c>
      <c r="W375" s="6"/>
      <c r="X375" s="6"/>
      <c r="Y375" s="6"/>
      <c r="Z375" t="s">
        <v>3392</v>
      </c>
    </row>
    <row r="376" spans="1:26">
      <c r="A376" s="1">
        <v>44299</v>
      </c>
      <c r="B376" s="2">
        <v>202104131157</v>
      </c>
      <c r="C376" t="s">
        <v>18</v>
      </c>
      <c r="D376" t="s">
        <v>5314</v>
      </c>
      <c r="E376" t="s">
        <v>3394</v>
      </c>
      <c r="F376" t="s">
        <v>19</v>
      </c>
      <c r="G376" t="s">
        <v>1476</v>
      </c>
      <c r="H376" s="3">
        <v>4714781020824</v>
      </c>
      <c r="J376" t="s">
        <v>425</v>
      </c>
      <c r="K376">
        <v>2</v>
      </c>
      <c r="L376">
        <v>700</v>
      </c>
      <c r="N376" s="6" t="s">
        <v>1920</v>
      </c>
      <c r="O376" s="6"/>
      <c r="P376" s="6">
        <v>1547</v>
      </c>
      <c r="Q376" s="6" t="s">
        <v>1476</v>
      </c>
      <c r="R376" s="6" t="s">
        <v>1477</v>
      </c>
      <c r="S376" s="6"/>
      <c r="T376" s="6">
        <v>216234</v>
      </c>
      <c r="U376" s="6" t="s">
        <v>3395</v>
      </c>
      <c r="V376" s="6" t="s">
        <v>3396</v>
      </c>
      <c r="W376" s="6"/>
      <c r="X376" s="6"/>
      <c r="Y376" s="6"/>
      <c r="Z376" t="s">
        <v>3392</v>
      </c>
    </row>
    <row r="377" spans="1:26">
      <c r="A377" s="1">
        <v>44299</v>
      </c>
      <c r="B377" s="2">
        <v>202104131157</v>
      </c>
      <c r="C377" t="s">
        <v>18</v>
      </c>
      <c r="D377" t="s">
        <v>5314</v>
      </c>
      <c r="E377" t="s">
        <v>3394</v>
      </c>
      <c r="F377" t="s">
        <v>19</v>
      </c>
      <c r="G377" t="s">
        <v>1476</v>
      </c>
      <c r="H377" s="3">
        <v>4714781020107</v>
      </c>
      <c r="J377" t="s">
        <v>425</v>
      </c>
      <c r="K377">
        <v>1</v>
      </c>
      <c r="L377">
        <v>399</v>
      </c>
      <c r="N377" s="6" t="s">
        <v>877</v>
      </c>
      <c r="O377" s="6"/>
      <c r="P377" s="6">
        <v>1547</v>
      </c>
      <c r="Q377" s="6" t="s">
        <v>1476</v>
      </c>
      <c r="R377" s="6" t="s">
        <v>1477</v>
      </c>
      <c r="S377" s="6"/>
      <c r="T377" s="6">
        <v>216234</v>
      </c>
      <c r="U377" s="6" t="s">
        <v>3395</v>
      </c>
      <c r="V377" s="6" t="s">
        <v>3396</v>
      </c>
      <c r="W377" s="6"/>
      <c r="X377" s="6"/>
      <c r="Y377" s="6"/>
      <c r="Z377" t="s">
        <v>3392</v>
      </c>
    </row>
    <row r="378" spans="1:26">
      <c r="A378" s="1">
        <v>44299</v>
      </c>
      <c r="B378" s="2">
        <v>202104131157</v>
      </c>
      <c r="C378" t="s">
        <v>18</v>
      </c>
      <c r="D378" t="s">
        <v>5314</v>
      </c>
      <c r="E378" t="s">
        <v>3394</v>
      </c>
      <c r="F378" t="s">
        <v>19</v>
      </c>
      <c r="G378" t="s">
        <v>1476</v>
      </c>
      <c r="H378" s="3">
        <v>4714781024730</v>
      </c>
      <c r="J378" t="s">
        <v>425</v>
      </c>
      <c r="K378">
        <v>1</v>
      </c>
      <c r="L378">
        <v>299</v>
      </c>
      <c r="N378" s="6" t="s">
        <v>1500</v>
      </c>
      <c r="O378" s="6"/>
      <c r="P378" s="6">
        <v>1547</v>
      </c>
      <c r="Q378" s="6" t="s">
        <v>1476</v>
      </c>
      <c r="R378" s="6" t="s">
        <v>1477</v>
      </c>
      <c r="S378" s="6"/>
      <c r="T378" s="6">
        <v>216234</v>
      </c>
      <c r="U378" s="6" t="s">
        <v>3395</v>
      </c>
      <c r="V378" s="6" t="s">
        <v>3396</v>
      </c>
      <c r="W378" s="6"/>
      <c r="X378" s="6"/>
      <c r="Y378" s="6"/>
      <c r="Z378" t="s">
        <v>3392</v>
      </c>
    </row>
    <row r="379" spans="1:26">
      <c r="A379" s="1">
        <v>44299</v>
      </c>
      <c r="B379" s="2">
        <v>202104131158</v>
      </c>
      <c r="C379" t="s">
        <v>18</v>
      </c>
      <c r="D379" t="s">
        <v>5315</v>
      </c>
      <c r="E379" t="s">
        <v>3400</v>
      </c>
      <c r="F379" t="s">
        <v>19</v>
      </c>
      <c r="G379" t="s">
        <v>1476</v>
      </c>
      <c r="H379" s="3" t="s">
        <v>181</v>
      </c>
      <c r="J379" t="s">
        <v>425</v>
      </c>
      <c r="K379">
        <v>1</v>
      </c>
      <c r="L379">
        <v>829</v>
      </c>
      <c r="N379" s="6" t="s">
        <v>879</v>
      </c>
      <c r="O379" s="6"/>
      <c r="P379" s="6">
        <v>1128</v>
      </c>
      <c r="Q379" s="6" t="s">
        <v>1476</v>
      </c>
      <c r="R379" s="6" t="s">
        <v>1477</v>
      </c>
      <c r="S379" s="6"/>
      <c r="T379" s="6">
        <v>961033</v>
      </c>
      <c r="U379" s="6" t="s">
        <v>2437</v>
      </c>
      <c r="V379" s="6" t="s">
        <v>2438</v>
      </c>
      <c r="W379" s="6"/>
      <c r="X379" s="6"/>
      <c r="Y379" s="6"/>
      <c r="Z379" t="s">
        <v>3398</v>
      </c>
    </row>
    <row r="380" spans="1:26">
      <c r="A380" s="1">
        <v>44299</v>
      </c>
      <c r="B380" s="2">
        <v>202104131158</v>
      </c>
      <c r="C380" t="s">
        <v>18</v>
      </c>
      <c r="D380" t="s">
        <v>5315</v>
      </c>
      <c r="E380" t="s">
        <v>3400</v>
      </c>
      <c r="F380" t="s">
        <v>19</v>
      </c>
      <c r="G380" t="s">
        <v>1476</v>
      </c>
      <c r="H380" s="3">
        <v>4714781024716</v>
      </c>
      <c r="J380" t="s">
        <v>425</v>
      </c>
      <c r="K380">
        <v>1</v>
      </c>
      <c r="L380">
        <v>299</v>
      </c>
      <c r="N380" s="6" t="s">
        <v>1515</v>
      </c>
      <c r="O380" s="6"/>
      <c r="P380" s="6">
        <v>1128</v>
      </c>
      <c r="Q380" s="6" t="s">
        <v>1476</v>
      </c>
      <c r="R380" s="6" t="s">
        <v>1477</v>
      </c>
      <c r="S380" s="6"/>
      <c r="T380" s="6">
        <v>961033</v>
      </c>
      <c r="U380" s="6" t="s">
        <v>2437</v>
      </c>
      <c r="V380" s="6" t="s">
        <v>2438</v>
      </c>
      <c r="W380" s="6"/>
      <c r="X380" s="6"/>
      <c r="Y380" s="6"/>
      <c r="Z380" t="s">
        <v>3398</v>
      </c>
    </row>
    <row r="381" spans="1:26">
      <c r="A381" s="1">
        <v>44299</v>
      </c>
      <c r="B381" s="2">
        <v>202104131159</v>
      </c>
      <c r="C381" t="s">
        <v>18</v>
      </c>
      <c r="D381" t="s">
        <v>5316</v>
      </c>
      <c r="E381" t="s">
        <v>3404</v>
      </c>
      <c r="F381" t="s">
        <v>19</v>
      </c>
      <c r="G381" t="s">
        <v>1476</v>
      </c>
      <c r="H381" s="3">
        <v>4714781021463</v>
      </c>
      <c r="J381" t="s">
        <v>425</v>
      </c>
      <c r="K381">
        <v>1</v>
      </c>
      <c r="L381">
        <v>120</v>
      </c>
      <c r="N381" s="6" t="s">
        <v>3102</v>
      </c>
      <c r="O381" s="6"/>
      <c r="P381" s="6">
        <v>782</v>
      </c>
      <c r="Q381" s="6" t="s">
        <v>1476</v>
      </c>
      <c r="R381" s="6" t="s">
        <v>1477</v>
      </c>
      <c r="S381" s="6"/>
      <c r="T381" s="6">
        <v>872360</v>
      </c>
      <c r="U381" s="6" t="s">
        <v>3405</v>
      </c>
      <c r="V381" s="6" t="s">
        <v>3406</v>
      </c>
      <c r="W381" s="6"/>
      <c r="X381" s="6"/>
      <c r="Y381" s="6"/>
      <c r="Z381" t="s">
        <v>3402</v>
      </c>
    </row>
    <row r="382" spans="1:26">
      <c r="A382" s="1">
        <v>44299</v>
      </c>
      <c r="B382" s="2">
        <v>202104131159</v>
      </c>
      <c r="C382" t="s">
        <v>18</v>
      </c>
      <c r="D382" t="s">
        <v>5316</v>
      </c>
      <c r="E382" t="s">
        <v>3404</v>
      </c>
      <c r="F382" t="s">
        <v>19</v>
      </c>
      <c r="G382" t="s">
        <v>1476</v>
      </c>
      <c r="H382" s="3">
        <v>4714781024730</v>
      </c>
      <c r="J382" t="s">
        <v>425</v>
      </c>
      <c r="K382">
        <v>1</v>
      </c>
      <c r="L382">
        <v>299</v>
      </c>
      <c r="N382" s="6" t="s">
        <v>1500</v>
      </c>
      <c r="O382" s="6"/>
      <c r="P382" s="6">
        <v>782</v>
      </c>
      <c r="Q382" s="6" t="s">
        <v>1476</v>
      </c>
      <c r="R382" s="6" t="s">
        <v>1477</v>
      </c>
      <c r="S382" s="6"/>
      <c r="T382" s="6">
        <v>872360</v>
      </c>
      <c r="U382" s="6" t="s">
        <v>3405</v>
      </c>
      <c r="V382" s="6" t="s">
        <v>3406</v>
      </c>
      <c r="W382" s="6"/>
      <c r="X382" s="6"/>
      <c r="Y382" s="6"/>
      <c r="Z382" t="s">
        <v>3402</v>
      </c>
    </row>
    <row r="383" spans="1:26">
      <c r="A383" s="1">
        <v>44299</v>
      </c>
      <c r="B383" s="2">
        <v>202104131159</v>
      </c>
      <c r="C383" t="s">
        <v>18</v>
      </c>
      <c r="D383" t="s">
        <v>5316</v>
      </c>
      <c r="E383" t="s">
        <v>3404</v>
      </c>
      <c r="F383" t="s">
        <v>19</v>
      </c>
      <c r="G383" t="s">
        <v>1476</v>
      </c>
      <c r="H383" s="3">
        <v>4714781021012</v>
      </c>
      <c r="J383" t="s">
        <v>425</v>
      </c>
      <c r="K383">
        <v>1</v>
      </c>
      <c r="L383">
        <v>149</v>
      </c>
      <c r="N383" s="6" t="s">
        <v>3407</v>
      </c>
      <c r="O383" s="6"/>
      <c r="P383" s="6">
        <v>782</v>
      </c>
      <c r="Q383" s="6" t="s">
        <v>1476</v>
      </c>
      <c r="R383" s="6" t="s">
        <v>1477</v>
      </c>
      <c r="S383" s="6"/>
      <c r="T383" s="6">
        <v>872360</v>
      </c>
      <c r="U383" s="6" t="s">
        <v>3405</v>
      </c>
      <c r="V383" s="6" t="s">
        <v>3406</v>
      </c>
      <c r="W383" s="6"/>
      <c r="X383" s="6"/>
      <c r="Y383" s="6"/>
      <c r="Z383" t="s">
        <v>3402</v>
      </c>
    </row>
    <row r="384" spans="1:26">
      <c r="A384" s="1">
        <v>44299</v>
      </c>
      <c r="B384" s="2">
        <v>202104131159</v>
      </c>
      <c r="C384" t="s">
        <v>18</v>
      </c>
      <c r="D384" t="s">
        <v>5316</v>
      </c>
      <c r="E384" t="s">
        <v>3404</v>
      </c>
      <c r="F384" t="s">
        <v>19</v>
      </c>
      <c r="G384" t="s">
        <v>1476</v>
      </c>
      <c r="H384" s="3">
        <v>4714781021029</v>
      </c>
      <c r="J384" t="s">
        <v>425</v>
      </c>
      <c r="K384">
        <v>1</v>
      </c>
      <c r="L384">
        <v>149</v>
      </c>
      <c r="N384" s="6" t="s">
        <v>1505</v>
      </c>
      <c r="O384" s="6"/>
      <c r="P384" s="6">
        <v>782</v>
      </c>
      <c r="Q384" s="6" t="s">
        <v>1476</v>
      </c>
      <c r="R384" s="6" t="s">
        <v>1477</v>
      </c>
      <c r="S384" s="6"/>
      <c r="T384" s="6">
        <v>872360</v>
      </c>
      <c r="U384" s="6" t="s">
        <v>3405</v>
      </c>
      <c r="V384" s="6" t="s">
        <v>3406</v>
      </c>
      <c r="W384" s="6"/>
      <c r="X384" s="6"/>
      <c r="Y384" s="6"/>
      <c r="Z384" t="s">
        <v>3402</v>
      </c>
    </row>
    <row r="385" spans="1:26">
      <c r="A385" s="1">
        <v>44299</v>
      </c>
      <c r="B385" s="2">
        <v>202104131159</v>
      </c>
      <c r="C385" t="s">
        <v>18</v>
      </c>
      <c r="D385" t="s">
        <v>5316</v>
      </c>
      <c r="E385" t="s">
        <v>3404</v>
      </c>
      <c r="F385" t="s">
        <v>19</v>
      </c>
      <c r="G385" t="s">
        <v>1476</v>
      </c>
      <c r="H385" s="3" t="s">
        <v>1474</v>
      </c>
      <c r="J385" t="s">
        <v>1475</v>
      </c>
      <c r="K385">
        <v>1</v>
      </c>
      <c r="L385">
        <v>65</v>
      </c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</row>
    <row r="386" spans="1:26">
      <c r="A386" s="1">
        <v>44299</v>
      </c>
      <c r="B386" s="2">
        <v>202104131160</v>
      </c>
      <c r="C386" t="s">
        <v>18</v>
      </c>
      <c r="D386" t="s">
        <v>5317</v>
      </c>
      <c r="E386" t="s">
        <v>3411</v>
      </c>
      <c r="F386" t="s">
        <v>19</v>
      </c>
      <c r="G386" t="s">
        <v>1476</v>
      </c>
      <c r="H386" s="3" t="s">
        <v>311</v>
      </c>
      <c r="J386" t="s">
        <v>425</v>
      </c>
      <c r="K386">
        <v>1</v>
      </c>
      <c r="L386">
        <v>1565</v>
      </c>
      <c r="N386" s="6" t="s">
        <v>2403</v>
      </c>
      <c r="O386" s="6"/>
      <c r="P386" s="6">
        <v>2135</v>
      </c>
      <c r="Q386" s="6" t="s">
        <v>1476</v>
      </c>
      <c r="R386" s="6" t="s">
        <v>1477</v>
      </c>
      <c r="S386" s="6"/>
      <c r="T386" s="6">
        <v>112673</v>
      </c>
      <c r="U386" s="6" t="s">
        <v>3412</v>
      </c>
      <c r="V386" s="6" t="s">
        <v>3413</v>
      </c>
      <c r="W386" s="6"/>
      <c r="X386" s="6"/>
      <c r="Y386" s="6" t="s">
        <v>3414</v>
      </c>
      <c r="Z386" t="s">
        <v>3409</v>
      </c>
    </row>
    <row r="387" spans="1:26">
      <c r="A387" s="1">
        <v>44299</v>
      </c>
      <c r="B387" s="2">
        <v>202104131160</v>
      </c>
      <c r="C387" t="s">
        <v>18</v>
      </c>
      <c r="D387" t="s">
        <v>5317</v>
      </c>
      <c r="E387" t="s">
        <v>3411</v>
      </c>
      <c r="F387" t="s">
        <v>19</v>
      </c>
      <c r="G387" t="s">
        <v>1476</v>
      </c>
      <c r="H387" s="3" t="s">
        <v>187</v>
      </c>
      <c r="J387" t="s">
        <v>425</v>
      </c>
      <c r="K387">
        <v>1</v>
      </c>
      <c r="L387">
        <v>570</v>
      </c>
      <c r="N387" s="6" t="s">
        <v>2762</v>
      </c>
      <c r="O387" s="6"/>
      <c r="P387" s="6">
        <v>2135</v>
      </c>
      <c r="Q387" s="6" t="s">
        <v>1476</v>
      </c>
      <c r="R387" s="6" t="s">
        <v>1477</v>
      </c>
      <c r="S387" s="6"/>
      <c r="T387" s="6">
        <v>112673</v>
      </c>
      <c r="U387" s="6" t="s">
        <v>3412</v>
      </c>
      <c r="V387" s="6" t="s">
        <v>3413</v>
      </c>
      <c r="W387" s="6"/>
      <c r="X387" s="6"/>
      <c r="Y387" s="6" t="s">
        <v>3414</v>
      </c>
      <c r="Z387" t="s">
        <v>3409</v>
      </c>
    </row>
    <row r="388" spans="1:26">
      <c r="A388" s="1">
        <v>44299</v>
      </c>
      <c r="B388" s="2">
        <v>202104131161</v>
      </c>
      <c r="C388" t="s">
        <v>18</v>
      </c>
      <c r="D388" t="s">
        <v>5318</v>
      </c>
      <c r="E388" t="s">
        <v>3418</v>
      </c>
      <c r="F388" t="s">
        <v>19</v>
      </c>
      <c r="G388" t="s">
        <v>1476</v>
      </c>
      <c r="H388" s="3" t="s">
        <v>181</v>
      </c>
      <c r="J388" t="s">
        <v>425</v>
      </c>
      <c r="K388">
        <v>1</v>
      </c>
      <c r="L388">
        <v>888</v>
      </c>
      <c r="N388" s="6" t="s">
        <v>879</v>
      </c>
      <c r="O388" s="6"/>
      <c r="P388" s="6">
        <v>888</v>
      </c>
      <c r="Q388" s="6" t="s">
        <v>1476</v>
      </c>
      <c r="R388" s="6" t="s">
        <v>1477</v>
      </c>
      <c r="S388" s="6"/>
      <c r="T388" s="6">
        <v>188234</v>
      </c>
      <c r="U388" s="6" t="s">
        <v>3419</v>
      </c>
      <c r="V388" s="6" t="s">
        <v>3420</v>
      </c>
      <c r="W388" s="6"/>
      <c r="X388" s="6"/>
      <c r="Y388" s="6"/>
      <c r="Z388" t="s">
        <v>3416</v>
      </c>
    </row>
    <row r="389" spans="1:26">
      <c r="A389" s="1">
        <v>44299</v>
      </c>
      <c r="B389" s="2">
        <v>202104131162</v>
      </c>
      <c r="C389" t="s">
        <v>18</v>
      </c>
      <c r="D389" t="s">
        <v>5319</v>
      </c>
      <c r="E389" t="s">
        <v>3424</v>
      </c>
      <c r="F389" t="s">
        <v>19</v>
      </c>
      <c r="G389" t="s">
        <v>1476</v>
      </c>
      <c r="H389" s="3" t="s">
        <v>163</v>
      </c>
      <c r="J389" t="s">
        <v>425</v>
      </c>
      <c r="K389">
        <v>3</v>
      </c>
      <c r="L389">
        <v>1117</v>
      </c>
      <c r="N389" s="6" t="s">
        <v>1487</v>
      </c>
      <c r="O389" s="6"/>
      <c r="P389" s="6">
        <v>1266</v>
      </c>
      <c r="Q389" s="6" t="s">
        <v>1476</v>
      </c>
      <c r="R389" s="6" t="s">
        <v>1477</v>
      </c>
      <c r="S389" s="6"/>
      <c r="T389" s="6">
        <v>110600</v>
      </c>
      <c r="U389" s="6" t="s">
        <v>3425</v>
      </c>
      <c r="V389" s="6" t="s">
        <v>3426</v>
      </c>
      <c r="W389" s="6"/>
      <c r="X389" s="6"/>
      <c r="Y389" s="6"/>
      <c r="Z389" t="s">
        <v>3422</v>
      </c>
    </row>
    <row r="390" spans="1:26">
      <c r="A390" s="1">
        <v>44299</v>
      </c>
      <c r="B390" s="2">
        <v>202104131162</v>
      </c>
      <c r="C390" t="s">
        <v>18</v>
      </c>
      <c r="D390" t="s">
        <v>5319</v>
      </c>
      <c r="E390" t="s">
        <v>3424</v>
      </c>
      <c r="F390" t="s">
        <v>19</v>
      </c>
      <c r="G390" t="s">
        <v>1476</v>
      </c>
      <c r="H390" s="3">
        <v>4714781020954</v>
      </c>
      <c r="J390" t="s">
        <v>425</v>
      </c>
      <c r="K390">
        <v>1</v>
      </c>
      <c r="L390">
        <v>149</v>
      </c>
      <c r="N390" s="6" t="s">
        <v>1523</v>
      </c>
      <c r="O390" s="6"/>
      <c r="P390" s="6">
        <v>1266</v>
      </c>
      <c r="Q390" s="6" t="s">
        <v>1476</v>
      </c>
      <c r="R390" s="6" t="s">
        <v>1477</v>
      </c>
      <c r="S390" s="6"/>
      <c r="T390" s="6">
        <v>110600</v>
      </c>
      <c r="U390" s="6" t="s">
        <v>3425</v>
      </c>
      <c r="V390" s="6" t="s">
        <v>3426</v>
      </c>
      <c r="W390" s="6"/>
      <c r="X390" s="6"/>
      <c r="Y390" s="6"/>
      <c r="Z390" t="s">
        <v>3422</v>
      </c>
    </row>
    <row r="391" spans="1:26">
      <c r="A391" s="1">
        <v>44299</v>
      </c>
      <c r="B391" s="2">
        <v>202104131163</v>
      </c>
      <c r="C391" t="s">
        <v>18</v>
      </c>
      <c r="D391" t="s">
        <v>5320</v>
      </c>
      <c r="E391" t="s">
        <v>3430</v>
      </c>
      <c r="F391" t="s">
        <v>19</v>
      </c>
      <c r="G391" t="s">
        <v>1940</v>
      </c>
      <c r="H391" s="3">
        <v>4714781021463</v>
      </c>
      <c r="J391" t="s">
        <v>425</v>
      </c>
      <c r="K391">
        <v>4</v>
      </c>
      <c r="L391">
        <v>480</v>
      </c>
      <c r="N391" s="6" t="s">
        <v>3102</v>
      </c>
      <c r="O391" s="6"/>
      <c r="P391" s="6">
        <v>760</v>
      </c>
      <c r="Q391" s="6" t="s">
        <v>1940</v>
      </c>
      <c r="R391" s="6" t="s">
        <v>1495</v>
      </c>
      <c r="S391" s="6"/>
      <c r="T391" s="6"/>
      <c r="U391" s="6"/>
      <c r="V391" s="6"/>
      <c r="W391" s="6">
        <v>333</v>
      </c>
      <c r="X391" s="6" t="s">
        <v>3431</v>
      </c>
      <c r="Y391" s="6"/>
      <c r="Z391" t="s">
        <v>3428</v>
      </c>
    </row>
    <row r="392" spans="1:26">
      <c r="A392" s="1">
        <v>44299</v>
      </c>
      <c r="B392" s="2">
        <v>202104131163</v>
      </c>
      <c r="C392" t="s">
        <v>18</v>
      </c>
      <c r="D392" t="s">
        <v>5320</v>
      </c>
      <c r="E392" t="s">
        <v>3430</v>
      </c>
      <c r="F392" t="s">
        <v>19</v>
      </c>
      <c r="G392" t="s">
        <v>1940</v>
      </c>
      <c r="H392" s="3" t="s">
        <v>294</v>
      </c>
      <c r="J392" t="s">
        <v>425</v>
      </c>
      <c r="K392">
        <v>1</v>
      </c>
      <c r="L392">
        <v>280</v>
      </c>
      <c r="N392" s="6" t="s">
        <v>1479</v>
      </c>
      <c r="O392" s="6"/>
      <c r="P392" s="6">
        <v>760</v>
      </c>
      <c r="Q392" s="6" t="s">
        <v>1940</v>
      </c>
      <c r="R392" s="6" t="s">
        <v>1495</v>
      </c>
      <c r="S392" s="6"/>
      <c r="T392" s="6"/>
      <c r="U392" s="6"/>
      <c r="V392" s="6"/>
      <c r="W392" s="6">
        <v>333</v>
      </c>
      <c r="X392" s="6" t="s">
        <v>3431</v>
      </c>
      <c r="Y392" s="6"/>
      <c r="Z392" t="s">
        <v>3428</v>
      </c>
    </row>
    <row r="393" spans="1:26">
      <c r="A393" s="1">
        <v>44300</v>
      </c>
      <c r="B393" s="2">
        <v>202104141164</v>
      </c>
      <c r="C393" t="s">
        <v>18</v>
      </c>
      <c r="D393" t="s">
        <v>5321</v>
      </c>
      <c r="E393" t="s">
        <v>3435</v>
      </c>
      <c r="F393" t="s">
        <v>19</v>
      </c>
      <c r="G393" t="s">
        <v>1476</v>
      </c>
      <c r="H393" s="3">
        <v>4714781020541</v>
      </c>
      <c r="J393" t="s">
        <v>425</v>
      </c>
      <c r="K393">
        <v>1</v>
      </c>
      <c r="L393">
        <v>300</v>
      </c>
      <c r="N393" s="6" t="s">
        <v>1493</v>
      </c>
      <c r="O393" s="6"/>
      <c r="P393" s="6">
        <v>365</v>
      </c>
      <c r="Q393" s="6" t="s">
        <v>1476</v>
      </c>
      <c r="R393" s="6" t="s">
        <v>1495</v>
      </c>
      <c r="S393" s="6"/>
      <c r="T393" s="6">
        <v>202501</v>
      </c>
      <c r="U393" s="6" t="s">
        <v>3436</v>
      </c>
      <c r="V393" s="6" t="s">
        <v>3437</v>
      </c>
      <c r="W393" s="6"/>
      <c r="X393" s="6"/>
      <c r="Y393" s="6"/>
      <c r="Z393" t="s">
        <v>3433</v>
      </c>
    </row>
    <row r="394" spans="1:26">
      <c r="A394" s="1">
        <v>44300</v>
      </c>
      <c r="B394" s="2">
        <v>202104141164</v>
      </c>
      <c r="C394" t="s">
        <v>18</v>
      </c>
      <c r="D394" t="s">
        <v>5321</v>
      </c>
      <c r="E394" t="s">
        <v>3435</v>
      </c>
      <c r="F394" t="s">
        <v>19</v>
      </c>
      <c r="G394" t="s">
        <v>1476</v>
      </c>
      <c r="H394" s="3" t="s">
        <v>1474</v>
      </c>
      <c r="J394" t="s">
        <v>1475</v>
      </c>
      <c r="K394">
        <v>1</v>
      </c>
      <c r="L394">
        <v>65</v>
      </c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</row>
    <row r="395" spans="1:26">
      <c r="A395" s="1">
        <v>44300</v>
      </c>
      <c r="B395" s="2">
        <v>202104141165</v>
      </c>
      <c r="C395" t="s">
        <v>18</v>
      </c>
      <c r="D395" t="s">
        <v>5322</v>
      </c>
      <c r="E395" t="s">
        <v>3441</v>
      </c>
      <c r="F395" t="s">
        <v>19</v>
      </c>
      <c r="G395" t="s">
        <v>1940</v>
      </c>
      <c r="H395" s="3" t="s">
        <v>1043</v>
      </c>
      <c r="J395" t="s">
        <v>425</v>
      </c>
      <c r="K395">
        <v>1</v>
      </c>
      <c r="L395">
        <v>399</v>
      </c>
      <c r="N395" s="6" t="s">
        <v>1487</v>
      </c>
      <c r="O395" s="6"/>
      <c r="P395" s="6">
        <v>798</v>
      </c>
      <c r="Q395" s="6" t="s">
        <v>1940</v>
      </c>
      <c r="R395" s="6" t="s">
        <v>1048</v>
      </c>
      <c r="S395" s="6"/>
      <c r="T395" s="6"/>
      <c r="U395" s="6"/>
      <c r="V395" s="6"/>
      <c r="W395" s="6">
        <v>830</v>
      </c>
      <c r="X395" s="6" t="s">
        <v>3442</v>
      </c>
      <c r="Y395" s="6" t="s">
        <v>1983</v>
      </c>
      <c r="Z395" t="s">
        <v>3439</v>
      </c>
    </row>
    <row r="396" spans="1:26">
      <c r="A396" s="1">
        <v>44300</v>
      </c>
      <c r="B396" s="2">
        <v>202104141165</v>
      </c>
      <c r="C396" t="s">
        <v>18</v>
      </c>
      <c r="D396" t="s">
        <v>5322</v>
      </c>
      <c r="E396" t="s">
        <v>3441</v>
      </c>
      <c r="F396" t="s">
        <v>19</v>
      </c>
      <c r="G396" t="s">
        <v>1940</v>
      </c>
      <c r="H396" s="3" t="s">
        <v>165</v>
      </c>
      <c r="J396" t="s">
        <v>425</v>
      </c>
      <c r="K396">
        <v>1</v>
      </c>
      <c r="L396">
        <v>399</v>
      </c>
      <c r="N396" s="6" t="s">
        <v>1487</v>
      </c>
      <c r="O396" s="6"/>
      <c r="P396" s="6">
        <v>798</v>
      </c>
      <c r="Q396" s="6" t="s">
        <v>1940</v>
      </c>
      <c r="R396" s="6" t="s">
        <v>1048</v>
      </c>
      <c r="S396" s="6"/>
      <c r="T396" s="6"/>
      <c r="U396" s="6"/>
      <c r="V396" s="6"/>
      <c r="W396" s="6">
        <v>830</v>
      </c>
      <c r="X396" s="6" t="s">
        <v>3442</v>
      </c>
      <c r="Y396" s="6" t="s">
        <v>1983</v>
      </c>
      <c r="Z396" t="s">
        <v>3439</v>
      </c>
    </row>
    <row r="397" spans="1:26">
      <c r="A397" s="1">
        <v>44300</v>
      </c>
      <c r="B397" s="2">
        <v>202104141166</v>
      </c>
      <c r="C397" t="s">
        <v>18</v>
      </c>
      <c r="D397" t="s">
        <v>5323</v>
      </c>
      <c r="E397" t="s">
        <v>3446</v>
      </c>
      <c r="F397" t="s">
        <v>19</v>
      </c>
      <c r="G397" t="s">
        <v>1476</v>
      </c>
      <c r="H397" s="3" t="s">
        <v>1021</v>
      </c>
      <c r="J397" t="s">
        <v>425</v>
      </c>
      <c r="K397">
        <v>1</v>
      </c>
      <c r="L397">
        <v>199</v>
      </c>
      <c r="N397" s="6" t="s">
        <v>1527</v>
      </c>
      <c r="O397" s="6"/>
      <c r="P397" s="6">
        <v>264</v>
      </c>
      <c r="Q397" s="6" t="s">
        <v>1476</v>
      </c>
      <c r="R397" s="6" t="s">
        <v>1477</v>
      </c>
      <c r="S397" s="6"/>
      <c r="T397" s="6">
        <v>144865</v>
      </c>
      <c r="U397" s="6" t="s">
        <v>3447</v>
      </c>
      <c r="V397" s="6" t="s">
        <v>3448</v>
      </c>
      <c r="W397" s="6"/>
      <c r="X397" s="6"/>
      <c r="Y397" s="6"/>
      <c r="Z397" t="s">
        <v>3444</v>
      </c>
    </row>
    <row r="398" spans="1:26">
      <c r="A398" s="1">
        <v>44300</v>
      </c>
      <c r="B398" s="2">
        <v>202104141166</v>
      </c>
      <c r="C398" t="s">
        <v>18</v>
      </c>
      <c r="D398" t="s">
        <v>5323</v>
      </c>
      <c r="E398" t="s">
        <v>3446</v>
      </c>
      <c r="F398" t="s">
        <v>19</v>
      </c>
      <c r="G398" t="s">
        <v>1476</v>
      </c>
      <c r="H398" s="3" t="s">
        <v>1474</v>
      </c>
      <c r="J398" t="s">
        <v>1475</v>
      </c>
      <c r="K398">
        <v>1</v>
      </c>
      <c r="L398">
        <v>65</v>
      </c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</row>
    <row r="399" spans="1:26">
      <c r="A399" s="1">
        <v>44300</v>
      </c>
      <c r="B399" s="2">
        <v>202104141167</v>
      </c>
      <c r="C399" t="s">
        <v>18</v>
      </c>
      <c r="D399" t="s">
        <v>5324</v>
      </c>
      <c r="E399" t="s">
        <v>3452</v>
      </c>
      <c r="F399" t="s">
        <v>19</v>
      </c>
      <c r="G399" t="s">
        <v>1476</v>
      </c>
      <c r="H399" s="3">
        <v>4714781020268</v>
      </c>
      <c r="J399" t="s">
        <v>425</v>
      </c>
      <c r="K399">
        <v>1</v>
      </c>
      <c r="L399">
        <v>430</v>
      </c>
      <c r="N399" s="6" t="s">
        <v>2020</v>
      </c>
      <c r="O399" s="6"/>
      <c r="P399" s="6">
        <v>495</v>
      </c>
      <c r="Q399" s="6" t="s">
        <v>1476</v>
      </c>
      <c r="R399" s="6" t="s">
        <v>1477</v>
      </c>
      <c r="S399" s="6"/>
      <c r="T399" s="6">
        <v>188924</v>
      </c>
      <c r="U399" s="6" t="s">
        <v>3453</v>
      </c>
      <c r="V399" s="6" t="s">
        <v>3454</v>
      </c>
      <c r="W399" s="6"/>
      <c r="X399" s="6"/>
      <c r="Y399" s="6"/>
      <c r="Z399" t="s">
        <v>3450</v>
      </c>
    </row>
    <row r="400" spans="1:26">
      <c r="A400" s="1">
        <v>44300</v>
      </c>
      <c r="B400" s="2">
        <v>202104141167</v>
      </c>
      <c r="C400" t="s">
        <v>18</v>
      </c>
      <c r="D400" t="s">
        <v>5324</v>
      </c>
      <c r="E400" t="s">
        <v>3452</v>
      </c>
      <c r="F400" t="s">
        <v>19</v>
      </c>
      <c r="G400" t="s">
        <v>1476</v>
      </c>
      <c r="H400" s="3" t="s">
        <v>1474</v>
      </c>
      <c r="J400" t="s">
        <v>1475</v>
      </c>
      <c r="K400">
        <v>1</v>
      </c>
      <c r="L400">
        <v>65</v>
      </c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</row>
    <row r="401" spans="1:26">
      <c r="A401" s="1">
        <v>44300</v>
      </c>
      <c r="B401" s="2">
        <v>202104141168</v>
      </c>
      <c r="C401" t="s">
        <v>18</v>
      </c>
      <c r="D401" t="s">
        <v>5325</v>
      </c>
      <c r="E401" t="s">
        <v>3458</v>
      </c>
      <c r="F401" t="s">
        <v>19</v>
      </c>
      <c r="G401" t="s">
        <v>1476</v>
      </c>
      <c r="H401" s="3" t="s">
        <v>275</v>
      </c>
      <c r="J401" t="s">
        <v>425</v>
      </c>
      <c r="K401">
        <v>1</v>
      </c>
      <c r="L401">
        <v>528</v>
      </c>
      <c r="N401" s="6" t="s">
        <v>1512</v>
      </c>
      <c r="O401" s="6"/>
      <c r="P401" s="6">
        <v>593</v>
      </c>
      <c r="Q401" s="6" t="s">
        <v>1476</v>
      </c>
      <c r="R401" s="6" t="s">
        <v>1477</v>
      </c>
      <c r="S401" s="6"/>
      <c r="T401" s="6">
        <v>130556</v>
      </c>
      <c r="U401" s="6" t="s">
        <v>2431</v>
      </c>
      <c r="V401" s="6" t="s">
        <v>2432</v>
      </c>
      <c r="W401" s="6"/>
      <c r="X401" s="6"/>
      <c r="Y401" s="6"/>
      <c r="Z401" t="s">
        <v>3456</v>
      </c>
    </row>
    <row r="402" spans="1:26">
      <c r="A402" s="1">
        <v>44300</v>
      </c>
      <c r="B402" s="2">
        <v>202104141168</v>
      </c>
      <c r="C402" t="s">
        <v>18</v>
      </c>
      <c r="D402" t="s">
        <v>5325</v>
      </c>
      <c r="E402" t="s">
        <v>3458</v>
      </c>
      <c r="F402" t="s">
        <v>19</v>
      </c>
      <c r="G402" t="s">
        <v>1476</v>
      </c>
      <c r="H402" s="3" t="s">
        <v>1474</v>
      </c>
      <c r="J402" t="s">
        <v>1475</v>
      </c>
      <c r="K402">
        <v>1</v>
      </c>
      <c r="L402">
        <v>65</v>
      </c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</row>
    <row r="403" spans="1:26">
      <c r="A403" s="1">
        <v>44300</v>
      </c>
      <c r="B403" s="2">
        <v>202104141169</v>
      </c>
      <c r="C403" t="s">
        <v>18</v>
      </c>
      <c r="D403" t="s">
        <v>5326</v>
      </c>
      <c r="E403" t="s">
        <v>3462</v>
      </c>
      <c r="F403" t="s">
        <v>19</v>
      </c>
      <c r="G403" t="s">
        <v>1476</v>
      </c>
      <c r="H403" s="3">
        <v>4714781021463</v>
      </c>
      <c r="J403" t="s">
        <v>425</v>
      </c>
      <c r="K403">
        <v>1</v>
      </c>
      <c r="L403">
        <v>120</v>
      </c>
      <c r="N403" s="6" t="s">
        <v>3102</v>
      </c>
      <c r="O403" s="6"/>
      <c r="P403" s="6">
        <v>805</v>
      </c>
      <c r="Q403" s="6" t="s">
        <v>1476</v>
      </c>
      <c r="R403" s="6" t="s">
        <v>1477</v>
      </c>
      <c r="S403" s="6"/>
      <c r="T403" s="6">
        <v>142168</v>
      </c>
      <c r="U403" s="6" t="s">
        <v>2433</v>
      </c>
      <c r="V403" s="6" t="s">
        <v>2434</v>
      </c>
      <c r="W403" s="6"/>
      <c r="X403" s="6"/>
      <c r="Y403" s="6"/>
      <c r="Z403" t="s">
        <v>3460</v>
      </c>
    </row>
    <row r="404" spans="1:26">
      <c r="A404" s="1">
        <v>44300</v>
      </c>
      <c r="B404" s="2">
        <v>202104141169</v>
      </c>
      <c r="C404" t="s">
        <v>18</v>
      </c>
      <c r="D404" t="s">
        <v>5326</v>
      </c>
      <c r="E404" t="s">
        <v>3462</v>
      </c>
      <c r="F404" t="s">
        <v>19</v>
      </c>
      <c r="G404" t="s">
        <v>1476</v>
      </c>
      <c r="H404" s="3">
        <v>4714781020107</v>
      </c>
      <c r="J404" t="s">
        <v>425</v>
      </c>
      <c r="K404">
        <v>1</v>
      </c>
      <c r="L404">
        <v>399</v>
      </c>
      <c r="N404" s="6" t="s">
        <v>877</v>
      </c>
      <c r="O404" s="6"/>
      <c r="P404" s="6">
        <v>805</v>
      </c>
      <c r="Q404" s="6" t="s">
        <v>1476</v>
      </c>
      <c r="R404" s="6" t="s">
        <v>1477</v>
      </c>
      <c r="S404" s="6"/>
      <c r="T404" s="6">
        <v>142168</v>
      </c>
      <c r="U404" s="6" t="s">
        <v>2433</v>
      </c>
      <c r="V404" s="6" t="s">
        <v>2434</v>
      </c>
      <c r="W404" s="6"/>
      <c r="X404" s="6"/>
      <c r="Y404" s="6"/>
      <c r="Z404" t="s">
        <v>3460</v>
      </c>
    </row>
    <row r="405" spans="1:26">
      <c r="A405" s="1">
        <v>44300</v>
      </c>
      <c r="B405" s="2">
        <v>202104141169</v>
      </c>
      <c r="C405" t="s">
        <v>18</v>
      </c>
      <c r="D405" t="s">
        <v>5326</v>
      </c>
      <c r="E405" t="s">
        <v>3462</v>
      </c>
      <c r="F405" t="s">
        <v>19</v>
      </c>
      <c r="G405" t="s">
        <v>1476</v>
      </c>
      <c r="H405" s="3">
        <v>4714781020152</v>
      </c>
      <c r="J405" t="s">
        <v>425</v>
      </c>
      <c r="K405">
        <v>1</v>
      </c>
      <c r="L405">
        <v>49</v>
      </c>
      <c r="N405" s="6" t="s">
        <v>282</v>
      </c>
      <c r="O405" s="6"/>
      <c r="P405" s="6">
        <v>805</v>
      </c>
      <c r="Q405" s="6" t="s">
        <v>1476</v>
      </c>
      <c r="R405" s="6" t="s">
        <v>1477</v>
      </c>
      <c r="S405" s="6"/>
      <c r="T405" s="6">
        <v>142168</v>
      </c>
      <c r="U405" s="6" t="s">
        <v>2433</v>
      </c>
      <c r="V405" s="6" t="s">
        <v>2434</v>
      </c>
      <c r="W405" s="6"/>
      <c r="X405" s="6"/>
      <c r="Y405" s="6"/>
      <c r="Z405" t="s">
        <v>3460</v>
      </c>
    </row>
    <row r="406" spans="1:26">
      <c r="A406" s="1">
        <v>44300</v>
      </c>
      <c r="B406" s="2">
        <v>202104141169</v>
      </c>
      <c r="C406" t="s">
        <v>18</v>
      </c>
      <c r="D406" t="s">
        <v>5326</v>
      </c>
      <c r="E406" t="s">
        <v>3462</v>
      </c>
      <c r="F406" t="s">
        <v>19</v>
      </c>
      <c r="G406" t="s">
        <v>1476</v>
      </c>
      <c r="H406" s="3">
        <v>4714781020800</v>
      </c>
      <c r="J406" t="s">
        <v>425</v>
      </c>
      <c r="K406">
        <v>1</v>
      </c>
      <c r="L406">
        <v>128</v>
      </c>
      <c r="N406" s="6" t="s">
        <v>1509</v>
      </c>
      <c r="O406" s="6"/>
      <c r="P406" s="6">
        <v>805</v>
      </c>
      <c r="Q406" s="6" t="s">
        <v>1476</v>
      </c>
      <c r="R406" s="6" t="s">
        <v>1477</v>
      </c>
      <c r="S406" s="6"/>
      <c r="T406" s="6">
        <v>142168</v>
      </c>
      <c r="U406" s="6" t="s">
        <v>2433</v>
      </c>
      <c r="V406" s="6" t="s">
        <v>2434</v>
      </c>
      <c r="W406" s="6"/>
      <c r="X406" s="6"/>
      <c r="Y406" s="6"/>
      <c r="Z406" t="s">
        <v>3460</v>
      </c>
    </row>
    <row r="407" spans="1:26">
      <c r="A407" s="1">
        <v>44300</v>
      </c>
      <c r="B407" s="2">
        <v>202104141169</v>
      </c>
      <c r="C407" t="s">
        <v>18</v>
      </c>
      <c r="D407" t="s">
        <v>5326</v>
      </c>
      <c r="E407" t="s">
        <v>3462</v>
      </c>
      <c r="F407" t="s">
        <v>19</v>
      </c>
      <c r="G407" t="s">
        <v>1476</v>
      </c>
      <c r="H407" s="3">
        <v>4714781020794</v>
      </c>
      <c r="J407" t="s">
        <v>425</v>
      </c>
      <c r="K407">
        <v>1</v>
      </c>
      <c r="L407">
        <v>109</v>
      </c>
      <c r="N407" s="6" t="s">
        <v>1490</v>
      </c>
      <c r="O407" s="6"/>
      <c r="P407" s="6">
        <v>805</v>
      </c>
      <c r="Q407" s="6" t="s">
        <v>1476</v>
      </c>
      <c r="R407" s="6" t="s">
        <v>1477</v>
      </c>
      <c r="S407" s="6"/>
      <c r="T407" s="6">
        <v>142168</v>
      </c>
      <c r="U407" s="6" t="s">
        <v>2433</v>
      </c>
      <c r="V407" s="6" t="s">
        <v>2434</v>
      </c>
      <c r="W407" s="6"/>
      <c r="X407" s="6"/>
      <c r="Y407" s="6"/>
      <c r="Z407" t="s">
        <v>3460</v>
      </c>
    </row>
    <row r="408" spans="1:26">
      <c r="A408" s="1">
        <v>44300</v>
      </c>
      <c r="B408" s="2">
        <v>202104141170</v>
      </c>
      <c r="C408" t="s">
        <v>18</v>
      </c>
      <c r="D408" t="s">
        <v>5327</v>
      </c>
      <c r="E408" t="s">
        <v>3466</v>
      </c>
      <c r="F408" t="s">
        <v>19</v>
      </c>
      <c r="G408" t="s">
        <v>1940</v>
      </c>
      <c r="H408" s="3">
        <v>4714781020107</v>
      </c>
      <c r="J408" t="s">
        <v>425</v>
      </c>
      <c r="K408">
        <v>3</v>
      </c>
      <c r="L408">
        <v>1137</v>
      </c>
      <c r="N408" s="6" t="s">
        <v>877</v>
      </c>
      <c r="O408" s="6"/>
      <c r="P408" s="6">
        <v>1137</v>
      </c>
      <c r="Q408" s="6" t="s">
        <v>1940</v>
      </c>
      <c r="R408" s="6" t="s">
        <v>1495</v>
      </c>
      <c r="S408" s="6"/>
      <c r="T408" s="6"/>
      <c r="U408" s="6"/>
      <c r="V408" s="6"/>
      <c r="W408" s="6">
        <v>234</v>
      </c>
      <c r="X408" s="6" t="s">
        <v>3467</v>
      </c>
      <c r="Y408" s="6"/>
      <c r="Z408" t="s">
        <v>3464</v>
      </c>
    </row>
    <row r="409" spans="1:26">
      <c r="A409" s="1">
        <v>44300</v>
      </c>
      <c r="B409" s="2">
        <v>202104141171</v>
      </c>
      <c r="C409" t="s">
        <v>18</v>
      </c>
      <c r="D409" t="s">
        <v>5328</v>
      </c>
      <c r="E409" t="s">
        <v>3471</v>
      </c>
      <c r="F409" t="s">
        <v>19</v>
      </c>
      <c r="G409" t="s">
        <v>1476</v>
      </c>
      <c r="H409" s="3" t="s">
        <v>163</v>
      </c>
      <c r="J409" t="s">
        <v>425</v>
      </c>
      <c r="K409">
        <v>1</v>
      </c>
      <c r="L409">
        <v>347</v>
      </c>
      <c r="N409" s="6" t="s">
        <v>1487</v>
      </c>
      <c r="O409" s="6"/>
      <c r="P409" s="6">
        <v>996</v>
      </c>
      <c r="Q409" s="6" t="s">
        <v>1476</v>
      </c>
      <c r="R409" s="6" t="s">
        <v>1477</v>
      </c>
      <c r="S409" s="6"/>
      <c r="T409" s="6">
        <v>902805</v>
      </c>
      <c r="U409" s="6" t="s">
        <v>2482</v>
      </c>
      <c r="V409" s="6" t="s">
        <v>2483</v>
      </c>
      <c r="W409" s="6"/>
      <c r="X409" s="6"/>
      <c r="Y409" s="6"/>
      <c r="Z409" t="s">
        <v>3469</v>
      </c>
    </row>
    <row r="410" spans="1:26">
      <c r="A410" s="1">
        <v>44300</v>
      </c>
      <c r="B410" s="2">
        <v>202104141171</v>
      </c>
      <c r="C410" t="s">
        <v>18</v>
      </c>
      <c r="D410" t="s">
        <v>5328</v>
      </c>
      <c r="E410" t="s">
        <v>3471</v>
      </c>
      <c r="F410" t="s">
        <v>19</v>
      </c>
      <c r="G410" t="s">
        <v>1476</v>
      </c>
      <c r="H410" s="3">
        <v>4714781020824</v>
      </c>
      <c r="J410" t="s">
        <v>425</v>
      </c>
      <c r="K410">
        <v>1</v>
      </c>
      <c r="L410">
        <v>350</v>
      </c>
      <c r="N410" s="6" t="s">
        <v>1920</v>
      </c>
      <c r="O410" s="6"/>
      <c r="P410" s="6">
        <v>996</v>
      </c>
      <c r="Q410" s="6" t="s">
        <v>1476</v>
      </c>
      <c r="R410" s="6" t="s">
        <v>1477</v>
      </c>
      <c r="S410" s="6"/>
      <c r="T410" s="6">
        <v>902805</v>
      </c>
      <c r="U410" s="6" t="s">
        <v>2482</v>
      </c>
      <c r="V410" s="6" t="s">
        <v>2483</v>
      </c>
      <c r="W410" s="6"/>
      <c r="X410" s="6"/>
      <c r="Y410" s="6"/>
      <c r="Z410" t="s">
        <v>3469</v>
      </c>
    </row>
    <row r="411" spans="1:26">
      <c r="A411" s="1">
        <v>44300</v>
      </c>
      <c r="B411" s="2">
        <v>202104141171</v>
      </c>
      <c r="C411" t="s">
        <v>18</v>
      </c>
      <c r="D411" t="s">
        <v>5328</v>
      </c>
      <c r="E411" t="s">
        <v>3471</v>
      </c>
      <c r="F411" t="s">
        <v>19</v>
      </c>
      <c r="G411" t="s">
        <v>1476</v>
      </c>
      <c r="H411" s="3">
        <v>4714781020282</v>
      </c>
      <c r="J411" t="s">
        <v>425</v>
      </c>
      <c r="K411">
        <v>1</v>
      </c>
      <c r="L411">
        <v>299</v>
      </c>
      <c r="N411" s="6" t="s">
        <v>1913</v>
      </c>
      <c r="O411" s="6"/>
      <c r="P411" s="6">
        <v>996</v>
      </c>
      <c r="Q411" s="6" t="s">
        <v>1476</v>
      </c>
      <c r="R411" s="6" t="s">
        <v>1477</v>
      </c>
      <c r="S411" s="6"/>
      <c r="T411" s="6">
        <v>902805</v>
      </c>
      <c r="U411" s="6" t="s">
        <v>2482</v>
      </c>
      <c r="V411" s="6" t="s">
        <v>2483</v>
      </c>
      <c r="W411" s="6"/>
      <c r="X411" s="6"/>
      <c r="Y411" s="6"/>
      <c r="Z411" t="s">
        <v>3469</v>
      </c>
    </row>
    <row r="412" spans="1:26">
      <c r="A412" s="1">
        <v>44300</v>
      </c>
      <c r="B412" s="2">
        <v>202104141172</v>
      </c>
      <c r="C412" t="s">
        <v>18</v>
      </c>
      <c r="D412" t="s">
        <v>5329</v>
      </c>
      <c r="E412" t="s">
        <v>3475</v>
      </c>
      <c r="F412" t="s">
        <v>19</v>
      </c>
      <c r="G412" t="s">
        <v>1960</v>
      </c>
      <c r="H412" s="3" t="s">
        <v>245</v>
      </c>
      <c r="J412" t="s">
        <v>425</v>
      </c>
      <c r="K412">
        <v>1</v>
      </c>
      <c r="L412">
        <v>910</v>
      </c>
      <c r="N412" s="6" t="s">
        <v>1485</v>
      </c>
      <c r="O412" s="6"/>
      <c r="P412" s="6">
        <v>959</v>
      </c>
      <c r="Q412" s="6" t="s">
        <v>1960</v>
      </c>
      <c r="R412" s="6" t="s">
        <v>1961</v>
      </c>
      <c r="S412" s="6"/>
      <c r="T412" s="6"/>
      <c r="U412" s="6"/>
      <c r="V412" s="6"/>
      <c r="W412" s="6">
        <v>241</v>
      </c>
      <c r="X412" s="6" t="s">
        <v>3476</v>
      </c>
      <c r="Y412" s="6"/>
      <c r="Z412" t="s">
        <v>3473</v>
      </c>
    </row>
    <row r="413" spans="1:26">
      <c r="A413" s="1">
        <v>44300</v>
      </c>
      <c r="B413" s="2">
        <v>202104141172</v>
      </c>
      <c r="C413" t="s">
        <v>18</v>
      </c>
      <c r="D413" t="s">
        <v>5329</v>
      </c>
      <c r="E413" t="s">
        <v>3475</v>
      </c>
      <c r="F413" t="s">
        <v>19</v>
      </c>
      <c r="G413" t="s">
        <v>1960</v>
      </c>
      <c r="H413" s="3">
        <v>4714781020152</v>
      </c>
      <c r="J413" t="s">
        <v>425</v>
      </c>
      <c r="K413">
        <v>1</v>
      </c>
      <c r="L413">
        <v>49</v>
      </c>
      <c r="N413" s="6" t="s">
        <v>282</v>
      </c>
      <c r="O413" s="6"/>
      <c r="P413" s="6">
        <v>959</v>
      </c>
      <c r="Q413" s="6" t="s">
        <v>1960</v>
      </c>
      <c r="R413" s="6" t="s">
        <v>1961</v>
      </c>
      <c r="S413" s="6"/>
      <c r="T413" s="6"/>
      <c r="U413" s="6"/>
      <c r="V413" s="6"/>
      <c r="W413" s="6">
        <v>241</v>
      </c>
      <c r="X413" s="6" t="s">
        <v>3476</v>
      </c>
      <c r="Y413" s="6"/>
      <c r="Z413" t="s">
        <v>3473</v>
      </c>
    </row>
    <row r="414" spans="1:26">
      <c r="A414" s="1">
        <v>44300</v>
      </c>
      <c r="B414" s="2">
        <v>202104141173</v>
      </c>
      <c r="C414" t="s">
        <v>18</v>
      </c>
      <c r="D414" t="s">
        <v>5330</v>
      </c>
      <c r="E414" t="s">
        <v>3480</v>
      </c>
      <c r="F414" t="s">
        <v>19</v>
      </c>
      <c r="G414" t="s">
        <v>1476</v>
      </c>
      <c r="H414" s="3" t="s">
        <v>226</v>
      </c>
      <c r="J414" t="s">
        <v>425</v>
      </c>
      <c r="K414">
        <v>1</v>
      </c>
      <c r="L414">
        <v>697</v>
      </c>
      <c r="N414" s="6" t="s">
        <v>1929</v>
      </c>
      <c r="O414" s="6"/>
      <c r="P414" s="6">
        <v>975</v>
      </c>
      <c r="Q414" s="6" t="s">
        <v>1476</v>
      </c>
      <c r="R414" s="6" t="s">
        <v>1477</v>
      </c>
      <c r="S414" s="6"/>
      <c r="T414" s="6">
        <v>207274</v>
      </c>
      <c r="U414" s="6" t="s">
        <v>3481</v>
      </c>
      <c r="V414" s="6" t="s">
        <v>3482</v>
      </c>
      <c r="W414" s="6"/>
      <c r="X414" s="6"/>
      <c r="Y414" s="6"/>
      <c r="Z414" t="s">
        <v>3478</v>
      </c>
    </row>
    <row r="415" spans="1:26">
      <c r="A415" s="1">
        <v>44300</v>
      </c>
      <c r="B415" s="2">
        <v>202104141173</v>
      </c>
      <c r="C415" t="s">
        <v>18</v>
      </c>
      <c r="D415" t="s">
        <v>5330</v>
      </c>
      <c r="E415" t="s">
        <v>3480</v>
      </c>
      <c r="F415" t="s">
        <v>19</v>
      </c>
      <c r="G415" t="s">
        <v>1476</v>
      </c>
      <c r="H415" s="3">
        <v>4714781021463</v>
      </c>
      <c r="J415" t="s">
        <v>425</v>
      </c>
      <c r="K415">
        <v>1</v>
      </c>
      <c r="L415">
        <v>120</v>
      </c>
      <c r="N415" s="6" t="s">
        <v>3102</v>
      </c>
      <c r="O415" s="6"/>
      <c r="P415" s="6">
        <v>975</v>
      </c>
      <c r="Q415" s="6" t="s">
        <v>1476</v>
      </c>
      <c r="R415" s="6" t="s">
        <v>1477</v>
      </c>
      <c r="S415" s="6"/>
      <c r="T415" s="6">
        <v>207274</v>
      </c>
      <c r="U415" s="6" t="s">
        <v>3481</v>
      </c>
      <c r="V415" s="6" t="s">
        <v>3482</v>
      </c>
      <c r="W415" s="6"/>
      <c r="X415" s="6"/>
      <c r="Y415" s="6"/>
      <c r="Z415" t="s">
        <v>3478</v>
      </c>
    </row>
    <row r="416" spans="1:26">
      <c r="A416" s="1">
        <v>44300</v>
      </c>
      <c r="B416" s="2">
        <v>202104141173</v>
      </c>
      <c r="C416" t="s">
        <v>18</v>
      </c>
      <c r="D416" t="s">
        <v>5330</v>
      </c>
      <c r="E416" t="s">
        <v>3480</v>
      </c>
      <c r="F416" t="s">
        <v>19</v>
      </c>
      <c r="G416" t="s">
        <v>1476</v>
      </c>
      <c r="H416" s="3">
        <v>4714781021401</v>
      </c>
      <c r="J416" t="s">
        <v>425</v>
      </c>
      <c r="K416">
        <v>1</v>
      </c>
      <c r="L416">
        <v>99</v>
      </c>
      <c r="N416" s="6" t="s">
        <v>2411</v>
      </c>
      <c r="O416" s="6"/>
      <c r="P416" s="6">
        <v>975</v>
      </c>
      <c r="Q416" s="6" t="s">
        <v>1476</v>
      </c>
      <c r="R416" s="6" t="s">
        <v>1477</v>
      </c>
      <c r="S416" s="6"/>
      <c r="T416" s="6">
        <v>207274</v>
      </c>
      <c r="U416" s="6" t="s">
        <v>3481</v>
      </c>
      <c r="V416" s="6" t="s">
        <v>3482</v>
      </c>
      <c r="W416" s="6"/>
      <c r="X416" s="6"/>
      <c r="Y416" s="6"/>
      <c r="Z416" t="s">
        <v>3478</v>
      </c>
    </row>
    <row r="417" spans="1:26">
      <c r="A417" s="1">
        <v>44300</v>
      </c>
      <c r="B417" s="2">
        <v>202104141173</v>
      </c>
      <c r="C417" t="s">
        <v>18</v>
      </c>
      <c r="D417" t="s">
        <v>5330</v>
      </c>
      <c r="E417" t="s">
        <v>3480</v>
      </c>
      <c r="F417" t="s">
        <v>19</v>
      </c>
      <c r="G417" t="s">
        <v>1476</v>
      </c>
      <c r="H417" s="3">
        <v>4714781020169</v>
      </c>
      <c r="J417" t="s">
        <v>425</v>
      </c>
      <c r="K417">
        <v>1</v>
      </c>
      <c r="L417">
        <v>59</v>
      </c>
      <c r="N417" s="6" t="s">
        <v>195</v>
      </c>
      <c r="O417" s="6"/>
      <c r="P417" s="6">
        <v>975</v>
      </c>
      <c r="Q417" s="6" t="s">
        <v>1476</v>
      </c>
      <c r="R417" s="6" t="s">
        <v>1477</v>
      </c>
      <c r="S417" s="6"/>
      <c r="T417" s="6">
        <v>207274</v>
      </c>
      <c r="U417" s="6" t="s">
        <v>3481</v>
      </c>
      <c r="V417" s="6" t="s">
        <v>3482</v>
      </c>
      <c r="W417" s="6"/>
      <c r="X417" s="6"/>
      <c r="Y417" s="6"/>
      <c r="Z417" t="s">
        <v>3478</v>
      </c>
    </row>
    <row r="418" spans="1:26">
      <c r="A418" s="1">
        <v>44300</v>
      </c>
      <c r="B418" s="2">
        <v>202104141174</v>
      </c>
      <c r="C418" t="s">
        <v>18</v>
      </c>
      <c r="D418" t="s">
        <v>5331</v>
      </c>
      <c r="E418" t="s">
        <v>3486</v>
      </c>
      <c r="F418" t="s">
        <v>19</v>
      </c>
      <c r="G418" t="s">
        <v>1960</v>
      </c>
      <c r="H418" s="3" t="s">
        <v>181</v>
      </c>
      <c r="J418" t="s">
        <v>425</v>
      </c>
      <c r="K418">
        <v>1</v>
      </c>
      <c r="L418">
        <v>888</v>
      </c>
      <c r="N418" s="6" t="s">
        <v>879</v>
      </c>
      <c r="O418" s="6"/>
      <c r="P418" s="6">
        <v>947</v>
      </c>
      <c r="Q418" s="6" t="s">
        <v>1960</v>
      </c>
      <c r="R418" s="6" t="s">
        <v>1961</v>
      </c>
      <c r="S418" s="6"/>
      <c r="T418" s="6"/>
      <c r="U418" s="6"/>
      <c r="V418" s="6"/>
      <c r="W418" s="6">
        <v>300</v>
      </c>
      <c r="X418" s="6" t="s">
        <v>3487</v>
      </c>
      <c r="Y418" s="6"/>
      <c r="Z418" t="s">
        <v>3484</v>
      </c>
    </row>
    <row r="419" spans="1:26">
      <c r="A419" s="1">
        <v>44300</v>
      </c>
      <c r="B419" s="2">
        <v>202104141174</v>
      </c>
      <c r="C419" t="s">
        <v>18</v>
      </c>
      <c r="D419" t="s">
        <v>5331</v>
      </c>
      <c r="E419" t="s">
        <v>3486</v>
      </c>
      <c r="F419" t="s">
        <v>19</v>
      </c>
      <c r="G419" t="s">
        <v>1960</v>
      </c>
      <c r="H419" s="3">
        <v>4714781021234</v>
      </c>
      <c r="J419" t="s">
        <v>425</v>
      </c>
      <c r="K419">
        <v>1</v>
      </c>
      <c r="L419">
        <v>59</v>
      </c>
      <c r="N419" s="6" t="s">
        <v>2412</v>
      </c>
      <c r="O419" s="6"/>
      <c r="P419" s="6">
        <v>947</v>
      </c>
      <c r="Q419" s="6" t="s">
        <v>1960</v>
      </c>
      <c r="R419" s="6" t="s">
        <v>1961</v>
      </c>
      <c r="S419" s="6"/>
      <c r="T419" s="6"/>
      <c r="U419" s="6"/>
      <c r="V419" s="6"/>
      <c r="W419" s="6">
        <v>300</v>
      </c>
      <c r="X419" s="6" t="s">
        <v>3487</v>
      </c>
      <c r="Y419" s="6"/>
      <c r="Z419" t="s">
        <v>3484</v>
      </c>
    </row>
    <row r="420" spans="1:26">
      <c r="A420" s="1">
        <v>44300</v>
      </c>
      <c r="B420" s="2">
        <v>202104141175</v>
      </c>
      <c r="C420" t="s">
        <v>18</v>
      </c>
      <c r="D420" t="s">
        <v>5332</v>
      </c>
      <c r="E420" t="s">
        <v>3491</v>
      </c>
      <c r="F420" t="s">
        <v>19</v>
      </c>
      <c r="G420" t="s">
        <v>1476</v>
      </c>
      <c r="H420" s="3" t="s">
        <v>163</v>
      </c>
      <c r="J420" t="s">
        <v>425</v>
      </c>
      <c r="K420">
        <v>2</v>
      </c>
      <c r="L420">
        <v>731</v>
      </c>
      <c r="N420" s="6" t="s">
        <v>1487</v>
      </c>
      <c r="O420" s="6"/>
      <c r="P420" s="6">
        <v>1280</v>
      </c>
      <c r="Q420" s="6" t="s">
        <v>1476</v>
      </c>
      <c r="R420" s="6" t="s">
        <v>1477</v>
      </c>
      <c r="S420" s="6"/>
      <c r="T420" s="6">
        <v>130475</v>
      </c>
      <c r="U420" s="6" t="s">
        <v>3492</v>
      </c>
      <c r="V420" s="6" t="s">
        <v>3493</v>
      </c>
      <c r="W420" s="6"/>
      <c r="X420" s="6"/>
      <c r="Y420" s="6"/>
      <c r="Z420" t="s">
        <v>3489</v>
      </c>
    </row>
    <row r="421" spans="1:26">
      <c r="A421" s="1">
        <v>44300</v>
      </c>
      <c r="B421" s="2">
        <v>202104141175</v>
      </c>
      <c r="C421" t="s">
        <v>18</v>
      </c>
      <c r="D421" t="s">
        <v>5332</v>
      </c>
      <c r="E421" t="s">
        <v>3491</v>
      </c>
      <c r="F421" t="s">
        <v>19</v>
      </c>
      <c r="G421" t="s">
        <v>1476</v>
      </c>
      <c r="H421" s="3">
        <v>4714781021050</v>
      </c>
      <c r="J421" t="s">
        <v>425</v>
      </c>
      <c r="K421">
        <v>1</v>
      </c>
      <c r="L421">
        <v>99</v>
      </c>
      <c r="N421" s="6" t="s">
        <v>2028</v>
      </c>
      <c r="O421" s="6"/>
      <c r="P421" s="6">
        <v>1280</v>
      </c>
      <c r="Q421" s="6" t="s">
        <v>1476</v>
      </c>
      <c r="R421" s="6" t="s">
        <v>1477</v>
      </c>
      <c r="S421" s="6"/>
      <c r="T421" s="6">
        <v>130475</v>
      </c>
      <c r="U421" s="6" t="s">
        <v>3492</v>
      </c>
      <c r="V421" s="6" t="s">
        <v>3493</v>
      </c>
      <c r="W421" s="6"/>
      <c r="X421" s="6"/>
      <c r="Y421" s="6"/>
      <c r="Z421" t="s">
        <v>3489</v>
      </c>
    </row>
    <row r="422" spans="1:26">
      <c r="A422" s="1">
        <v>44300</v>
      </c>
      <c r="B422" s="2">
        <v>202104141175</v>
      </c>
      <c r="C422" t="s">
        <v>18</v>
      </c>
      <c r="D422" t="s">
        <v>5332</v>
      </c>
      <c r="E422" t="s">
        <v>3491</v>
      </c>
      <c r="F422" t="s">
        <v>19</v>
      </c>
      <c r="G422" t="s">
        <v>1476</v>
      </c>
      <c r="H422" s="3" t="s">
        <v>175</v>
      </c>
      <c r="J422" t="s">
        <v>425</v>
      </c>
      <c r="K422">
        <v>1</v>
      </c>
      <c r="L422">
        <v>450</v>
      </c>
      <c r="N422" s="6" t="s">
        <v>1482</v>
      </c>
      <c r="O422" s="6"/>
      <c r="P422" s="6">
        <v>1280</v>
      </c>
      <c r="Q422" s="6" t="s">
        <v>1476</v>
      </c>
      <c r="R422" s="6" t="s">
        <v>1477</v>
      </c>
      <c r="S422" s="6"/>
      <c r="T422" s="6">
        <v>130475</v>
      </c>
      <c r="U422" s="6" t="s">
        <v>3492</v>
      </c>
      <c r="V422" s="6" t="s">
        <v>3493</v>
      </c>
      <c r="W422" s="6"/>
      <c r="X422" s="6"/>
      <c r="Y422" s="6"/>
      <c r="Z422" t="s">
        <v>3489</v>
      </c>
    </row>
    <row r="423" spans="1:26">
      <c r="A423" s="1">
        <v>44300</v>
      </c>
      <c r="B423" s="2">
        <v>202104141176</v>
      </c>
      <c r="C423" t="s">
        <v>18</v>
      </c>
      <c r="D423" t="s">
        <v>5333</v>
      </c>
      <c r="E423" t="s">
        <v>3497</v>
      </c>
      <c r="F423" t="s">
        <v>19</v>
      </c>
      <c r="G423" t="s">
        <v>1940</v>
      </c>
      <c r="H423" s="3" t="s">
        <v>308</v>
      </c>
      <c r="J423" t="s">
        <v>425</v>
      </c>
      <c r="K423">
        <v>1</v>
      </c>
      <c r="L423">
        <v>430</v>
      </c>
      <c r="N423" s="6" t="s">
        <v>1992</v>
      </c>
      <c r="O423" s="6"/>
      <c r="P423" s="6">
        <v>490</v>
      </c>
      <c r="Q423" s="6" t="s">
        <v>1940</v>
      </c>
      <c r="R423" s="6" t="s">
        <v>1048</v>
      </c>
      <c r="S423" s="6"/>
      <c r="T423" s="6"/>
      <c r="U423" s="6"/>
      <c r="V423" s="6"/>
      <c r="W423" s="6">
        <v>251</v>
      </c>
      <c r="X423" s="6" t="s">
        <v>3498</v>
      </c>
      <c r="Y423" s="6"/>
      <c r="Z423" t="s">
        <v>3495</v>
      </c>
    </row>
    <row r="424" spans="1:26">
      <c r="A424" s="1">
        <v>44300</v>
      </c>
      <c r="B424" s="2">
        <v>202104141176</v>
      </c>
      <c r="C424" t="s">
        <v>18</v>
      </c>
      <c r="D424" t="s">
        <v>5333</v>
      </c>
      <c r="E424" t="s">
        <v>3497</v>
      </c>
      <c r="F424" t="s">
        <v>19</v>
      </c>
      <c r="G424" t="s">
        <v>1940</v>
      </c>
      <c r="H424" s="3" t="s">
        <v>1474</v>
      </c>
      <c r="J424" t="s">
        <v>1475</v>
      </c>
      <c r="K424">
        <v>1</v>
      </c>
      <c r="L424">
        <v>60</v>
      </c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</row>
    <row r="425" spans="1:26">
      <c r="A425" s="1">
        <v>44300</v>
      </c>
      <c r="B425" s="2">
        <v>202104141177</v>
      </c>
      <c r="C425" t="s">
        <v>18</v>
      </c>
      <c r="D425" t="s">
        <v>5334</v>
      </c>
      <c r="E425" t="s">
        <v>3502</v>
      </c>
      <c r="F425" t="s">
        <v>19</v>
      </c>
      <c r="G425" t="s">
        <v>1476</v>
      </c>
      <c r="H425" s="3">
        <v>4714781020541</v>
      </c>
      <c r="J425" t="s">
        <v>425</v>
      </c>
      <c r="K425">
        <v>2</v>
      </c>
      <c r="L425">
        <v>600</v>
      </c>
      <c r="N425" s="6" t="s">
        <v>1493</v>
      </c>
      <c r="O425" s="6"/>
      <c r="P425" s="6">
        <v>699</v>
      </c>
      <c r="Q425" s="6" t="s">
        <v>1476</v>
      </c>
      <c r="R425" s="6" t="s">
        <v>1477</v>
      </c>
      <c r="S425" s="6"/>
      <c r="T425" s="6">
        <v>142766</v>
      </c>
      <c r="U425" s="6" t="s">
        <v>3503</v>
      </c>
      <c r="V425" s="6" t="s">
        <v>3504</v>
      </c>
      <c r="W425" s="6"/>
      <c r="X425" s="6"/>
      <c r="Y425" s="6"/>
      <c r="Z425" t="s">
        <v>3500</v>
      </c>
    </row>
    <row r="426" spans="1:26">
      <c r="A426" s="1">
        <v>44300</v>
      </c>
      <c r="B426" s="2">
        <v>202104141177</v>
      </c>
      <c r="C426" t="s">
        <v>18</v>
      </c>
      <c r="D426" t="s">
        <v>5334</v>
      </c>
      <c r="E426" t="s">
        <v>3502</v>
      </c>
      <c r="F426" t="s">
        <v>19</v>
      </c>
      <c r="G426" t="s">
        <v>1476</v>
      </c>
      <c r="H426" s="3">
        <v>4714781021401</v>
      </c>
      <c r="J426" t="s">
        <v>425</v>
      </c>
      <c r="K426">
        <v>1</v>
      </c>
      <c r="L426">
        <v>99</v>
      </c>
      <c r="N426" s="6" t="s">
        <v>2411</v>
      </c>
      <c r="O426" s="6"/>
      <c r="P426" s="6">
        <v>699</v>
      </c>
      <c r="Q426" s="6" t="s">
        <v>1476</v>
      </c>
      <c r="R426" s="6" t="s">
        <v>1477</v>
      </c>
      <c r="S426" s="6"/>
      <c r="T426" s="6">
        <v>142766</v>
      </c>
      <c r="U426" s="6" t="s">
        <v>3503</v>
      </c>
      <c r="V426" s="6" t="s">
        <v>3504</v>
      </c>
      <c r="W426" s="6"/>
      <c r="X426" s="6"/>
      <c r="Y426" s="6"/>
      <c r="Z426" t="s">
        <v>3500</v>
      </c>
    </row>
    <row r="427" spans="1:26">
      <c r="A427" s="1">
        <v>44300</v>
      </c>
      <c r="B427" s="2">
        <v>202104141178</v>
      </c>
      <c r="C427" t="s">
        <v>18</v>
      </c>
      <c r="D427" t="s">
        <v>2488</v>
      </c>
      <c r="E427" t="s">
        <v>3507</v>
      </c>
      <c r="F427" t="s">
        <v>19</v>
      </c>
      <c r="G427" t="s">
        <v>1476</v>
      </c>
      <c r="H427" s="3">
        <v>4714781021463</v>
      </c>
      <c r="J427" t="s">
        <v>425</v>
      </c>
      <c r="K427">
        <v>1</v>
      </c>
      <c r="L427">
        <v>120</v>
      </c>
      <c r="N427" s="6" t="s">
        <v>3102</v>
      </c>
      <c r="O427" s="6"/>
      <c r="P427" s="6">
        <v>1008</v>
      </c>
      <c r="Q427" s="6" t="s">
        <v>1476</v>
      </c>
      <c r="R427" s="6" t="s">
        <v>1477</v>
      </c>
      <c r="S427" s="6"/>
      <c r="T427" s="6">
        <v>150789</v>
      </c>
      <c r="U427" s="6" t="s">
        <v>3508</v>
      </c>
      <c r="V427" s="6" t="s">
        <v>3509</v>
      </c>
      <c r="W427" s="6"/>
      <c r="X427" s="6"/>
      <c r="Y427" s="6"/>
      <c r="Z427" t="s">
        <v>3506</v>
      </c>
    </row>
    <row r="428" spans="1:26">
      <c r="A428" s="1">
        <v>44300</v>
      </c>
      <c r="B428" s="2">
        <v>202104141178</v>
      </c>
      <c r="C428" t="s">
        <v>18</v>
      </c>
      <c r="D428" t="s">
        <v>2488</v>
      </c>
      <c r="E428" t="s">
        <v>3507</v>
      </c>
      <c r="F428" t="s">
        <v>19</v>
      </c>
      <c r="G428" t="s">
        <v>1476</v>
      </c>
      <c r="H428" s="3" t="s">
        <v>181</v>
      </c>
      <c r="J428" t="s">
        <v>425</v>
      </c>
      <c r="K428">
        <v>1</v>
      </c>
      <c r="L428">
        <v>888</v>
      </c>
      <c r="N428" s="6" t="s">
        <v>879</v>
      </c>
      <c r="O428" s="6"/>
      <c r="P428" s="6">
        <v>1008</v>
      </c>
      <c r="Q428" s="6" t="s">
        <v>1476</v>
      </c>
      <c r="R428" s="6" t="s">
        <v>1477</v>
      </c>
      <c r="S428" s="6"/>
      <c r="T428" s="6">
        <v>150789</v>
      </c>
      <c r="U428" s="6" t="s">
        <v>3508</v>
      </c>
      <c r="V428" s="6" t="s">
        <v>3509</v>
      </c>
      <c r="W428" s="6"/>
      <c r="X428" s="6"/>
      <c r="Y428" s="6"/>
      <c r="Z428" t="s">
        <v>3506</v>
      </c>
    </row>
    <row r="429" spans="1:26">
      <c r="A429" s="1">
        <v>44300</v>
      </c>
      <c r="B429" s="2">
        <v>202104141179</v>
      </c>
      <c r="C429" t="s">
        <v>18</v>
      </c>
      <c r="D429" t="s">
        <v>5335</v>
      </c>
      <c r="E429" t="s">
        <v>3513</v>
      </c>
      <c r="F429" t="s">
        <v>19</v>
      </c>
      <c r="G429" t="s">
        <v>1960</v>
      </c>
      <c r="H429" s="3" t="s">
        <v>164</v>
      </c>
      <c r="J429" t="s">
        <v>425</v>
      </c>
      <c r="K429">
        <v>1</v>
      </c>
      <c r="L429">
        <v>399</v>
      </c>
      <c r="N429" s="6" t="s">
        <v>1487</v>
      </c>
      <c r="O429" s="6"/>
      <c r="P429" s="6">
        <v>1197</v>
      </c>
      <c r="Q429" s="6" t="s">
        <v>1960</v>
      </c>
      <c r="R429" s="6" t="s">
        <v>1961</v>
      </c>
      <c r="S429" s="6"/>
      <c r="T429" s="6"/>
      <c r="U429" s="6"/>
      <c r="V429" s="6"/>
      <c r="W429" s="6">
        <v>635</v>
      </c>
      <c r="X429" s="6" t="s">
        <v>3514</v>
      </c>
      <c r="Y429" s="6"/>
      <c r="Z429" t="s">
        <v>3511</v>
      </c>
    </row>
    <row r="430" spans="1:26">
      <c r="A430" s="1">
        <v>44300</v>
      </c>
      <c r="B430" s="2">
        <v>202104141179</v>
      </c>
      <c r="C430" t="s">
        <v>18</v>
      </c>
      <c r="D430" t="s">
        <v>5335</v>
      </c>
      <c r="E430" t="s">
        <v>3513</v>
      </c>
      <c r="F430" t="s">
        <v>19</v>
      </c>
      <c r="G430" t="s">
        <v>1960</v>
      </c>
      <c r="H430" s="3" t="s">
        <v>165</v>
      </c>
      <c r="J430" t="s">
        <v>425</v>
      </c>
      <c r="K430">
        <v>1</v>
      </c>
      <c r="L430">
        <v>399</v>
      </c>
      <c r="N430" s="6" t="s">
        <v>1487</v>
      </c>
      <c r="O430" s="6"/>
      <c r="P430" s="6">
        <v>1197</v>
      </c>
      <c r="Q430" s="6" t="s">
        <v>1960</v>
      </c>
      <c r="R430" s="6" t="s">
        <v>1961</v>
      </c>
      <c r="S430" s="6"/>
      <c r="T430" s="6"/>
      <c r="U430" s="6"/>
      <c r="V430" s="6"/>
      <c r="W430" s="6">
        <v>635</v>
      </c>
      <c r="X430" s="6" t="s">
        <v>3514</v>
      </c>
      <c r="Y430" s="6"/>
      <c r="Z430" t="s">
        <v>3511</v>
      </c>
    </row>
    <row r="431" spans="1:26">
      <c r="A431" s="1">
        <v>44300</v>
      </c>
      <c r="B431" s="2">
        <v>202104141179</v>
      </c>
      <c r="C431" t="s">
        <v>18</v>
      </c>
      <c r="D431" t="s">
        <v>5335</v>
      </c>
      <c r="E431" t="s">
        <v>3513</v>
      </c>
      <c r="F431" t="s">
        <v>19</v>
      </c>
      <c r="G431" t="s">
        <v>1960</v>
      </c>
      <c r="H431" s="3" t="s">
        <v>166</v>
      </c>
      <c r="J431" t="s">
        <v>425</v>
      </c>
      <c r="K431">
        <v>1</v>
      </c>
      <c r="L431">
        <v>399</v>
      </c>
      <c r="N431" s="6" t="s">
        <v>1487</v>
      </c>
      <c r="O431" s="6"/>
      <c r="P431" s="6">
        <v>1197</v>
      </c>
      <c r="Q431" s="6" t="s">
        <v>1960</v>
      </c>
      <c r="R431" s="6" t="s">
        <v>1961</v>
      </c>
      <c r="S431" s="6"/>
      <c r="T431" s="6"/>
      <c r="U431" s="6"/>
      <c r="V431" s="6"/>
      <c r="W431" s="6">
        <v>635</v>
      </c>
      <c r="X431" s="6" t="s">
        <v>3514</v>
      </c>
      <c r="Y431" s="6"/>
      <c r="Z431" t="s">
        <v>3511</v>
      </c>
    </row>
    <row r="432" spans="1:26">
      <c r="A432" s="1">
        <v>44300</v>
      </c>
      <c r="B432" s="2">
        <v>202104141180</v>
      </c>
      <c r="C432" t="s">
        <v>18</v>
      </c>
      <c r="D432" t="s">
        <v>5336</v>
      </c>
      <c r="E432" t="s">
        <v>3518</v>
      </c>
      <c r="F432" t="s">
        <v>19</v>
      </c>
      <c r="G432" t="s">
        <v>1476</v>
      </c>
      <c r="H432" s="3">
        <v>4714781020282</v>
      </c>
      <c r="J432" t="s">
        <v>425</v>
      </c>
      <c r="K432">
        <v>1</v>
      </c>
      <c r="L432">
        <v>299</v>
      </c>
      <c r="N432" s="6" t="s">
        <v>1913</v>
      </c>
      <c r="O432" s="6"/>
      <c r="P432" s="6">
        <v>364</v>
      </c>
      <c r="Q432" s="6" t="s">
        <v>1476</v>
      </c>
      <c r="R432" s="6" t="s">
        <v>1477</v>
      </c>
      <c r="S432" s="6"/>
      <c r="T432" s="6">
        <v>922968</v>
      </c>
      <c r="U432" s="6" t="s">
        <v>3519</v>
      </c>
      <c r="V432" s="6" t="s">
        <v>3520</v>
      </c>
      <c r="W432" s="6"/>
      <c r="X432" s="6"/>
      <c r="Y432" s="6"/>
      <c r="Z432" t="s">
        <v>3516</v>
      </c>
    </row>
    <row r="433" spans="1:26">
      <c r="A433" s="1">
        <v>44300</v>
      </c>
      <c r="B433" s="2">
        <v>202104141180</v>
      </c>
      <c r="C433" t="s">
        <v>18</v>
      </c>
      <c r="D433" t="s">
        <v>5336</v>
      </c>
      <c r="E433" t="s">
        <v>3518</v>
      </c>
      <c r="F433" t="s">
        <v>19</v>
      </c>
      <c r="G433" t="s">
        <v>1476</v>
      </c>
      <c r="H433" s="3" t="s">
        <v>1474</v>
      </c>
      <c r="J433" t="s">
        <v>1475</v>
      </c>
      <c r="K433">
        <v>1</v>
      </c>
      <c r="L433">
        <v>65</v>
      </c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</row>
    <row r="434" spans="1:26">
      <c r="A434" s="1">
        <v>44300</v>
      </c>
      <c r="B434" s="2">
        <v>202104141181</v>
      </c>
      <c r="C434" t="s">
        <v>18</v>
      </c>
      <c r="D434" t="s">
        <v>5337</v>
      </c>
      <c r="E434" t="s">
        <v>3524</v>
      </c>
      <c r="F434" t="s">
        <v>19</v>
      </c>
      <c r="G434" t="s">
        <v>1476</v>
      </c>
      <c r="H434" s="3" t="s">
        <v>284</v>
      </c>
      <c r="J434" t="s">
        <v>425</v>
      </c>
      <c r="K434">
        <v>1</v>
      </c>
      <c r="L434">
        <v>300</v>
      </c>
      <c r="N434" s="6" t="s">
        <v>1905</v>
      </c>
      <c r="O434" s="6"/>
      <c r="P434" s="6">
        <v>365</v>
      </c>
      <c r="Q434" s="6" t="s">
        <v>1476</v>
      </c>
      <c r="R434" s="6" t="s">
        <v>1477</v>
      </c>
      <c r="S434" s="6"/>
      <c r="T434" s="6">
        <v>122212</v>
      </c>
      <c r="U434" s="6" t="s">
        <v>3525</v>
      </c>
      <c r="V434" s="6" t="s">
        <v>3526</v>
      </c>
      <c r="W434" s="6"/>
      <c r="X434" s="6"/>
      <c r="Y434" s="6"/>
      <c r="Z434" t="s">
        <v>3522</v>
      </c>
    </row>
    <row r="435" spans="1:26">
      <c r="A435" s="1">
        <v>44300</v>
      </c>
      <c r="B435" s="2">
        <v>202104141181</v>
      </c>
      <c r="C435" t="s">
        <v>18</v>
      </c>
      <c r="D435" t="s">
        <v>5337</v>
      </c>
      <c r="E435" t="s">
        <v>3524</v>
      </c>
      <c r="F435" t="s">
        <v>19</v>
      </c>
      <c r="G435" t="s">
        <v>1476</v>
      </c>
      <c r="H435" s="3" t="s">
        <v>1474</v>
      </c>
      <c r="J435" t="s">
        <v>1475</v>
      </c>
      <c r="K435">
        <v>1</v>
      </c>
      <c r="L435">
        <v>65</v>
      </c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</row>
    <row r="436" spans="1:26">
      <c r="A436" s="1">
        <v>44300</v>
      </c>
      <c r="B436" s="2">
        <v>202104141182</v>
      </c>
      <c r="C436" t="s">
        <v>18</v>
      </c>
      <c r="D436" t="s">
        <v>5338</v>
      </c>
      <c r="E436" t="s">
        <v>3530</v>
      </c>
      <c r="F436" t="s">
        <v>19</v>
      </c>
      <c r="G436" t="s">
        <v>1476</v>
      </c>
      <c r="H436" s="3">
        <v>4714781020541</v>
      </c>
      <c r="J436" t="s">
        <v>425</v>
      </c>
      <c r="K436">
        <v>2</v>
      </c>
      <c r="L436">
        <v>600</v>
      </c>
      <c r="N436" s="6" t="s">
        <v>1493</v>
      </c>
      <c r="O436" s="6"/>
      <c r="P436" s="6">
        <v>950</v>
      </c>
      <c r="Q436" s="6" t="s">
        <v>1476</v>
      </c>
      <c r="R436" s="6" t="s">
        <v>1477</v>
      </c>
      <c r="S436" s="6"/>
      <c r="T436" s="6">
        <v>188865</v>
      </c>
      <c r="U436" s="6" t="s">
        <v>3531</v>
      </c>
      <c r="V436" s="6" t="s">
        <v>3532</v>
      </c>
      <c r="W436" s="6"/>
      <c r="X436" s="6"/>
      <c r="Y436" s="6"/>
      <c r="Z436" t="s">
        <v>3528</v>
      </c>
    </row>
    <row r="437" spans="1:26">
      <c r="A437" s="1">
        <v>44300</v>
      </c>
      <c r="B437" s="2">
        <v>202104141182</v>
      </c>
      <c r="C437" t="s">
        <v>18</v>
      </c>
      <c r="D437" t="s">
        <v>5338</v>
      </c>
      <c r="E437" t="s">
        <v>3530</v>
      </c>
      <c r="F437" t="s">
        <v>19</v>
      </c>
      <c r="G437" t="s">
        <v>1476</v>
      </c>
      <c r="H437" s="3">
        <v>4714781020138</v>
      </c>
      <c r="J437" t="s">
        <v>425</v>
      </c>
      <c r="K437">
        <v>1</v>
      </c>
      <c r="L437">
        <v>350</v>
      </c>
      <c r="N437" s="6" t="s">
        <v>2515</v>
      </c>
      <c r="O437" s="6"/>
      <c r="P437" s="6">
        <v>950</v>
      </c>
      <c r="Q437" s="6" t="s">
        <v>1476</v>
      </c>
      <c r="R437" s="6" t="s">
        <v>1477</v>
      </c>
      <c r="S437" s="6"/>
      <c r="T437" s="6">
        <v>188865</v>
      </c>
      <c r="U437" s="6" t="s">
        <v>3531</v>
      </c>
      <c r="V437" s="6" t="s">
        <v>3532</v>
      </c>
      <c r="W437" s="6"/>
      <c r="X437" s="6"/>
      <c r="Y437" s="6"/>
      <c r="Z437" t="s">
        <v>3528</v>
      </c>
    </row>
    <row r="438" spans="1:26">
      <c r="A438" s="1">
        <v>44300</v>
      </c>
      <c r="B438" s="2">
        <v>202104141183</v>
      </c>
      <c r="C438" t="s">
        <v>18</v>
      </c>
      <c r="D438" t="s">
        <v>5339</v>
      </c>
      <c r="E438" t="s">
        <v>3536</v>
      </c>
      <c r="F438" t="s">
        <v>19</v>
      </c>
      <c r="G438" t="s">
        <v>1476</v>
      </c>
      <c r="H438" s="3">
        <v>4714781020787</v>
      </c>
      <c r="J438" t="s">
        <v>425</v>
      </c>
      <c r="K438">
        <v>2</v>
      </c>
      <c r="L438">
        <v>298</v>
      </c>
      <c r="N438" s="6" t="s">
        <v>1958</v>
      </c>
      <c r="O438" s="6"/>
      <c r="P438" s="6">
        <v>762</v>
      </c>
      <c r="Q438" s="6" t="s">
        <v>1476</v>
      </c>
      <c r="R438" s="6" t="s">
        <v>1477</v>
      </c>
      <c r="S438" s="6"/>
      <c r="T438" s="6">
        <v>966016</v>
      </c>
      <c r="U438" s="6" t="s">
        <v>3537</v>
      </c>
      <c r="V438" s="6" t="s">
        <v>3538</v>
      </c>
      <c r="W438" s="6"/>
      <c r="X438" s="6"/>
      <c r="Y438" s="6"/>
      <c r="Z438" t="s">
        <v>3534</v>
      </c>
    </row>
    <row r="439" spans="1:26">
      <c r="A439" s="1">
        <v>44300</v>
      </c>
      <c r="B439" s="2">
        <v>202104141183</v>
      </c>
      <c r="C439" t="s">
        <v>18</v>
      </c>
      <c r="D439" t="s">
        <v>5339</v>
      </c>
      <c r="E439" t="s">
        <v>3536</v>
      </c>
      <c r="F439" t="s">
        <v>19</v>
      </c>
      <c r="G439" t="s">
        <v>1476</v>
      </c>
      <c r="H439" s="3">
        <v>4714781020107</v>
      </c>
      <c r="J439" t="s">
        <v>425</v>
      </c>
      <c r="K439">
        <v>1</v>
      </c>
      <c r="L439">
        <v>399</v>
      </c>
      <c r="N439" s="6" t="s">
        <v>877</v>
      </c>
      <c r="O439" s="6"/>
      <c r="P439" s="6">
        <v>762</v>
      </c>
      <c r="Q439" s="6" t="s">
        <v>1476</v>
      </c>
      <c r="R439" s="6" t="s">
        <v>1477</v>
      </c>
      <c r="S439" s="6"/>
      <c r="T439" s="6">
        <v>966016</v>
      </c>
      <c r="U439" s="6" t="s">
        <v>3537</v>
      </c>
      <c r="V439" s="6" t="s">
        <v>3538</v>
      </c>
      <c r="W439" s="6"/>
      <c r="X439" s="6"/>
      <c r="Y439" s="6"/>
      <c r="Z439" t="s">
        <v>3534</v>
      </c>
    </row>
    <row r="440" spans="1:26">
      <c r="A440" s="1">
        <v>44300</v>
      </c>
      <c r="B440" s="2">
        <v>202104141183</v>
      </c>
      <c r="C440" t="s">
        <v>18</v>
      </c>
      <c r="D440" t="s">
        <v>5339</v>
      </c>
      <c r="E440" t="s">
        <v>3536</v>
      </c>
      <c r="F440" t="s">
        <v>19</v>
      </c>
      <c r="G440" t="s">
        <v>1476</v>
      </c>
      <c r="H440" s="3" t="s">
        <v>1474</v>
      </c>
      <c r="J440" t="s">
        <v>1475</v>
      </c>
      <c r="K440">
        <v>1</v>
      </c>
      <c r="L440">
        <v>65</v>
      </c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</row>
    <row r="441" spans="1:26">
      <c r="A441" s="1">
        <v>44300</v>
      </c>
      <c r="B441" s="2">
        <v>202104141184</v>
      </c>
      <c r="C441" t="s">
        <v>18</v>
      </c>
      <c r="D441" t="s">
        <v>5340</v>
      </c>
      <c r="E441" t="s">
        <v>3542</v>
      </c>
      <c r="F441" t="s">
        <v>19</v>
      </c>
      <c r="G441" t="s">
        <v>1940</v>
      </c>
      <c r="H441" s="3">
        <v>4714781021463</v>
      </c>
      <c r="J441" t="s">
        <v>425</v>
      </c>
      <c r="K441">
        <v>1</v>
      </c>
      <c r="L441">
        <v>120</v>
      </c>
      <c r="N441" s="6" t="s">
        <v>3102</v>
      </c>
      <c r="O441" s="6"/>
      <c r="P441" s="6">
        <v>754</v>
      </c>
      <c r="Q441" s="6" t="s">
        <v>1940</v>
      </c>
      <c r="R441" s="6" t="s">
        <v>1978</v>
      </c>
      <c r="S441" s="6"/>
      <c r="T441" s="6"/>
      <c r="U441" s="6"/>
      <c r="V441" s="6"/>
      <c r="W441" s="6">
        <v>320</v>
      </c>
      <c r="X441" s="6" t="s">
        <v>3543</v>
      </c>
      <c r="Y441" s="6" t="s">
        <v>3544</v>
      </c>
      <c r="Z441" t="s">
        <v>3540</v>
      </c>
    </row>
    <row r="442" spans="1:26">
      <c r="A442" s="1">
        <v>44300</v>
      </c>
      <c r="B442" s="2">
        <v>202104141184</v>
      </c>
      <c r="C442" t="s">
        <v>18</v>
      </c>
      <c r="D442" t="s">
        <v>5340</v>
      </c>
      <c r="E442" t="s">
        <v>3542</v>
      </c>
      <c r="F442" t="s">
        <v>19</v>
      </c>
      <c r="G442" t="s">
        <v>1940</v>
      </c>
      <c r="H442" s="3">
        <v>4714781020282</v>
      </c>
      <c r="J442" t="s">
        <v>425</v>
      </c>
      <c r="K442">
        <v>1</v>
      </c>
      <c r="L442">
        <v>299</v>
      </c>
      <c r="N442" s="6" t="s">
        <v>1913</v>
      </c>
      <c r="O442" s="6"/>
      <c r="P442" s="6">
        <v>754</v>
      </c>
      <c r="Q442" s="6" t="s">
        <v>1940</v>
      </c>
      <c r="R442" s="6" t="s">
        <v>1978</v>
      </c>
      <c r="S442" s="6"/>
      <c r="T442" s="6"/>
      <c r="U442" s="6"/>
      <c r="V442" s="6"/>
      <c r="W442" s="6">
        <v>320</v>
      </c>
      <c r="X442" s="6" t="s">
        <v>3543</v>
      </c>
      <c r="Y442" s="6" t="s">
        <v>3544</v>
      </c>
      <c r="Z442" t="s">
        <v>3540</v>
      </c>
    </row>
    <row r="443" spans="1:26">
      <c r="A443" s="1">
        <v>44300</v>
      </c>
      <c r="B443" s="2">
        <v>202104141184</v>
      </c>
      <c r="C443" t="s">
        <v>18</v>
      </c>
      <c r="D443" t="s">
        <v>5340</v>
      </c>
      <c r="E443" t="s">
        <v>3542</v>
      </c>
      <c r="F443" t="s">
        <v>19</v>
      </c>
      <c r="G443" t="s">
        <v>1940</v>
      </c>
      <c r="H443" s="3" t="s">
        <v>267</v>
      </c>
      <c r="J443" t="s">
        <v>425</v>
      </c>
      <c r="K443">
        <v>1</v>
      </c>
      <c r="L443">
        <v>335</v>
      </c>
      <c r="N443" s="6" t="s">
        <v>2709</v>
      </c>
      <c r="O443" s="6"/>
      <c r="P443" s="6">
        <v>754</v>
      </c>
      <c r="Q443" s="6" t="s">
        <v>1940</v>
      </c>
      <c r="R443" s="6" t="s">
        <v>1978</v>
      </c>
      <c r="S443" s="6"/>
      <c r="T443" s="6"/>
      <c r="U443" s="6"/>
      <c r="V443" s="6"/>
      <c r="W443" s="6">
        <v>320</v>
      </c>
      <c r="X443" s="6" t="s">
        <v>3543</v>
      </c>
      <c r="Y443" s="6" t="s">
        <v>3544</v>
      </c>
      <c r="Z443" t="s">
        <v>3540</v>
      </c>
    </row>
    <row r="444" spans="1:26">
      <c r="A444" s="1">
        <v>44300</v>
      </c>
      <c r="B444" s="2">
        <v>202104141185</v>
      </c>
      <c r="C444" t="s">
        <v>18</v>
      </c>
      <c r="D444" t="s">
        <v>5341</v>
      </c>
      <c r="E444" t="s">
        <v>3548</v>
      </c>
      <c r="F444" t="s">
        <v>19</v>
      </c>
      <c r="G444" t="s">
        <v>1476</v>
      </c>
      <c r="H444" s="3" t="s">
        <v>163</v>
      </c>
      <c r="J444" t="s">
        <v>425</v>
      </c>
      <c r="K444">
        <v>1</v>
      </c>
      <c r="L444">
        <v>399</v>
      </c>
      <c r="N444" s="6" t="s">
        <v>1487</v>
      </c>
      <c r="O444" s="6"/>
      <c r="P444" s="6">
        <v>1197</v>
      </c>
      <c r="Q444" s="6" t="s">
        <v>1476</v>
      </c>
      <c r="R444" s="6" t="s">
        <v>1477</v>
      </c>
      <c r="S444" s="6"/>
      <c r="T444" s="6">
        <v>996899</v>
      </c>
      <c r="U444" s="6" t="s">
        <v>3549</v>
      </c>
      <c r="V444" s="6" t="s">
        <v>3550</v>
      </c>
      <c r="W444" s="6"/>
      <c r="X444" s="6"/>
      <c r="Y444" s="6"/>
      <c r="Z444" t="s">
        <v>3546</v>
      </c>
    </row>
    <row r="445" spans="1:26">
      <c r="A445" s="1">
        <v>44300</v>
      </c>
      <c r="B445" s="2">
        <v>202104141185</v>
      </c>
      <c r="C445" t="s">
        <v>18</v>
      </c>
      <c r="D445" t="s">
        <v>5341</v>
      </c>
      <c r="E445" t="s">
        <v>3548</v>
      </c>
      <c r="F445" t="s">
        <v>19</v>
      </c>
      <c r="G445" t="s">
        <v>1476</v>
      </c>
      <c r="H445" s="3" t="s">
        <v>1043</v>
      </c>
      <c r="J445" t="s">
        <v>425</v>
      </c>
      <c r="K445">
        <v>1</v>
      </c>
      <c r="L445">
        <v>399</v>
      </c>
      <c r="N445" s="6" t="s">
        <v>1487</v>
      </c>
      <c r="O445" s="6"/>
      <c r="P445" s="6">
        <v>1197</v>
      </c>
      <c r="Q445" s="6" t="s">
        <v>1476</v>
      </c>
      <c r="R445" s="6" t="s">
        <v>1477</v>
      </c>
      <c r="S445" s="6"/>
      <c r="T445" s="6">
        <v>996899</v>
      </c>
      <c r="U445" s="6" t="s">
        <v>3549</v>
      </c>
      <c r="V445" s="6" t="s">
        <v>3550</v>
      </c>
      <c r="W445" s="6"/>
      <c r="X445" s="6"/>
      <c r="Y445" s="6"/>
      <c r="Z445" t="s">
        <v>3546</v>
      </c>
    </row>
    <row r="446" spans="1:26">
      <c r="A446" s="1">
        <v>44300</v>
      </c>
      <c r="B446" s="2">
        <v>202104141185</v>
      </c>
      <c r="C446" t="s">
        <v>18</v>
      </c>
      <c r="D446" t="s">
        <v>5341</v>
      </c>
      <c r="E446" t="s">
        <v>3548</v>
      </c>
      <c r="F446" t="s">
        <v>19</v>
      </c>
      <c r="G446" t="s">
        <v>1476</v>
      </c>
      <c r="H446" s="3" t="s">
        <v>1045</v>
      </c>
      <c r="J446" t="s">
        <v>425</v>
      </c>
      <c r="K446">
        <v>1</v>
      </c>
      <c r="L446">
        <v>399</v>
      </c>
      <c r="N446" s="6" t="s">
        <v>1487</v>
      </c>
      <c r="O446" s="6"/>
      <c r="P446" s="6">
        <v>1197</v>
      </c>
      <c r="Q446" s="6" t="s">
        <v>1476</v>
      </c>
      <c r="R446" s="6" t="s">
        <v>1477</v>
      </c>
      <c r="S446" s="6"/>
      <c r="T446" s="6">
        <v>996899</v>
      </c>
      <c r="U446" s="6" t="s">
        <v>3549</v>
      </c>
      <c r="V446" s="6" t="s">
        <v>3550</v>
      </c>
      <c r="W446" s="6"/>
      <c r="X446" s="6"/>
      <c r="Y446" s="6"/>
      <c r="Z446" t="s">
        <v>3546</v>
      </c>
    </row>
    <row r="447" spans="1:26">
      <c r="A447" s="1">
        <v>44300</v>
      </c>
      <c r="B447" s="2">
        <v>202104141186</v>
      </c>
      <c r="C447" t="s">
        <v>18</v>
      </c>
      <c r="D447" t="s">
        <v>5342</v>
      </c>
      <c r="E447" t="s">
        <v>3554</v>
      </c>
      <c r="F447" t="s">
        <v>19</v>
      </c>
      <c r="G447" t="s">
        <v>1940</v>
      </c>
      <c r="H447" s="3">
        <v>4714781024815</v>
      </c>
      <c r="J447" t="s">
        <v>425</v>
      </c>
      <c r="K447">
        <v>1</v>
      </c>
      <c r="L447">
        <v>750</v>
      </c>
      <c r="N447" s="6" t="s">
        <v>2011</v>
      </c>
      <c r="O447" s="6"/>
      <c r="P447" s="6">
        <v>750</v>
      </c>
      <c r="Q447" s="6" t="s">
        <v>1940</v>
      </c>
      <c r="R447" s="6" t="s">
        <v>1048</v>
      </c>
      <c r="S447" s="6"/>
      <c r="T447" s="6"/>
      <c r="U447" s="6"/>
      <c r="V447" s="6"/>
      <c r="W447" s="6">
        <v>235</v>
      </c>
      <c r="X447" s="6" t="s">
        <v>3555</v>
      </c>
      <c r="Y447" s="6"/>
      <c r="Z447" t="s">
        <v>3552</v>
      </c>
    </row>
    <row r="448" spans="1:26">
      <c r="A448" s="1">
        <v>44300</v>
      </c>
      <c r="B448" s="2">
        <v>202104141187</v>
      </c>
      <c r="C448" t="s">
        <v>18</v>
      </c>
      <c r="D448" t="s">
        <v>5343</v>
      </c>
      <c r="E448" t="s">
        <v>3559</v>
      </c>
      <c r="F448" t="s">
        <v>19</v>
      </c>
      <c r="G448" t="s">
        <v>1940</v>
      </c>
      <c r="H448" s="3" t="s">
        <v>253</v>
      </c>
      <c r="J448" t="s">
        <v>425</v>
      </c>
      <c r="K448">
        <v>1</v>
      </c>
      <c r="L448">
        <v>904</v>
      </c>
      <c r="N448" s="6" t="s">
        <v>1485</v>
      </c>
      <c r="O448" s="6"/>
      <c r="P448" s="6">
        <v>1054</v>
      </c>
      <c r="Q448" s="6" t="s">
        <v>1940</v>
      </c>
      <c r="R448" s="6" t="s">
        <v>1495</v>
      </c>
      <c r="S448" s="6"/>
      <c r="T448" s="6"/>
      <c r="U448" s="6"/>
      <c r="V448" s="6"/>
      <c r="W448" s="6">
        <v>403</v>
      </c>
      <c r="X448" s="6" t="s">
        <v>3560</v>
      </c>
      <c r="Y448" s="6"/>
      <c r="Z448" t="s">
        <v>3557</v>
      </c>
    </row>
    <row r="449" spans="1:26">
      <c r="A449" s="1">
        <v>44300</v>
      </c>
      <c r="B449" s="2">
        <v>202104141187</v>
      </c>
      <c r="C449" t="s">
        <v>18</v>
      </c>
      <c r="D449" t="s">
        <v>5343</v>
      </c>
      <c r="E449" t="s">
        <v>3559</v>
      </c>
      <c r="F449" t="s">
        <v>19</v>
      </c>
      <c r="G449" t="s">
        <v>1940</v>
      </c>
      <c r="H449" s="3">
        <v>4714781021043</v>
      </c>
      <c r="J449" t="s">
        <v>425</v>
      </c>
      <c r="K449">
        <v>1</v>
      </c>
      <c r="L449">
        <v>150</v>
      </c>
      <c r="N449" s="6" t="s">
        <v>1914</v>
      </c>
      <c r="O449" s="6"/>
      <c r="P449" s="6">
        <v>1054</v>
      </c>
      <c r="Q449" s="6" t="s">
        <v>1940</v>
      </c>
      <c r="R449" s="6" t="s">
        <v>1495</v>
      </c>
      <c r="S449" s="6"/>
      <c r="T449" s="6"/>
      <c r="U449" s="6"/>
      <c r="V449" s="6"/>
      <c r="W449" s="6">
        <v>403</v>
      </c>
      <c r="X449" s="6" t="s">
        <v>3560</v>
      </c>
      <c r="Y449" s="6"/>
      <c r="Z449" t="s">
        <v>3557</v>
      </c>
    </row>
    <row r="450" spans="1:26">
      <c r="A450" s="1">
        <v>44300</v>
      </c>
      <c r="B450" s="2">
        <v>202104141188</v>
      </c>
      <c r="C450" t="s">
        <v>18</v>
      </c>
      <c r="D450" t="s">
        <v>5344</v>
      </c>
      <c r="E450" t="s">
        <v>3564</v>
      </c>
      <c r="F450" t="s">
        <v>19</v>
      </c>
      <c r="G450" t="s">
        <v>1940</v>
      </c>
      <c r="H450" s="3" t="s">
        <v>164</v>
      </c>
      <c r="J450" t="s">
        <v>425</v>
      </c>
      <c r="K450">
        <v>2</v>
      </c>
      <c r="L450">
        <v>764</v>
      </c>
      <c r="N450" s="6" t="s">
        <v>1487</v>
      </c>
      <c r="O450" s="6"/>
      <c r="P450" s="6">
        <v>1444</v>
      </c>
      <c r="Q450" s="6" t="s">
        <v>1940</v>
      </c>
      <c r="R450" s="6" t="s">
        <v>1048</v>
      </c>
      <c r="S450" s="6"/>
      <c r="T450" s="6"/>
      <c r="U450" s="6"/>
      <c r="V450" s="6"/>
      <c r="W450" s="6">
        <v>350</v>
      </c>
      <c r="X450" s="6" t="s">
        <v>3565</v>
      </c>
      <c r="Y450" s="6"/>
      <c r="Z450" t="s">
        <v>3562</v>
      </c>
    </row>
    <row r="451" spans="1:26">
      <c r="A451" s="1">
        <v>44300</v>
      </c>
      <c r="B451" s="2">
        <v>202104141188</v>
      </c>
      <c r="C451" t="s">
        <v>18</v>
      </c>
      <c r="D451" t="s">
        <v>5344</v>
      </c>
      <c r="E451" t="s">
        <v>3564</v>
      </c>
      <c r="F451" t="s">
        <v>19</v>
      </c>
      <c r="G451" t="s">
        <v>1940</v>
      </c>
      <c r="H451" s="3" t="s">
        <v>296</v>
      </c>
      <c r="J451" t="s">
        <v>425</v>
      </c>
      <c r="K451">
        <v>1</v>
      </c>
      <c r="L451">
        <v>680</v>
      </c>
      <c r="N451" s="6" t="s">
        <v>1945</v>
      </c>
      <c r="O451" s="6"/>
      <c r="P451" s="6">
        <v>1444</v>
      </c>
      <c r="Q451" s="6" t="s">
        <v>1940</v>
      </c>
      <c r="R451" s="6" t="s">
        <v>1048</v>
      </c>
      <c r="S451" s="6"/>
      <c r="T451" s="6"/>
      <c r="U451" s="6"/>
      <c r="V451" s="6"/>
      <c r="W451" s="6">
        <v>350</v>
      </c>
      <c r="X451" s="6" t="s">
        <v>3565</v>
      </c>
      <c r="Y451" s="6"/>
      <c r="Z451" t="s">
        <v>3562</v>
      </c>
    </row>
    <row r="452" spans="1:26">
      <c r="A452" s="1">
        <v>44300</v>
      </c>
      <c r="B452" s="2">
        <v>202104141189</v>
      </c>
      <c r="C452" t="s">
        <v>18</v>
      </c>
      <c r="D452" t="s">
        <v>5184</v>
      </c>
      <c r="E452" t="s">
        <v>3568</v>
      </c>
      <c r="F452" t="s">
        <v>19</v>
      </c>
      <c r="G452" t="s">
        <v>1940</v>
      </c>
      <c r="H452" s="3">
        <v>4714781020824</v>
      </c>
      <c r="J452" t="s">
        <v>425</v>
      </c>
      <c r="K452">
        <v>1</v>
      </c>
      <c r="L452">
        <v>350</v>
      </c>
      <c r="N452" s="6" t="s">
        <v>1920</v>
      </c>
      <c r="O452" s="6"/>
      <c r="P452" s="6">
        <v>1329</v>
      </c>
      <c r="Q452" s="6" t="s">
        <v>1940</v>
      </c>
      <c r="R452" s="6" t="s">
        <v>1495</v>
      </c>
      <c r="S452" s="6"/>
      <c r="T452" s="6"/>
      <c r="U452" s="6"/>
      <c r="V452" s="6"/>
      <c r="W452" s="6">
        <v>709</v>
      </c>
      <c r="X452" s="6" t="s">
        <v>3569</v>
      </c>
      <c r="Y452" s="6"/>
      <c r="Z452" t="s">
        <v>3567</v>
      </c>
    </row>
    <row r="453" spans="1:26">
      <c r="A453" s="1">
        <v>44300</v>
      </c>
      <c r="B453" s="2">
        <v>202104141189</v>
      </c>
      <c r="C453" t="s">
        <v>18</v>
      </c>
      <c r="D453" t="s">
        <v>5184</v>
      </c>
      <c r="E453" t="s">
        <v>3568</v>
      </c>
      <c r="F453" t="s">
        <v>19</v>
      </c>
      <c r="G453" t="s">
        <v>1940</v>
      </c>
      <c r="H453" s="3">
        <v>4714781020282</v>
      </c>
      <c r="J453" t="s">
        <v>425</v>
      </c>
      <c r="K453">
        <v>1</v>
      </c>
      <c r="L453">
        <v>299</v>
      </c>
      <c r="N453" s="6" t="s">
        <v>1913</v>
      </c>
      <c r="O453" s="6"/>
      <c r="P453" s="6">
        <v>1329</v>
      </c>
      <c r="Q453" s="6" t="s">
        <v>1940</v>
      </c>
      <c r="R453" s="6" t="s">
        <v>1495</v>
      </c>
      <c r="S453" s="6"/>
      <c r="T453" s="6"/>
      <c r="U453" s="6"/>
      <c r="V453" s="6"/>
      <c r="W453" s="6">
        <v>709</v>
      </c>
      <c r="X453" s="6" t="s">
        <v>3569</v>
      </c>
      <c r="Y453" s="6"/>
      <c r="Z453" t="s">
        <v>3567</v>
      </c>
    </row>
    <row r="454" spans="1:26">
      <c r="A454" s="1">
        <v>44300</v>
      </c>
      <c r="B454" s="2">
        <v>202104141189</v>
      </c>
      <c r="C454" t="s">
        <v>18</v>
      </c>
      <c r="D454" t="s">
        <v>5184</v>
      </c>
      <c r="E454" t="s">
        <v>3568</v>
      </c>
      <c r="F454" t="s">
        <v>19</v>
      </c>
      <c r="G454" t="s">
        <v>1940</v>
      </c>
      <c r="H454" s="3" t="s">
        <v>298</v>
      </c>
      <c r="J454" t="s">
        <v>425</v>
      </c>
      <c r="K454">
        <v>1</v>
      </c>
      <c r="L454">
        <v>680</v>
      </c>
      <c r="N454" s="6" t="s">
        <v>1945</v>
      </c>
      <c r="O454" s="6"/>
      <c r="P454" s="6">
        <v>1329</v>
      </c>
      <c r="Q454" s="6" t="s">
        <v>1940</v>
      </c>
      <c r="R454" s="6" t="s">
        <v>1495</v>
      </c>
      <c r="S454" s="6"/>
      <c r="T454" s="6"/>
      <c r="U454" s="6"/>
      <c r="V454" s="6"/>
      <c r="W454" s="6">
        <v>709</v>
      </c>
      <c r="X454" s="6" t="s">
        <v>3569</v>
      </c>
      <c r="Y454" s="6"/>
      <c r="Z454" t="s">
        <v>3567</v>
      </c>
    </row>
    <row r="455" spans="1:26">
      <c r="A455" s="1">
        <v>44300</v>
      </c>
      <c r="B455" s="2">
        <v>202104141190</v>
      </c>
      <c r="C455" t="s">
        <v>18</v>
      </c>
      <c r="D455" t="s">
        <v>5345</v>
      </c>
      <c r="E455" t="s">
        <v>3573</v>
      </c>
      <c r="F455" t="s">
        <v>19</v>
      </c>
      <c r="G455" t="s">
        <v>1476</v>
      </c>
      <c r="H455" s="3">
        <v>4714781020510</v>
      </c>
      <c r="J455" t="s">
        <v>425</v>
      </c>
      <c r="K455">
        <v>1</v>
      </c>
      <c r="L455">
        <v>299</v>
      </c>
      <c r="N455" s="6" t="s">
        <v>1902</v>
      </c>
      <c r="O455" s="6"/>
      <c r="P455" s="6">
        <v>364</v>
      </c>
      <c r="Q455" s="6" t="s">
        <v>1476</v>
      </c>
      <c r="R455" s="6" t="s">
        <v>1495</v>
      </c>
      <c r="S455" s="6"/>
      <c r="T455" s="6">
        <v>163730</v>
      </c>
      <c r="U455" s="6" t="s">
        <v>3574</v>
      </c>
      <c r="V455" s="6" t="s">
        <v>3575</v>
      </c>
      <c r="W455" s="6"/>
      <c r="X455" s="6"/>
      <c r="Y455" s="6"/>
      <c r="Z455" t="s">
        <v>3571</v>
      </c>
    </row>
    <row r="456" spans="1:26">
      <c r="A456" s="1">
        <v>44300</v>
      </c>
      <c r="B456" s="2">
        <v>202104141190</v>
      </c>
      <c r="C456" t="s">
        <v>18</v>
      </c>
      <c r="D456" t="s">
        <v>5345</v>
      </c>
      <c r="E456" t="s">
        <v>3573</v>
      </c>
      <c r="F456" t="s">
        <v>19</v>
      </c>
      <c r="G456" t="s">
        <v>1476</v>
      </c>
      <c r="H456" s="3" t="s">
        <v>1474</v>
      </c>
      <c r="J456" t="s">
        <v>1475</v>
      </c>
      <c r="K456">
        <v>1</v>
      </c>
      <c r="L456">
        <v>65</v>
      </c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</row>
    <row r="457" spans="1:26">
      <c r="A457" s="1">
        <v>44300</v>
      </c>
      <c r="B457" s="2">
        <v>202104141191</v>
      </c>
      <c r="C457" t="s">
        <v>18</v>
      </c>
      <c r="D457" t="s">
        <v>5346</v>
      </c>
      <c r="E457" t="s">
        <v>3579</v>
      </c>
      <c r="F457" t="s">
        <v>19</v>
      </c>
      <c r="G457" t="s">
        <v>1476</v>
      </c>
      <c r="H457" s="3" t="s">
        <v>181</v>
      </c>
      <c r="J457" t="s">
        <v>425</v>
      </c>
      <c r="K457">
        <v>1</v>
      </c>
      <c r="L457">
        <v>888</v>
      </c>
      <c r="N457" s="6" t="s">
        <v>879</v>
      </c>
      <c r="O457" s="6"/>
      <c r="P457" s="6">
        <v>888</v>
      </c>
      <c r="Q457" s="6" t="s">
        <v>1476</v>
      </c>
      <c r="R457" s="6" t="s">
        <v>1477</v>
      </c>
      <c r="S457" s="6"/>
      <c r="T457" s="6">
        <v>971351</v>
      </c>
      <c r="U457" s="6" t="s">
        <v>3580</v>
      </c>
      <c r="V457" s="6" t="s">
        <v>3581</v>
      </c>
      <c r="W457" s="6"/>
      <c r="X457" s="6"/>
      <c r="Y457" s="6"/>
      <c r="Z457" t="s">
        <v>3577</v>
      </c>
    </row>
    <row r="458" spans="1:26">
      <c r="A458" s="1">
        <v>44300</v>
      </c>
      <c r="B458" s="2">
        <v>202104141192</v>
      </c>
      <c r="C458" t="s">
        <v>18</v>
      </c>
      <c r="D458" t="s">
        <v>5347</v>
      </c>
      <c r="E458" t="s">
        <v>3585</v>
      </c>
      <c r="F458" t="s">
        <v>19</v>
      </c>
      <c r="G458" t="s">
        <v>1960</v>
      </c>
      <c r="H458" s="3">
        <v>4714781024815</v>
      </c>
      <c r="J458" t="s">
        <v>425</v>
      </c>
      <c r="K458">
        <v>2</v>
      </c>
      <c r="L458">
        <v>1396</v>
      </c>
      <c r="N458" s="6" t="s">
        <v>2011</v>
      </c>
      <c r="O458" s="6"/>
      <c r="P458" s="6">
        <v>1396</v>
      </c>
      <c r="Q458" s="6" t="s">
        <v>1960</v>
      </c>
      <c r="R458" s="6" t="s">
        <v>1961</v>
      </c>
      <c r="S458" s="6"/>
      <c r="T458" s="6"/>
      <c r="U458" s="6"/>
      <c r="V458" s="6"/>
      <c r="W458" s="6">
        <v>242</v>
      </c>
      <c r="X458" s="6" t="s">
        <v>3586</v>
      </c>
      <c r="Y458" s="6"/>
      <c r="Z458" t="s">
        <v>3583</v>
      </c>
    </row>
    <row r="459" spans="1:26">
      <c r="A459" s="1">
        <v>44300</v>
      </c>
      <c r="B459" s="2">
        <v>202104141193</v>
      </c>
      <c r="C459" t="s">
        <v>18</v>
      </c>
      <c r="D459" t="s">
        <v>5348</v>
      </c>
      <c r="E459" t="s">
        <v>3590</v>
      </c>
      <c r="F459" t="s">
        <v>19</v>
      </c>
      <c r="G459" t="s">
        <v>1476</v>
      </c>
      <c r="H459" s="3" t="s">
        <v>241</v>
      </c>
      <c r="J459" t="s">
        <v>425</v>
      </c>
      <c r="K459">
        <v>1</v>
      </c>
      <c r="L459">
        <v>699</v>
      </c>
      <c r="N459" s="6" t="s">
        <v>1517</v>
      </c>
      <c r="O459" s="6"/>
      <c r="P459" s="6">
        <v>817</v>
      </c>
      <c r="Q459" s="6" t="s">
        <v>1476</v>
      </c>
      <c r="R459" s="6" t="s">
        <v>1477</v>
      </c>
      <c r="S459" s="6"/>
      <c r="T459" s="6">
        <v>164401</v>
      </c>
      <c r="U459" s="6" t="s">
        <v>3592</v>
      </c>
      <c r="V459" s="6" t="s">
        <v>3593</v>
      </c>
      <c r="W459" s="6"/>
      <c r="X459" s="6"/>
      <c r="Y459" s="6"/>
      <c r="Z459" t="s">
        <v>3588</v>
      </c>
    </row>
    <row r="460" spans="1:26">
      <c r="A460" s="1">
        <v>44300</v>
      </c>
      <c r="B460" s="2">
        <v>202104141193</v>
      </c>
      <c r="C460" t="s">
        <v>18</v>
      </c>
      <c r="D460" t="s">
        <v>5348</v>
      </c>
      <c r="E460" t="s">
        <v>3590</v>
      </c>
      <c r="F460" t="s">
        <v>19</v>
      </c>
      <c r="G460" t="s">
        <v>1476</v>
      </c>
      <c r="H460" s="3">
        <v>4714781020152</v>
      </c>
      <c r="J460" t="s">
        <v>425</v>
      </c>
      <c r="K460">
        <v>2</v>
      </c>
      <c r="L460">
        <v>118</v>
      </c>
      <c r="N460" s="6" t="s">
        <v>282</v>
      </c>
      <c r="O460" s="6"/>
      <c r="P460" s="6">
        <v>817</v>
      </c>
      <c r="Q460" s="6" t="s">
        <v>1476</v>
      </c>
      <c r="R460" s="6" t="s">
        <v>1477</v>
      </c>
      <c r="S460" s="6"/>
      <c r="T460" s="6">
        <v>164401</v>
      </c>
      <c r="U460" s="6" t="s">
        <v>3592</v>
      </c>
      <c r="V460" s="6" t="s">
        <v>3593</v>
      </c>
      <c r="W460" s="6"/>
      <c r="X460" s="6"/>
      <c r="Y460" s="6"/>
      <c r="Z460" t="s">
        <v>3588</v>
      </c>
    </row>
    <row r="461" spans="1:26">
      <c r="A461" s="1">
        <v>44300</v>
      </c>
      <c r="B461" s="2">
        <v>202104141194</v>
      </c>
      <c r="C461" t="s">
        <v>18</v>
      </c>
      <c r="D461" t="s">
        <v>5349</v>
      </c>
      <c r="E461" t="s">
        <v>3597</v>
      </c>
      <c r="F461" t="s">
        <v>19</v>
      </c>
      <c r="G461" t="s">
        <v>1476</v>
      </c>
      <c r="H461" s="3" t="s">
        <v>163</v>
      </c>
      <c r="J461" t="s">
        <v>425</v>
      </c>
      <c r="K461">
        <v>1</v>
      </c>
      <c r="L461">
        <v>399</v>
      </c>
      <c r="N461" s="6" t="s">
        <v>1487</v>
      </c>
      <c r="O461" s="6"/>
      <c r="P461" s="6">
        <v>663</v>
      </c>
      <c r="Q461" s="6" t="s">
        <v>1476</v>
      </c>
      <c r="R461" s="6" t="s">
        <v>1477</v>
      </c>
      <c r="S461" s="6"/>
      <c r="T461" s="6">
        <v>110253</v>
      </c>
      <c r="U461" s="6" t="s">
        <v>3598</v>
      </c>
      <c r="V461" s="6" t="s">
        <v>3599</v>
      </c>
      <c r="W461" s="6"/>
      <c r="X461" s="6"/>
      <c r="Y461" s="6"/>
      <c r="Z461" t="s">
        <v>3595</v>
      </c>
    </row>
    <row r="462" spans="1:26">
      <c r="A462" s="1">
        <v>44300</v>
      </c>
      <c r="B462" s="2">
        <v>202104141194</v>
      </c>
      <c r="C462" t="s">
        <v>18</v>
      </c>
      <c r="D462" t="s">
        <v>5349</v>
      </c>
      <c r="E462" t="s">
        <v>3597</v>
      </c>
      <c r="F462" t="s">
        <v>19</v>
      </c>
      <c r="G462" t="s">
        <v>1476</v>
      </c>
      <c r="H462" s="3" t="s">
        <v>1021</v>
      </c>
      <c r="J462" t="s">
        <v>425</v>
      </c>
      <c r="K462">
        <v>1</v>
      </c>
      <c r="L462">
        <v>199</v>
      </c>
      <c r="N462" s="6" t="s">
        <v>1527</v>
      </c>
      <c r="O462" s="6"/>
      <c r="P462" s="6">
        <v>663</v>
      </c>
      <c r="Q462" s="6" t="s">
        <v>1476</v>
      </c>
      <c r="R462" s="6" t="s">
        <v>1477</v>
      </c>
      <c r="S462" s="6"/>
      <c r="T462" s="6">
        <v>110253</v>
      </c>
      <c r="U462" s="6" t="s">
        <v>3598</v>
      </c>
      <c r="V462" s="6" t="s">
        <v>3599</v>
      </c>
      <c r="W462" s="6"/>
      <c r="X462" s="6"/>
      <c r="Y462" s="6"/>
      <c r="Z462" t="s">
        <v>3595</v>
      </c>
    </row>
    <row r="463" spans="1:26">
      <c r="A463" s="1">
        <v>44300</v>
      </c>
      <c r="B463" s="2">
        <v>202104141194</v>
      </c>
      <c r="C463" t="s">
        <v>18</v>
      </c>
      <c r="D463" t="s">
        <v>5349</v>
      </c>
      <c r="E463" t="s">
        <v>3597</v>
      </c>
      <c r="F463" t="s">
        <v>19</v>
      </c>
      <c r="G463" t="s">
        <v>1476</v>
      </c>
      <c r="H463" s="3" t="s">
        <v>1474</v>
      </c>
      <c r="J463" t="s">
        <v>1475</v>
      </c>
      <c r="K463">
        <v>1</v>
      </c>
      <c r="L463">
        <v>65</v>
      </c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</row>
    <row r="464" spans="1:26">
      <c r="A464" s="1">
        <v>44300</v>
      </c>
      <c r="B464" s="2">
        <v>202104141195</v>
      </c>
      <c r="C464" t="s">
        <v>18</v>
      </c>
      <c r="D464" t="s">
        <v>5350</v>
      </c>
      <c r="E464" t="s">
        <v>3603</v>
      </c>
      <c r="F464" t="s">
        <v>19</v>
      </c>
      <c r="G464" t="s">
        <v>1476</v>
      </c>
      <c r="H464" s="3" t="s">
        <v>298</v>
      </c>
      <c r="J464" t="s">
        <v>425</v>
      </c>
      <c r="K464">
        <v>1</v>
      </c>
      <c r="L464">
        <v>680</v>
      </c>
      <c r="N464" s="6" t="s">
        <v>1945</v>
      </c>
      <c r="O464" s="6"/>
      <c r="P464" s="6">
        <v>825</v>
      </c>
      <c r="Q464" s="6" t="s">
        <v>1476</v>
      </c>
      <c r="R464" s="6" t="s">
        <v>1477</v>
      </c>
      <c r="S464" s="6"/>
      <c r="T464" s="6">
        <v>210029</v>
      </c>
      <c r="U464" s="6" t="s">
        <v>3604</v>
      </c>
      <c r="V464" s="6" t="s">
        <v>3605</v>
      </c>
      <c r="W464" s="6"/>
      <c r="X464" s="6"/>
      <c r="Y464" s="6"/>
      <c r="Z464" t="s">
        <v>3601</v>
      </c>
    </row>
    <row r="465" spans="1:26">
      <c r="A465" s="1">
        <v>44300</v>
      </c>
      <c r="B465" s="2">
        <v>202104141195</v>
      </c>
      <c r="C465" t="s">
        <v>18</v>
      </c>
      <c r="D465" t="s">
        <v>5350</v>
      </c>
      <c r="E465" t="s">
        <v>3603</v>
      </c>
      <c r="F465" t="s">
        <v>19</v>
      </c>
      <c r="G465" t="s">
        <v>1476</v>
      </c>
      <c r="H465" s="3">
        <v>4714781020954</v>
      </c>
      <c r="J465" t="s">
        <v>425</v>
      </c>
      <c r="K465">
        <v>1</v>
      </c>
      <c r="L465">
        <v>145</v>
      </c>
      <c r="N465" s="6" t="s">
        <v>1497</v>
      </c>
      <c r="O465" s="6"/>
      <c r="P465" s="6">
        <v>825</v>
      </c>
      <c r="Q465" s="6" t="s">
        <v>1476</v>
      </c>
      <c r="R465" s="6" t="s">
        <v>1477</v>
      </c>
      <c r="S465" s="6"/>
      <c r="T465" s="6">
        <v>210029</v>
      </c>
      <c r="U465" s="6" t="s">
        <v>3604</v>
      </c>
      <c r="V465" s="6" t="s">
        <v>3605</v>
      </c>
      <c r="W465" s="6"/>
      <c r="X465" s="6"/>
      <c r="Y465" s="6"/>
      <c r="Z465" t="s">
        <v>3601</v>
      </c>
    </row>
    <row r="466" spans="1:26">
      <c r="A466" s="1">
        <v>44300</v>
      </c>
      <c r="B466" s="2">
        <v>202104141196</v>
      </c>
      <c r="C466" t="s">
        <v>18</v>
      </c>
      <c r="D466" t="s">
        <v>5351</v>
      </c>
      <c r="E466" t="s">
        <v>3609</v>
      </c>
      <c r="F466" t="s">
        <v>19</v>
      </c>
      <c r="G466" t="s">
        <v>1476</v>
      </c>
      <c r="H466" s="3" t="s">
        <v>308</v>
      </c>
      <c r="J466" t="s">
        <v>425</v>
      </c>
      <c r="K466">
        <v>1</v>
      </c>
      <c r="L466">
        <v>430</v>
      </c>
      <c r="N466" s="6" t="s">
        <v>1992</v>
      </c>
      <c r="O466" s="6"/>
      <c r="P466" s="6">
        <v>880</v>
      </c>
      <c r="Q466" s="6" t="s">
        <v>1476</v>
      </c>
      <c r="R466" s="6" t="s">
        <v>1477</v>
      </c>
      <c r="S466" s="6"/>
      <c r="T466" s="6">
        <v>214560</v>
      </c>
      <c r="U466" s="6" t="s">
        <v>3610</v>
      </c>
      <c r="V466" s="6" t="s">
        <v>3611</v>
      </c>
      <c r="W466" s="6"/>
      <c r="X466" s="6"/>
      <c r="Y466" s="6"/>
      <c r="Z466" t="s">
        <v>3607</v>
      </c>
    </row>
    <row r="467" spans="1:26">
      <c r="A467" s="1">
        <v>44300</v>
      </c>
      <c r="B467" s="2">
        <v>202104141196</v>
      </c>
      <c r="C467" t="s">
        <v>18</v>
      </c>
      <c r="D467" t="s">
        <v>5351</v>
      </c>
      <c r="E467" t="s">
        <v>3609</v>
      </c>
      <c r="F467" t="s">
        <v>19</v>
      </c>
      <c r="G467" t="s">
        <v>1476</v>
      </c>
      <c r="H467" s="3" t="s">
        <v>175</v>
      </c>
      <c r="J467" t="s">
        <v>425</v>
      </c>
      <c r="K467">
        <v>1</v>
      </c>
      <c r="L467">
        <v>450</v>
      </c>
      <c r="N467" s="6" t="s">
        <v>1482</v>
      </c>
      <c r="O467" s="6"/>
      <c r="P467" s="6">
        <v>880</v>
      </c>
      <c r="Q467" s="6" t="s">
        <v>1476</v>
      </c>
      <c r="R467" s="6" t="s">
        <v>1477</v>
      </c>
      <c r="S467" s="6"/>
      <c r="T467" s="6">
        <v>214560</v>
      </c>
      <c r="U467" s="6" t="s">
        <v>3610</v>
      </c>
      <c r="V467" s="6" t="s">
        <v>3611</v>
      </c>
      <c r="W467" s="6"/>
      <c r="X467" s="6"/>
      <c r="Y467" s="6"/>
      <c r="Z467" t="s">
        <v>3607</v>
      </c>
    </row>
    <row r="468" spans="1:26">
      <c r="A468" s="1">
        <v>44300</v>
      </c>
      <c r="B468" s="2">
        <v>202104141197</v>
      </c>
      <c r="C468" t="s">
        <v>18</v>
      </c>
      <c r="D468" t="s">
        <v>5352</v>
      </c>
      <c r="E468" t="s">
        <v>3615</v>
      </c>
      <c r="F468" t="s">
        <v>19</v>
      </c>
      <c r="G468" t="s">
        <v>1476</v>
      </c>
      <c r="H468" s="3">
        <v>4714781020107</v>
      </c>
      <c r="J468" t="s">
        <v>425</v>
      </c>
      <c r="K468">
        <v>3</v>
      </c>
      <c r="L468">
        <v>1197</v>
      </c>
      <c r="N468" s="6" t="s">
        <v>877</v>
      </c>
      <c r="O468" s="6"/>
      <c r="P468" s="6">
        <v>1197</v>
      </c>
      <c r="Q468" s="6" t="s">
        <v>1476</v>
      </c>
      <c r="R468" s="6" t="s">
        <v>1477</v>
      </c>
      <c r="S468" s="6"/>
      <c r="T468" s="6">
        <v>132105</v>
      </c>
      <c r="U468" s="6" t="s">
        <v>3616</v>
      </c>
      <c r="V468" s="6" t="s">
        <v>3617</v>
      </c>
      <c r="W468" s="6"/>
      <c r="X468" s="6"/>
      <c r="Y468" s="6"/>
      <c r="Z468" t="s">
        <v>3613</v>
      </c>
    </row>
    <row r="469" spans="1:26">
      <c r="A469" s="1">
        <v>44300</v>
      </c>
      <c r="B469" s="2">
        <v>202104141198</v>
      </c>
      <c r="C469" t="s">
        <v>18</v>
      </c>
      <c r="D469" t="s">
        <v>5353</v>
      </c>
      <c r="E469" t="s">
        <v>3621</v>
      </c>
      <c r="F469" t="s">
        <v>19</v>
      </c>
      <c r="G469" t="s">
        <v>1476</v>
      </c>
      <c r="H469" s="3" t="s">
        <v>1021</v>
      </c>
      <c r="J469" t="s">
        <v>425</v>
      </c>
      <c r="K469">
        <v>1</v>
      </c>
      <c r="L469">
        <v>199</v>
      </c>
      <c r="N469" s="6" t="s">
        <v>1527</v>
      </c>
      <c r="O469" s="6"/>
      <c r="P469" s="6">
        <v>264</v>
      </c>
      <c r="Q469" s="6" t="s">
        <v>1476</v>
      </c>
      <c r="R469" s="6" t="s">
        <v>1477</v>
      </c>
      <c r="S469" s="6"/>
      <c r="T469" s="6">
        <v>952279</v>
      </c>
      <c r="U469" s="6" t="s">
        <v>3622</v>
      </c>
      <c r="V469" s="6" t="s">
        <v>3623</v>
      </c>
      <c r="W469" s="6"/>
      <c r="X469" s="6"/>
      <c r="Y469" s="6"/>
      <c r="Z469" t="s">
        <v>3619</v>
      </c>
    </row>
    <row r="470" spans="1:26">
      <c r="A470" s="1">
        <v>44300</v>
      </c>
      <c r="B470" s="2">
        <v>202104141198</v>
      </c>
      <c r="C470" t="s">
        <v>18</v>
      </c>
      <c r="D470" t="s">
        <v>5353</v>
      </c>
      <c r="E470" t="s">
        <v>3621</v>
      </c>
      <c r="F470" t="s">
        <v>19</v>
      </c>
      <c r="G470" t="s">
        <v>1476</v>
      </c>
      <c r="H470" s="3" t="s">
        <v>1474</v>
      </c>
      <c r="J470" t="s">
        <v>1475</v>
      </c>
      <c r="K470">
        <v>1</v>
      </c>
      <c r="L470">
        <v>65</v>
      </c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</row>
    <row r="471" spans="1:26">
      <c r="A471" s="1">
        <v>44300</v>
      </c>
      <c r="B471" s="2">
        <v>202104141199</v>
      </c>
      <c r="C471" t="s">
        <v>18</v>
      </c>
      <c r="D471" t="s">
        <v>5354</v>
      </c>
      <c r="E471" t="s">
        <v>3627</v>
      </c>
      <c r="F471" t="s">
        <v>19</v>
      </c>
      <c r="G471" t="s">
        <v>1476</v>
      </c>
      <c r="H471" s="3">
        <v>4714781021463</v>
      </c>
      <c r="J471" t="s">
        <v>425</v>
      </c>
      <c r="K471">
        <v>6</v>
      </c>
      <c r="L471">
        <v>720</v>
      </c>
      <c r="N471" s="6" t="s">
        <v>3102</v>
      </c>
      <c r="O471" s="6"/>
      <c r="P471" s="6">
        <v>720</v>
      </c>
      <c r="Q471" s="6" t="s">
        <v>1476</v>
      </c>
      <c r="R471" s="6" t="s">
        <v>1477</v>
      </c>
      <c r="S471" s="6"/>
      <c r="T471" s="6">
        <v>182199</v>
      </c>
      <c r="U471" s="6" t="s">
        <v>3628</v>
      </c>
      <c r="V471" s="6" t="s">
        <v>3629</v>
      </c>
      <c r="W471" s="6"/>
      <c r="X471" s="6"/>
      <c r="Y471" s="6"/>
      <c r="Z471" t="s">
        <v>3625</v>
      </c>
    </row>
    <row r="472" spans="1:26">
      <c r="A472" s="1">
        <v>44300</v>
      </c>
      <c r="B472" s="2">
        <v>202104141200</v>
      </c>
      <c r="C472" t="s">
        <v>18</v>
      </c>
      <c r="D472" t="s">
        <v>5355</v>
      </c>
      <c r="E472" t="s">
        <v>3633</v>
      </c>
      <c r="F472" t="s">
        <v>19</v>
      </c>
      <c r="G472" t="s">
        <v>1476</v>
      </c>
      <c r="H472" s="3">
        <v>4714781020510</v>
      </c>
      <c r="J472" t="s">
        <v>425</v>
      </c>
      <c r="K472">
        <v>2</v>
      </c>
      <c r="L472">
        <v>598</v>
      </c>
      <c r="N472" s="6" t="s">
        <v>1902</v>
      </c>
      <c r="O472" s="6"/>
      <c r="P472" s="6">
        <v>733</v>
      </c>
      <c r="Q472" s="6" t="s">
        <v>1476</v>
      </c>
      <c r="R472" s="6" t="s">
        <v>1048</v>
      </c>
      <c r="S472" s="6"/>
      <c r="T472" s="6">
        <v>213855</v>
      </c>
      <c r="U472" s="6" t="s">
        <v>3634</v>
      </c>
      <c r="V472" s="6" t="s">
        <v>3635</v>
      </c>
      <c r="W472" s="6"/>
      <c r="X472" s="6"/>
      <c r="Y472" s="6"/>
      <c r="Z472" t="s">
        <v>3631</v>
      </c>
    </row>
    <row r="473" spans="1:26">
      <c r="A473" s="1">
        <v>44300</v>
      </c>
      <c r="B473" s="2">
        <v>202104141200</v>
      </c>
      <c r="C473" t="s">
        <v>18</v>
      </c>
      <c r="D473" t="s">
        <v>5355</v>
      </c>
      <c r="E473" t="s">
        <v>3633</v>
      </c>
      <c r="F473" t="s">
        <v>19</v>
      </c>
      <c r="G473" t="s">
        <v>1476</v>
      </c>
      <c r="H473" s="3">
        <v>4714781020787</v>
      </c>
      <c r="J473" t="s">
        <v>425</v>
      </c>
      <c r="K473">
        <v>1</v>
      </c>
      <c r="L473">
        <v>135</v>
      </c>
      <c r="N473" s="6" t="s">
        <v>1979</v>
      </c>
      <c r="O473" s="6"/>
      <c r="P473" s="6">
        <v>733</v>
      </c>
      <c r="Q473" s="6" t="s">
        <v>1476</v>
      </c>
      <c r="R473" s="6" t="s">
        <v>1048</v>
      </c>
      <c r="S473" s="6"/>
      <c r="T473" s="6">
        <v>213855</v>
      </c>
      <c r="U473" s="6" t="s">
        <v>3634</v>
      </c>
      <c r="V473" s="6" t="s">
        <v>3635</v>
      </c>
      <c r="W473" s="6"/>
      <c r="X473" s="6"/>
      <c r="Y473" s="6"/>
      <c r="Z473" t="s">
        <v>3631</v>
      </c>
    </row>
    <row r="474" spans="1:26">
      <c r="A474" s="1">
        <v>44300</v>
      </c>
      <c r="B474" s="2">
        <v>202104141201</v>
      </c>
      <c r="C474" t="s">
        <v>18</v>
      </c>
      <c r="D474" t="s">
        <v>5356</v>
      </c>
      <c r="E474" t="s">
        <v>3639</v>
      </c>
      <c r="F474" t="s">
        <v>19</v>
      </c>
      <c r="G474" t="s">
        <v>1476</v>
      </c>
      <c r="H474" s="3" t="s">
        <v>181</v>
      </c>
      <c r="J474" t="s">
        <v>425</v>
      </c>
      <c r="K474">
        <v>1</v>
      </c>
      <c r="L474">
        <v>888</v>
      </c>
      <c r="N474" s="6" t="s">
        <v>879</v>
      </c>
      <c r="O474" s="6"/>
      <c r="P474" s="6">
        <v>888</v>
      </c>
      <c r="Q474" s="6" t="s">
        <v>1476</v>
      </c>
      <c r="R474" s="6" t="s">
        <v>1477</v>
      </c>
      <c r="S474" s="6"/>
      <c r="T474" s="6">
        <v>192543</v>
      </c>
      <c r="U474" s="6" t="s">
        <v>2446</v>
      </c>
      <c r="V474" s="6" t="s">
        <v>2447</v>
      </c>
      <c r="W474" s="6"/>
      <c r="X474" s="6"/>
      <c r="Y474" s="6"/>
      <c r="Z474" t="s">
        <v>3637</v>
      </c>
    </row>
    <row r="475" spans="1:26">
      <c r="A475" s="1">
        <v>44300</v>
      </c>
      <c r="B475" s="2">
        <v>202104141202</v>
      </c>
      <c r="C475" t="s">
        <v>18</v>
      </c>
      <c r="D475" t="s">
        <v>5357</v>
      </c>
      <c r="E475" t="s">
        <v>3643</v>
      </c>
      <c r="F475" t="s">
        <v>19</v>
      </c>
      <c r="G475" t="s">
        <v>1940</v>
      </c>
      <c r="H475" s="3" t="s">
        <v>181</v>
      </c>
      <c r="J475" t="s">
        <v>425</v>
      </c>
      <c r="K475">
        <v>1</v>
      </c>
      <c r="L475">
        <v>821</v>
      </c>
      <c r="N475" s="6" t="s">
        <v>879</v>
      </c>
      <c r="O475" s="6"/>
      <c r="P475" s="6">
        <v>1271</v>
      </c>
      <c r="Q475" s="6" t="s">
        <v>1940</v>
      </c>
      <c r="R475" s="6" t="s">
        <v>1048</v>
      </c>
      <c r="S475" s="6"/>
      <c r="T475" s="6"/>
      <c r="U475" s="6"/>
      <c r="V475" s="6"/>
      <c r="W475" s="6">
        <v>221</v>
      </c>
      <c r="X475" s="6" t="s">
        <v>3644</v>
      </c>
      <c r="Y475" s="6"/>
      <c r="Z475" t="s">
        <v>3641</v>
      </c>
    </row>
    <row r="476" spans="1:26">
      <c r="A476" s="1">
        <v>44300</v>
      </c>
      <c r="B476" s="2">
        <v>202104141202</v>
      </c>
      <c r="C476" t="s">
        <v>18</v>
      </c>
      <c r="D476" t="s">
        <v>5357</v>
      </c>
      <c r="E476" t="s">
        <v>3643</v>
      </c>
      <c r="F476" t="s">
        <v>19</v>
      </c>
      <c r="G476" t="s">
        <v>1940</v>
      </c>
      <c r="H476" s="3" t="s">
        <v>175</v>
      </c>
      <c r="J476" t="s">
        <v>425</v>
      </c>
      <c r="K476">
        <v>1</v>
      </c>
      <c r="L476">
        <v>450</v>
      </c>
      <c r="N476" s="6" t="s">
        <v>1482</v>
      </c>
      <c r="O476" s="6"/>
      <c r="P476" s="6">
        <v>1271</v>
      </c>
      <c r="Q476" s="6" t="s">
        <v>1940</v>
      </c>
      <c r="R476" s="6" t="s">
        <v>1048</v>
      </c>
      <c r="S476" s="6"/>
      <c r="T476" s="6"/>
      <c r="U476" s="6"/>
      <c r="V476" s="6"/>
      <c r="W476" s="6">
        <v>221</v>
      </c>
      <c r="X476" s="6" t="s">
        <v>3644</v>
      </c>
      <c r="Y476" s="6"/>
      <c r="Z476" t="s">
        <v>3641</v>
      </c>
    </row>
    <row r="477" spans="1:26">
      <c r="A477" s="1">
        <v>44300</v>
      </c>
      <c r="B477" s="2">
        <v>202104141203</v>
      </c>
      <c r="C477" t="s">
        <v>18</v>
      </c>
      <c r="D477" t="s">
        <v>5358</v>
      </c>
      <c r="E477" t="s">
        <v>3648</v>
      </c>
      <c r="F477" t="s">
        <v>19</v>
      </c>
      <c r="G477" t="s">
        <v>1476</v>
      </c>
      <c r="H477" s="3" t="s">
        <v>1045</v>
      </c>
      <c r="J477" t="s">
        <v>425</v>
      </c>
      <c r="K477">
        <v>1</v>
      </c>
      <c r="L477">
        <v>298</v>
      </c>
      <c r="N477" s="6" t="s">
        <v>1487</v>
      </c>
      <c r="O477" s="6"/>
      <c r="P477" s="6">
        <v>966</v>
      </c>
      <c r="Q477" s="6" t="s">
        <v>1476</v>
      </c>
      <c r="R477" s="6" t="s">
        <v>1477</v>
      </c>
      <c r="S477" s="6"/>
      <c r="T477" s="6">
        <v>163718</v>
      </c>
      <c r="U477" s="6" t="s">
        <v>2477</v>
      </c>
      <c r="V477" s="6" t="s">
        <v>2478</v>
      </c>
      <c r="W477" s="6"/>
      <c r="X477" s="6"/>
      <c r="Y477" s="6"/>
      <c r="Z477" t="s">
        <v>3646</v>
      </c>
    </row>
    <row r="478" spans="1:26">
      <c r="A478" s="1">
        <v>44300</v>
      </c>
      <c r="B478" s="2">
        <v>202104141203</v>
      </c>
      <c r="C478" t="s">
        <v>18</v>
      </c>
      <c r="D478" t="s">
        <v>5358</v>
      </c>
      <c r="E478" t="s">
        <v>3648</v>
      </c>
      <c r="F478" t="s">
        <v>19</v>
      </c>
      <c r="G478" t="s">
        <v>1476</v>
      </c>
      <c r="H478" s="3">
        <v>4714781020954</v>
      </c>
      <c r="J478" t="s">
        <v>425</v>
      </c>
      <c r="K478">
        <v>1</v>
      </c>
      <c r="L478">
        <v>145</v>
      </c>
      <c r="N478" s="6" t="s">
        <v>1497</v>
      </c>
      <c r="O478" s="6"/>
      <c r="P478" s="6">
        <v>966</v>
      </c>
      <c r="Q478" s="6" t="s">
        <v>1476</v>
      </c>
      <c r="R478" s="6" t="s">
        <v>1477</v>
      </c>
      <c r="S478" s="6"/>
      <c r="T478" s="6">
        <v>163718</v>
      </c>
      <c r="U478" s="6" t="s">
        <v>2477</v>
      </c>
      <c r="V478" s="6" t="s">
        <v>2478</v>
      </c>
      <c r="W478" s="6"/>
      <c r="X478" s="6"/>
      <c r="Y478" s="6"/>
      <c r="Z478" t="s">
        <v>3646</v>
      </c>
    </row>
    <row r="479" spans="1:26">
      <c r="A479" s="1">
        <v>44300</v>
      </c>
      <c r="B479" s="2">
        <v>202104141203</v>
      </c>
      <c r="C479" t="s">
        <v>18</v>
      </c>
      <c r="D479" t="s">
        <v>5358</v>
      </c>
      <c r="E479" t="s">
        <v>3648</v>
      </c>
      <c r="F479" t="s">
        <v>19</v>
      </c>
      <c r="G479" t="s">
        <v>1476</v>
      </c>
      <c r="H479" s="3">
        <v>4714781020787</v>
      </c>
      <c r="J479" t="s">
        <v>425</v>
      </c>
      <c r="K479">
        <v>3</v>
      </c>
      <c r="L479">
        <v>405</v>
      </c>
      <c r="N479" s="6" t="s">
        <v>1979</v>
      </c>
      <c r="O479" s="6"/>
      <c r="P479" s="6">
        <v>966</v>
      </c>
      <c r="Q479" s="6" t="s">
        <v>1476</v>
      </c>
      <c r="R479" s="6" t="s">
        <v>1477</v>
      </c>
      <c r="S479" s="6"/>
      <c r="T479" s="6">
        <v>163718</v>
      </c>
      <c r="U479" s="6" t="s">
        <v>2477</v>
      </c>
      <c r="V479" s="6" t="s">
        <v>2478</v>
      </c>
      <c r="W479" s="6"/>
      <c r="X479" s="6"/>
      <c r="Y479" s="6"/>
      <c r="Z479" t="s">
        <v>3646</v>
      </c>
    </row>
    <row r="480" spans="1:26">
      <c r="A480" s="1">
        <v>44300</v>
      </c>
      <c r="B480" s="2">
        <v>202104141203</v>
      </c>
      <c r="C480" t="s">
        <v>18</v>
      </c>
      <c r="D480" t="s">
        <v>5358</v>
      </c>
      <c r="E480" t="s">
        <v>3648</v>
      </c>
      <c r="F480" t="s">
        <v>19</v>
      </c>
      <c r="G480" t="s">
        <v>1476</v>
      </c>
      <c r="H480" s="3">
        <v>4714781020152</v>
      </c>
      <c r="J480" t="s">
        <v>425</v>
      </c>
      <c r="K480">
        <v>1</v>
      </c>
      <c r="L480">
        <v>59</v>
      </c>
      <c r="N480" s="6" t="s">
        <v>282</v>
      </c>
      <c r="O480" s="6"/>
      <c r="P480" s="6">
        <v>966</v>
      </c>
      <c r="Q480" s="6" t="s">
        <v>1476</v>
      </c>
      <c r="R480" s="6" t="s">
        <v>1477</v>
      </c>
      <c r="S480" s="6"/>
      <c r="T480" s="6">
        <v>163718</v>
      </c>
      <c r="U480" s="6" t="s">
        <v>2477</v>
      </c>
      <c r="V480" s="6" t="s">
        <v>2478</v>
      </c>
      <c r="W480" s="6"/>
      <c r="X480" s="6"/>
      <c r="Y480" s="6"/>
      <c r="Z480" t="s">
        <v>3646</v>
      </c>
    </row>
    <row r="481" spans="1:26">
      <c r="A481" s="1">
        <v>44300</v>
      </c>
      <c r="B481" s="2">
        <v>202104141203</v>
      </c>
      <c r="C481" t="s">
        <v>18</v>
      </c>
      <c r="D481" t="s">
        <v>5358</v>
      </c>
      <c r="E481" t="s">
        <v>3648</v>
      </c>
      <c r="F481" t="s">
        <v>19</v>
      </c>
      <c r="G481" t="s">
        <v>1476</v>
      </c>
      <c r="H481" s="3">
        <v>4714781021227</v>
      </c>
      <c r="J481" t="s">
        <v>425</v>
      </c>
      <c r="K481">
        <v>1</v>
      </c>
      <c r="L481">
        <v>59</v>
      </c>
      <c r="N481" s="6" t="s">
        <v>1890</v>
      </c>
      <c r="O481" s="6"/>
      <c r="P481" s="6">
        <v>966</v>
      </c>
      <c r="Q481" s="6" t="s">
        <v>1476</v>
      </c>
      <c r="R481" s="6" t="s">
        <v>1477</v>
      </c>
      <c r="S481" s="6"/>
      <c r="T481" s="6">
        <v>163718</v>
      </c>
      <c r="U481" s="6" t="s">
        <v>2477</v>
      </c>
      <c r="V481" s="6" t="s">
        <v>2478</v>
      </c>
      <c r="W481" s="6"/>
      <c r="X481" s="6"/>
      <c r="Y481" s="6"/>
      <c r="Z481" t="s">
        <v>3646</v>
      </c>
    </row>
    <row r="482" spans="1:26">
      <c r="A482" s="1">
        <v>44300</v>
      </c>
      <c r="B482" s="2">
        <v>202104141204</v>
      </c>
      <c r="C482" t="s">
        <v>18</v>
      </c>
      <c r="D482" t="s">
        <v>5359</v>
      </c>
      <c r="E482" t="s">
        <v>3652</v>
      </c>
      <c r="F482" t="s">
        <v>19</v>
      </c>
      <c r="G482" t="s">
        <v>1940</v>
      </c>
      <c r="H482" s="3">
        <v>4714781020510</v>
      </c>
      <c r="J482" t="s">
        <v>425</v>
      </c>
      <c r="K482">
        <v>2</v>
      </c>
      <c r="L482">
        <v>495</v>
      </c>
      <c r="N482" s="6" t="s">
        <v>1902</v>
      </c>
      <c r="O482" s="6"/>
      <c r="P482" s="6">
        <v>2061</v>
      </c>
      <c r="Q482" s="6" t="s">
        <v>1940</v>
      </c>
      <c r="R482" s="6" t="s">
        <v>1048</v>
      </c>
      <c r="S482" s="6"/>
      <c r="T482" s="6"/>
      <c r="U482" s="6"/>
      <c r="V482" s="6"/>
      <c r="W482" s="6">
        <v>220</v>
      </c>
      <c r="X482" s="6" t="s">
        <v>3653</v>
      </c>
      <c r="Y482" s="6"/>
      <c r="Z482" t="s">
        <v>3650</v>
      </c>
    </row>
    <row r="483" spans="1:26">
      <c r="A483" s="1">
        <v>44300</v>
      </c>
      <c r="B483" s="2">
        <v>202104141204</v>
      </c>
      <c r="C483" t="s">
        <v>18</v>
      </c>
      <c r="D483" t="s">
        <v>5359</v>
      </c>
      <c r="E483" t="s">
        <v>3652</v>
      </c>
      <c r="F483" t="s">
        <v>19</v>
      </c>
      <c r="G483" t="s">
        <v>1940</v>
      </c>
      <c r="H483" s="3" t="s">
        <v>295</v>
      </c>
      <c r="J483" t="s">
        <v>425</v>
      </c>
      <c r="K483">
        <v>2</v>
      </c>
      <c r="L483">
        <v>560</v>
      </c>
      <c r="N483" s="6" t="s">
        <v>1479</v>
      </c>
      <c r="O483" s="6"/>
      <c r="P483" s="6">
        <v>2061</v>
      </c>
      <c r="Q483" s="6" t="s">
        <v>1940</v>
      </c>
      <c r="R483" s="6" t="s">
        <v>1048</v>
      </c>
      <c r="S483" s="6"/>
      <c r="T483" s="6"/>
      <c r="U483" s="6"/>
      <c r="V483" s="6"/>
      <c r="W483" s="6">
        <v>220</v>
      </c>
      <c r="X483" s="6" t="s">
        <v>3653</v>
      </c>
      <c r="Y483" s="6"/>
      <c r="Z483" t="s">
        <v>3650</v>
      </c>
    </row>
    <row r="484" spans="1:26">
      <c r="A484" s="1">
        <v>44300</v>
      </c>
      <c r="B484" s="2">
        <v>202104141204</v>
      </c>
      <c r="C484" t="s">
        <v>18</v>
      </c>
      <c r="D484" t="s">
        <v>5359</v>
      </c>
      <c r="E484" t="s">
        <v>3652</v>
      </c>
      <c r="F484" t="s">
        <v>19</v>
      </c>
      <c r="G484" t="s">
        <v>1940</v>
      </c>
      <c r="H484" s="3">
        <v>4714781020954</v>
      </c>
      <c r="J484" t="s">
        <v>425</v>
      </c>
      <c r="K484">
        <v>2</v>
      </c>
      <c r="L484">
        <v>298</v>
      </c>
      <c r="N484" s="6" t="s">
        <v>1523</v>
      </c>
      <c r="O484" s="6"/>
      <c r="P484" s="6">
        <v>2061</v>
      </c>
      <c r="Q484" s="6" t="s">
        <v>1940</v>
      </c>
      <c r="R484" s="6" t="s">
        <v>1048</v>
      </c>
      <c r="S484" s="6"/>
      <c r="T484" s="6"/>
      <c r="U484" s="6"/>
      <c r="V484" s="6"/>
      <c r="W484" s="6">
        <v>220</v>
      </c>
      <c r="X484" s="6" t="s">
        <v>3653</v>
      </c>
      <c r="Y484" s="6"/>
      <c r="Z484" t="s">
        <v>3650</v>
      </c>
    </row>
    <row r="485" spans="1:26">
      <c r="A485" s="1">
        <v>44300</v>
      </c>
      <c r="B485" s="2">
        <v>202104141204</v>
      </c>
      <c r="C485" t="s">
        <v>18</v>
      </c>
      <c r="D485" t="s">
        <v>5359</v>
      </c>
      <c r="E485" t="s">
        <v>3652</v>
      </c>
      <c r="F485" t="s">
        <v>19</v>
      </c>
      <c r="G485" t="s">
        <v>1940</v>
      </c>
      <c r="H485" s="3">
        <v>4714781020282</v>
      </c>
      <c r="J485" t="s">
        <v>425</v>
      </c>
      <c r="K485">
        <v>1</v>
      </c>
      <c r="L485">
        <v>299</v>
      </c>
      <c r="N485" s="6" t="s">
        <v>1913</v>
      </c>
      <c r="O485" s="6"/>
      <c r="P485" s="6">
        <v>2061</v>
      </c>
      <c r="Q485" s="6" t="s">
        <v>1940</v>
      </c>
      <c r="R485" s="6" t="s">
        <v>1048</v>
      </c>
      <c r="S485" s="6"/>
      <c r="T485" s="6"/>
      <c r="U485" s="6"/>
      <c r="V485" s="6"/>
      <c r="W485" s="6">
        <v>220</v>
      </c>
      <c r="X485" s="6" t="s">
        <v>3653</v>
      </c>
      <c r="Y485" s="6"/>
      <c r="Z485" t="s">
        <v>3650</v>
      </c>
    </row>
    <row r="486" spans="1:26">
      <c r="A486" s="1">
        <v>44300</v>
      </c>
      <c r="B486" s="2">
        <v>202104141204</v>
      </c>
      <c r="C486" t="s">
        <v>18</v>
      </c>
      <c r="D486" t="s">
        <v>5359</v>
      </c>
      <c r="E486" t="s">
        <v>3652</v>
      </c>
      <c r="F486" t="s">
        <v>19</v>
      </c>
      <c r="G486" t="s">
        <v>1940</v>
      </c>
      <c r="H486" s="3" t="s">
        <v>284</v>
      </c>
      <c r="J486" t="s">
        <v>425</v>
      </c>
      <c r="K486">
        <v>1</v>
      </c>
      <c r="L486">
        <v>300</v>
      </c>
      <c r="N486" s="6" t="s">
        <v>1905</v>
      </c>
      <c r="O486" s="6"/>
      <c r="P486" s="6">
        <v>2061</v>
      </c>
      <c r="Q486" s="6" t="s">
        <v>1940</v>
      </c>
      <c r="R486" s="6" t="s">
        <v>1048</v>
      </c>
      <c r="S486" s="6"/>
      <c r="T486" s="6"/>
      <c r="U486" s="6"/>
      <c r="V486" s="6"/>
      <c r="W486" s="6">
        <v>220</v>
      </c>
      <c r="X486" s="6" t="s">
        <v>3653</v>
      </c>
      <c r="Y486" s="6"/>
      <c r="Z486" t="s">
        <v>3650</v>
      </c>
    </row>
    <row r="487" spans="1:26">
      <c r="A487" s="1">
        <v>44300</v>
      </c>
      <c r="B487" s="2">
        <v>202104141204</v>
      </c>
      <c r="C487" t="s">
        <v>18</v>
      </c>
      <c r="D487" t="s">
        <v>5359</v>
      </c>
      <c r="E487" t="s">
        <v>3652</v>
      </c>
      <c r="F487" t="s">
        <v>19</v>
      </c>
      <c r="G487" t="s">
        <v>1940</v>
      </c>
      <c r="H487" s="3">
        <v>4714781020794</v>
      </c>
      <c r="J487" t="s">
        <v>425</v>
      </c>
      <c r="K487">
        <v>1</v>
      </c>
      <c r="L487">
        <v>109</v>
      </c>
      <c r="N487" s="6" t="s">
        <v>1954</v>
      </c>
      <c r="O487" s="6"/>
      <c r="P487" s="6">
        <v>2061</v>
      </c>
      <c r="Q487" s="6" t="s">
        <v>1940</v>
      </c>
      <c r="R487" s="6" t="s">
        <v>1048</v>
      </c>
      <c r="S487" s="6"/>
      <c r="T487" s="6"/>
      <c r="U487" s="6"/>
      <c r="V487" s="6"/>
      <c r="W487" s="6">
        <v>220</v>
      </c>
      <c r="X487" s="6" t="s">
        <v>3653</v>
      </c>
      <c r="Y487" s="6"/>
      <c r="Z487" t="s">
        <v>3650</v>
      </c>
    </row>
    <row r="488" spans="1:26">
      <c r="A488" s="1">
        <v>44300</v>
      </c>
      <c r="B488" s="2">
        <v>202104141205</v>
      </c>
      <c r="C488" t="s">
        <v>18</v>
      </c>
      <c r="D488" t="s">
        <v>5360</v>
      </c>
      <c r="E488" t="s">
        <v>3657</v>
      </c>
      <c r="F488" t="s">
        <v>19</v>
      </c>
      <c r="G488" t="s">
        <v>1476</v>
      </c>
      <c r="H488" s="3" t="s">
        <v>181</v>
      </c>
      <c r="J488" t="s">
        <v>425</v>
      </c>
      <c r="K488">
        <v>1</v>
      </c>
      <c r="L488">
        <v>888</v>
      </c>
      <c r="N488" s="6" t="s">
        <v>879</v>
      </c>
      <c r="O488" s="6"/>
      <c r="P488" s="6">
        <v>888</v>
      </c>
      <c r="Q488" s="6" t="s">
        <v>1476</v>
      </c>
      <c r="R488" s="6" t="s">
        <v>1477</v>
      </c>
      <c r="S488" s="6"/>
      <c r="T488" s="6">
        <v>138170</v>
      </c>
      <c r="U488" s="6" t="s">
        <v>2463</v>
      </c>
      <c r="V488" s="6" t="s">
        <v>2464</v>
      </c>
      <c r="W488" s="6"/>
      <c r="X488" s="6"/>
      <c r="Y488" s="6"/>
      <c r="Z488" t="s">
        <v>3655</v>
      </c>
    </row>
    <row r="489" spans="1:26">
      <c r="A489" s="1">
        <v>44300</v>
      </c>
      <c r="B489" s="2">
        <v>202104141206</v>
      </c>
      <c r="C489" t="s">
        <v>18</v>
      </c>
      <c r="D489" t="s">
        <v>5361</v>
      </c>
      <c r="E489" t="s">
        <v>3661</v>
      </c>
      <c r="F489" t="s">
        <v>19</v>
      </c>
      <c r="G489" t="s">
        <v>1940</v>
      </c>
      <c r="H489" s="3">
        <v>4714781021463</v>
      </c>
      <c r="J489" t="s">
        <v>425</v>
      </c>
      <c r="K489">
        <v>2</v>
      </c>
      <c r="L489">
        <v>163</v>
      </c>
      <c r="N489" s="6" t="s">
        <v>3102</v>
      </c>
      <c r="O489" s="6"/>
      <c r="P489" s="6">
        <v>1210</v>
      </c>
      <c r="Q489" s="6" t="s">
        <v>1940</v>
      </c>
      <c r="R489" s="6" t="s">
        <v>1495</v>
      </c>
      <c r="S489" s="6"/>
      <c r="T489" s="6"/>
      <c r="U489" s="6"/>
      <c r="V489" s="6"/>
      <c r="W489" s="6">
        <v>241</v>
      </c>
      <c r="X489" s="6" t="s">
        <v>3662</v>
      </c>
      <c r="Y489" s="6"/>
      <c r="Z489" t="s">
        <v>3659</v>
      </c>
    </row>
    <row r="490" spans="1:26">
      <c r="A490" s="1">
        <v>44300</v>
      </c>
      <c r="B490" s="2">
        <v>202104141206</v>
      </c>
      <c r="C490" t="s">
        <v>18</v>
      </c>
      <c r="D490" t="s">
        <v>5361</v>
      </c>
      <c r="E490" t="s">
        <v>3661</v>
      </c>
      <c r="F490" t="s">
        <v>19</v>
      </c>
      <c r="G490" t="s">
        <v>1940</v>
      </c>
      <c r="H490" s="3">
        <v>4714781021715</v>
      </c>
      <c r="J490" t="s">
        <v>425</v>
      </c>
      <c r="K490">
        <v>1</v>
      </c>
      <c r="L490">
        <v>299</v>
      </c>
      <c r="N490" s="6" t="s">
        <v>2415</v>
      </c>
      <c r="O490" s="6"/>
      <c r="P490" s="6">
        <v>1210</v>
      </c>
      <c r="Q490" s="6" t="s">
        <v>1940</v>
      </c>
      <c r="R490" s="6" t="s">
        <v>1495</v>
      </c>
      <c r="S490" s="6"/>
      <c r="T490" s="6"/>
      <c r="U490" s="6"/>
      <c r="V490" s="6"/>
      <c r="W490" s="6">
        <v>241</v>
      </c>
      <c r="X490" s="6" t="s">
        <v>3662</v>
      </c>
      <c r="Y490" s="6"/>
      <c r="Z490" t="s">
        <v>3659</v>
      </c>
    </row>
    <row r="491" spans="1:26">
      <c r="A491" s="1">
        <v>44300</v>
      </c>
      <c r="B491" s="2">
        <v>202104141206</v>
      </c>
      <c r="C491" t="s">
        <v>18</v>
      </c>
      <c r="D491" t="s">
        <v>5361</v>
      </c>
      <c r="E491" t="s">
        <v>3661</v>
      </c>
      <c r="F491" t="s">
        <v>19</v>
      </c>
      <c r="G491" t="s">
        <v>1940</v>
      </c>
      <c r="H491" s="3" t="s">
        <v>221</v>
      </c>
      <c r="J491" t="s">
        <v>425</v>
      </c>
      <c r="K491">
        <v>1</v>
      </c>
      <c r="L491">
        <v>748</v>
      </c>
      <c r="N491" s="6" t="s">
        <v>1929</v>
      </c>
      <c r="O491" s="6"/>
      <c r="P491" s="6">
        <v>1210</v>
      </c>
      <c r="Q491" s="6" t="s">
        <v>1940</v>
      </c>
      <c r="R491" s="6" t="s">
        <v>1495</v>
      </c>
      <c r="S491" s="6"/>
      <c r="T491" s="6"/>
      <c r="U491" s="6"/>
      <c r="V491" s="6"/>
      <c r="W491" s="6">
        <v>241</v>
      </c>
      <c r="X491" s="6" t="s">
        <v>3662</v>
      </c>
      <c r="Y491" s="6"/>
      <c r="Z491" t="s">
        <v>3659</v>
      </c>
    </row>
    <row r="492" spans="1:26">
      <c r="A492" s="1">
        <v>44300</v>
      </c>
      <c r="B492" s="2">
        <v>202104141207</v>
      </c>
      <c r="C492" t="s">
        <v>18</v>
      </c>
      <c r="D492" t="s">
        <v>5362</v>
      </c>
      <c r="E492" t="s">
        <v>3666</v>
      </c>
      <c r="F492" t="s">
        <v>19</v>
      </c>
      <c r="G492" t="s">
        <v>1476</v>
      </c>
      <c r="H492" s="3" t="s">
        <v>1045</v>
      </c>
      <c r="J492" t="s">
        <v>425</v>
      </c>
      <c r="K492">
        <v>1</v>
      </c>
      <c r="L492">
        <v>298</v>
      </c>
      <c r="N492" s="6" t="s">
        <v>1487</v>
      </c>
      <c r="O492" s="6"/>
      <c r="P492" s="6">
        <v>1597</v>
      </c>
      <c r="Q492" s="6" t="s">
        <v>1476</v>
      </c>
      <c r="R492" s="6" t="s">
        <v>1477</v>
      </c>
      <c r="S492" s="6"/>
      <c r="T492" s="6">
        <v>111795</v>
      </c>
      <c r="U492" s="6" t="s">
        <v>3667</v>
      </c>
      <c r="V492" s="6" t="s">
        <v>3668</v>
      </c>
      <c r="W492" s="6"/>
      <c r="X492" s="6"/>
      <c r="Y492" s="6"/>
      <c r="Z492" t="s">
        <v>3664</v>
      </c>
    </row>
    <row r="493" spans="1:26">
      <c r="A493" s="1">
        <v>44300</v>
      </c>
      <c r="B493" s="2">
        <v>202104141207</v>
      </c>
      <c r="C493" t="s">
        <v>18</v>
      </c>
      <c r="D493" t="s">
        <v>5362</v>
      </c>
      <c r="E493" t="s">
        <v>3666</v>
      </c>
      <c r="F493" t="s">
        <v>19</v>
      </c>
      <c r="G493" t="s">
        <v>1476</v>
      </c>
      <c r="H493" s="3" t="s">
        <v>254</v>
      </c>
      <c r="J493" t="s">
        <v>425</v>
      </c>
      <c r="K493">
        <v>1</v>
      </c>
      <c r="L493">
        <v>450</v>
      </c>
      <c r="N493" s="6" t="s">
        <v>1482</v>
      </c>
      <c r="O493" s="6"/>
      <c r="P493" s="6">
        <v>1597</v>
      </c>
      <c r="Q493" s="6" t="s">
        <v>1476</v>
      </c>
      <c r="R493" s="6" t="s">
        <v>1477</v>
      </c>
      <c r="S493" s="6"/>
      <c r="T493" s="6">
        <v>111795</v>
      </c>
      <c r="U493" s="6" t="s">
        <v>3667</v>
      </c>
      <c r="V493" s="6" t="s">
        <v>3668</v>
      </c>
      <c r="W493" s="6"/>
      <c r="X493" s="6"/>
      <c r="Y493" s="6"/>
      <c r="Z493" t="s">
        <v>3664</v>
      </c>
    </row>
    <row r="494" spans="1:26">
      <c r="A494" s="1">
        <v>44300</v>
      </c>
      <c r="B494" s="2">
        <v>202104141207</v>
      </c>
      <c r="C494" t="s">
        <v>18</v>
      </c>
      <c r="D494" t="s">
        <v>5362</v>
      </c>
      <c r="E494" t="s">
        <v>3666</v>
      </c>
      <c r="F494" t="s">
        <v>19</v>
      </c>
      <c r="G494" t="s">
        <v>1476</v>
      </c>
      <c r="H494" s="3" t="s">
        <v>257</v>
      </c>
      <c r="J494" t="s">
        <v>425</v>
      </c>
      <c r="K494">
        <v>1</v>
      </c>
      <c r="L494">
        <v>450</v>
      </c>
      <c r="N494" s="6" t="s">
        <v>1482</v>
      </c>
      <c r="O494" s="6"/>
      <c r="P494" s="6">
        <v>1597</v>
      </c>
      <c r="Q494" s="6" t="s">
        <v>1476</v>
      </c>
      <c r="R494" s="6" t="s">
        <v>1477</v>
      </c>
      <c r="S494" s="6"/>
      <c r="T494" s="6">
        <v>111795</v>
      </c>
      <c r="U494" s="6" t="s">
        <v>3667</v>
      </c>
      <c r="V494" s="6" t="s">
        <v>3668</v>
      </c>
      <c r="W494" s="6"/>
      <c r="X494" s="6"/>
      <c r="Y494" s="6"/>
      <c r="Z494" t="s">
        <v>3664</v>
      </c>
    </row>
    <row r="495" spans="1:26">
      <c r="A495" s="1">
        <v>44300</v>
      </c>
      <c r="B495" s="2">
        <v>202104141207</v>
      </c>
      <c r="C495" t="s">
        <v>18</v>
      </c>
      <c r="D495" t="s">
        <v>5362</v>
      </c>
      <c r="E495" t="s">
        <v>3666</v>
      </c>
      <c r="F495" t="s">
        <v>19</v>
      </c>
      <c r="G495" t="s">
        <v>1476</v>
      </c>
      <c r="H495" s="3" t="s">
        <v>166</v>
      </c>
      <c r="J495" t="s">
        <v>425</v>
      </c>
      <c r="K495">
        <v>1</v>
      </c>
      <c r="L495">
        <v>399</v>
      </c>
      <c r="N495" s="6" t="s">
        <v>1487</v>
      </c>
      <c r="O495" s="6"/>
      <c r="P495" s="6">
        <v>1597</v>
      </c>
      <c r="Q495" s="6" t="s">
        <v>1476</v>
      </c>
      <c r="R495" s="6" t="s">
        <v>1477</v>
      </c>
      <c r="S495" s="6"/>
      <c r="T495" s="6">
        <v>111795</v>
      </c>
      <c r="U495" s="6" t="s">
        <v>3667</v>
      </c>
      <c r="V495" s="6" t="s">
        <v>3668</v>
      </c>
      <c r="W495" s="6"/>
      <c r="X495" s="6"/>
      <c r="Y495" s="6"/>
      <c r="Z495" t="s">
        <v>3664</v>
      </c>
    </row>
    <row r="496" spans="1:26">
      <c r="A496" s="1">
        <v>44300</v>
      </c>
      <c r="B496" s="2">
        <v>202104141208</v>
      </c>
      <c r="C496" t="s">
        <v>18</v>
      </c>
      <c r="D496" t="s">
        <v>5363</v>
      </c>
      <c r="E496" t="s">
        <v>3672</v>
      </c>
      <c r="F496" t="s">
        <v>19</v>
      </c>
      <c r="G496" t="s">
        <v>1476</v>
      </c>
      <c r="H496" s="3" t="s">
        <v>275</v>
      </c>
      <c r="J496" t="s">
        <v>425</v>
      </c>
      <c r="K496">
        <v>1</v>
      </c>
      <c r="L496">
        <v>528</v>
      </c>
      <c r="N496" s="6" t="s">
        <v>1512</v>
      </c>
      <c r="O496" s="6"/>
      <c r="P496" s="6">
        <v>593</v>
      </c>
      <c r="Q496" s="6" t="s">
        <v>1476</v>
      </c>
      <c r="R496" s="6" t="s">
        <v>1477</v>
      </c>
      <c r="S496" s="6"/>
      <c r="T496" s="6">
        <v>946458</v>
      </c>
      <c r="U496" s="6" t="s">
        <v>3673</v>
      </c>
      <c r="V496" s="6" t="s">
        <v>3674</v>
      </c>
      <c r="W496" s="6"/>
      <c r="X496" s="6"/>
      <c r="Y496" s="6"/>
      <c r="Z496" t="s">
        <v>3670</v>
      </c>
    </row>
    <row r="497" spans="1:26">
      <c r="A497" s="1">
        <v>44300</v>
      </c>
      <c r="B497" s="2">
        <v>202104141208</v>
      </c>
      <c r="C497" t="s">
        <v>18</v>
      </c>
      <c r="D497" t="s">
        <v>5363</v>
      </c>
      <c r="E497" t="s">
        <v>3672</v>
      </c>
      <c r="F497" t="s">
        <v>19</v>
      </c>
      <c r="G497" t="s">
        <v>1476</v>
      </c>
      <c r="H497" s="3" t="s">
        <v>1474</v>
      </c>
      <c r="J497" t="s">
        <v>1475</v>
      </c>
      <c r="K497">
        <v>1</v>
      </c>
      <c r="L497">
        <v>65</v>
      </c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</row>
    <row r="498" spans="1:26">
      <c r="A498" s="1">
        <v>44300</v>
      </c>
      <c r="B498" s="2">
        <v>202104141209</v>
      </c>
      <c r="C498" t="s">
        <v>18</v>
      </c>
      <c r="D498" t="s">
        <v>5364</v>
      </c>
      <c r="E498" t="s">
        <v>3678</v>
      </c>
      <c r="F498" t="s">
        <v>19</v>
      </c>
      <c r="G498" t="s">
        <v>1960</v>
      </c>
      <c r="H498" s="3" t="s">
        <v>275</v>
      </c>
      <c r="J498" t="s">
        <v>425</v>
      </c>
      <c r="K498">
        <v>1</v>
      </c>
      <c r="L498">
        <v>528</v>
      </c>
      <c r="N498" s="6" t="s">
        <v>1512</v>
      </c>
      <c r="O498" s="6"/>
      <c r="P498" s="6">
        <v>608</v>
      </c>
      <c r="Q498" s="6" t="s">
        <v>1960</v>
      </c>
      <c r="R498" s="6" t="s">
        <v>1961</v>
      </c>
      <c r="S498" s="6"/>
      <c r="T498" s="6"/>
      <c r="U498" s="6"/>
      <c r="V498" s="6"/>
      <c r="W498" s="6">
        <v>807</v>
      </c>
      <c r="X498" s="6" t="s">
        <v>3679</v>
      </c>
      <c r="Y498" s="6"/>
      <c r="Z498" t="s">
        <v>3676</v>
      </c>
    </row>
    <row r="499" spans="1:26">
      <c r="A499" s="1">
        <v>44300</v>
      </c>
      <c r="B499" s="2">
        <v>202104141209</v>
      </c>
      <c r="C499" t="s">
        <v>18</v>
      </c>
      <c r="D499" t="s">
        <v>5364</v>
      </c>
      <c r="E499" t="s">
        <v>3678</v>
      </c>
      <c r="F499" t="s">
        <v>19</v>
      </c>
      <c r="G499" t="s">
        <v>1960</v>
      </c>
      <c r="H499" s="3" t="s">
        <v>1474</v>
      </c>
      <c r="J499" t="s">
        <v>1475</v>
      </c>
      <c r="K499">
        <v>1</v>
      </c>
      <c r="L499">
        <v>80</v>
      </c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</row>
    <row r="500" spans="1:26">
      <c r="A500" s="1">
        <v>44300</v>
      </c>
      <c r="B500" s="2">
        <v>202104141210</v>
      </c>
      <c r="C500" t="s">
        <v>18</v>
      </c>
      <c r="D500" t="s">
        <v>5365</v>
      </c>
      <c r="E500" t="s">
        <v>3683</v>
      </c>
      <c r="F500" t="s">
        <v>19</v>
      </c>
      <c r="G500" t="s">
        <v>1476</v>
      </c>
      <c r="H500" s="3">
        <v>4714781020954</v>
      </c>
      <c r="J500" t="s">
        <v>425</v>
      </c>
      <c r="K500">
        <v>1</v>
      </c>
      <c r="L500">
        <v>149</v>
      </c>
      <c r="N500" s="6" t="s">
        <v>1523</v>
      </c>
      <c r="O500" s="6"/>
      <c r="P500" s="6">
        <v>1302</v>
      </c>
      <c r="Q500" s="6" t="s">
        <v>1476</v>
      </c>
      <c r="R500" s="6" t="s">
        <v>1477</v>
      </c>
      <c r="S500" s="6"/>
      <c r="T500" s="6">
        <v>892179</v>
      </c>
      <c r="U500" s="6" t="s">
        <v>3684</v>
      </c>
      <c r="V500" s="6" t="s">
        <v>3685</v>
      </c>
      <c r="W500" s="6"/>
      <c r="X500" s="6"/>
      <c r="Y500" s="6"/>
      <c r="Z500" t="s">
        <v>3681</v>
      </c>
    </row>
    <row r="501" spans="1:26">
      <c r="A501" s="1">
        <v>44300</v>
      </c>
      <c r="B501" s="2">
        <v>202104141210</v>
      </c>
      <c r="C501" t="s">
        <v>18</v>
      </c>
      <c r="D501" t="s">
        <v>5365</v>
      </c>
      <c r="E501" t="s">
        <v>3683</v>
      </c>
      <c r="F501" t="s">
        <v>19</v>
      </c>
      <c r="G501" t="s">
        <v>1476</v>
      </c>
      <c r="H501" s="3">
        <v>4714781020800</v>
      </c>
      <c r="J501" t="s">
        <v>425</v>
      </c>
      <c r="K501">
        <v>1</v>
      </c>
      <c r="L501">
        <v>128</v>
      </c>
      <c r="N501" s="6" t="s">
        <v>1509</v>
      </c>
      <c r="O501" s="6"/>
      <c r="P501" s="6">
        <v>1302</v>
      </c>
      <c r="Q501" s="6" t="s">
        <v>1476</v>
      </c>
      <c r="R501" s="6" t="s">
        <v>1477</v>
      </c>
      <c r="S501" s="6"/>
      <c r="T501" s="6">
        <v>892179</v>
      </c>
      <c r="U501" s="6" t="s">
        <v>3684</v>
      </c>
      <c r="V501" s="6" t="s">
        <v>3685</v>
      </c>
      <c r="W501" s="6"/>
      <c r="X501" s="6"/>
      <c r="Y501" s="6"/>
      <c r="Z501" t="s">
        <v>3681</v>
      </c>
    </row>
    <row r="502" spans="1:26">
      <c r="A502" s="1">
        <v>44300</v>
      </c>
      <c r="B502" s="2">
        <v>202104141210</v>
      </c>
      <c r="C502" t="s">
        <v>18</v>
      </c>
      <c r="D502" t="s">
        <v>5365</v>
      </c>
      <c r="E502" t="s">
        <v>3683</v>
      </c>
      <c r="F502" t="s">
        <v>19</v>
      </c>
      <c r="G502" t="s">
        <v>1476</v>
      </c>
      <c r="H502" s="3">
        <v>4714781020794</v>
      </c>
      <c r="J502" t="s">
        <v>425</v>
      </c>
      <c r="K502">
        <v>1</v>
      </c>
      <c r="L502">
        <v>128</v>
      </c>
      <c r="N502" s="6" t="s">
        <v>1954</v>
      </c>
      <c r="O502" s="6"/>
      <c r="P502" s="6">
        <v>1302</v>
      </c>
      <c r="Q502" s="6" t="s">
        <v>1476</v>
      </c>
      <c r="R502" s="6" t="s">
        <v>1477</v>
      </c>
      <c r="S502" s="6"/>
      <c r="T502" s="6">
        <v>892179</v>
      </c>
      <c r="U502" s="6" t="s">
        <v>3684</v>
      </c>
      <c r="V502" s="6" t="s">
        <v>3685</v>
      </c>
      <c r="W502" s="6"/>
      <c r="X502" s="6"/>
      <c r="Y502" s="6"/>
      <c r="Z502" t="s">
        <v>3681</v>
      </c>
    </row>
    <row r="503" spans="1:26">
      <c r="A503" s="1">
        <v>44300</v>
      </c>
      <c r="B503" s="2">
        <v>202104141210</v>
      </c>
      <c r="C503" t="s">
        <v>18</v>
      </c>
      <c r="D503" t="s">
        <v>5365</v>
      </c>
      <c r="E503" t="s">
        <v>3683</v>
      </c>
      <c r="F503" t="s">
        <v>19</v>
      </c>
      <c r="G503" t="s">
        <v>1476</v>
      </c>
      <c r="H503" s="3">
        <v>4714781020282</v>
      </c>
      <c r="J503" t="s">
        <v>425</v>
      </c>
      <c r="K503">
        <v>1</v>
      </c>
      <c r="L503">
        <v>299</v>
      </c>
      <c r="N503" s="6" t="s">
        <v>1913</v>
      </c>
      <c r="O503" s="6"/>
      <c r="P503" s="6">
        <v>1302</v>
      </c>
      <c r="Q503" s="6" t="s">
        <v>1476</v>
      </c>
      <c r="R503" s="6" t="s">
        <v>1477</v>
      </c>
      <c r="S503" s="6"/>
      <c r="T503" s="6">
        <v>892179</v>
      </c>
      <c r="U503" s="6" t="s">
        <v>3684</v>
      </c>
      <c r="V503" s="6" t="s">
        <v>3685</v>
      </c>
      <c r="W503" s="6"/>
      <c r="X503" s="6"/>
      <c r="Y503" s="6"/>
      <c r="Z503" t="s">
        <v>3681</v>
      </c>
    </row>
    <row r="504" spans="1:26">
      <c r="A504" s="1">
        <v>44300</v>
      </c>
      <c r="B504" s="2">
        <v>202104141210</v>
      </c>
      <c r="C504" t="s">
        <v>18</v>
      </c>
      <c r="D504" t="s">
        <v>5365</v>
      </c>
      <c r="E504" t="s">
        <v>3683</v>
      </c>
      <c r="F504" t="s">
        <v>19</v>
      </c>
      <c r="G504" t="s">
        <v>1476</v>
      </c>
      <c r="H504" s="3">
        <v>4714781024730</v>
      </c>
      <c r="J504" t="s">
        <v>425</v>
      </c>
      <c r="K504">
        <v>1</v>
      </c>
      <c r="L504">
        <v>299</v>
      </c>
      <c r="N504" s="6" t="s">
        <v>1500</v>
      </c>
      <c r="O504" s="6"/>
      <c r="P504" s="6">
        <v>1302</v>
      </c>
      <c r="Q504" s="6" t="s">
        <v>1476</v>
      </c>
      <c r="R504" s="6" t="s">
        <v>1477</v>
      </c>
      <c r="S504" s="6"/>
      <c r="T504" s="6">
        <v>892179</v>
      </c>
      <c r="U504" s="6" t="s">
        <v>3684</v>
      </c>
      <c r="V504" s="6" t="s">
        <v>3685</v>
      </c>
      <c r="W504" s="6"/>
      <c r="X504" s="6"/>
      <c r="Y504" s="6"/>
      <c r="Z504" t="s">
        <v>3681</v>
      </c>
    </row>
    <row r="505" spans="1:26">
      <c r="A505" s="1">
        <v>44300</v>
      </c>
      <c r="B505" s="2">
        <v>202104141210</v>
      </c>
      <c r="C505" t="s">
        <v>18</v>
      </c>
      <c r="D505" t="s">
        <v>5365</v>
      </c>
      <c r="E505" t="s">
        <v>3683</v>
      </c>
      <c r="F505" t="s">
        <v>19</v>
      </c>
      <c r="G505" t="s">
        <v>1476</v>
      </c>
      <c r="H505" s="3">
        <v>4714781024716</v>
      </c>
      <c r="J505" t="s">
        <v>425</v>
      </c>
      <c r="K505">
        <v>1</v>
      </c>
      <c r="L505">
        <v>299</v>
      </c>
      <c r="N505" s="6" t="s">
        <v>1515</v>
      </c>
      <c r="O505" s="6"/>
      <c r="P505" s="6">
        <v>1302</v>
      </c>
      <c r="Q505" s="6" t="s">
        <v>1476</v>
      </c>
      <c r="R505" s="6" t="s">
        <v>1477</v>
      </c>
      <c r="S505" s="6"/>
      <c r="T505" s="6">
        <v>892179</v>
      </c>
      <c r="U505" s="6" t="s">
        <v>3684</v>
      </c>
      <c r="V505" s="6" t="s">
        <v>3685</v>
      </c>
      <c r="W505" s="6"/>
      <c r="X505" s="6"/>
      <c r="Y505" s="6"/>
      <c r="Z505" t="s">
        <v>3681</v>
      </c>
    </row>
    <row r="506" spans="1:26">
      <c r="A506" s="1">
        <v>44300</v>
      </c>
      <c r="B506" s="2">
        <v>202104141211</v>
      </c>
      <c r="C506" t="s">
        <v>18</v>
      </c>
      <c r="D506" t="s">
        <v>5366</v>
      </c>
      <c r="E506" t="s">
        <v>3689</v>
      </c>
      <c r="F506" t="s">
        <v>19</v>
      </c>
      <c r="G506" t="s">
        <v>1476</v>
      </c>
      <c r="H506" s="3" t="s">
        <v>181</v>
      </c>
      <c r="J506" t="s">
        <v>425</v>
      </c>
      <c r="K506">
        <v>1</v>
      </c>
      <c r="L506">
        <v>836</v>
      </c>
      <c r="N506" s="6" t="s">
        <v>879</v>
      </c>
      <c r="O506" s="6"/>
      <c r="P506" s="6">
        <v>985</v>
      </c>
      <c r="Q506" s="6" t="s">
        <v>1476</v>
      </c>
      <c r="R506" s="6" t="s">
        <v>1477</v>
      </c>
      <c r="S506" s="6"/>
      <c r="T506" s="6">
        <v>165035</v>
      </c>
      <c r="U506" s="6" t="s">
        <v>3690</v>
      </c>
      <c r="V506" s="6" t="s">
        <v>3691</v>
      </c>
      <c r="W506" s="6"/>
      <c r="X506" s="6"/>
      <c r="Y506" s="6"/>
      <c r="Z506" t="s">
        <v>3687</v>
      </c>
    </row>
    <row r="507" spans="1:26">
      <c r="A507" s="1">
        <v>44300</v>
      </c>
      <c r="B507" s="2">
        <v>202104141211</v>
      </c>
      <c r="C507" t="s">
        <v>18</v>
      </c>
      <c r="D507" t="s">
        <v>5366</v>
      </c>
      <c r="E507" t="s">
        <v>3689</v>
      </c>
      <c r="F507" t="s">
        <v>19</v>
      </c>
      <c r="G507" t="s">
        <v>1476</v>
      </c>
      <c r="H507" s="3">
        <v>4714781021005</v>
      </c>
      <c r="J507" t="s">
        <v>425</v>
      </c>
      <c r="K507">
        <v>1</v>
      </c>
      <c r="L507">
        <v>149</v>
      </c>
      <c r="N507" s="6" t="s">
        <v>1502</v>
      </c>
      <c r="O507" s="6"/>
      <c r="P507" s="6">
        <v>985</v>
      </c>
      <c r="Q507" s="6" t="s">
        <v>1476</v>
      </c>
      <c r="R507" s="6" t="s">
        <v>1477</v>
      </c>
      <c r="S507" s="6"/>
      <c r="T507" s="6">
        <v>165035</v>
      </c>
      <c r="U507" s="6" t="s">
        <v>3690</v>
      </c>
      <c r="V507" s="6" t="s">
        <v>3691</v>
      </c>
      <c r="W507" s="6"/>
      <c r="X507" s="6"/>
      <c r="Y507" s="6"/>
      <c r="Z507" t="s">
        <v>3687</v>
      </c>
    </row>
    <row r="508" spans="1:26">
      <c r="A508" s="1">
        <v>44300</v>
      </c>
      <c r="B508" s="2">
        <v>202104141212</v>
      </c>
      <c r="C508" t="s">
        <v>18</v>
      </c>
      <c r="D508" t="s">
        <v>2490</v>
      </c>
      <c r="E508" t="s">
        <v>2461</v>
      </c>
      <c r="F508" t="s">
        <v>19</v>
      </c>
      <c r="G508" t="s">
        <v>1960</v>
      </c>
      <c r="H508" s="3">
        <v>4714781020541</v>
      </c>
      <c r="J508" t="s">
        <v>425</v>
      </c>
      <c r="K508">
        <v>2</v>
      </c>
      <c r="L508">
        <v>600</v>
      </c>
      <c r="N508" s="6" t="s">
        <v>1493</v>
      </c>
      <c r="O508" s="6"/>
      <c r="P508" s="6">
        <v>680</v>
      </c>
      <c r="Q508" s="6" t="s">
        <v>1960</v>
      </c>
      <c r="R508" s="6" t="s">
        <v>1961</v>
      </c>
      <c r="S508" s="6"/>
      <c r="T508" s="6"/>
      <c r="U508" s="6"/>
      <c r="V508" s="6"/>
      <c r="W508" s="6">
        <v>407</v>
      </c>
      <c r="X508" s="6" t="s">
        <v>2462</v>
      </c>
      <c r="Y508" s="6"/>
      <c r="Z508" t="s">
        <v>3693</v>
      </c>
    </row>
    <row r="509" spans="1:26">
      <c r="A509" s="1">
        <v>44300</v>
      </c>
      <c r="B509" s="2">
        <v>202104141212</v>
      </c>
      <c r="C509" t="s">
        <v>18</v>
      </c>
      <c r="D509" t="s">
        <v>2490</v>
      </c>
      <c r="E509" t="s">
        <v>2461</v>
      </c>
      <c r="F509" t="s">
        <v>19</v>
      </c>
      <c r="G509" t="s">
        <v>1960</v>
      </c>
      <c r="H509" s="3" t="s">
        <v>1474</v>
      </c>
      <c r="J509" t="s">
        <v>1475</v>
      </c>
      <c r="K509">
        <v>1</v>
      </c>
      <c r="L509">
        <v>80</v>
      </c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</row>
    <row r="510" spans="1:26">
      <c r="A510" s="1">
        <v>44300</v>
      </c>
      <c r="B510" s="2">
        <v>202104141213</v>
      </c>
      <c r="C510" t="s">
        <v>18</v>
      </c>
      <c r="D510" t="s">
        <v>5367</v>
      </c>
      <c r="E510" t="s">
        <v>3697</v>
      </c>
      <c r="F510" t="s">
        <v>19</v>
      </c>
      <c r="G510" t="s">
        <v>1476</v>
      </c>
      <c r="H510" s="3" t="s">
        <v>247</v>
      </c>
      <c r="J510" t="s">
        <v>425</v>
      </c>
      <c r="K510">
        <v>1</v>
      </c>
      <c r="L510">
        <v>910</v>
      </c>
      <c r="N510" s="6" t="s">
        <v>1485</v>
      </c>
      <c r="O510" s="6"/>
      <c r="P510" s="6">
        <v>959</v>
      </c>
      <c r="Q510" s="6" t="s">
        <v>1476</v>
      </c>
      <c r="R510" s="6" t="s">
        <v>1477</v>
      </c>
      <c r="S510" s="6"/>
      <c r="T510" s="6">
        <v>138790</v>
      </c>
      <c r="U510" s="6" t="s">
        <v>3698</v>
      </c>
      <c r="V510" s="6" t="s">
        <v>3699</v>
      </c>
      <c r="W510" s="6"/>
      <c r="X510" s="6"/>
      <c r="Y510" s="6"/>
      <c r="Z510" t="s">
        <v>3695</v>
      </c>
    </row>
    <row r="511" spans="1:26">
      <c r="A511" s="1">
        <v>44300</v>
      </c>
      <c r="B511" s="2">
        <v>202104141213</v>
      </c>
      <c r="C511" t="s">
        <v>18</v>
      </c>
      <c r="D511" t="s">
        <v>5367</v>
      </c>
      <c r="E511" t="s">
        <v>3697</v>
      </c>
      <c r="F511" t="s">
        <v>19</v>
      </c>
      <c r="G511" t="s">
        <v>1476</v>
      </c>
      <c r="H511" s="3">
        <v>4714781020152</v>
      </c>
      <c r="J511" t="s">
        <v>425</v>
      </c>
      <c r="K511">
        <v>1</v>
      </c>
      <c r="L511">
        <v>49</v>
      </c>
      <c r="N511" s="6" t="s">
        <v>282</v>
      </c>
      <c r="O511" s="6"/>
      <c r="P511" s="6">
        <v>959</v>
      </c>
      <c r="Q511" s="6" t="s">
        <v>1476</v>
      </c>
      <c r="R511" s="6" t="s">
        <v>1477</v>
      </c>
      <c r="S511" s="6"/>
      <c r="T511" s="6">
        <v>138790</v>
      </c>
      <c r="U511" s="6" t="s">
        <v>3698</v>
      </c>
      <c r="V511" s="6" t="s">
        <v>3699</v>
      </c>
      <c r="W511" s="6"/>
      <c r="X511" s="6"/>
      <c r="Y511" s="6"/>
      <c r="Z511" t="s">
        <v>3695</v>
      </c>
    </row>
    <row r="512" spans="1:26">
      <c r="A512" s="1">
        <v>44300</v>
      </c>
      <c r="B512" s="2">
        <v>202104141214</v>
      </c>
      <c r="C512" t="s">
        <v>18</v>
      </c>
      <c r="D512" t="s">
        <v>5368</v>
      </c>
      <c r="E512" t="s">
        <v>3703</v>
      </c>
      <c r="F512" t="s">
        <v>19</v>
      </c>
      <c r="G512" t="s">
        <v>1940</v>
      </c>
      <c r="H512" s="3" t="s">
        <v>249</v>
      </c>
      <c r="J512" t="s">
        <v>425</v>
      </c>
      <c r="K512">
        <v>1</v>
      </c>
      <c r="L512">
        <v>894</v>
      </c>
      <c r="N512" s="6" t="s">
        <v>1485</v>
      </c>
      <c r="O512" s="6"/>
      <c r="P512" s="6">
        <v>1043</v>
      </c>
      <c r="Q512" s="6" t="s">
        <v>1940</v>
      </c>
      <c r="R512" s="6" t="s">
        <v>1048</v>
      </c>
      <c r="S512" s="6"/>
      <c r="T512" s="6"/>
      <c r="U512" s="6"/>
      <c r="V512" s="6"/>
      <c r="W512" s="6">
        <v>241</v>
      </c>
      <c r="X512" s="6" t="s">
        <v>3704</v>
      </c>
      <c r="Y512" s="6"/>
      <c r="Z512" t="s">
        <v>3701</v>
      </c>
    </row>
    <row r="513" spans="1:26">
      <c r="A513" s="1">
        <v>44300</v>
      </c>
      <c r="B513" s="2">
        <v>202104141214</v>
      </c>
      <c r="C513" t="s">
        <v>18</v>
      </c>
      <c r="D513" t="s">
        <v>5368</v>
      </c>
      <c r="E513" t="s">
        <v>3703</v>
      </c>
      <c r="F513" t="s">
        <v>19</v>
      </c>
      <c r="G513" t="s">
        <v>1940</v>
      </c>
      <c r="H513" s="3">
        <v>4714781020954</v>
      </c>
      <c r="J513" t="s">
        <v>425</v>
      </c>
      <c r="K513">
        <v>1</v>
      </c>
      <c r="L513">
        <v>149</v>
      </c>
      <c r="N513" s="6" t="s">
        <v>1523</v>
      </c>
      <c r="O513" s="6"/>
      <c r="P513" s="6">
        <v>1043</v>
      </c>
      <c r="Q513" s="6" t="s">
        <v>1940</v>
      </c>
      <c r="R513" s="6" t="s">
        <v>1048</v>
      </c>
      <c r="S513" s="6"/>
      <c r="T513" s="6"/>
      <c r="U513" s="6"/>
      <c r="V513" s="6"/>
      <c r="W513" s="6">
        <v>241</v>
      </c>
      <c r="X513" s="6" t="s">
        <v>3704</v>
      </c>
      <c r="Y513" s="6"/>
      <c r="Z513" t="s">
        <v>3701</v>
      </c>
    </row>
    <row r="514" spans="1:26">
      <c r="A514" s="1">
        <v>44300</v>
      </c>
      <c r="B514" s="2">
        <v>202104141215</v>
      </c>
      <c r="C514" t="s">
        <v>18</v>
      </c>
      <c r="D514" t="s">
        <v>5369</v>
      </c>
      <c r="E514" t="s">
        <v>3708</v>
      </c>
      <c r="F514" t="s">
        <v>19</v>
      </c>
      <c r="G514" t="s">
        <v>1940</v>
      </c>
      <c r="H514" s="3" t="s">
        <v>163</v>
      </c>
      <c r="J514" t="s">
        <v>425</v>
      </c>
      <c r="K514">
        <v>1</v>
      </c>
      <c r="L514">
        <v>293</v>
      </c>
      <c r="N514" s="6" t="s">
        <v>1487</v>
      </c>
      <c r="O514" s="6"/>
      <c r="P514" s="6">
        <v>1071</v>
      </c>
      <c r="Q514" s="6" t="s">
        <v>1940</v>
      </c>
      <c r="R514" s="6" t="s">
        <v>1495</v>
      </c>
      <c r="S514" s="6"/>
      <c r="T514" s="6"/>
      <c r="U514" s="6"/>
      <c r="V514" s="6"/>
      <c r="W514" s="6">
        <v>106</v>
      </c>
      <c r="X514" s="6" t="s">
        <v>3709</v>
      </c>
      <c r="Y514" s="6"/>
      <c r="Z514" t="s">
        <v>3706</v>
      </c>
    </row>
    <row r="515" spans="1:26">
      <c r="A515" s="1">
        <v>44300</v>
      </c>
      <c r="B515" s="2">
        <v>202104141215</v>
      </c>
      <c r="C515" t="s">
        <v>18</v>
      </c>
      <c r="D515" t="s">
        <v>5369</v>
      </c>
      <c r="E515" t="s">
        <v>3708</v>
      </c>
      <c r="F515" t="s">
        <v>19</v>
      </c>
      <c r="G515" t="s">
        <v>1940</v>
      </c>
      <c r="H515" s="3">
        <v>4714781020817</v>
      </c>
      <c r="J515" t="s">
        <v>425</v>
      </c>
      <c r="K515">
        <v>1</v>
      </c>
      <c r="L515">
        <v>128</v>
      </c>
      <c r="N515" s="6" t="s">
        <v>1967</v>
      </c>
      <c r="O515" s="6"/>
      <c r="P515" s="6">
        <v>1071</v>
      </c>
      <c r="Q515" s="6" t="s">
        <v>1940</v>
      </c>
      <c r="R515" s="6" t="s">
        <v>1495</v>
      </c>
      <c r="S515" s="6"/>
      <c r="T515" s="6"/>
      <c r="U515" s="6"/>
      <c r="V515" s="6"/>
      <c r="W515" s="6">
        <v>106</v>
      </c>
      <c r="X515" s="6" t="s">
        <v>3709</v>
      </c>
      <c r="Y515" s="6"/>
      <c r="Z515" t="s">
        <v>3706</v>
      </c>
    </row>
    <row r="516" spans="1:26">
      <c r="A516" s="1">
        <v>44300</v>
      </c>
      <c r="B516" s="2">
        <v>202104141215</v>
      </c>
      <c r="C516" t="s">
        <v>18</v>
      </c>
      <c r="D516" t="s">
        <v>5369</v>
      </c>
      <c r="E516" t="s">
        <v>3708</v>
      </c>
      <c r="F516" t="s">
        <v>19</v>
      </c>
      <c r="G516" t="s">
        <v>1940</v>
      </c>
      <c r="H516" s="3" t="s">
        <v>490</v>
      </c>
      <c r="J516" t="s">
        <v>425</v>
      </c>
      <c r="K516">
        <v>1</v>
      </c>
      <c r="L516">
        <v>650</v>
      </c>
      <c r="N516" s="6" t="s">
        <v>1558</v>
      </c>
      <c r="O516" s="6"/>
      <c r="P516" s="6">
        <v>1071</v>
      </c>
      <c r="Q516" s="6" t="s">
        <v>1940</v>
      </c>
      <c r="R516" s="6" t="s">
        <v>1495</v>
      </c>
      <c r="S516" s="6"/>
      <c r="T516" s="6"/>
      <c r="U516" s="6"/>
      <c r="V516" s="6"/>
      <c r="W516" s="6">
        <v>106</v>
      </c>
      <c r="X516" s="6" t="s">
        <v>3709</v>
      </c>
      <c r="Y516" s="6"/>
      <c r="Z516" t="s">
        <v>3706</v>
      </c>
    </row>
    <row r="517" spans="1:26">
      <c r="A517" s="1">
        <v>44300</v>
      </c>
      <c r="B517" s="2">
        <v>202104141216</v>
      </c>
      <c r="C517" t="s">
        <v>18</v>
      </c>
      <c r="D517" t="s">
        <v>5370</v>
      </c>
      <c r="E517" t="s">
        <v>3713</v>
      </c>
      <c r="F517" t="s">
        <v>19</v>
      </c>
      <c r="G517" t="s">
        <v>1476</v>
      </c>
      <c r="H517" s="3" t="s">
        <v>298</v>
      </c>
      <c r="J517" t="s">
        <v>425</v>
      </c>
      <c r="K517">
        <v>1</v>
      </c>
      <c r="L517">
        <v>680</v>
      </c>
      <c r="N517" s="6" t="s">
        <v>1945</v>
      </c>
      <c r="O517" s="6"/>
      <c r="P517" s="6">
        <v>960</v>
      </c>
      <c r="Q517" s="6" t="s">
        <v>1476</v>
      </c>
      <c r="R517" s="6" t="s">
        <v>1477</v>
      </c>
      <c r="S517" s="6"/>
      <c r="T517" s="6">
        <v>116756</v>
      </c>
      <c r="U517" s="6" t="s">
        <v>3714</v>
      </c>
      <c r="V517" s="6" t="s">
        <v>3715</v>
      </c>
      <c r="W517" s="6"/>
      <c r="X517" s="6"/>
      <c r="Y517" s="6"/>
      <c r="Z517" t="s">
        <v>3711</v>
      </c>
    </row>
    <row r="518" spans="1:26">
      <c r="A518" s="1">
        <v>44300</v>
      </c>
      <c r="B518" s="2">
        <v>202104141216</v>
      </c>
      <c r="C518" t="s">
        <v>18</v>
      </c>
      <c r="D518" t="s">
        <v>5370</v>
      </c>
      <c r="E518" t="s">
        <v>3713</v>
      </c>
      <c r="F518" t="s">
        <v>19</v>
      </c>
      <c r="G518" t="s">
        <v>1476</v>
      </c>
      <c r="H518" s="3">
        <v>4714781020954</v>
      </c>
      <c r="J518" t="s">
        <v>425</v>
      </c>
      <c r="K518">
        <v>1</v>
      </c>
      <c r="L518">
        <v>145</v>
      </c>
      <c r="N518" s="6" t="s">
        <v>1497</v>
      </c>
      <c r="O518" s="6"/>
      <c r="P518" s="6">
        <v>960</v>
      </c>
      <c r="Q518" s="6" t="s">
        <v>1476</v>
      </c>
      <c r="R518" s="6" t="s">
        <v>1477</v>
      </c>
      <c r="S518" s="6"/>
      <c r="T518" s="6">
        <v>116756</v>
      </c>
      <c r="U518" s="6" t="s">
        <v>3714</v>
      </c>
      <c r="V518" s="6" t="s">
        <v>3715</v>
      </c>
      <c r="W518" s="6"/>
      <c r="X518" s="6"/>
      <c r="Y518" s="6"/>
      <c r="Z518" t="s">
        <v>3711</v>
      </c>
    </row>
    <row r="519" spans="1:26">
      <c r="A519" s="1">
        <v>44300</v>
      </c>
      <c r="B519" s="2">
        <v>202104141216</v>
      </c>
      <c r="C519" t="s">
        <v>18</v>
      </c>
      <c r="D519" t="s">
        <v>5370</v>
      </c>
      <c r="E519" t="s">
        <v>3713</v>
      </c>
      <c r="F519" t="s">
        <v>19</v>
      </c>
      <c r="G519" t="s">
        <v>1476</v>
      </c>
      <c r="H519" s="3">
        <v>4714781020787</v>
      </c>
      <c r="J519" t="s">
        <v>425</v>
      </c>
      <c r="K519">
        <v>1</v>
      </c>
      <c r="L519">
        <v>135</v>
      </c>
      <c r="N519" s="6" t="s">
        <v>1979</v>
      </c>
      <c r="O519" s="6"/>
      <c r="P519" s="6">
        <v>960</v>
      </c>
      <c r="Q519" s="6" t="s">
        <v>1476</v>
      </c>
      <c r="R519" s="6" t="s">
        <v>1477</v>
      </c>
      <c r="S519" s="6"/>
      <c r="T519" s="6">
        <v>116756</v>
      </c>
      <c r="U519" s="6" t="s">
        <v>3714</v>
      </c>
      <c r="V519" s="6" t="s">
        <v>3715</v>
      </c>
      <c r="W519" s="6"/>
      <c r="X519" s="6"/>
      <c r="Y519" s="6"/>
      <c r="Z519" t="s">
        <v>3711</v>
      </c>
    </row>
    <row r="520" spans="1:26">
      <c r="A520" s="1">
        <v>44300</v>
      </c>
      <c r="B520" s="2">
        <v>202104141217</v>
      </c>
      <c r="C520" t="s">
        <v>18</v>
      </c>
      <c r="D520" t="s">
        <v>5371</v>
      </c>
      <c r="E520" t="s">
        <v>3719</v>
      </c>
      <c r="F520" t="s">
        <v>19</v>
      </c>
      <c r="G520" t="s">
        <v>1476</v>
      </c>
      <c r="H520" s="3">
        <v>4714781020541</v>
      </c>
      <c r="J520" t="s">
        <v>425</v>
      </c>
      <c r="K520">
        <v>1</v>
      </c>
      <c r="L520">
        <v>300</v>
      </c>
      <c r="N520" s="6" t="s">
        <v>1493</v>
      </c>
      <c r="O520" s="6"/>
      <c r="P520" s="6">
        <v>365</v>
      </c>
      <c r="Q520" s="6" t="s">
        <v>1476</v>
      </c>
      <c r="R520" s="6" t="s">
        <v>1477</v>
      </c>
      <c r="S520" s="6"/>
      <c r="T520" s="6">
        <v>181749</v>
      </c>
      <c r="U520" s="6" t="s">
        <v>3720</v>
      </c>
      <c r="V520" s="6" t="s">
        <v>3721</v>
      </c>
      <c r="W520" s="6"/>
      <c r="X520" s="6"/>
      <c r="Y520" s="6"/>
      <c r="Z520" t="s">
        <v>3717</v>
      </c>
    </row>
    <row r="521" spans="1:26">
      <c r="A521" s="1">
        <v>44300</v>
      </c>
      <c r="B521" s="2">
        <v>202104141217</v>
      </c>
      <c r="C521" t="s">
        <v>18</v>
      </c>
      <c r="D521" t="s">
        <v>5371</v>
      </c>
      <c r="E521" t="s">
        <v>3719</v>
      </c>
      <c r="F521" t="s">
        <v>19</v>
      </c>
      <c r="G521" t="s">
        <v>1476</v>
      </c>
      <c r="H521" s="3" t="s">
        <v>1474</v>
      </c>
      <c r="J521" t="s">
        <v>1475</v>
      </c>
      <c r="K521">
        <v>1</v>
      </c>
      <c r="L521">
        <v>65</v>
      </c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</row>
    <row r="522" spans="1:26">
      <c r="A522" s="1">
        <v>44300</v>
      </c>
      <c r="B522" s="2">
        <v>202104141218</v>
      </c>
      <c r="C522" t="s">
        <v>18</v>
      </c>
      <c r="D522" t="s">
        <v>5372</v>
      </c>
      <c r="E522" t="s">
        <v>3725</v>
      </c>
      <c r="F522" t="s">
        <v>19</v>
      </c>
      <c r="G522" t="s">
        <v>1476</v>
      </c>
      <c r="H522" s="3" t="s">
        <v>292</v>
      </c>
      <c r="J522" t="s">
        <v>425</v>
      </c>
      <c r="K522">
        <v>1</v>
      </c>
      <c r="L522">
        <v>419</v>
      </c>
      <c r="N522" s="6" t="s">
        <v>1952</v>
      </c>
      <c r="O522" s="6"/>
      <c r="P522" s="6">
        <v>1155</v>
      </c>
      <c r="Q522" s="6" t="s">
        <v>1476</v>
      </c>
      <c r="R522" s="6" t="s">
        <v>1477</v>
      </c>
      <c r="S522" s="6"/>
      <c r="T522" s="6">
        <v>952143</v>
      </c>
      <c r="U522" s="6" t="s">
        <v>3726</v>
      </c>
      <c r="V522" s="6" t="s">
        <v>3727</v>
      </c>
      <c r="W522" s="6"/>
      <c r="X522" s="6"/>
      <c r="Y522" s="6"/>
      <c r="Z522" t="s">
        <v>3723</v>
      </c>
    </row>
    <row r="523" spans="1:26">
      <c r="A523" s="1">
        <v>44300</v>
      </c>
      <c r="B523" s="2">
        <v>202104141218</v>
      </c>
      <c r="C523" t="s">
        <v>18</v>
      </c>
      <c r="D523" t="s">
        <v>5372</v>
      </c>
      <c r="E523" t="s">
        <v>3725</v>
      </c>
      <c r="F523" t="s">
        <v>19</v>
      </c>
      <c r="G523" t="s">
        <v>1476</v>
      </c>
      <c r="H523" s="3">
        <v>4714781021463</v>
      </c>
      <c r="J523" t="s">
        <v>425</v>
      </c>
      <c r="K523">
        <v>1</v>
      </c>
      <c r="L523">
        <v>120</v>
      </c>
      <c r="N523" s="6" t="s">
        <v>3102</v>
      </c>
      <c r="O523" s="6"/>
      <c r="P523" s="6">
        <v>1155</v>
      </c>
      <c r="Q523" s="6" t="s">
        <v>1476</v>
      </c>
      <c r="R523" s="6" t="s">
        <v>1477</v>
      </c>
      <c r="S523" s="6"/>
      <c r="T523" s="6">
        <v>952143</v>
      </c>
      <c r="U523" s="6" t="s">
        <v>3726</v>
      </c>
      <c r="V523" s="6" t="s">
        <v>3727</v>
      </c>
      <c r="W523" s="6"/>
      <c r="X523" s="6"/>
      <c r="Y523" s="6"/>
      <c r="Z523" t="s">
        <v>3723</v>
      </c>
    </row>
    <row r="524" spans="1:26">
      <c r="A524" s="1">
        <v>44300</v>
      </c>
      <c r="B524" s="2">
        <v>202104141218</v>
      </c>
      <c r="C524" t="s">
        <v>18</v>
      </c>
      <c r="D524" t="s">
        <v>5372</v>
      </c>
      <c r="E524" t="s">
        <v>3725</v>
      </c>
      <c r="F524" t="s">
        <v>19</v>
      </c>
      <c r="G524" t="s">
        <v>1476</v>
      </c>
      <c r="H524" s="3">
        <v>4714781021012</v>
      </c>
      <c r="J524" t="s">
        <v>425</v>
      </c>
      <c r="K524">
        <v>1</v>
      </c>
      <c r="L524">
        <v>149</v>
      </c>
      <c r="N524" s="6" t="s">
        <v>1948</v>
      </c>
      <c r="O524" s="6"/>
      <c r="P524" s="6">
        <v>1155</v>
      </c>
      <c r="Q524" s="6" t="s">
        <v>1476</v>
      </c>
      <c r="R524" s="6" t="s">
        <v>1477</v>
      </c>
      <c r="S524" s="6"/>
      <c r="T524" s="6">
        <v>952143</v>
      </c>
      <c r="U524" s="6" t="s">
        <v>3726</v>
      </c>
      <c r="V524" s="6" t="s">
        <v>3727</v>
      </c>
      <c r="W524" s="6"/>
      <c r="X524" s="6"/>
      <c r="Y524" s="6"/>
      <c r="Z524" t="s">
        <v>3723</v>
      </c>
    </row>
    <row r="525" spans="1:26">
      <c r="A525" s="1">
        <v>44300</v>
      </c>
      <c r="B525" s="2">
        <v>202104141218</v>
      </c>
      <c r="C525" t="s">
        <v>18</v>
      </c>
      <c r="D525" t="s">
        <v>5372</v>
      </c>
      <c r="E525" t="s">
        <v>3725</v>
      </c>
      <c r="F525" t="s">
        <v>19</v>
      </c>
      <c r="G525" t="s">
        <v>1476</v>
      </c>
      <c r="H525" s="3">
        <v>4714781024716</v>
      </c>
      <c r="J525" t="s">
        <v>425</v>
      </c>
      <c r="K525">
        <v>1</v>
      </c>
      <c r="L525">
        <v>299</v>
      </c>
      <c r="N525" s="6" t="s">
        <v>1515</v>
      </c>
      <c r="O525" s="6"/>
      <c r="P525" s="6">
        <v>1155</v>
      </c>
      <c r="Q525" s="6" t="s">
        <v>1476</v>
      </c>
      <c r="R525" s="6" t="s">
        <v>1477</v>
      </c>
      <c r="S525" s="6"/>
      <c r="T525" s="6">
        <v>952143</v>
      </c>
      <c r="U525" s="6" t="s">
        <v>3726</v>
      </c>
      <c r="V525" s="6" t="s">
        <v>3727</v>
      </c>
      <c r="W525" s="6"/>
      <c r="X525" s="6"/>
      <c r="Y525" s="6"/>
      <c r="Z525" t="s">
        <v>3723</v>
      </c>
    </row>
    <row r="526" spans="1:26">
      <c r="A526" s="1">
        <v>44300</v>
      </c>
      <c r="B526" s="2">
        <v>202104141218</v>
      </c>
      <c r="C526" t="s">
        <v>18</v>
      </c>
      <c r="D526" t="s">
        <v>5372</v>
      </c>
      <c r="E526" t="s">
        <v>3725</v>
      </c>
      <c r="F526" t="s">
        <v>19</v>
      </c>
      <c r="G526" t="s">
        <v>1476</v>
      </c>
      <c r="H526" s="3">
        <v>4714781020466</v>
      </c>
      <c r="J526" t="s">
        <v>425</v>
      </c>
      <c r="K526">
        <v>1</v>
      </c>
      <c r="L526">
        <v>168</v>
      </c>
      <c r="N526" s="6" t="s">
        <v>1981</v>
      </c>
      <c r="O526" s="6"/>
      <c r="P526" s="6">
        <v>1155</v>
      </c>
      <c r="Q526" s="6" t="s">
        <v>1476</v>
      </c>
      <c r="R526" s="6" t="s">
        <v>1477</v>
      </c>
      <c r="S526" s="6"/>
      <c r="T526" s="6">
        <v>952143</v>
      </c>
      <c r="U526" s="6" t="s">
        <v>3726</v>
      </c>
      <c r="V526" s="6" t="s">
        <v>3727</v>
      </c>
      <c r="W526" s="6"/>
      <c r="X526" s="6"/>
      <c r="Y526" s="6"/>
      <c r="Z526" t="s">
        <v>3723</v>
      </c>
    </row>
    <row r="527" spans="1:26">
      <c r="A527" s="1">
        <v>44300</v>
      </c>
      <c r="B527" s="2">
        <v>202104141219</v>
      </c>
      <c r="C527" t="s">
        <v>18</v>
      </c>
      <c r="D527" t="s">
        <v>5373</v>
      </c>
      <c r="E527" t="s">
        <v>3731</v>
      </c>
      <c r="F527" t="s">
        <v>19</v>
      </c>
      <c r="G527" t="s">
        <v>1940</v>
      </c>
      <c r="H527" s="3" t="s">
        <v>163</v>
      </c>
      <c r="J527" t="s">
        <v>425</v>
      </c>
      <c r="K527">
        <v>4</v>
      </c>
      <c r="L527">
        <v>1596</v>
      </c>
      <c r="N527" s="6" t="s">
        <v>1487</v>
      </c>
      <c r="O527" s="6"/>
      <c r="P527" s="6">
        <v>2724</v>
      </c>
      <c r="Q527" s="6" t="s">
        <v>1940</v>
      </c>
      <c r="R527" s="6" t="s">
        <v>1048</v>
      </c>
      <c r="S527" s="6"/>
      <c r="T527" s="6"/>
      <c r="U527" s="6"/>
      <c r="V527" s="6"/>
      <c r="W527" s="6">
        <v>640</v>
      </c>
      <c r="X527" s="6" t="s">
        <v>3732</v>
      </c>
      <c r="Y527" s="6"/>
      <c r="Z527" t="s">
        <v>3729</v>
      </c>
    </row>
    <row r="528" spans="1:26">
      <c r="A528" s="1">
        <v>44300</v>
      </c>
      <c r="B528" s="2">
        <v>202104141219</v>
      </c>
      <c r="C528" t="s">
        <v>18</v>
      </c>
      <c r="D528" t="s">
        <v>5373</v>
      </c>
      <c r="E528" t="s">
        <v>3731</v>
      </c>
      <c r="F528" t="s">
        <v>19</v>
      </c>
      <c r="G528" t="s">
        <v>1940</v>
      </c>
      <c r="H528" s="3">
        <v>4714781020558</v>
      </c>
      <c r="J528" t="s">
        <v>425</v>
      </c>
      <c r="K528">
        <v>2</v>
      </c>
      <c r="L528">
        <v>336</v>
      </c>
      <c r="N528" s="6" t="s">
        <v>1950</v>
      </c>
      <c r="O528" s="6"/>
      <c r="P528" s="6">
        <v>2724</v>
      </c>
      <c r="Q528" s="6" t="s">
        <v>1940</v>
      </c>
      <c r="R528" s="6" t="s">
        <v>1048</v>
      </c>
      <c r="S528" s="6"/>
      <c r="T528" s="6"/>
      <c r="U528" s="6"/>
      <c r="V528" s="6"/>
      <c r="W528" s="6">
        <v>640</v>
      </c>
      <c r="X528" s="6" t="s">
        <v>3732</v>
      </c>
      <c r="Y528" s="6"/>
      <c r="Z528" t="s">
        <v>3729</v>
      </c>
    </row>
    <row r="529" spans="1:26">
      <c r="A529" s="1">
        <v>44300</v>
      </c>
      <c r="B529" s="2">
        <v>202104141219</v>
      </c>
      <c r="C529" t="s">
        <v>18</v>
      </c>
      <c r="D529" t="s">
        <v>5373</v>
      </c>
      <c r="E529" t="s">
        <v>3731</v>
      </c>
      <c r="F529" t="s">
        <v>19</v>
      </c>
      <c r="G529" t="s">
        <v>1940</v>
      </c>
      <c r="H529" s="3">
        <v>4714781020503</v>
      </c>
      <c r="J529" t="s">
        <v>425</v>
      </c>
      <c r="K529">
        <v>2</v>
      </c>
      <c r="L529">
        <v>336</v>
      </c>
      <c r="N529" s="6" t="s">
        <v>1521</v>
      </c>
      <c r="O529" s="6"/>
      <c r="P529" s="6">
        <v>2724</v>
      </c>
      <c r="Q529" s="6" t="s">
        <v>1940</v>
      </c>
      <c r="R529" s="6" t="s">
        <v>1048</v>
      </c>
      <c r="S529" s="6"/>
      <c r="T529" s="6"/>
      <c r="U529" s="6"/>
      <c r="V529" s="6"/>
      <c r="W529" s="6">
        <v>640</v>
      </c>
      <c r="X529" s="6" t="s">
        <v>3732</v>
      </c>
      <c r="Y529" s="6"/>
      <c r="Z529" t="s">
        <v>3729</v>
      </c>
    </row>
    <row r="530" spans="1:26">
      <c r="A530" s="1">
        <v>44300</v>
      </c>
      <c r="B530" s="2">
        <v>202104141219</v>
      </c>
      <c r="C530" t="s">
        <v>18</v>
      </c>
      <c r="D530" t="s">
        <v>5373</v>
      </c>
      <c r="E530" t="s">
        <v>3731</v>
      </c>
      <c r="F530" t="s">
        <v>19</v>
      </c>
      <c r="G530" t="s">
        <v>1940</v>
      </c>
      <c r="H530" s="3">
        <v>4714781020466</v>
      </c>
      <c r="J530" t="s">
        <v>425</v>
      </c>
      <c r="K530">
        <v>2</v>
      </c>
      <c r="L530">
        <v>336</v>
      </c>
      <c r="N530" s="6" t="s">
        <v>1981</v>
      </c>
      <c r="O530" s="6"/>
      <c r="P530" s="6">
        <v>2724</v>
      </c>
      <c r="Q530" s="6" t="s">
        <v>1940</v>
      </c>
      <c r="R530" s="6" t="s">
        <v>1048</v>
      </c>
      <c r="S530" s="6"/>
      <c r="T530" s="6"/>
      <c r="U530" s="6"/>
      <c r="V530" s="6"/>
      <c r="W530" s="6">
        <v>640</v>
      </c>
      <c r="X530" s="6" t="s">
        <v>3732</v>
      </c>
      <c r="Y530" s="6"/>
      <c r="Z530" t="s">
        <v>3729</v>
      </c>
    </row>
    <row r="531" spans="1:26">
      <c r="A531" s="1">
        <v>44300</v>
      </c>
      <c r="B531" s="2">
        <v>202104141219</v>
      </c>
      <c r="C531" t="s">
        <v>18</v>
      </c>
      <c r="D531" t="s">
        <v>5373</v>
      </c>
      <c r="E531" t="s">
        <v>3731</v>
      </c>
      <c r="F531" t="s">
        <v>19</v>
      </c>
      <c r="G531" t="s">
        <v>1940</v>
      </c>
      <c r="H531" s="3">
        <v>4714781021463</v>
      </c>
      <c r="J531" t="s">
        <v>425</v>
      </c>
      <c r="K531">
        <v>1</v>
      </c>
      <c r="L531">
        <v>120</v>
      </c>
      <c r="N531" s="6" t="s">
        <v>3102</v>
      </c>
      <c r="O531" s="6"/>
      <c r="P531" s="6">
        <v>2724</v>
      </c>
      <c r="Q531" s="6" t="s">
        <v>1940</v>
      </c>
      <c r="R531" s="6" t="s">
        <v>1048</v>
      </c>
      <c r="S531" s="6"/>
      <c r="T531" s="6"/>
      <c r="U531" s="6"/>
      <c r="V531" s="6"/>
      <c r="W531" s="6">
        <v>640</v>
      </c>
      <c r="X531" s="6" t="s">
        <v>3732</v>
      </c>
      <c r="Y531" s="6"/>
      <c r="Z531" t="s">
        <v>3729</v>
      </c>
    </row>
    <row r="532" spans="1:26">
      <c r="A532" s="1">
        <v>44300</v>
      </c>
      <c r="B532" s="2">
        <v>202104141220</v>
      </c>
      <c r="C532" t="s">
        <v>18</v>
      </c>
      <c r="D532" t="s">
        <v>5374</v>
      </c>
      <c r="E532" t="s">
        <v>3736</v>
      </c>
      <c r="F532" t="s">
        <v>19</v>
      </c>
      <c r="G532" t="s">
        <v>1476</v>
      </c>
      <c r="H532" s="3">
        <v>4714781021715</v>
      </c>
      <c r="J532" t="s">
        <v>425</v>
      </c>
      <c r="K532">
        <v>2</v>
      </c>
      <c r="L532">
        <v>598</v>
      </c>
      <c r="N532" s="6" t="s">
        <v>2415</v>
      </c>
      <c r="O532" s="6"/>
      <c r="P532" s="6">
        <v>663</v>
      </c>
      <c r="Q532" s="6" t="s">
        <v>1476</v>
      </c>
      <c r="R532" s="6" t="s">
        <v>1477</v>
      </c>
      <c r="S532" s="6"/>
      <c r="T532" s="6">
        <v>840101</v>
      </c>
      <c r="U532" s="6" t="s">
        <v>3737</v>
      </c>
      <c r="V532" s="6" t="s">
        <v>3738</v>
      </c>
      <c r="W532" s="6"/>
      <c r="X532" s="6"/>
      <c r="Y532" s="6"/>
      <c r="Z532" t="s">
        <v>3734</v>
      </c>
    </row>
    <row r="533" spans="1:26">
      <c r="A533" s="1">
        <v>44300</v>
      </c>
      <c r="B533" s="2">
        <v>202104141220</v>
      </c>
      <c r="C533" t="s">
        <v>18</v>
      </c>
      <c r="D533" t="s">
        <v>5374</v>
      </c>
      <c r="E533" t="s">
        <v>3736</v>
      </c>
      <c r="F533" t="s">
        <v>19</v>
      </c>
      <c r="G533" t="s">
        <v>1476</v>
      </c>
      <c r="H533" s="3" t="s">
        <v>1474</v>
      </c>
      <c r="J533" t="s">
        <v>1475</v>
      </c>
      <c r="K533">
        <v>1</v>
      </c>
      <c r="L533">
        <v>65</v>
      </c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</row>
    <row r="534" spans="1:26">
      <c r="A534" s="1">
        <v>44300</v>
      </c>
      <c r="B534" s="2">
        <v>202104141221</v>
      </c>
      <c r="C534" t="s">
        <v>18</v>
      </c>
      <c r="D534" t="s">
        <v>5375</v>
      </c>
      <c r="E534" t="s">
        <v>3742</v>
      </c>
      <c r="F534" t="s">
        <v>19</v>
      </c>
      <c r="G534" t="s">
        <v>1476</v>
      </c>
      <c r="H534" s="3">
        <v>4714781021463</v>
      </c>
      <c r="J534" t="s">
        <v>425</v>
      </c>
      <c r="K534">
        <v>1</v>
      </c>
      <c r="L534">
        <v>120</v>
      </c>
      <c r="N534" s="6" t="s">
        <v>3102</v>
      </c>
      <c r="O534" s="6"/>
      <c r="P534" s="6">
        <v>612</v>
      </c>
      <c r="Q534" s="6" t="s">
        <v>1476</v>
      </c>
      <c r="R534" s="6" t="s">
        <v>1477</v>
      </c>
      <c r="S534" s="6"/>
      <c r="T534" s="6">
        <v>128254</v>
      </c>
      <c r="U534" s="6" t="s">
        <v>3743</v>
      </c>
      <c r="V534" s="6" t="s">
        <v>3744</v>
      </c>
      <c r="W534" s="6"/>
      <c r="X534" s="6"/>
      <c r="Y534" s="6"/>
      <c r="Z534" t="s">
        <v>3740</v>
      </c>
    </row>
    <row r="535" spans="1:26">
      <c r="A535" s="1">
        <v>44300</v>
      </c>
      <c r="B535" s="2">
        <v>202104141221</v>
      </c>
      <c r="C535" t="s">
        <v>18</v>
      </c>
      <c r="D535" t="s">
        <v>5375</v>
      </c>
      <c r="E535" t="s">
        <v>3742</v>
      </c>
      <c r="F535" t="s">
        <v>19</v>
      </c>
      <c r="G535" t="s">
        <v>1476</v>
      </c>
      <c r="H535" s="3">
        <v>4714781020800</v>
      </c>
      <c r="J535" t="s">
        <v>425</v>
      </c>
      <c r="K535">
        <v>1</v>
      </c>
      <c r="L535">
        <v>128</v>
      </c>
      <c r="N535" s="6" t="s">
        <v>1509</v>
      </c>
      <c r="O535" s="6"/>
      <c r="P535" s="6">
        <v>612</v>
      </c>
      <c r="Q535" s="6" t="s">
        <v>1476</v>
      </c>
      <c r="R535" s="6" t="s">
        <v>1477</v>
      </c>
      <c r="S535" s="6"/>
      <c r="T535" s="6">
        <v>128254</v>
      </c>
      <c r="U535" s="6" t="s">
        <v>3743</v>
      </c>
      <c r="V535" s="6" t="s">
        <v>3744</v>
      </c>
      <c r="W535" s="6"/>
      <c r="X535" s="6"/>
      <c r="Y535" s="6"/>
      <c r="Z535" t="s">
        <v>3740</v>
      </c>
    </row>
    <row r="536" spans="1:26">
      <c r="A536" s="1">
        <v>44300</v>
      </c>
      <c r="B536" s="2">
        <v>202104141221</v>
      </c>
      <c r="C536" t="s">
        <v>18</v>
      </c>
      <c r="D536" t="s">
        <v>5375</v>
      </c>
      <c r="E536" t="s">
        <v>3742</v>
      </c>
      <c r="F536" t="s">
        <v>19</v>
      </c>
      <c r="G536" t="s">
        <v>1476</v>
      </c>
      <c r="H536" s="3">
        <v>4714781024730</v>
      </c>
      <c r="J536" t="s">
        <v>425</v>
      </c>
      <c r="K536">
        <v>1</v>
      </c>
      <c r="L536">
        <v>299</v>
      </c>
      <c r="N536" s="6" t="s">
        <v>1500</v>
      </c>
      <c r="O536" s="6"/>
      <c r="P536" s="6">
        <v>612</v>
      </c>
      <c r="Q536" s="6" t="s">
        <v>1476</v>
      </c>
      <c r="R536" s="6" t="s">
        <v>1477</v>
      </c>
      <c r="S536" s="6"/>
      <c r="T536" s="6">
        <v>128254</v>
      </c>
      <c r="U536" s="6" t="s">
        <v>3743</v>
      </c>
      <c r="V536" s="6" t="s">
        <v>3744</v>
      </c>
      <c r="W536" s="6"/>
      <c r="X536" s="6"/>
      <c r="Y536" s="6"/>
      <c r="Z536" t="s">
        <v>3740</v>
      </c>
    </row>
    <row r="537" spans="1:26">
      <c r="A537" s="1">
        <v>44300</v>
      </c>
      <c r="B537" s="2">
        <v>202104141221</v>
      </c>
      <c r="C537" t="s">
        <v>18</v>
      </c>
      <c r="D537" t="s">
        <v>5375</v>
      </c>
      <c r="E537" t="s">
        <v>3742</v>
      </c>
      <c r="F537" t="s">
        <v>19</v>
      </c>
      <c r="G537" t="s">
        <v>1476</v>
      </c>
      <c r="H537" s="3" t="s">
        <v>1474</v>
      </c>
      <c r="J537" t="s">
        <v>1475</v>
      </c>
      <c r="K537">
        <v>1</v>
      </c>
      <c r="L537">
        <v>65</v>
      </c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</row>
    <row r="538" spans="1:26">
      <c r="A538" s="1">
        <v>44300</v>
      </c>
      <c r="B538" s="2">
        <v>202104141222</v>
      </c>
      <c r="C538" t="s">
        <v>18</v>
      </c>
      <c r="D538" t="s">
        <v>5376</v>
      </c>
      <c r="E538" t="s">
        <v>3748</v>
      </c>
      <c r="F538" t="s">
        <v>19</v>
      </c>
      <c r="G538" t="s">
        <v>1940</v>
      </c>
      <c r="H538" s="3" t="s">
        <v>258</v>
      </c>
      <c r="J538" t="s">
        <v>425</v>
      </c>
      <c r="K538">
        <v>1</v>
      </c>
      <c r="L538">
        <v>383</v>
      </c>
      <c r="N538" s="6" t="s">
        <v>1482</v>
      </c>
      <c r="O538" s="6"/>
      <c r="P538" s="6">
        <v>1701</v>
      </c>
      <c r="Q538" s="6" t="s">
        <v>1940</v>
      </c>
      <c r="R538" s="6" t="s">
        <v>1495</v>
      </c>
      <c r="S538" s="6"/>
      <c r="T538" s="6"/>
      <c r="U538" s="6"/>
      <c r="V538" s="6"/>
      <c r="W538" s="6">
        <v>326</v>
      </c>
      <c r="X538" s="6" t="s">
        <v>3749</v>
      </c>
      <c r="Y538" s="6"/>
      <c r="Z538" t="s">
        <v>3746</v>
      </c>
    </row>
    <row r="539" spans="1:26">
      <c r="A539" s="1">
        <v>44300</v>
      </c>
      <c r="B539" s="2">
        <v>202104141222</v>
      </c>
      <c r="C539" t="s">
        <v>18</v>
      </c>
      <c r="D539" t="s">
        <v>5376</v>
      </c>
      <c r="E539" t="s">
        <v>3748</v>
      </c>
      <c r="F539" t="s">
        <v>19</v>
      </c>
      <c r="G539" t="s">
        <v>1940</v>
      </c>
      <c r="H539" s="3" t="s">
        <v>181</v>
      </c>
      <c r="J539" t="s">
        <v>425</v>
      </c>
      <c r="K539">
        <v>1</v>
      </c>
      <c r="L539">
        <v>888</v>
      </c>
      <c r="N539" s="6" t="s">
        <v>879</v>
      </c>
      <c r="O539" s="6"/>
      <c r="P539" s="6">
        <v>1701</v>
      </c>
      <c r="Q539" s="6" t="s">
        <v>1940</v>
      </c>
      <c r="R539" s="6" t="s">
        <v>1495</v>
      </c>
      <c r="S539" s="6"/>
      <c r="T539" s="6"/>
      <c r="U539" s="6"/>
      <c r="V539" s="6"/>
      <c r="W539" s="6">
        <v>326</v>
      </c>
      <c r="X539" s="6" t="s">
        <v>3749</v>
      </c>
      <c r="Y539" s="6"/>
      <c r="Z539" t="s">
        <v>3746</v>
      </c>
    </row>
    <row r="540" spans="1:26">
      <c r="A540" s="1">
        <v>44300</v>
      </c>
      <c r="B540" s="2">
        <v>202104141222</v>
      </c>
      <c r="C540" t="s">
        <v>18</v>
      </c>
      <c r="D540" t="s">
        <v>5376</v>
      </c>
      <c r="E540" t="s">
        <v>3748</v>
      </c>
      <c r="F540" t="s">
        <v>19</v>
      </c>
      <c r="G540" t="s">
        <v>1940</v>
      </c>
      <c r="H540" s="3" t="s">
        <v>308</v>
      </c>
      <c r="J540" t="s">
        <v>425</v>
      </c>
      <c r="K540">
        <v>1</v>
      </c>
      <c r="L540">
        <v>430</v>
      </c>
      <c r="N540" s="6" t="s">
        <v>1992</v>
      </c>
      <c r="O540" s="6"/>
      <c r="P540" s="6">
        <v>1701</v>
      </c>
      <c r="Q540" s="6" t="s">
        <v>1940</v>
      </c>
      <c r="R540" s="6" t="s">
        <v>1495</v>
      </c>
      <c r="S540" s="6"/>
      <c r="T540" s="6"/>
      <c r="U540" s="6"/>
      <c r="V540" s="6"/>
      <c r="W540" s="6">
        <v>326</v>
      </c>
      <c r="X540" s="6" t="s">
        <v>3749</v>
      </c>
      <c r="Y540" s="6"/>
      <c r="Z540" t="s">
        <v>3746</v>
      </c>
    </row>
    <row r="541" spans="1:26">
      <c r="A541" s="1">
        <v>44300</v>
      </c>
      <c r="B541" s="2">
        <v>202104141223</v>
      </c>
      <c r="C541" t="s">
        <v>18</v>
      </c>
      <c r="D541" t="s">
        <v>5377</v>
      </c>
      <c r="E541" t="s">
        <v>3753</v>
      </c>
      <c r="F541" t="s">
        <v>19</v>
      </c>
      <c r="G541" t="s">
        <v>1476</v>
      </c>
      <c r="H541" s="3">
        <v>4714781020510</v>
      </c>
      <c r="J541" t="s">
        <v>425</v>
      </c>
      <c r="K541">
        <v>1</v>
      </c>
      <c r="L541">
        <v>299</v>
      </c>
      <c r="N541" s="6" t="s">
        <v>1902</v>
      </c>
      <c r="O541" s="6"/>
      <c r="P541" s="6">
        <v>499</v>
      </c>
      <c r="Q541" s="6" t="s">
        <v>1476</v>
      </c>
      <c r="R541" s="6" t="s">
        <v>1477</v>
      </c>
      <c r="S541" s="6"/>
      <c r="T541" s="6">
        <v>216256</v>
      </c>
      <c r="U541" s="6" t="s">
        <v>3754</v>
      </c>
      <c r="V541" s="6" t="s">
        <v>3755</v>
      </c>
      <c r="W541" s="6"/>
      <c r="X541" s="6"/>
      <c r="Y541" s="6"/>
      <c r="Z541" t="s">
        <v>3751</v>
      </c>
    </row>
    <row r="542" spans="1:26">
      <c r="A542" s="1">
        <v>44300</v>
      </c>
      <c r="B542" s="2">
        <v>202104141223</v>
      </c>
      <c r="C542" t="s">
        <v>18</v>
      </c>
      <c r="D542" t="s">
        <v>5377</v>
      </c>
      <c r="E542" t="s">
        <v>3753</v>
      </c>
      <c r="F542" t="s">
        <v>19</v>
      </c>
      <c r="G542" t="s">
        <v>1476</v>
      </c>
      <c r="H542" s="3">
        <v>4714781020787</v>
      </c>
      <c r="J542" t="s">
        <v>425</v>
      </c>
      <c r="K542">
        <v>1</v>
      </c>
      <c r="L542">
        <v>135</v>
      </c>
      <c r="N542" s="6" t="s">
        <v>1979</v>
      </c>
      <c r="O542" s="6"/>
      <c r="P542" s="6">
        <v>499</v>
      </c>
      <c r="Q542" s="6" t="s">
        <v>1476</v>
      </c>
      <c r="R542" s="6" t="s">
        <v>1477</v>
      </c>
      <c r="S542" s="6"/>
      <c r="T542" s="6">
        <v>216256</v>
      </c>
      <c r="U542" s="6" t="s">
        <v>3754</v>
      </c>
      <c r="V542" s="6" t="s">
        <v>3755</v>
      </c>
      <c r="W542" s="6"/>
      <c r="X542" s="6"/>
      <c r="Y542" s="6"/>
      <c r="Z542" t="s">
        <v>3751</v>
      </c>
    </row>
    <row r="543" spans="1:26">
      <c r="A543" s="1">
        <v>44300</v>
      </c>
      <c r="B543" s="2">
        <v>202104141223</v>
      </c>
      <c r="C543" t="s">
        <v>18</v>
      </c>
      <c r="D543" t="s">
        <v>5377</v>
      </c>
      <c r="E543" t="s">
        <v>3753</v>
      </c>
      <c r="F543" t="s">
        <v>19</v>
      </c>
      <c r="G543" t="s">
        <v>1476</v>
      </c>
      <c r="H543" s="3" t="s">
        <v>1474</v>
      </c>
      <c r="J543" t="s">
        <v>1475</v>
      </c>
      <c r="K543">
        <v>1</v>
      </c>
      <c r="L543">
        <v>65</v>
      </c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</row>
    <row r="544" spans="1:26">
      <c r="A544" s="1">
        <v>44300</v>
      </c>
      <c r="B544" s="2">
        <v>202104141224</v>
      </c>
      <c r="C544" t="s">
        <v>18</v>
      </c>
      <c r="D544" t="s">
        <v>5378</v>
      </c>
      <c r="E544" t="s">
        <v>3759</v>
      </c>
      <c r="F544" t="s">
        <v>19</v>
      </c>
      <c r="G544" t="s">
        <v>1476</v>
      </c>
      <c r="H544" s="3">
        <v>4714781021463</v>
      </c>
      <c r="J544" t="s">
        <v>425</v>
      </c>
      <c r="K544">
        <v>3</v>
      </c>
      <c r="L544">
        <v>360</v>
      </c>
      <c r="N544" s="6" t="s">
        <v>3102</v>
      </c>
      <c r="O544" s="6"/>
      <c r="P544" s="6">
        <v>957</v>
      </c>
      <c r="Q544" s="6" t="s">
        <v>1476</v>
      </c>
      <c r="R544" s="6" t="s">
        <v>1048</v>
      </c>
      <c r="S544" s="6"/>
      <c r="T544" s="6">
        <v>846235</v>
      </c>
      <c r="U544" s="6" t="s">
        <v>3760</v>
      </c>
      <c r="V544" s="6" t="s">
        <v>3761</v>
      </c>
      <c r="W544" s="6"/>
      <c r="X544" s="6"/>
      <c r="Y544" s="6"/>
      <c r="Z544" t="s">
        <v>3757</v>
      </c>
    </row>
    <row r="545" spans="1:26">
      <c r="A545" s="1">
        <v>44300</v>
      </c>
      <c r="B545" s="2">
        <v>202104141224</v>
      </c>
      <c r="C545" t="s">
        <v>18</v>
      </c>
      <c r="D545" t="s">
        <v>5378</v>
      </c>
      <c r="E545" t="s">
        <v>3759</v>
      </c>
      <c r="F545" t="s">
        <v>19</v>
      </c>
      <c r="G545" t="s">
        <v>1476</v>
      </c>
      <c r="H545" s="3">
        <v>4714781024730</v>
      </c>
      <c r="J545" t="s">
        <v>425</v>
      </c>
      <c r="K545">
        <v>1</v>
      </c>
      <c r="L545">
        <v>299</v>
      </c>
      <c r="N545" s="6" t="s">
        <v>1500</v>
      </c>
      <c r="O545" s="6"/>
      <c r="P545" s="6">
        <v>957</v>
      </c>
      <c r="Q545" s="6" t="s">
        <v>1476</v>
      </c>
      <c r="R545" s="6" t="s">
        <v>1048</v>
      </c>
      <c r="S545" s="6"/>
      <c r="T545" s="6">
        <v>846235</v>
      </c>
      <c r="U545" s="6" t="s">
        <v>3760</v>
      </c>
      <c r="V545" s="6" t="s">
        <v>3761</v>
      </c>
      <c r="W545" s="6"/>
      <c r="X545" s="6"/>
      <c r="Y545" s="6"/>
      <c r="Z545" t="s">
        <v>3757</v>
      </c>
    </row>
    <row r="546" spans="1:26">
      <c r="A546" s="1">
        <v>44300</v>
      </c>
      <c r="B546" s="2">
        <v>202104141224</v>
      </c>
      <c r="C546" t="s">
        <v>18</v>
      </c>
      <c r="D546" t="s">
        <v>5378</v>
      </c>
      <c r="E546" t="s">
        <v>3759</v>
      </c>
      <c r="F546" t="s">
        <v>19</v>
      </c>
      <c r="G546" t="s">
        <v>1476</v>
      </c>
      <c r="H546" s="3">
        <v>4714781020954</v>
      </c>
      <c r="J546" t="s">
        <v>425</v>
      </c>
      <c r="K546">
        <v>1</v>
      </c>
      <c r="L546">
        <v>149</v>
      </c>
      <c r="N546" s="6" t="s">
        <v>1523</v>
      </c>
      <c r="O546" s="6"/>
      <c r="P546" s="6">
        <v>957</v>
      </c>
      <c r="Q546" s="6" t="s">
        <v>1476</v>
      </c>
      <c r="R546" s="6" t="s">
        <v>1048</v>
      </c>
      <c r="S546" s="6"/>
      <c r="T546" s="6">
        <v>846235</v>
      </c>
      <c r="U546" s="6" t="s">
        <v>3760</v>
      </c>
      <c r="V546" s="6" t="s">
        <v>3761</v>
      </c>
      <c r="W546" s="6"/>
      <c r="X546" s="6"/>
      <c r="Y546" s="6"/>
      <c r="Z546" t="s">
        <v>3757</v>
      </c>
    </row>
    <row r="547" spans="1:26">
      <c r="A547" s="1">
        <v>44300</v>
      </c>
      <c r="B547" s="2">
        <v>202104141224</v>
      </c>
      <c r="C547" t="s">
        <v>18</v>
      </c>
      <c r="D547" t="s">
        <v>5378</v>
      </c>
      <c r="E547" t="s">
        <v>3759</v>
      </c>
      <c r="F547" t="s">
        <v>19</v>
      </c>
      <c r="G547" t="s">
        <v>1476</v>
      </c>
      <c r="H547" s="3">
        <v>4714781020787</v>
      </c>
      <c r="J547" t="s">
        <v>425</v>
      </c>
      <c r="K547">
        <v>1</v>
      </c>
      <c r="L547">
        <v>149</v>
      </c>
      <c r="N547" s="6" t="s">
        <v>1958</v>
      </c>
      <c r="O547" s="6"/>
      <c r="P547" s="6">
        <v>957</v>
      </c>
      <c r="Q547" s="6" t="s">
        <v>1476</v>
      </c>
      <c r="R547" s="6" t="s">
        <v>1048</v>
      </c>
      <c r="S547" s="6"/>
      <c r="T547" s="6">
        <v>846235</v>
      </c>
      <c r="U547" s="6" t="s">
        <v>3760</v>
      </c>
      <c r="V547" s="6" t="s">
        <v>3761</v>
      </c>
      <c r="W547" s="6"/>
      <c r="X547" s="6"/>
      <c r="Y547" s="6"/>
      <c r="Z547" t="s">
        <v>3757</v>
      </c>
    </row>
    <row r="548" spans="1:26">
      <c r="A548" s="1">
        <v>44300</v>
      </c>
      <c r="B548" s="2">
        <v>202104141225</v>
      </c>
      <c r="C548" t="s">
        <v>18</v>
      </c>
      <c r="D548" t="s">
        <v>5379</v>
      </c>
      <c r="E548" t="s">
        <v>3765</v>
      </c>
      <c r="F548" t="s">
        <v>19</v>
      </c>
      <c r="G548" t="s">
        <v>1476</v>
      </c>
      <c r="H548" s="3" t="s">
        <v>163</v>
      </c>
      <c r="J548" t="s">
        <v>425</v>
      </c>
      <c r="K548">
        <v>1</v>
      </c>
      <c r="L548">
        <v>399</v>
      </c>
      <c r="N548" s="6" t="s">
        <v>1487</v>
      </c>
      <c r="O548" s="6"/>
      <c r="P548" s="6">
        <v>849</v>
      </c>
      <c r="Q548" s="6" t="s">
        <v>1476</v>
      </c>
      <c r="R548" s="6" t="s">
        <v>1477</v>
      </c>
      <c r="S548" s="6"/>
      <c r="T548" s="6">
        <v>187976</v>
      </c>
      <c r="U548" s="6" t="s">
        <v>3766</v>
      </c>
      <c r="V548" s="6" t="s">
        <v>3767</v>
      </c>
      <c r="W548" s="6"/>
      <c r="X548" s="6"/>
      <c r="Y548" s="6"/>
      <c r="Z548" t="s">
        <v>3763</v>
      </c>
    </row>
    <row r="549" spans="1:26">
      <c r="A549" s="1">
        <v>44300</v>
      </c>
      <c r="B549" s="2">
        <v>202104141225</v>
      </c>
      <c r="C549" t="s">
        <v>18</v>
      </c>
      <c r="D549" t="s">
        <v>5379</v>
      </c>
      <c r="E549" t="s">
        <v>3765</v>
      </c>
      <c r="F549" t="s">
        <v>19</v>
      </c>
      <c r="G549" t="s">
        <v>1476</v>
      </c>
      <c r="H549" s="3" t="s">
        <v>258</v>
      </c>
      <c r="J549" t="s">
        <v>425</v>
      </c>
      <c r="K549">
        <v>1</v>
      </c>
      <c r="L549">
        <v>450</v>
      </c>
      <c r="N549" s="6" t="s">
        <v>1482</v>
      </c>
      <c r="O549" s="6"/>
      <c r="P549" s="6">
        <v>849</v>
      </c>
      <c r="Q549" s="6" t="s">
        <v>1476</v>
      </c>
      <c r="R549" s="6" t="s">
        <v>1477</v>
      </c>
      <c r="S549" s="6"/>
      <c r="T549" s="6">
        <v>187976</v>
      </c>
      <c r="U549" s="6" t="s">
        <v>3766</v>
      </c>
      <c r="V549" s="6" t="s">
        <v>3767</v>
      </c>
      <c r="W549" s="6"/>
      <c r="X549" s="6"/>
      <c r="Y549" s="6"/>
      <c r="Z549" t="s">
        <v>3763</v>
      </c>
    </row>
    <row r="550" spans="1:26">
      <c r="A550" s="1">
        <v>44300</v>
      </c>
      <c r="B550" s="2">
        <v>202104141226</v>
      </c>
      <c r="C550" t="s">
        <v>18</v>
      </c>
      <c r="D550" t="s">
        <v>5380</v>
      </c>
      <c r="E550" t="s">
        <v>3771</v>
      </c>
      <c r="F550" t="s">
        <v>19</v>
      </c>
      <c r="G550" t="s">
        <v>1940</v>
      </c>
      <c r="H550" s="3" t="s">
        <v>181</v>
      </c>
      <c r="J550" t="s">
        <v>425</v>
      </c>
      <c r="K550">
        <v>1</v>
      </c>
      <c r="L550">
        <v>888</v>
      </c>
      <c r="N550" s="6" t="s">
        <v>879</v>
      </c>
      <c r="O550" s="6"/>
      <c r="P550" s="6">
        <v>888</v>
      </c>
      <c r="Q550" s="6" t="s">
        <v>1940</v>
      </c>
      <c r="R550" s="6" t="s">
        <v>1941</v>
      </c>
      <c r="S550" s="6"/>
      <c r="T550" s="6"/>
      <c r="U550" s="6"/>
      <c r="V550" s="6"/>
      <c r="W550" s="6">
        <v>330</v>
      </c>
      <c r="X550" s="6" t="s">
        <v>3772</v>
      </c>
      <c r="Y550" s="6"/>
      <c r="Z550" t="s">
        <v>3769</v>
      </c>
    </row>
    <row r="551" spans="1:26">
      <c r="A551" s="1">
        <v>44300</v>
      </c>
      <c r="B551" s="2">
        <v>202104141227</v>
      </c>
      <c r="C551" t="s">
        <v>18</v>
      </c>
      <c r="D551" t="s">
        <v>5381</v>
      </c>
      <c r="E551" t="s">
        <v>3776</v>
      </c>
      <c r="F551" t="s">
        <v>19</v>
      </c>
      <c r="G551" t="s">
        <v>1940</v>
      </c>
      <c r="H551" s="3" t="s">
        <v>219</v>
      </c>
      <c r="J551" t="s">
        <v>425</v>
      </c>
      <c r="K551">
        <v>1</v>
      </c>
      <c r="L551">
        <v>748</v>
      </c>
      <c r="N551" s="6" t="s">
        <v>1929</v>
      </c>
      <c r="O551" s="6"/>
      <c r="P551" s="6">
        <v>748</v>
      </c>
      <c r="Q551" s="6" t="s">
        <v>1940</v>
      </c>
      <c r="R551" s="6" t="s">
        <v>1048</v>
      </c>
      <c r="S551" s="6"/>
      <c r="T551" s="6"/>
      <c r="U551" s="6"/>
      <c r="V551" s="6"/>
      <c r="W551" s="6">
        <v>251</v>
      </c>
      <c r="X551" s="6" t="s">
        <v>3777</v>
      </c>
      <c r="Y551" s="6" t="s">
        <v>3778</v>
      </c>
      <c r="Z551" t="s">
        <v>3774</v>
      </c>
    </row>
    <row r="552" spans="1:26">
      <c r="A552" s="1">
        <v>44300</v>
      </c>
      <c r="B552" s="2">
        <v>202104141228</v>
      </c>
      <c r="C552" t="s">
        <v>18</v>
      </c>
      <c r="D552" t="s">
        <v>5382</v>
      </c>
      <c r="E552" t="s">
        <v>3782</v>
      </c>
      <c r="F552" t="s">
        <v>19</v>
      </c>
      <c r="G552" t="s">
        <v>1476</v>
      </c>
      <c r="H552" s="3" t="s">
        <v>175</v>
      </c>
      <c r="J552" t="s">
        <v>425</v>
      </c>
      <c r="K552">
        <v>1</v>
      </c>
      <c r="L552">
        <v>450</v>
      </c>
      <c r="N552" s="6" t="s">
        <v>1482</v>
      </c>
      <c r="O552" s="6"/>
      <c r="P552" s="6">
        <v>749</v>
      </c>
      <c r="Q552" s="6" t="s">
        <v>1476</v>
      </c>
      <c r="R552" s="6" t="s">
        <v>1477</v>
      </c>
      <c r="S552" s="6"/>
      <c r="T552" s="6">
        <v>112204</v>
      </c>
      <c r="U552" s="6" t="s">
        <v>3783</v>
      </c>
      <c r="V552" s="6" t="s">
        <v>3784</v>
      </c>
      <c r="W552" s="6"/>
      <c r="X552" s="6"/>
      <c r="Y552" s="6"/>
      <c r="Z552" t="s">
        <v>3780</v>
      </c>
    </row>
    <row r="553" spans="1:26">
      <c r="A553" s="1">
        <v>44300</v>
      </c>
      <c r="B553" s="2">
        <v>202104141228</v>
      </c>
      <c r="C553" t="s">
        <v>18</v>
      </c>
      <c r="D553" t="s">
        <v>5382</v>
      </c>
      <c r="E553" t="s">
        <v>3782</v>
      </c>
      <c r="F553" t="s">
        <v>19</v>
      </c>
      <c r="G553" t="s">
        <v>1476</v>
      </c>
      <c r="H553" s="3">
        <v>4714781021715</v>
      </c>
      <c r="J553" t="s">
        <v>425</v>
      </c>
      <c r="K553">
        <v>1</v>
      </c>
      <c r="L553">
        <v>299</v>
      </c>
      <c r="N553" s="6" t="s">
        <v>2415</v>
      </c>
      <c r="O553" s="6"/>
      <c r="P553" s="6">
        <v>749</v>
      </c>
      <c r="Q553" s="6" t="s">
        <v>1476</v>
      </c>
      <c r="R553" s="6" t="s">
        <v>1477</v>
      </c>
      <c r="S553" s="6"/>
      <c r="T553" s="6">
        <v>112204</v>
      </c>
      <c r="U553" s="6" t="s">
        <v>3783</v>
      </c>
      <c r="V553" s="6" t="s">
        <v>3784</v>
      </c>
      <c r="W553" s="6"/>
      <c r="X553" s="6"/>
      <c r="Y553" s="6"/>
      <c r="Z553" t="s">
        <v>3780</v>
      </c>
    </row>
    <row r="554" spans="1:26">
      <c r="A554" s="1">
        <v>44300</v>
      </c>
      <c r="B554" s="2">
        <v>202104141229</v>
      </c>
      <c r="C554" t="s">
        <v>18</v>
      </c>
      <c r="D554" t="s">
        <v>5383</v>
      </c>
      <c r="E554" t="s">
        <v>3788</v>
      </c>
      <c r="F554" t="s">
        <v>19</v>
      </c>
      <c r="G554" t="s">
        <v>1476</v>
      </c>
      <c r="H554" s="3" t="s">
        <v>163</v>
      </c>
      <c r="J554" t="s">
        <v>425</v>
      </c>
      <c r="K554">
        <v>1</v>
      </c>
      <c r="L554">
        <v>399</v>
      </c>
      <c r="N554" s="6" t="s">
        <v>1487</v>
      </c>
      <c r="O554" s="6"/>
      <c r="P554" s="6">
        <v>613</v>
      </c>
      <c r="Q554" s="6" t="s">
        <v>1476</v>
      </c>
      <c r="R554" s="6" t="s">
        <v>1477</v>
      </c>
      <c r="S554" s="6"/>
      <c r="T554" s="6">
        <v>141143</v>
      </c>
      <c r="U554" s="6" t="s">
        <v>3789</v>
      </c>
      <c r="V554" s="6" t="s">
        <v>3790</v>
      </c>
      <c r="W554" s="6"/>
      <c r="X554" s="6"/>
      <c r="Y554" s="6"/>
      <c r="Z554" t="s">
        <v>3786</v>
      </c>
    </row>
    <row r="555" spans="1:26">
      <c r="A555" s="1">
        <v>44300</v>
      </c>
      <c r="B555" s="2">
        <v>202104141229</v>
      </c>
      <c r="C555" t="s">
        <v>18</v>
      </c>
      <c r="D555" t="s">
        <v>5383</v>
      </c>
      <c r="E555" t="s">
        <v>3788</v>
      </c>
      <c r="F555" t="s">
        <v>19</v>
      </c>
      <c r="G555" t="s">
        <v>1476</v>
      </c>
      <c r="H555" s="3">
        <v>4714781020954</v>
      </c>
      <c r="J555" t="s">
        <v>425</v>
      </c>
      <c r="K555">
        <v>1</v>
      </c>
      <c r="L555">
        <v>149</v>
      </c>
      <c r="N555" s="6" t="s">
        <v>1523</v>
      </c>
      <c r="O555" s="6"/>
      <c r="P555" s="6">
        <v>613</v>
      </c>
      <c r="Q555" s="6" t="s">
        <v>1476</v>
      </c>
      <c r="R555" s="6" t="s">
        <v>1477</v>
      </c>
      <c r="S555" s="6"/>
      <c r="T555" s="6">
        <v>141143</v>
      </c>
      <c r="U555" s="6" t="s">
        <v>3789</v>
      </c>
      <c r="V555" s="6" t="s">
        <v>3790</v>
      </c>
      <c r="W555" s="6"/>
      <c r="X555" s="6"/>
      <c r="Y555" s="6"/>
      <c r="Z555" t="s">
        <v>3786</v>
      </c>
    </row>
    <row r="556" spans="1:26">
      <c r="A556" s="1">
        <v>44300</v>
      </c>
      <c r="B556" s="2">
        <v>202104141229</v>
      </c>
      <c r="C556" t="s">
        <v>18</v>
      </c>
      <c r="D556" t="s">
        <v>5383</v>
      </c>
      <c r="E556" t="s">
        <v>3788</v>
      </c>
      <c r="F556" t="s">
        <v>19</v>
      </c>
      <c r="G556" t="s">
        <v>1476</v>
      </c>
      <c r="H556" s="3" t="s">
        <v>1474</v>
      </c>
      <c r="J556" t="s">
        <v>1475</v>
      </c>
      <c r="K556">
        <v>1</v>
      </c>
      <c r="L556">
        <v>65</v>
      </c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</row>
    <row r="557" spans="1:26">
      <c r="A557" s="1">
        <v>44300</v>
      </c>
      <c r="B557" s="2">
        <v>202104141230</v>
      </c>
      <c r="C557" t="s">
        <v>18</v>
      </c>
      <c r="D557" t="s">
        <v>5384</v>
      </c>
      <c r="E557" t="s">
        <v>3794</v>
      </c>
      <c r="F557" t="s">
        <v>19</v>
      </c>
      <c r="G557" t="s">
        <v>1476</v>
      </c>
      <c r="H557" s="3" t="s">
        <v>1045</v>
      </c>
      <c r="J557" t="s">
        <v>425</v>
      </c>
      <c r="K557">
        <v>2</v>
      </c>
      <c r="L557">
        <v>798</v>
      </c>
      <c r="N557" s="6" t="s">
        <v>1487</v>
      </c>
      <c r="O557" s="6"/>
      <c r="P557" s="6">
        <v>798</v>
      </c>
      <c r="Q557" s="6" t="s">
        <v>1476</v>
      </c>
      <c r="R557" s="6" t="s">
        <v>1477</v>
      </c>
      <c r="S557" s="6"/>
      <c r="T557" s="6">
        <v>113816</v>
      </c>
      <c r="U557" s="6" t="s">
        <v>3795</v>
      </c>
      <c r="V557" s="6" t="s">
        <v>3796</v>
      </c>
      <c r="W557" s="6"/>
      <c r="X557" s="6"/>
      <c r="Y557" s="6"/>
      <c r="Z557" t="s">
        <v>3792</v>
      </c>
    </row>
    <row r="558" spans="1:26">
      <c r="A558" s="1">
        <v>44300</v>
      </c>
      <c r="B558" s="2">
        <v>202104141231</v>
      </c>
      <c r="C558" t="s">
        <v>18</v>
      </c>
      <c r="D558" t="s">
        <v>5385</v>
      </c>
      <c r="E558" t="s">
        <v>3800</v>
      </c>
      <c r="F558" t="s">
        <v>19</v>
      </c>
      <c r="G558" t="s">
        <v>1476</v>
      </c>
      <c r="H558" s="3" t="s">
        <v>284</v>
      </c>
      <c r="J558" t="s">
        <v>425</v>
      </c>
      <c r="K558">
        <v>1</v>
      </c>
      <c r="L558">
        <v>300</v>
      </c>
      <c r="N558" s="6" t="s">
        <v>1905</v>
      </c>
      <c r="O558" s="6"/>
      <c r="P558" s="6">
        <v>365</v>
      </c>
      <c r="Q558" s="6" t="s">
        <v>1476</v>
      </c>
      <c r="R558" s="6" t="s">
        <v>1477</v>
      </c>
      <c r="S558" s="6"/>
      <c r="T558" s="6">
        <v>216289</v>
      </c>
      <c r="U558" s="6" t="s">
        <v>3801</v>
      </c>
      <c r="V558" s="6" t="s">
        <v>3802</v>
      </c>
      <c r="W558" s="6"/>
      <c r="X558" s="6"/>
      <c r="Y558" s="6"/>
      <c r="Z558" t="s">
        <v>3798</v>
      </c>
    </row>
    <row r="559" spans="1:26">
      <c r="A559" s="1">
        <v>44300</v>
      </c>
      <c r="B559" s="2">
        <v>202104141231</v>
      </c>
      <c r="C559" t="s">
        <v>18</v>
      </c>
      <c r="D559" t="s">
        <v>5385</v>
      </c>
      <c r="E559" t="s">
        <v>3800</v>
      </c>
      <c r="F559" t="s">
        <v>19</v>
      </c>
      <c r="G559" t="s">
        <v>1476</v>
      </c>
      <c r="H559" s="3" t="s">
        <v>1474</v>
      </c>
      <c r="J559" t="s">
        <v>1475</v>
      </c>
      <c r="K559">
        <v>1</v>
      </c>
      <c r="L559">
        <v>65</v>
      </c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</row>
    <row r="560" spans="1:26">
      <c r="A560" s="1">
        <v>44300</v>
      </c>
      <c r="B560" s="2">
        <v>202104141232</v>
      </c>
      <c r="C560" t="s">
        <v>18</v>
      </c>
      <c r="D560" t="s">
        <v>5386</v>
      </c>
      <c r="E560" t="s">
        <v>3806</v>
      </c>
      <c r="F560" t="s">
        <v>19</v>
      </c>
      <c r="G560" t="s">
        <v>1476</v>
      </c>
      <c r="H560" s="3">
        <v>4714781020954</v>
      </c>
      <c r="J560" t="s">
        <v>425</v>
      </c>
      <c r="K560">
        <v>2</v>
      </c>
      <c r="L560">
        <v>231</v>
      </c>
      <c r="N560" s="6" t="s">
        <v>1523</v>
      </c>
      <c r="O560" s="6"/>
      <c r="P560" s="6">
        <v>1276</v>
      </c>
      <c r="Q560" s="6" t="s">
        <v>1476</v>
      </c>
      <c r="R560" s="6" t="s">
        <v>1495</v>
      </c>
      <c r="S560" s="6"/>
      <c r="T560" s="6">
        <v>997571</v>
      </c>
      <c r="U560" s="6" t="s">
        <v>3807</v>
      </c>
      <c r="V560" s="6" t="s">
        <v>3808</v>
      </c>
      <c r="W560" s="6"/>
      <c r="X560" s="6"/>
      <c r="Y560" s="6"/>
      <c r="Z560" t="s">
        <v>3804</v>
      </c>
    </row>
    <row r="561" spans="1:26">
      <c r="A561" s="1">
        <v>44300</v>
      </c>
      <c r="B561" s="2">
        <v>202104141232</v>
      </c>
      <c r="C561" t="s">
        <v>18</v>
      </c>
      <c r="D561" t="s">
        <v>5386</v>
      </c>
      <c r="E561" t="s">
        <v>3806</v>
      </c>
      <c r="F561" t="s">
        <v>19</v>
      </c>
      <c r="G561" t="s">
        <v>1476</v>
      </c>
      <c r="H561" s="3">
        <v>4714781020787</v>
      </c>
      <c r="J561" t="s">
        <v>425</v>
      </c>
      <c r="K561">
        <v>1</v>
      </c>
      <c r="L561">
        <v>135</v>
      </c>
      <c r="N561" s="6" t="s">
        <v>1979</v>
      </c>
      <c r="O561" s="6"/>
      <c r="P561" s="6">
        <v>1276</v>
      </c>
      <c r="Q561" s="6" t="s">
        <v>1476</v>
      </c>
      <c r="R561" s="6" t="s">
        <v>1495</v>
      </c>
      <c r="S561" s="6"/>
      <c r="T561" s="6">
        <v>997571</v>
      </c>
      <c r="U561" s="6" t="s">
        <v>3807</v>
      </c>
      <c r="V561" s="6" t="s">
        <v>3808</v>
      </c>
      <c r="W561" s="6"/>
      <c r="X561" s="6"/>
      <c r="Y561" s="6"/>
      <c r="Z561" t="s">
        <v>3804</v>
      </c>
    </row>
    <row r="562" spans="1:26">
      <c r="A562" s="1">
        <v>44300</v>
      </c>
      <c r="B562" s="2">
        <v>202104141232</v>
      </c>
      <c r="C562" t="s">
        <v>18</v>
      </c>
      <c r="D562" t="s">
        <v>5386</v>
      </c>
      <c r="E562" t="s">
        <v>3806</v>
      </c>
      <c r="F562" t="s">
        <v>19</v>
      </c>
      <c r="G562" t="s">
        <v>1476</v>
      </c>
      <c r="H562" s="3">
        <v>4714781020510</v>
      </c>
      <c r="J562" t="s">
        <v>425</v>
      </c>
      <c r="K562">
        <v>1</v>
      </c>
      <c r="L562">
        <v>260</v>
      </c>
      <c r="N562" s="6" t="s">
        <v>1917</v>
      </c>
      <c r="O562" s="6"/>
      <c r="P562" s="6">
        <v>1276</v>
      </c>
      <c r="Q562" s="6" t="s">
        <v>1476</v>
      </c>
      <c r="R562" s="6" t="s">
        <v>1495</v>
      </c>
      <c r="S562" s="6"/>
      <c r="T562" s="6">
        <v>997571</v>
      </c>
      <c r="U562" s="6" t="s">
        <v>3807</v>
      </c>
      <c r="V562" s="6" t="s">
        <v>3808</v>
      </c>
      <c r="W562" s="6"/>
      <c r="X562" s="6"/>
      <c r="Y562" s="6"/>
      <c r="Z562" t="s">
        <v>3804</v>
      </c>
    </row>
    <row r="563" spans="1:26">
      <c r="A563" s="1">
        <v>44300</v>
      </c>
      <c r="B563" s="2">
        <v>202104141232</v>
      </c>
      <c r="C563" t="s">
        <v>18</v>
      </c>
      <c r="D563" t="s">
        <v>5386</v>
      </c>
      <c r="E563" t="s">
        <v>3806</v>
      </c>
      <c r="F563" t="s">
        <v>19</v>
      </c>
      <c r="G563" t="s">
        <v>1476</v>
      </c>
      <c r="H563" s="3" t="s">
        <v>451</v>
      </c>
      <c r="J563" t="s">
        <v>425</v>
      </c>
      <c r="K563">
        <v>1</v>
      </c>
      <c r="L563">
        <v>650</v>
      </c>
      <c r="N563" s="6" t="s">
        <v>1558</v>
      </c>
      <c r="O563" s="6"/>
      <c r="P563" s="6">
        <v>1276</v>
      </c>
      <c r="Q563" s="6" t="s">
        <v>1476</v>
      </c>
      <c r="R563" s="6" t="s">
        <v>1495</v>
      </c>
      <c r="S563" s="6"/>
      <c r="T563" s="6">
        <v>997571</v>
      </c>
      <c r="U563" s="6" t="s">
        <v>3807</v>
      </c>
      <c r="V563" s="6" t="s">
        <v>3808</v>
      </c>
      <c r="W563" s="6"/>
      <c r="X563" s="6"/>
      <c r="Y563" s="6"/>
      <c r="Z563" t="s">
        <v>3804</v>
      </c>
    </row>
    <row r="564" spans="1:26">
      <c r="A564" s="1">
        <v>44300</v>
      </c>
      <c r="B564" s="2">
        <v>202104141233</v>
      </c>
      <c r="C564" t="s">
        <v>18</v>
      </c>
      <c r="D564" t="s">
        <v>5387</v>
      </c>
      <c r="E564" t="s">
        <v>3813</v>
      </c>
      <c r="F564" t="s">
        <v>19</v>
      </c>
      <c r="G564" t="s">
        <v>1476</v>
      </c>
      <c r="H564" s="3" t="s">
        <v>181</v>
      </c>
      <c r="J564" t="s">
        <v>425</v>
      </c>
      <c r="K564">
        <v>1</v>
      </c>
      <c r="L564">
        <v>888</v>
      </c>
      <c r="N564" s="6" t="s">
        <v>879</v>
      </c>
      <c r="O564" s="6"/>
      <c r="P564" s="6">
        <v>947</v>
      </c>
      <c r="Q564" s="6" t="s">
        <v>1476</v>
      </c>
      <c r="R564" s="6" t="s">
        <v>1477</v>
      </c>
      <c r="S564" s="6"/>
      <c r="T564" s="6">
        <v>901684</v>
      </c>
      <c r="U564" s="6" t="s">
        <v>2435</v>
      </c>
      <c r="V564" s="6" t="s">
        <v>2436</v>
      </c>
      <c r="W564" s="6"/>
      <c r="X564" s="6"/>
      <c r="Y564" s="6"/>
      <c r="Z564" t="s">
        <v>3811</v>
      </c>
    </row>
    <row r="565" spans="1:26">
      <c r="A565" s="1">
        <v>44300</v>
      </c>
      <c r="B565" s="2">
        <v>202104141233</v>
      </c>
      <c r="C565" t="s">
        <v>18</v>
      </c>
      <c r="D565" t="s">
        <v>5387</v>
      </c>
      <c r="E565" t="s">
        <v>3813</v>
      </c>
      <c r="F565" t="s">
        <v>19</v>
      </c>
      <c r="G565" t="s">
        <v>1476</v>
      </c>
      <c r="H565" s="3">
        <v>4714781021241</v>
      </c>
      <c r="J565" t="s">
        <v>425</v>
      </c>
      <c r="K565">
        <v>1</v>
      </c>
      <c r="L565">
        <v>59</v>
      </c>
      <c r="N565" s="6" t="s">
        <v>2417</v>
      </c>
      <c r="O565" s="6"/>
      <c r="P565" s="6">
        <v>947</v>
      </c>
      <c r="Q565" s="6" t="s">
        <v>1476</v>
      </c>
      <c r="R565" s="6" t="s">
        <v>1477</v>
      </c>
      <c r="S565" s="6"/>
      <c r="T565" s="6">
        <v>901684</v>
      </c>
      <c r="U565" s="6" t="s">
        <v>2435</v>
      </c>
      <c r="V565" s="6" t="s">
        <v>2436</v>
      </c>
      <c r="W565" s="6"/>
      <c r="X565" s="6"/>
      <c r="Y565" s="6"/>
      <c r="Z565" t="s">
        <v>3811</v>
      </c>
    </row>
    <row r="566" spans="1:26">
      <c r="A566" s="1">
        <v>44300</v>
      </c>
      <c r="B566" s="2">
        <v>202104141234</v>
      </c>
      <c r="C566" t="s">
        <v>18</v>
      </c>
      <c r="D566" t="s">
        <v>5388</v>
      </c>
      <c r="E566" t="s">
        <v>3817</v>
      </c>
      <c r="F566" t="s">
        <v>19</v>
      </c>
      <c r="G566" t="s">
        <v>1940</v>
      </c>
      <c r="H566" s="3">
        <v>4714781020282</v>
      </c>
      <c r="J566" t="s">
        <v>425</v>
      </c>
      <c r="K566">
        <v>1</v>
      </c>
      <c r="L566">
        <v>299</v>
      </c>
      <c r="N566" s="6" t="s">
        <v>1913</v>
      </c>
      <c r="O566" s="6"/>
      <c r="P566" s="6">
        <v>956</v>
      </c>
      <c r="Q566" s="6" t="s">
        <v>1940</v>
      </c>
      <c r="R566" s="6" t="s">
        <v>1048</v>
      </c>
      <c r="S566" s="6"/>
      <c r="T566" s="6"/>
      <c r="U566" s="6"/>
      <c r="V566" s="6"/>
      <c r="W566" s="6">
        <v>335</v>
      </c>
      <c r="X566" s="6" t="s">
        <v>3818</v>
      </c>
      <c r="Y566" s="6"/>
      <c r="Z566" t="s">
        <v>3815</v>
      </c>
    </row>
    <row r="567" spans="1:26">
      <c r="A567" s="1">
        <v>44300</v>
      </c>
      <c r="B567" s="2">
        <v>202104141234</v>
      </c>
      <c r="C567" t="s">
        <v>18</v>
      </c>
      <c r="D567" t="s">
        <v>5388</v>
      </c>
      <c r="E567" t="s">
        <v>3817</v>
      </c>
      <c r="F567" t="s">
        <v>19</v>
      </c>
      <c r="G567" t="s">
        <v>1940</v>
      </c>
      <c r="H567" s="3">
        <v>4714781024730</v>
      </c>
      <c r="J567" t="s">
        <v>425</v>
      </c>
      <c r="K567">
        <v>2</v>
      </c>
      <c r="L567">
        <v>598</v>
      </c>
      <c r="N567" s="6" t="s">
        <v>1500</v>
      </c>
      <c r="O567" s="6"/>
      <c r="P567" s="6">
        <v>956</v>
      </c>
      <c r="Q567" s="6" t="s">
        <v>1940</v>
      </c>
      <c r="R567" s="6" t="s">
        <v>1048</v>
      </c>
      <c r="S567" s="6"/>
      <c r="T567" s="6"/>
      <c r="U567" s="6"/>
      <c r="V567" s="6"/>
      <c r="W567" s="6">
        <v>335</v>
      </c>
      <c r="X567" s="6" t="s">
        <v>3818</v>
      </c>
      <c r="Y567" s="6"/>
      <c r="Z567" t="s">
        <v>3815</v>
      </c>
    </row>
    <row r="568" spans="1:26">
      <c r="A568" s="1">
        <v>44300</v>
      </c>
      <c r="B568" s="2">
        <v>202104141234</v>
      </c>
      <c r="C568" t="s">
        <v>18</v>
      </c>
      <c r="D568" t="s">
        <v>5388</v>
      </c>
      <c r="E568" t="s">
        <v>3817</v>
      </c>
      <c r="F568" t="s">
        <v>19</v>
      </c>
      <c r="G568" t="s">
        <v>1940</v>
      </c>
      <c r="H568" s="3">
        <v>4714781021234</v>
      </c>
      <c r="J568" t="s">
        <v>425</v>
      </c>
      <c r="K568">
        <v>1</v>
      </c>
      <c r="L568">
        <v>59</v>
      </c>
      <c r="N568" s="6" t="s">
        <v>2412</v>
      </c>
      <c r="O568" s="6"/>
      <c r="P568" s="6">
        <v>956</v>
      </c>
      <c r="Q568" s="6" t="s">
        <v>1940</v>
      </c>
      <c r="R568" s="6" t="s">
        <v>1048</v>
      </c>
      <c r="S568" s="6"/>
      <c r="T568" s="6"/>
      <c r="U568" s="6"/>
      <c r="V568" s="6"/>
      <c r="W568" s="6">
        <v>335</v>
      </c>
      <c r="X568" s="6" t="s">
        <v>3818</v>
      </c>
      <c r="Y568" s="6"/>
      <c r="Z568" t="s">
        <v>3815</v>
      </c>
    </row>
    <row r="569" spans="1:26">
      <c r="A569" s="1">
        <v>44300</v>
      </c>
      <c r="B569" s="2">
        <v>202104141235</v>
      </c>
      <c r="C569" t="s">
        <v>18</v>
      </c>
      <c r="D569" t="s">
        <v>5389</v>
      </c>
      <c r="E569" t="s">
        <v>3822</v>
      </c>
      <c r="F569" t="s">
        <v>19</v>
      </c>
      <c r="G569" t="s">
        <v>1476</v>
      </c>
      <c r="H569" s="3">
        <v>4714781021463</v>
      </c>
      <c r="J569" t="s">
        <v>425</v>
      </c>
      <c r="K569">
        <v>1</v>
      </c>
      <c r="L569">
        <v>120</v>
      </c>
      <c r="N569" s="6" t="s">
        <v>3102</v>
      </c>
      <c r="O569" s="6"/>
      <c r="P569" s="6">
        <v>185</v>
      </c>
      <c r="Q569" s="6" t="s">
        <v>1476</v>
      </c>
      <c r="R569" s="6" t="s">
        <v>1048</v>
      </c>
      <c r="S569" s="6"/>
      <c r="T569" s="6">
        <v>167938</v>
      </c>
      <c r="U569" s="6" t="s">
        <v>3823</v>
      </c>
      <c r="V569" s="6" t="s">
        <v>3824</v>
      </c>
      <c r="W569" s="6"/>
      <c r="X569" s="6"/>
      <c r="Y569" s="6"/>
      <c r="Z569" t="s">
        <v>3820</v>
      </c>
    </row>
    <row r="570" spans="1:26">
      <c r="A570" s="1">
        <v>44300</v>
      </c>
      <c r="B570" s="2">
        <v>202104141235</v>
      </c>
      <c r="C570" t="s">
        <v>18</v>
      </c>
      <c r="D570" t="s">
        <v>5389</v>
      </c>
      <c r="E570" t="s">
        <v>3822</v>
      </c>
      <c r="F570" t="s">
        <v>19</v>
      </c>
      <c r="G570" t="s">
        <v>1476</v>
      </c>
      <c r="H570" s="3" t="s">
        <v>1474</v>
      </c>
      <c r="J570" t="s">
        <v>1475</v>
      </c>
      <c r="K570">
        <v>1</v>
      </c>
      <c r="L570">
        <v>65</v>
      </c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</row>
    <row r="571" spans="1:26">
      <c r="A571" s="1">
        <v>44300</v>
      </c>
      <c r="B571" s="2">
        <v>202104141236</v>
      </c>
      <c r="C571" t="s">
        <v>18</v>
      </c>
      <c r="D571" t="s">
        <v>5390</v>
      </c>
      <c r="E571" t="s">
        <v>3828</v>
      </c>
      <c r="F571" t="s">
        <v>19</v>
      </c>
      <c r="G571" t="s">
        <v>1476</v>
      </c>
      <c r="H571" s="3">
        <v>4714781020268</v>
      </c>
      <c r="J571" t="s">
        <v>425</v>
      </c>
      <c r="K571">
        <v>1</v>
      </c>
      <c r="L571">
        <v>430</v>
      </c>
      <c r="N571" s="6" t="s">
        <v>2020</v>
      </c>
      <c r="O571" s="6"/>
      <c r="P571" s="6">
        <v>495</v>
      </c>
      <c r="Q571" s="6" t="s">
        <v>1476</v>
      </c>
      <c r="R571" s="6" t="s">
        <v>1477</v>
      </c>
      <c r="S571" s="6"/>
      <c r="T571" s="6">
        <v>200963</v>
      </c>
      <c r="U571" s="6" t="s">
        <v>3829</v>
      </c>
      <c r="V571" s="6" t="s">
        <v>3830</v>
      </c>
      <c r="W571" s="6"/>
      <c r="X571" s="6"/>
      <c r="Y571" s="6"/>
      <c r="Z571" t="s">
        <v>3826</v>
      </c>
    </row>
    <row r="572" spans="1:26">
      <c r="A572" s="1">
        <v>44300</v>
      </c>
      <c r="B572" s="2">
        <v>202104141236</v>
      </c>
      <c r="C572" t="s">
        <v>18</v>
      </c>
      <c r="D572" t="s">
        <v>5390</v>
      </c>
      <c r="E572" t="s">
        <v>3828</v>
      </c>
      <c r="F572" t="s">
        <v>19</v>
      </c>
      <c r="G572" t="s">
        <v>1476</v>
      </c>
      <c r="H572" s="3" t="s">
        <v>1474</v>
      </c>
      <c r="J572" t="s">
        <v>1475</v>
      </c>
      <c r="K572">
        <v>1</v>
      </c>
      <c r="L572">
        <v>65</v>
      </c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</row>
    <row r="573" spans="1:26">
      <c r="A573" s="1">
        <v>44300</v>
      </c>
      <c r="B573" s="2">
        <v>202104141237</v>
      </c>
      <c r="C573" t="s">
        <v>18</v>
      </c>
      <c r="D573" t="s">
        <v>5391</v>
      </c>
      <c r="E573" t="s">
        <v>3834</v>
      </c>
      <c r="F573" t="s">
        <v>19</v>
      </c>
      <c r="G573" t="s">
        <v>1476</v>
      </c>
      <c r="H573" s="3" t="s">
        <v>284</v>
      </c>
      <c r="J573" t="s">
        <v>425</v>
      </c>
      <c r="K573">
        <v>1</v>
      </c>
      <c r="L573">
        <v>300</v>
      </c>
      <c r="N573" s="6" t="s">
        <v>1905</v>
      </c>
      <c r="O573" s="6"/>
      <c r="P573" s="6">
        <v>365</v>
      </c>
      <c r="Q573" s="6" t="s">
        <v>1476</v>
      </c>
      <c r="R573" s="6" t="s">
        <v>1477</v>
      </c>
      <c r="S573" s="6"/>
      <c r="T573" s="6">
        <v>197249</v>
      </c>
      <c r="U573" s="6" t="s">
        <v>3835</v>
      </c>
      <c r="V573" s="6" t="s">
        <v>3836</v>
      </c>
      <c r="W573" s="6"/>
      <c r="X573" s="6"/>
      <c r="Y573" s="6"/>
      <c r="Z573" t="s">
        <v>3832</v>
      </c>
    </row>
    <row r="574" spans="1:26">
      <c r="A574" s="1">
        <v>44300</v>
      </c>
      <c r="B574" s="2">
        <v>202104141237</v>
      </c>
      <c r="C574" t="s">
        <v>18</v>
      </c>
      <c r="D574" t="s">
        <v>5391</v>
      </c>
      <c r="E574" t="s">
        <v>3834</v>
      </c>
      <c r="F574" t="s">
        <v>19</v>
      </c>
      <c r="G574" t="s">
        <v>1476</v>
      </c>
      <c r="H574" s="3" t="s">
        <v>1474</v>
      </c>
      <c r="J574" t="s">
        <v>1475</v>
      </c>
      <c r="K574">
        <v>1</v>
      </c>
      <c r="L574">
        <v>65</v>
      </c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</row>
    <row r="575" spans="1:26">
      <c r="A575" s="1">
        <v>44300</v>
      </c>
      <c r="B575" s="2">
        <v>202104141238</v>
      </c>
      <c r="C575" t="s">
        <v>18</v>
      </c>
      <c r="D575" t="s">
        <v>5392</v>
      </c>
      <c r="E575" t="s">
        <v>3840</v>
      </c>
      <c r="F575" t="s">
        <v>19</v>
      </c>
      <c r="G575" t="s">
        <v>1476</v>
      </c>
      <c r="H575" s="3">
        <v>4714781020954</v>
      </c>
      <c r="J575" t="s">
        <v>425</v>
      </c>
      <c r="K575">
        <v>1</v>
      </c>
      <c r="L575">
        <v>149</v>
      </c>
      <c r="N575" s="6" t="s">
        <v>1523</v>
      </c>
      <c r="O575" s="6"/>
      <c r="P575" s="6">
        <v>747</v>
      </c>
      <c r="Q575" s="6" t="s">
        <v>1476</v>
      </c>
      <c r="R575" s="6" t="s">
        <v>1477</v>
      </c>
      <c r="S575" s="6"/>
      <c r="T575" s="6">
        <v>180573</v>
      </c>
      <c r="U575" s="6" t="s">
        <v>3841</v>
      </c>
      <c r="V575" s="6" t="s">
        <v>3842</v>
      </c>
      <c r="W575" s="6"/>
      <c r="X575" s="6"/>
      <c r="Y575" s="6"/>
      <c r="Z575" t="s">
        <v>3838</v>
      </c>
    </row>
    <row r="576" spans="1:26">
      <c r="A576" s="1">
        <v>44300</v>
      </c>
      <c r="B576" s="2">
        <v>202104141238</v>
      </c>
      <c r="C576" t="s">
        <v>18</v>
      </c>
      <c r="D576" t="s">
        <v>5392</v>
      </c>
      <c r="E576" t="s">
        <v>3840</v>
      </c>
      <c r="F576" t="s">
        <v>19</v>
      </c>
      <c r="G576" t="s">
        <v>1476</v>
      </c>
      <c r="H576" s="3" t="s">
        <v>1021</v>
      </c>
      <c r="J576" t="s">
        <v>425</v>
      </c>
      <c r="K576">
        <v>1</v>
      </c>
      <c r="L576">
        <v>199</v>
      </c>
      <c r="N576" s="6" t="s">
        <v>1527</v>
      </c>
      <c r="O576" s="6"/>
      <c r="P576" s="6">
        <v>747</v>
      </c>
      <c r="Q576" s="6" t="s">
        <v>1476</v>
      </c>
      <c r="R576" s="6" t="s">
        <v>1477</v>
      </c>
      <c r="S576" s="6"/>
      <c r="T576" s="6">
        <v>180573</v>
      </c>
      <c r="U576" s="6" t="s">
        <v>3841</v>
      </c>
      <c r="V576" s="6" t="s">
        <v>3842</v>
      </c>
      <c r="W576" s="6"/>
      <c r="X576" s="6"/>
      <c r="Y576" s="6"/>
      <c r="Z576" t="s">
        <v>3838</v>
      </c>
    </row>
    <row r="577" spans="1:26">
      <c r="A577" s="1">
        <v>44300</v>
      </c>
      <c r="B577" s="2">
        <v>202104141238</v>
      </c>
      <c r="C577" t="s">
        <v>18</v>
      </c>
      <c r="D577" t="s">
        <v>5392</v>
      </c>
      <c r="E577" t="s">
        <v>3840</v>
      </c>
      <c r="F577" t="s">
        <v>19</v>
      </c>
      <c r="G577" t="s">
        <v>1476</v>
      </c>
      <c r="H577" s="3" t="s">
        <v>163</v>
      </c>
      <c r="J577" t="s">
        <v>425</v>
      </c>
      <c r="K577">
        <v>1</v>
      </c>
      <c r="L577">
        <v>399</v>
      </c>
      <c r="N577" s="6" t="s">
        <v>1487</v>
      </c>
      <c r="O577" s="6"/>
      <c r="P577" s="6">
        <v>747</v>
      </c>
      <c r="Q577" s="6" t="s">
        <v>1476</v>
      </c>
      <c r="R577" s="6" t="s">
        <v>1477</v>
      </c>
      <c r="S577" s="6"/>
      <c r="T577" s="6">
        <v>180573</v>
      </c>
      <c r="U577" s="6" t="s">
        <v>3841</v>
      </c>
      <c r="V577" s="6" t="s">
        <v>3842</v>
      </c>
      <c r="W577" s="6"/>
      <c r="X577" s="6"/>
      <c r="Y577" s="6"/>
      <c r="Z577" t="s">
        <v>3838</v>
      </c>
    </row>
    <row r="578" spans="1:26">
      <c r="A578" s="1">
        <v>44300</v>
      </c>
      <c r="B578" s="2">
        <v>202104141239</v>
      </c>
      <c r="C578" t="s">
        <v>18</v>
      </c>
      <c r="D578" t="s">
        <v>5393</v>
      </c>
      <c r="E578" t="s">
        <v>3846</v>
      </c>
      <c r="F578" t="s">
        <v>19</v>
      </c>
      <c r="G578" t="s">
        <v>1476</v>
      </c>
      <c r="H578" s="3" t="s">
        <v>1021</v>
      </c>
      <c r="J578" t="s">
        <v>425</v>
      </c>
      <c r="K578">
        <v>1</v>
      </c>
      <c r="L578">
        <v>99</v>
      </c>
      <c r="N578" s="6" t="s">
        <v>1527</v>
      </c>
      <c r="O578" s="6"/>
      <c r="P578" s="6">
        <v>1899</v>
      </c>
      <c r="Q578" s="6" t="s">
        <v>1476</v>
      </c>
      <c r="R578" s="6" t="s">
        <v>1477</v>
      </c>
      <c r="S578" s="6"/>
      <c r="T578" s="6">
        <v>238728</v>
      </c>
      <c r="U578" s="6" t="s">
        <v>3847</v>
      </c>
      <c r="V578" s="6" t="s">
        <v>3848</v>
      </c>
      <c r="W578" s="6"/>
      <c r="X578" s="6"/>
      <c r="Y578" s="6"/>
      <c r="Z578" t="s">
        <v>3844</v>
      </c>
    </row>
    <row r="579" spans="1:26">
      <c r="A579" s="1">
        <v>44300</v>
      </c>
      <c r="B579" s="2">
        <v>202104141239</v>
      </c>
      <c r="C579" t="s">
        <v>18</v>
      </c>
      <c r="D579" t="s">
        <v>5393</v>
      </c>
      <c r="E579" t="s">
        <v>3846</v>
      </c>
      <c r="F579" t="s">
        <v>19</v>
      </c>
      <c r="G579" t="s">
        <v>1476</v>
      </c>
      <c r="H579" s="3" t="s">
        <v>175</v>
      </c>
      <c r="J579" t="s">
        <v>425</v>
      </c>
      <c r="K579">
        <v>4</v>
      </c>
      <c r="L579">
        <v>1800</v>
      </c>
      <c r="N579" s="6" t="s">
        <v>1482</v>
      </c>
      <c r="O579" s="6"/>
      <c r="P579" s="6">
        <v>1899</v>
      </c>
      <c r="Q579" s="6" t="s">
        <v>1476</v>
      </c>
      <c r="R579" s="6" t="s">
        <v>1477</v>
      </c>
      <c r="S579" s="6"/>
      <c r="T579" s="6">
        <v>238728</v>
      </c>
      <c r="U579" s="6" t="s">
        <v>3847</v>
      </c>
      <c r="V579" s="6" t="s">
        <v>3848</v>
      </c>
      <c r="W579" s="6"/>
      <c r="X579" s="6"/>
      <c r="Y579" s="6"/>
      <c r="Z579" t="s">
        <v>3844</v>
      </c>
    </row>
    <row r="580" spans="1:26">
      <c r="A580" s="1">
        <v>44301</v>
      </c>
      <c r="B580" s="2">
        <v>202104151240</v>
      </c>
      <c r="C580" t="s">
        <v>18</v>
      </c>
      <c r="D580" t="s">
        <v>5394</v>
      </c>
      <c r="E580" t="s">
        <v>3852</v>
      </c>
      <c r="F580" t="s">
        <v>19</v>
      </c>
      <c r="G580" t="s">
        <v>1476</v>
      </c>
      <c r="H580" s="3" t="s">
        <v>274</v>
      </c>
      <c r="J580" t="s">
        <v>425</v>
      </c>
      <c r="K580">
        <v>1</v>
      </c>
      <c r="L580">
        <v>765</v>
      </c>
      <c r="N580" s="6" t="s">
        <v>3854</v>
      </c>
      <c r="O580" s="6"/>
      <c r="P580" s="6">
        <v>765</v>
      </c>
      <c r="Q580" s="6" t="s">
        <v>1476</v>
      </c>
      <c r="R580" s="6" t="s">
        <v>1477</v>
      </c>
      <c r="S580" s="6"/>
      <c r="T580" s="6">
        <v>138929</v>
      </c>
      <c r="U580" s="6" t="s">
        <v>2466</v>
      </c>
      <c r="V580" s="6" t="s">
        <v>2467</v>
      </c>
      <c r="W580" s="6"/>
      <c r="X580" s="6"/>
      <c r="Y580" s="6"/>
      <c r="Z580" t="s">
        <v>3850</v>
      </c>
    </row>
    <row r="581" spans="1:26">
      <c r="A581" s="1">
        <v>44301</v>
      </c>
      <c r="B581" s="2">
        <v>202104151241</v>
      </c>
      <c r="C581" t="s">
        <v>18</v>
      </c>
      <c r="D581" t="s">
        <v>5395</v>
      </c>
      <c r="E581" t="s">
        <v>3859</v>
      </c>
      <c r="F581" t="s">
        <v>19</v>
      </c>
      <c r="G581" t="s">
        <v>1476</v>
      </c>
      <c r="H581" s="3">
        <v>4714781024716</v>
      </c>
      <c r="J581" t="s">
        <v>425</v>
      </c>
      <c r="K581">
        <v>1</v>
      </c>
      <c r="L581">
        <v>299</v>
      </c>
      <c r="N581" s="6" t="s">
        <v>1515</v>
      </c>
      <c r="O581" s="6"/>
      <c r="P581" s="6">
        <v>883</v>
      </c>
      <c r="Q581" s="6" t="s">
        <v>1476</v>
      </c>
      <c r="R581" s="6" t="s">
        <v>1477</v>
      </c>
      <c r="S581" s="6"/>
      <c r="T581" s="6">
        <v>174545</v>
      </c>
      <c r="U581" s="6" t="s">
        <v>2472</v>
      </c>
      <c r="V581" s="6" t="s">
        <v>2473</v>
      </c>
      <c r="W581" s="6"/>
      <c r="X581" s="6"/>
      <c r="Y581" s="6"/>
      <c r="Z581" t="s">
        <v>3857</v>
      </c>
    </row>
    <row r="582" spans="1:26">
      <c r="A582" s="1">
        <v>44301</v>
      </c>
      <c r="B582" s="2">
        <v>202104151241</v>
      </c>
      <c r="C582" t="s">
        <v>18</v>
      </c>
      <c r="D582" t="s">
        <v>5395</v>
      </c>
      <c r="E582" t="s">
        <v>3859</v>
      </c>
      <c r="F582" t="s">
        <v>19</v>
      </c>
      <c r="G582" t="s">
        <v>1476</v>
      </c>
      <c r="H582" s="3">
        <v>4714781020794</v>
      </c>
      <c r="J582" t="s">
        <v>425</v>
      </c>
      <c r="K582">
        <v>1</v>
      </c>
      <c r="L582">
        <v>128</v>
      </c>
      <c r="N582" s="6" t="s">
        <v>1954</v>
      </c>
      <c r="O582" s="6"/>
      <c r="P582" s="6">
        <v>883</v>
      </c>
      <c r="Q582" s="6" t="s">
        <v>1476</v>
      </c>
      <c r="R582" s="6" t="s">
        <v>1477</v>
      </c>
      <c r="S582" s="6"/>
      <c r="T582" s="6">
        <v>174545</v>
      </c>
      <c r="U582" s="6" t="s">
        <v>2472</v>
      </c>
      <c r="V582" s="6" t="s">
        <v>2473</v>
      </c>
      <c r="W582" s="6"/>
      <c r="X582" s="6"/>
      <c r="Y582" s="6"/>
      <c r="Z582" t="s">
        <v>3857</v>
      </c>
    </row>
    <row r="583" spans="1:26">
      <c r="A583" s="1">
        <v>44301</v>
      </c>
      <c r="B583" s="2">
        <v>202104151241</v>
      </c>
      <c r="C583" t="s">
        <v>18</v>
      </c>
      <c r="D583" t="s">
        <v>5395</v>
      </c>
      <c r="E583" t="s">
        <v>3859</v>
      </c>
      <c r="F583" t="s">
        <v>19</v>
      </c>
      <c r="G583" t="s">
        <v>1476</v>
      </c>
      <c r="H583" s="3">
        <v>4714781020503</v>
      </c>
      <c r="J583" t="s">
        <v>425</v>
      </c>
      <c r="K583">
        <v>1</v>
      </c>
      <c r="L583">
        <v>168</v>
      </c>
      <c r="N583" s="6" t="s">
        <v>1521</v>
      </c>
      <c r="O583" s="6"/>
      <c r="P583" s="6">
        <v>883</v>
      </c>
      <c r="Q583" s="6" t="s">
        <v>1476</v>
      </c>
      <c r="R583" s="6" t="s">
        <v>1477</v>
      </c>
      <c r="S583" s="6"/>
      <c r="T583" s="6">
        <v>174545</v>
      </c>
      <c r="U583" s="6" t="s">
        <v>2472</v>
      </c>
      <c r="V583" s="6" t="s">
        <v>2473</v>
      </c>
      <c r="W583" s="6"/>
      <c r="X583" s="6"/>
      <c r="Y583" s="6"/>
      <c r="Z583" t="s">
        <v>3857</v>
      </c>
    </row>
    <row r="584" spans="1:26">
      <c r="A584" s="1">
        <v>44301</v>
      </c>
      <c r="B584" s="2">
        <v>202104151241</v>
      </c>
      <c r="C584" t="s">
        <v>18</v>
      </c>
      <c r="D584" t="s">
        <v>5395</v>
      </c>
      <c r="E584" t="s">
        <v>3859</v>
      </c>
      <c r="F584" t="s">
        <v>19</v>
      </c>
      <c r="G584" t="s">
        <v>1476</v>
      </c>
      <c r="H584" s="3">
        <v>4714781020466</v>
      </c>
      <c r="J584" t="s">
        <v>425</v>
      </c>
      <c r="K584">
        <v>1</v>
      </c>
      <c r="L584">
        <v>168</v>
      </c>
      <c r="N584" s="6" t="s">
        <v>1981</v>
      </c>
      <c r="O584" s="6"/>
      <c r="P584" s="6">
        <v>883</v>
      </c>
      <c r="Q584" s="6" t="s">
        <v>1476</v>
      </c>
      <c r="R584" s="6" t="s">
        <v>1477</v>
      </c>
      <c r="S584" s="6"/>
      <c r="T584" s="6">
        <v>174545</v>
      </c>
      <c r="U584" s="6" t="s">
        <v>2472</v>
      </c>
      <c r="V584" s="6" t="s">
        <v>2473</v>
      </c>
      <c r="W584" s="6"/>
      <c r="X584" s="6"/>
      <c r="Y584" s="6"/>
      <c r="Z584" t="s">
        <v>3857</v>
      </c>
    </row>
    <row r="585" spans="1:26">
      <c r="A585" s="1">
        <v>44301</v>
      </c>
      <c r="B585" s="2">
        <v>202104151241</v>
      </c>
      <c r="C585" t="s">
        <v>18</v>
      </c>
      <c r="D585" t="s">
        <v>5395</v>
      </c>
      <c r="E585" t="s">
        <v>3859</v>
      </c>
      <c r="F585" t="s">
        <v>19</v>
      </c>
      <c r="G585" t="s">
        <v>1476</v>
      </c>
      <c r="H585" s="3">
        <v>4714781021463</v>
      </c>
      <c r="J585" t="s">
        <v>425</v>
      </c>
      <c r="K585">
        <v>1</v>
      </c>
      <c r="L585">
        <v>120</v>
      </c>
      <c r="N585" s="6" t="s">
        <v>3102</v>
      </c>
      <c r="O585" s="6"/>
      <c r="P585" s="6">
        <v>883</v>
      </c>
      <c r="Q585" s="6" t="s">
        <v>1476</v>
      </c>
      <c r="R585" s="6" t="s">
        <v>1477</v>
      </c>
      <c r="S585" s="6"/>
      <c r="T585" s="6">
        <v>174545</v>
      </c>
      <c r="U585" s="6" t="s">
        <v>2472</v>
      </c>
      <c r="V585" s="6" t="s">
        <v>2473</v>
      </c>
      <c r="W585" s="6"/>
      <c r="X585" s="6"/>
      <c r="Y585" s="6"/>
      <c r="Z585" t="s">
        <v>3857</v>
      </c>
    </row>
    <row r="586" spans="1:26">
      <c r="A586" s="1">
        <v>44301</v>
      </c>
      <c r="B586" s="2">
        <v>202104151242</v>
      </c>
      <c r="C586" t="s">
        <v>18</v>
      </c>
      <c r="D586" t="s">
        <v>5396</v>
      </c>
      <c r="E586" t="s">
        <v>3863</v>
      </c>
      <c r="F586" t="s">
        <v>19</v>
      </c>
      <c r="G586" t="s">
        <v>1960</v>
      </c>
      <c r="H586" s="3">
        <v>4714781020107</v>
      </c>
      <c r="J586" t="s">
        <v>425</v>
      </c>
      <c r="K586">
        <v>2</v>
      </c>
      <c r="L586">
        <v>798</v>
      </c>
      <c r="N586" s="6" t="s">
        <v>877</v>
      </c>
      <c r="O586" s="6"/>
      <c r="P586" s="6">
        <v>798</v>
      </c>
      <c r="Q586" s="6" t="s">
        <v>1960</v>
      </c>
      <c r="R586" s="6" t="s">
        <v>1961</v>
      </c>
      <c r="S586" s="6"/>
      <c r="T586" s="6"/>
      <c r="U586" s="6"/>
      <c r="V586" s="6"/>
      <c r="W586" s="6">
        <v>112</v>
      </c>
      <c r="X586" s="6" t="s">
        <v>3864</v>
      </c>
      <c r="Y586" s="6"/>
      <c r="Z586" t="s">
        <v>3861</v>
      </c>
    </row>
    <row r="587" spans="1:26">
      <c r="A587" s="1">
        <v>44301</v>
      </c>
      <c r="B587" s="2">
        <v>202104151243</v>
      </c>
      <c r="C587" t="s">
        <v>18</v>
      </c>
      <c r="D587" t="s">
        <v>5397</v>
      </c>
      <c r="E587" t="s">
        <v>3868</v>
      </c>
      <c r="F587" t="s">
        <v>19</v>
      </c>
      <c r="G587" t="s">
        <v>1940</v>
      </c>
      <c r="H587" s="3" t="s">
        <v>163</v>
      </c>
      <c r="J587" t="s">
        <v>425</v>
      </c>
      <c r="K587">
        <v>2</v>
      </c>
      <c r="L587">
        <v>736</v>
      </c>
      <c r="N587" s="6" t="s">
        <v>1487</v>
      </c>
      <c r="O587" s="6"/>
      <c r="P587" s="6">
        <v>1186</v>
      </c>
      <c r="Q587" s="6" t="s">
        <v>1940</v>
      </c>
      <c r="R587" s="6" t="s">
        <v>1495</v>
      </c>
      <c r="S587" s="6"/>
      <c r="T587" s="6"/>
      <c r="U587" s="6"/>
      <c r="V587" s="6"/>
      <c r="W587" s="6">
        <v>338</v>
      </c>
      <c r="X587" s="6" t="s">
        <v>3869</v>
      </c>
      <c r="Y587" s="6"/>
      <c r="Z587" t="s">
        <v>3866</v>
      </c>
    </row>
    <row r="588" spans="1:26">
      <c r="A588" s="1">
        <v>44301</v>
      </c>
      <c r="B588" s="2">
        <v>202104151243</v>
      </c>
      <c r="C588" t="s">
        <v>18</v>
      </c>
      <c r="D588" t="s">
        <v>5397</v>
      </c>
      <c r="E588" t="s">
        <v>3868</v>
      </c>
      <c r="F588" t="s">
        <v>19</v>
      </c>
      <c r="G588" t="s">
        <v>1940</v>
      </c>
      <c r="H588" s="3" t="s">
        <v>175</v>
      </c>
      <c r="J588" t="s">
        <v>425</v>
      </c>
      <c r="K588">
        <v>1</v>
      </c>
      <c r="L588">
        <v>450</v>
      </c>
      <c r="N588" s="6" t="s">
        <v>1482</v>
      </c>
      <c r="O588" s="6"/>
      <c r="P588" s="6">
        <v>1186</v>
      </c>
      <c r="Q588" s="6" t="s">
        <v>1940</v>
      </c>
      <c r="R588" s="6" t="s">
        <v>1495</v>
      </c>
      <c r="S588" s="6"/>
      <c r="T588" s="6"/>
      <c r="U588" s="6"/>
      <c r="V588" s="6"/>
      <c r="W588" s="6">
        <v>338</v>
      </c>
      <c r="X588" s="6" t="s">
        <v>3869</v>
      </c>
      <c r="Y588" s="6"/>
      <c r="Z588" t="s">
        <v>3866</v>
      </c>
    </row>
    <row r="589" spans="1:26">
      <c r="A589" s="1">
        <v>44301</v>
      </c>
      <c r="B589" s="2">
        <v>202104151243</v>
      </c>
      <c r="C589" t="s">
        <v>18</v>
      </c>
      <c r="D589" t="s">
        <v>5397</v>
      </c>
      <c r="E589" t="s">
        <v>3868</v>
      </c>
      <c r="F589" t="s">
        <v>19</v>
      </c>
      <c r="G589" t="s">
        <v>1940</v>
      </c>
      <c r="H589" s="3" t="s">
        <v>1740</v>
      </c>
      <c r="J589" t="s">
        <v>425</v>
      </c>
      <c r="K589">
        <v>1</v>
      </c>
      <c r="L589">
        <v>0</v>
      </c>
      <c r="N589" s="6" t="s">
        <v>1741</v>
      </c>
      <c r="O589" s="6"/>
      <c r="P589" s="6">
        <v>1186</v>
      </c>
      <c r="Q589" s="6" t="s">
        <v>1940</v>
      </c>
      <c r="R589" s="6" t="s">
        <v>1495</v>
      </c>
      <c r="S589" s="6"/>
      <c r="T589" s="6"/>
      <c r="U589" s="6"/>
      <c r="V589" s="6"/>
      <c r="W589" s="6">
        <v>338</v>
      </c>
      <c r="X589" s="6" t="s">
        <v>3869</v>
      </c>
      <c r="Y589" s="6"/>
      <c r="Z589" t="s">
        <v>3866</v>
      </c>
    </row>
    <row r="590" spans="1:26">
      <c r="A590" s="1">
        <v>44301</v>
      </c>
      <c r="B590" s="2">
        <v>202104151244</v>
      </c>
      <c r="C590" t="s">
        <v>18</v>
      </c>
      <c r="D590" t="s">
        <v>5398</v>
      </c>
      <c r="E590" t="s">
        <v>3873</v>
      </c>
      <c r="F590" t="s">
        <v>19</v>
      </c>
      <c r="G590" t="s">
        <v>1476</v>
      </c>
      <c r="H590" s="3" t="s">
        <v>308</v>
      </c>
      <c r="J590" t="s">
        <v>425</v>
      </c>
      <c r="K590">
        <v>2</v>
      </c>
      <c r="L590">
        <v>860</v>
      </c>
      <c r="N590" s="6" t="s">
        <v>1992</v>
      </c>
      <c r="O590" s="6"/>
      <c r="P590" s="6">
        <v>860</v>
      </c>
      <c r="Q590" s="6" t="s">
        <v>1476</v>
      </c>
      <c r="R590" s="6" t="s">
        <v>1477</v>
      </c>
      <c r="S590" s="6"/>
      <c r="T590" s="6">
        <v>965552</v>
      </c>
      <c r="U590" s="6" t="s">
        <v>3874</v>
      </c>
      <c r="V590" s="6" t="s">
        <v>3875</v>
      </c>
      <c r="W590" s="6"/>
      <c r="X590" s="6"/>
      <c r="Y590" s="6"/>
      <c r="Z590" t="s">
        <v>3871</v>
      </c>
    </row>
    <row r="591" spans="1:26">
      <c r="A591" s="1">
        <v>44301</v>
      </c>
      <c r="B591" s="2">
        <v>202104151245</v>
      </c>
      <c r="C591" t="s">
        <v>18</v>
      </c>
      <c r="D591" t="s">
        <v>5399</v>
      </c>
      <c r="E591" t="s">
        <v>3879</v>
      </c>
      <c r="F591" t="s">
        <v>19</v>
      </c>
      <c r="G591" t="s">
        <v>1940</v>
      </c>
      <c r="H591" s="3" t="s">
        <v>163</v>
      </c>
      <c r="J591" t="s">
        <v>425</v>
      </c>
      <c r="K591">
        <v>3</v>
      </c>
      <c r="L591">
        <v>1197</v>
      </c>
      <c r="N591" s="6" t="s">
        <v>1487</v>
      </c>
      <c r="O591" s="6"/>
      <c r="P591" s="6">
        <v>1197</v>
      </c>
      <c r="Q591" s="6" t="s">
        <v>1940</v>
      </c>
      <c r="R591" s="6" t="s">
        <v>1048</v>
      </c>
      <c r="S591" s="6"/>
      <c r="T591" s="6"/>
      <c r="U591" s="6"/>
      <c r="V591" s="6"/>
      <c r="W591" s="6">
        <v>821</v>
      </c>
      <c r="X591" s="6" t="s">
        <v>3880</v>
      </c>
      <c r="Y591" s="6"/>
      <c r="Z591" t="s">
        <v>3877</v>
      </c>
    </row>
    <row r="592" spans="1:26">
      <c r="A592" s="1">
        <v>44301</v>
      </c>
      <c r="B592" s="2">
        <v>202104151245</v>
      </c>
      <c r="C592" t="s">
        <v>18</v>
      </c>
      <c r="D592" t="s">
        <v>5399</v>
      </c>
      <c r="E592" t="s">
        <v>3879</v>
      </c>
      <c r="F592" t="s">
        <v>19</v>
      </c>
      <c r="G592" t="s">
        <v>1940</v>
      </c>
      <c r="H592" s="3" t="s">
        <v>1810</v>
      </c>
      <c r="J592" t="s">
        <v>425</v>
      </c>
      <c r="K592">
        <v>1</v>
      </c>
      <c r="L592">
        <v>0</v>
      </c>
      <c r="N592" s="6" t="s">
        <v>1811</v>
      </c>
      <c r="O592" s="6"/>
      <c r="P592" s="6">
        <v>1197</v>
      </c>
      <c r="Q592" s="6" t="s">
        <v>1940</v>
      </c>
      <c r="R592" s="6" t="s">
        <v>1048</v>
      </c>
      <c r="S592" s="6"/>
      <c r="T592" s="6"/>
      <c r="U592" s="6"/>
      <c r="V592" s="6"/>
      <c r="W592" s="6">
        <v>821</v>
      </c>
      <c r="X592" s="6" t="s">
        <v>3880</v>
      </c>
      <c r="Y592" s="6"/>
      <c r="Z592" t="s">
        <v>3877</v>
      </c>
    </row>
    <row r="593" spans="1:26">
      <c r="A593" s="1">
        <v>44301</v>
      </c>
      <c r="B593" s="2">
        <v>202104151246</v>
      </c>
      <c r="C593" t="s">
        <v>18</v>
      </c>
      <c r="D593" t="s">
        <v>5400</v>
      </c>
      <c r="E593" t="s">
        <v>3884</v>
      </c>
      <c r="F593" t="s">
        <v>19</v>
      </c>
      <c r="G593" t="s">
        <v>1476</v>
      </c>
      <c r="H593" s="3" t="s">
        <v>181</v>
      </c>
      <c r="J593" t="s">
        <v>425</v>
      </c>
      <c r="K593">
        <v>1</v>
      </c>
      <c r="L593">
        <v>888</v>
      </c>
      <c r="N593" s="6" t="s">
        <v>879</v>
      </c>
      <c r="O593" s="6"/>
      <c r="P593" s="6">
        <v>1038</v>
      </c>
      <c r="Q593" s="6" t="s">
        <v>1476</v>
      </c>
      <c r="R593" s="6" t="s">
        <v>1477</v>
      </c>
      <c r="S593" s="6"/>
      <c r="T593" s="6">
        <v>144795</v>
      </c>
      <c r="U593" s="6" t="s">
        <v>3885</v>
      </c>
      <c r="V593" s="6" t="s">
        <v>3886</v>
      </c>
      <c r="W593" s="6"/>
      <c r="X593" s="6"/>
      <c r="Y593" s="6"/>
      <c r="Z593" t="s">
        <v>3882</v>
      </c>
    </row>
    <row r="594" spans="1:26">
      <c r="A594" s="1">
        <v>44301</v>
      </c>
      <c r="B594" s="2">
        <v>202104151246</v>
      </c>
      <c r="C594" t="s">
        <v>18</v>
      </c>
      <c r="D594" t="s">
        <v>5400</v>
      </c>
      <c r="E594" t="s">
        <v>3884</v>
      </c>
      <c r="F594" t="s">
        <v>19</v>
      </c>
      <c r="G594" t="s">
        <v>1476</v>
      </c>
      <c r="H594" s="3">
        <v>4714781021043</v>
      </c>
      <c r="J594" t="s">
        <v>425</v>
      </c>
      <c r="K594">
        <v>1</v>
      </c>
      <c r="L594">
        <v>150</v>
      </c>
      <c r="N594" s="6" t="s">
        <v>1914</v>
      </c>
      <c r="O594" s="6"/>
      <c r="P594" s="6">
        <v>1038</v>
      </c>
      <c r="Q594" s="6" t="s">
        <v>1476</v>
      </c>
      <c r="R594" s="6" t="s">
        <v>1477</v>
      </c>
      <c r="S594" s="6"/>
      <c r="T594" s="6">
        <v>144795</v>
      </c>
      <c r="U594" s="6" t="s">
        <v>3885</v>
      </c>
      <c r="V594" s="6" t="s">
        <v>3886</v>
      </c>
      <c r="W594" s="6"/>
      <c r="X594" s="6"/>
      <c r="Y594" s="6"/>
      <c r="Z594" t="s">
        <v>3882</v>
      </c>
    </row>
    <row r="595" spans="1:26">
      <c r="A595" s="1">
        <v>44301</v>
      </c>
      <c r="B595" s="2">
        <v>202104151246</v>
      </c>
      <c r="C595" t="s">
        <v>18</v>
      </c>
      <c r="D595" t="s">
        <v>5400</v>
      </c>
      <c r="E595" t="s">
        <v>3884</v>
      </c>
      <c r="F595" t="s">
        <v>19</v>
      </c>
      <c r="G595" t="s">
        <v>1476</v>
      </c>
      <c r="H595" s="3" t="s">
        <v>1887</v>
      </c>
      <c r="J595" t="s">
        <v>425</v>
      </c>
      <c r="K595">
        <v>1</v>
      </c>
      <c r="L595">
        <v>0</v>
      </c>
      <c r="N595" s="6" t="s">
        <v>1888</v>
      </c>
      <c r="O595" s="6"/>
      <c r="P595" s="6">
        <v>1038</v>
      </c>
      <c r="Q595" s="6" t="s">
        <v>1476</v>
      </c>
      <c r="R595" s="6" t="s">
        <v>1477</v>
      </c>
      <c r="S595" s="6"/>
      <c r="T595" s="6">
        <v>144795</v>
      </c>
      <c r="U595" s="6" t="s">
        <v>3885</v>
      </c>
      <c r="V595" s="6" t="s">
        <v>3886</v>
      </c>
      <c r="W595" s="6"/>
      <c r="X595" s="6"/>
      <c r="Y595" s="6"/>
      <c r="Z595" t="s">
        <v>3882</v>
      </c>
    </row>
    <row r="596" spans="1:26">
      <c r="A596" s="1">
        <v>44301</v>
      </c>
      <c r="B596" s="2">
        <v>202104151247</v>
      </c>
      <c r="C596" t="s">
        <v>18</v>
      </c>
      <c r="D596" t="s">
        <v>5401</v>
      </c>
      <c r="E596" t="s">
        <v>3890</v>
      </c>
      <c r="F596" t="s">
        <v>19</v>
      </c>
      <c r="G596" t="s">
        <v>1476</v>
      </c>
      <c r="H596" s="3" t="s">
        <v>275</v>
      </c>
      <c r="J596" t="s">
        <v>425</v>
      </c>
      <c r="K596">
        <v>1</v>
      </c>
      <c r="L596">
        <v>528</v>
      </c>
      <c r="N596" s="6" t="s">
        <v>1512</v>
      </c>
      <c r="O596" s="6"/>
      <c r="P596" s="6">
        <v>742</v>
      </c>
      <c r="Q596" s="6" t="s">
        <v>1476</v>
      </c>
      <c r="R596" s="6" t="s">
        <v>1477</v>
      </c>
      <c r="S596" s="6"/>
      <c r="T596" s="6">
        <v>128807</v>
      </c>
      <c r="U596" s="6" t="s">
        <v>3891</v>
      </c>
      <c r="V596" s="6" t="s">
        <v>3892</v>
      </c>
      <c r="W596" s="6"/>
      <c r="X596" s="6"/>
      <c r="Y596" s="6"/>
      <c r="Z596" t="s">
        <v>3888</v>
      </c>
    </row>
    <row r="597" spans="1:26">
      <c r="A597" s="1">
        <v>44301</v>
      </c>
      <c r="B597" s="2">
        <v>202104151247</v>
      </c>
      <c r="C597" t="s">
        <v>18</v>
      </c>
      <c r="D597" t="s">
        <v>5401</v>
      </c>
      <c r="E597" t="s">
        <v>3890</v>
      </c>
      <c r="F597" t="s">
        <v>19</v>
      </c>
      <c r="G597" t="s">
        <v>1476</v>
      </c>
      <c r="H597" s="3">
        <v>4714781020954</v>
      </c>
      <c r="J597" t="s">
        <v>425</v>
      </c>
      <c r="K597">
        <v>1</v>
      </c>
      <c r="L597">
        <v>149</v>
      </c>
      <c r="N597" s="6" t="s">
        <v>1523</v>
      </c>
      <c r="O597" s="6"/>
      <c r="P597" s="6">
        <v>742</v>
      </c>
      <c r="Q597" s="6" t="s">
        <v>1476</v>
      </c>
      <c r="R597" s="6" t="s">
        <v>1477</v>
      </c>
      <c r="S597" s="6"/>
      <c r="T597" s="6">
        <v>128807</v>
      </c>
      <c r="U597" s="6" t="s">
        <v>3891</v>
      </c>
      <c r="V597" s="6" t="s">
        <v>3892</v>
      </c>
      <c r="W597" s="6"/>
      <c r="X597" s="6"/>
      <c r="Y597" s="6"/>
      <c r="Z597" t="s">
        <v>3888</v>
      </c>
    </row>
    <row r="598" spans="1:26">
      <c r="A598" s="1">
        <v>44301</v>
      </c>
      <c r="B598" s="2">
        <v>202104151247</v>
      </c>
      <c r="C598" t="s">
        <v>18</v>
      </c>
      <c r="D598" t="s">
        <v>5401</v>
      </c>
      <c r="E598" t="s">
        <v>3890</v>
      </c>
      <c r="F598" t="s">
        <v>19</v>
      </c>
      <c r="G598" t="s">
        <v>1476</v>
      </c>
      <c r="H598" s="3" t="s">
        <v>1474</v>
      </c>
      <c r="J598" t="s">
        <v>1475</v>
      </c>
      <c r="K598">
        <v>1</v>
      </c>
      <c r="L598">
        <v>65</v>
      </c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</row>
    <row r="599" spans="1:26">
      <c r="A599" s="1">
        <v>44301</v>
      </c>
      <c r="B599" s="2">
        <v>202104151248</v>
      </c>
      <c r="C599" t="s">
        <v>18</v>
      </c>
      <c r="D599" t="s">
        <v>5402</v>
      </c>
      <c r="E599" t="s">
        <v>3896</v>
      </c>
      <c r="F599" t="s">
        <v>19</v>
      </c>
      <c r="G599" t="s">
        <v>1476</v>
      </c>
      <c r="H599" s="3">
        <v>4714781020800</v>
      </c>
      <c r="J599" t="s">
        <v>425</v>
      </c>
      <c r="K599">
        <v>1</v>
      </c>
      <c r="L599">
        <v>128</v>
      </c>
      <c r="N599" s="6" t="s">
        <v>1509</v>
      </c>
      <c r="O599" s="6"/>
      <c r="P599" s="6">
        <v>302</v>
      </c>
      <c r="Q599" s="6" t="s">
        <v>1476</v>
      </c>
      <c r="R599" s="6" t="s">
        <v>1477</v>
      </c>
      <c r="S599" s="6"/>
      <c r="T599" s="6">
        <v>911647</v>
      </c>
      <c r="U599" s="6" t="s">
        <v>3897</v>
      </c>
      <c r="V599" s="6" t="s">
        <v>3898</v>
      </c>
      <c r="W599" s="6"/>
      <c r="X599" s="6"/>
      <c r="Y599" s="6"/>
      <c r="Z599" t="s">
        <v>3894</v>
      </c>
    </row>
    <row r="600" spans="1:26">
      <c r="A600" s="1">
        <v>44301</v>
      </c>
      <c r="B600" s="2">
        <v>202104151248</v>
      </c>
      <c r="C600" t="s">
        <v>18</v>
      </c>
      <c r="D600" t="s">
        <v>5402</v>
      </c>
      <c r="E600" t="s">
        <v>3896</v>
      </c>
      <c r="F600" t="s">
        <v>19</v>
      </c>
      <c r="G600" t="s">
        <v>1476</v>
      </c>
      <c r="H600" s="3">
        <v>4714781020794</v>
      </c>
      <c r="J600" t="s">
        <v>425</v>
      </c>
      <c r="K600">
        <v>1</v>
      </c>
      <c r="L600">
        <v>109</v>
      </c>
      <c r="N600" s="6" t="s">
        <v>1490</v>
      </c>
      <c r="O600" s="6"/>
      <c r="P600" s="6">
        <v>302</v>
      </c>
      <c r="Q600" s="6" t="s">
        <v>1476</v>
      </c>
      <c r="R600" s="6" t="s">
        <v>1477</v>
      </c>
      <c r="S600" s="6"/>
      <c r="T600" s="6">
        <v>911647</v>
      </c>
      <c r="U600" s="6" t="s">
        <v>3897</v>
      </c>
      <c r="V600" s="6" t="s">
        <v>3898</v>
      </c>
      <c r="W600" s="6"/>
      <c r="X600" s="6"/>
      <c r="Y600" s="6"/>
      <c r="Z600" t="s">
        <v>3894</v>
      </c>
    </row>
    <row r="601" spans="1:26">
      <c r="A601" s="1">
        <v>44301</v>
      </c>
      <c r="B601" s="2">
        <v>202104151248</v>
      </c>
      <c r="C601" t="s">
        <v>18</v>
      </c>
      <c r="D601" t="s">
        <v>5402</v>
      </c>
      <c r="E601" t="s">
        <v>3896</v>
      </c>
      <c r="F601" t="s">
        <v>19</v>
      </c>
      <c r="G601" t="s">
        <v>1476</v>
      </c>
      <c r="H601" s="3" t="s">
        <v>1474</v>
      </c>
      <c r="J601" t="s">
        <v>1475</v>
      </c>
      <c r="K601">
        <v>1</v>
      </c>
      <c r="L601">
        <v>65</v>
      </c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</row>
    <row r="602" spans="1:26">
      <c r="A602" s="1">
        <v>44301</v>
      </c>
      <c r="B602" s="2">
        <v>202104151249</v>
      </c>
      <c r="C602" t="s">
        <v>18</v>
      </c>
      <c r="D602" t="s">
        <v>5403</v>
      </c>
      <c r="E602" t="s">
        <v>3902</v>
      </c>
      <c r="F602" t="s">
        <v>19</v>
      </c>
      <c r="G602" t="s">
        <v>1476</v>
      </c>
      <c r="H602" s="3">
        <v>4714781020107</v>
      </c>
      <c r="J602" t="s">
        <v>425</v>
      </c>
      <c r="K602">
        <v>1</v>
      </c>
      <c r="L602">
        <v>399</v>
      </c>
      <c r="N602" s="6" t="s">
        <v>877</v>
      </c>
      <c r="O602" s="6"/>
      <c r="P602" s="6">
        <v>803</v>
      </c>
      <c r="Q602" s="6" t="s">
        <v>1476</v>
      </c>
      <c r="R602" s="6" t="s">
        <v>1477</v>
      </c>
      <c r="S602" s="6"/>
      <c r="T602" s="6">
        <v>173977</v>
      </c>
      <c r="U602" s="6" t="s">
        <v>3903</v>
      </c>
      <c r="V602" s="6" t="s">
        <v>3904</v>
      </c>
      <c r="W602" s="6"/>
      <c r="X602" s="6"/>
      <c r="Y602" s="6"/>
      <c r="Z602" t="s">
        <v>3900</v>
      </c>
    </row>
    <row r="603" spans="1:26">
      <c r="A603" s="1">
        <v>44301</v>
      </c>
      <c r="B603" s="2">
        <v>202104151249</v>
      </c>
      <c r="C603" t="s">
        <v>18</v>
      </c>
      <c r="D603" t="s">
        <v>5403</v>
      </c>
      <c r="E603" t="s">
        <v>3902</v>
      </c>
      <c r="F603" t="s">
        <v>19</v>
      </c>
      <c r="G603" t="s">
        <v>1476</v>
      </c>
      <c r="H603" s="3">
        <v>4714781020282</v>
      </c>
      <c r="J603" t="s">
        <v>425</v>
      </c>
      <c r="K603">
        <v>1</v>
      </c>
      <c r="L603">
        <v>299</v>
      </c>
      <c r="N603" s="6" t="s">
        <v>1913</v>
      </c>
      <c r="O603" s="6"/>
      <c r="P603" s="6">
        <v>803</v>
      </c>
      <c r="Q603" s="6" t="s">
        <v>1476</v>
      </c>
      <c r="R603" s="6" t="s">
        <v>1477</v>
      </c>
      <c r="S603" s="6"/>
      <c r="T603" s="6">
        <v>173977</v>
      </c>
      <c r="U603" s="6" t="s">
        <v>3903</v>
      </c>
      <c r="V603" s="6" t="s">
        <v>3904</v>
      </c>
      <c r="W603" s="6"/>
      <c r="X603" s="6"/>
      <c r="Y603" s="6"/>
      <c r="Z603" t="s">
        <v>3900</v>
      </c>
    </row>
    <row r="604" spans="1:26">
      <c r="A604" s="1">
        <v>44301</v>
      </c>
      <c r="B604" s="2">
        <v>202104151249</v>
      </c>
      <c r="C604" t="s">
        <v>18</v>
      </c>
      <c r="D604" t="s">
        <v>5403</v>
      </c>
      <c r="E604" t="s">
        <v>3902</v>
      </c>
      <c r="F604" t="s">
        <v>19</v>
      </c>
      <c r="G604" t="s">
        <v>1476</v>
      </c>
      <c r="H604" s="3" t="s">
        <v>1474</v>
      </c>
      <c r="J604" t="s">
        <v>1475</v>
      </c>
      <c r="K604">
        <v>1</v>
      </c>
      <c r="L604">
        <v>105</v>
      </c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</row>
    <row r="605" spans="1:26">
      <c r="A605" s="1">
        <v>44301</v>
      </c>
      <c r="B605" s="2">
        <v>202104151250</v>
      </c>
      <c r="C605" t="s">
        <v>18</v>
      </c>
      <c r="D605" t="s">
        <v>5404</v>
      </c>
      <c r="E605" t="s">
        <v>3908</v>
      </c>
      <c r="F605" t="s">
        <v>19</v>
      </c>
      <c r="G605" t="s">
        <v>1476</v>
      </c>
      <c r="H605" s="3" t="s">
        <v>295</v>
      </c>
      <c r="J605" t="s">
        <v>425</v>
      </c>
      <c r="K605">
        <v>1</v>
      </c>
      <c r="L605">
        <v>280</v>
      </c>
      <c r="N605" s="6" t="s">
        <v>1479</v>
      </c>
      <c r="O605" s="6"/>
      <c r="P605" s="6">
        <v>490</v>
      </c>
      <c r="Q605" s="6" t="s">
        <v>1476</v>
      </c>
      <c r="R605" s="6" t="s">
        <v>1477</v>
      </c>
      <c r="S605" s="6"/>
      <c r="T605" s="6">
        <v>158945</v>
      </c>
      <c r="U605" s="6" t="s">
        <v>3909</v>
      </c>
      <c r="V605" s="6" t="s">
        <v>3910</v>
      </c>
      <c r="W605" s="6">
        <v>207</v>
      </c>
      <c r="X605" s="6"/>
      <c r="Y605" s="6"/>
      <c r="Z605" t="s">
        <v>3906</v>
      </c>
    </row>
    <row r="606" spans="1:26">
      <c r="A606" s="1">
        <v>44301</v>
      </c>
      <c r="B606" s="2">
        <v>202104151250</v>
      </c>
      <c r="C606" t="s">
        <v>18</v>
      </c>
      <c r="D606" t="s">
        <v>5404</v>
      </c>
      <c r="E606" t="s">
        <v>3908</v>
      </c>
      <c r="F606" t="s">
        <v>19</v>
      </c>
      <c r="G606" t="s">
        <v>1476</v>
      </c>
      <c r="H606" s="3">
        <v>4714781020954</v>
      </c>
      <c r="J606" t="s">
        <v>425</v>
      </c>
      <c r="K606">
        <v>1</v>
      </c>
      <c r="L606">
        <v>145</v>
      </c>
      <c r="N606" s="6" t="s">
        <v>1497</v>
      </c>
      <c r="O606" s="6"/>
      <c r="P606" s="6">
        <v>490</v>
      </c>
      <c r="Q606" s="6" t="s">
        <v>1476</v>
      </c>
      <c r="R606" s="6" t="s">
        <v>1477</v>
      </c>
      <c r="S606" s="6"/>
      <c r="T606" s="6">
        <v>158945</v>
      </c>
      <c r="U606" s="6" t="s">
        <v>3909</v>
      </c>
      <c r="V606" s="6" t="s">
        <v>3910</v>
      </c>
      <c r="W606" s="6">
        <v>207</v>
      </c>
      <c r="X606" s="6"/>
      <c r="Y606" s="6"/>
      <c r="Z606" t="s">
        <v>3906</v>
      </c>
    </row>
    <row r="607" spans="1:26">
      <c r="A607" s="1">
        <v>44301</v>
      </c>
      <c r="B607" s="2">
        <v>202104151250</v>
      </c>
      <c r="C607" t="s">
        <v>18</v>
      </c>
      <c r="D607" t="s">
        <v>5404</v>
      </c>
      <c r="E607" t="s">
        <v>3908</v>
      </c>
      <c r="F607" t="s">
        <v>19</v>
      </c>
      <c r="G607" t="s">
        <v>1476</v>
      </c>
      <c r="H607" s="3" t="s">
        <v>1474</v>
      </c>
      <c r="J607" t="s">
        <v>1475</v>
      </c>
      <c r="K607">
        <v>1</v>
      </c>
      <c r="L607">
        <v>65</v>
      </c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</row>
    <row r="608" spans="1:26">
      <c r="A608" s="1">
        <v>44301</v>
      </c>
      <c r="B608" s="2">
        <v>202104151251</v>
      </c>
      <c r="C608" t="s">
        <v>18</v>
      </c>
      <c r="D608" t="s">
        <v>5405</v>
      </c>
      <c r="E608" t="s">
        <v>3914</v>
      </c>
      <c r="F608" t="s">
        <v>19</v>
      </c>
      <c r="G608" t="s">
        <v>1476</v>
      </c>
      <c r="H608" s="3" t="s">
        <v>175</v>
      </c>
      <c r="J608" t="s">
        <v>425</v>
      </c>
      <c r="K608">
        <v>1</v>
      </c>
      <c r="L608">
        <v>360</v>
      </c>
      <c r="N608" s="6" t="s">
        <v>1482</v>
      </c>
      <c r="O608" s="6"/>
      <c r="P608" s="6">
        <v>1719</v>
      </c>
      <c r="Q608" s="6" t="s">
        <v>1476</v>
      </c>
      <c r="R608" s="6" t="s">
        <v>1477</v>
      </c>
      <c r="S608" s="6"/>
      <c r="T608" s="6">
        <v>129062</v>
      </c>
      <c r="U608" s="6" t="s">
        <v>3915</v>
      </c>
      <c r="V608" s="6" t="s">
        <v>3916</v>
      </c>
      <c r="W608" s="6"/>
      <c r="X608" s="6"/>
      <c r="Y608" s="6"/>
      <c r="Z608" t="s">
        <v>3912</v>
      </c>
    </row>
    <row r="609" spans="1:26">
      <c r="A609" s="1">
        <v>44301</v>
      </c>
      <c r="B609" s="2">
        <v>202104151251</v>
      </c>
      <c r="C609" t="s">
        <v>18</v>
      </c>
      <c r="D609" t="s">
        <v>5405</v>
      </c>
      <c r="E609" t="s">
        <v>3914</v>
      </c>
      <c r="F609" t="s">
        <v>19</v>
      </c>
      <c r="G609" t="s">
        <v>1476</v>
      </c>
      <c r="H609" s="3" t="s">
        <v>1045</v>
      </c>
      <c r="J609" t="s">
        <v>425</v>
      </c>
      <c r="K609">
        <v>1</v>
      </c>
      <c r="L609">
        <v>399</v>
      </c>
      <c r="N609" s="6" t="s">
        <v>1487</v>
      </c>
      <c r="O609" s="6"/>
      <c r="P609" s="6">
        <v>1719</v>
      </c>
      <c r="Q609" s="6" t="s">
        <v>1476</v>
      </c>
      <c r="R609" s="6" t="s">
        <v>1477</v>
      </c>
      <c r="S609" s="6"/>
      <c r="T609" s="6">
        <v>129062</v>
      </c>
      <c r="U609" s="6" t="s">
        <v>3915</v>
      </c>
      <c r="V609" s="6" t="s">
        <v>3916</v>
      </c>
      <c r="W609" s="6"/>
      <c r="X609" s="6"/>
      <c r="Y609" s="6"/>
      <c r="Z609" t="s">
        <v>3912</v>
      </c>
    </row>
    <row r="610" spans="1:26">
      <c r="A610" s="1">
        <v>44301</v>
      </c>
      <c r="B610" s="2">
        <v>202104151251</v>
      </c>
      <c r="C610" t="s">
        <v>18</v>
      </c>
      <c r="D610" t="s">
        <v>5405</v>
      </c>
      <c r="E610" t="s">
        <v>3914</v>
      </c>
      <c r="F610" t="s">
        <v>19</v>
      </c>
      <c r="G610" t="s">
        <v>1476</v>
      </c>
      <c r="H610" s="3" t="s">
        <v>253</v>
      </c>
      <c r="J610" t="s">
        <v>425</v>
      </c>
      <c r="K610">
        <v>1</v>
      </c>
      <c r="L610">
        <v>960</v>
      </c>
      <c r="N610" s="6" t="s">
        <v>1485</v>
      </c>
      <c r="O610" s="6"/>
      <c r="P610" s="6">
        <v>1719</v>
      </c>
      <c r="Q610" s="6" t="s">
        <v>1476</v>
      </c>
      <c r="R610" s="6" t="s">
        <v>1477</v>
      </c>
      <c r="S610" s="6"/>
      <c r="T610" s="6">
        <v>129062</v>
      </c>
      <c r="U610" s="6" t="s">
        <v>3915</v>
      </c>
      <c r="V610" s="6" t="s">
        <v>3916</v>
      </c>
      <c r="W610" s="6"/>
      <c r="X610" s="6"/>
      <c r="Y610" s="6"/>
      <c r="Z610" t="s">
        <v>3912</v>
      </c>
    </row>
    <row r="611" spans="1:26">
      <c r="A611" s="1">
        <v>44301</v>
      </c>
      <c r="B611" s="2">
        <v>202104151251</v>
      </c>
      <c r="C611" t="s">
        <v>18</v>
      </c>
      <c r="D611" t="s">
        <v>5405</v>
      </c>
      <c r="E611" t="s">
        <v>3914</v>
      </c>
      <c r="F611" t="s">
        <v>19</v>
      </c>
      <c r="G611" t="s">
        <v>1476</v>
      </c>
      <c r="H611" s="3" t="s">
        <v>1740</v>
      </c>
      <c r="J611" t="s">
        <v>425</v>
      </c>
      <c r="K611">
        <v>1</v>
      </c>
      <c r="L611">
        <v>0</v>
      </c>
      <c r="N611" s="6" t="s">
        <v>1741</v>
      </c>
      <c r="O611" s="6"/>
      <c r="P611" s="6">
        <v>1719</v>
      </c>
      <c r="Q611" s="6" t="s">
        <v>1476</v>
      </c>
      <c r="R611" s="6" t="s">
        <v>1477</v>
      </c>
      <c r="S611" s="6"/>
      <c r="T611" s="6">
        <v>129062</v>
      </c>
      <c r="U611" s="6" t="s">
        <v>3915</v>
      </c>
      <c r="V611" s="6" t="s">
        <v>3916</v>
      </c>
      <c r="W611" s="6"/>
      <c r="X611" s="6"/>
      <c r="Y611" s="6"/>
      <c r="Z611" t="s">
        <v>3912</v>
      </c>
    </row>
    <row r="612" spans="1:26">
      <c r="A612" s="1">
        <v>44301</v>
      </c>
      <c r="B612" s="2">
        <v>202104151251</v>
      </c>
      <c r="C612" t="s">
        <v>18</v>
      </c>
      <c r="D612" t="s">
        <v>5405</v>
      </c>
      <c r="E612" t="s">
        <v>3914</v>
      </c>
      <c r="F612" t="s">
        <v>19</v>
      </c>
      <c r="G612" t="s">
        <v>1476</v>
      </c>
      <c r="H612" s="3" t="s">
        <v>1740</v>
      </c>
      <c r="J612" t="s">
        <v>425</v>
      </c>
      <c r="K612">
        <v>1</v>
      </c>
      <c r="L612">
        <v>0</v>
      </c>
      <c r="N612" s="6" t="s">
        <v>1741</v>
      </c>
      <c r="O612" s="6"/>
      <c r="P612" s="6">
        <v>1719</v>
      </c>
      <c r="Q612" s="6" t="s">
        <v>1476</v>
      </c>
      <c r="R612" s="6" t="s">
        <v>1477</v>
      </c>
      <c r="S612" s="6"/>
      <c r="T612" s="6">
        <v>129062</v>
      </c>
      <c r="U612" s="6" t="s">
        <v>3915</v>
      </c>
      <c r="V612" s="6" t="s">
        <v>3916</v>
      </c>
      <c r="W612" s="6"/>
      <c r="X612" s="6"/>
      <c r="Y612" s="6"/>
      <c r="Z612" t="s">
        <v>3912</v>
      </c>
    </row>
    <row r="613" spans="1:26">
      <c r="A613" s="1">
        <v>44301</v>
      </c>
      <c r="B613" s="2">
        <v>202104151251</v>
      </c>
      <c r="C613" t="s">
        <v>18</v>
      </c>
      <c r="D613" t="s">
        <v>5405</v>
      </c>
      <c r="E613" t="s">
        <v>3914</v>
      </c>
      <c r="F613" t="s">
        <v>19</v>
      </c>
      <c r="G613" t="s">
        <v>1476</v>
      </c>
      <c r="H613" s="3" t="s">
        <v>1740</v>
      </c>
      <c r="J613" t="s">
        <v>425</v>
      </c>
      <c r="K613">
        <v>1</v>
      </c>
      <c r="L613">
        <v>0</v>
      </c>
      <c r="N613" s="6" t="s">
        <v>1741</v>
      </c>
      <c r="O613" s="6"/>
      <c r="P613" s="6">
        <v>1719</v>
      </c>
      <c r="Q613" s="6" t="s">
        <v>1476</v>
      </c>
      <c r="R613" s="6" t="s">
        <v>1477</v>
      </c>
      <c r="S613" s="6"/>
      <c r="T613" s="6">
        <v>129062</v>
      </c>
      <c r="U613" s="6" t="s">
        <v>3915</v>
      </c>
      <c r="V613" s="6" t="s">
        <v>3916</v>
      </c>
      <c r="W613" s="6"/>
      <c r="X613" s="6"/>
      <c r="Y613" s="6"/>
      <c r="Z613" t="s">
        <v>3912</v>
      </c>
    </row>
    <row r="614" spans="1:26">
      <c r="A614" s="1">
        <v>44301</v>
      </c>
      <c r="B614" s="2">
        <v>202104151252</v>
      </c>
      <c r="C614" t="s">
        <v>18</v>
      </c>
      <c r="D614" t="s">
        <v>5406</v>
      </c>
      <c r="E614" t="s">
        <v>3920</v>
      </c>
      <c r="F614" t="s">
        <v>19</v>
      </c>
      <c r="G614" t="s">
        <v>1476</v>
      </c>
      <c r="H614" s="3" t="s">
        <v>164</v>
      </c>
      <c r="J614" t="s">
        <v>425</v>
      </c>
      <c r="K614">
        <v>2</v>
      </c>
      <c r="L614">
        <v>798</v>
      </c>
      <c r="N614" s="6" t="s">
        <v>1487</v>
      </c>
      <c r="O614" s="6"/>
      <c r="P614" s="6">
        <v>798</v>
      </c>
      <c r="Q614" s="6" t="s">
        <v>1476</v>
      </c>
      <c r="R614" s="6" t="s">
        <v>1477</v>
      </c>
      <c r="S614" s="6"/>
      <c r="T614" s="6">
        <v>214526</v>
      </c>
      <c r="U614" s="6" t="s">
        <v>3921</v>
      </c>
      <c r="V614" s="6" t="s">
        <v>3922</v>
      </c>
      <c r="W614" s="6"/>
      <c r="X614" s="6"/>
      <c r="Y614" s="6"/>
      <c r="Z614" t="s">
        <v>3918</v>
      </c>
    </row>
    <row r="615" spans="1:26">
      <c r="A615" s="1">
        <v>44301</v>
      </c>
      <c r="B615" s="2">
        <v>202104151253</v>
      </c>
      <c r="C615" t="s">
        <v>18</v>
      </c>
      <c r="D615" t="s">
        <v>5407</v>
      </c>
      <c r="E615" t="s">
        <v>3926</v>
      </c>
      <c r="F615" t="s">
        <v>19</v>
      </c>
      <c r="G615" t="s">
        <v>1940</v>
      </c>
      <c r="H615" s="3">
        <v>4714781020954</v>
      </c>
      <c r="J615" t="s">
        <v>425</v>
      </c>
      <c r="K615">
        <v>2</v>
      </c>
      <c r="L615">
        <v>298</v>
      </c>
      <c r="N615" s="6" t="s">
        <v>1523</v>
      </c>
      <c r="O615" s="6"/>
      <c r="P615" s="6">
        <v>1233</v>
      </c>
      <c r="Q615" s="6" t="s">
        <v>1940</v>
      </c>
      <c r="R615" s="6" t="s">
        <v>1048</v>
      </c>
      <c r="S615" s="6"/>
      <c r="T615" s="6"/>
      <c r="U615" s="6"/>
      <c r="V615" s="6"/>
      <c r="W615" s="6">
        <v>404</v>
      </c>
      <c r="X615" s="6" t="s">
        <v>3927</v>
      </c>
      <c r="Y615" s="6" t="s">
        <v>1995</v>
      </c>
      <c r="Z615" t="s">
        <v>3924</v>
      </c>
    </row>
    <row r="616" spans="1:26">
      <c r="A616" s="1">
        <v>44301</v>
      </c>
      <c r="B616" s="2">
        <v>202104151253</v>
      </c>
      <c r="C616" t="s">
        <v>18</v>
      </c>
      <c r="D616" t="s">
        <v>5407</v>
      </c>
      <c r="E616" t="s">
        <v>3926</v>
      </c>
      <c r="F616" t="s">
        <v>19</v>
      </c>
      <c r="G616" t="s">
        <v>1940</v>
      </c>
      <c r="H616" s="3">
        <v>4714781020794</v>
      </c>
      <c r="J616" t="s">
        <v>425</v>
      </c>
      <c r="K616">
        <v>1</v>
      </c>
      <c r="L616">
        <v>109</v>
      </c>
      <c r="N616" s="6" t="s">
        <v>1490</v>
      </c>
      <c r="O616" s="6"/>
      <c r="P616" s="6">
        <v>1233</v>
      </c>
      <c r="Q616" s="6" t="s">
        <v>1940</v>
      </c>
      <c r="R616" s="6" t="s">
        <v>1048</v>
      </c>
      <c r="S616" s="6"/>
      <c r="T616" s="6"/>
      <c r="U616" s="6"/>
      <c r="V616" s="6"/>
      <c r="W616" s="6">
        <v>404</v>
      </c>
      <c r="X616" s="6" t="s">
        <v>3927</v>
      </c>
      <c r="Y616" s="6" t="s">
        <v>1995</v>
      </c>
      <c r="Z616" t="s">
        <v>3924</v>
      </c>
    </row>
    <row r="617" spans="1:26">
      <c r="A617" s="1">
        <v>44301</v>
      </c>
      <c r="B617" s="2">
        <v>202104151253</v>
      </c>
      <c r="C617" t="s">
        <v>18</v>
      </c>
      <c r="D617" t="s">
        <v>5407</v>
      </c>
      <c r="E617" t="s">
        <v>3926</v>
      </c>
      <c r="F617" t="s">
        <v>19</v>
      </c>
      <c r="G617" t="s">
        <v>1940</v>
      </c>
      <c r="H617" s="3">
        <v>4714781021463</v>
      </c>
      <c r="J617" t="s">
        <v>425</v>
      </c>
      <c r="K617">
        <v>1</v>
      </c>
      <c r="L617">
        <v>120</v>
      </c>
      <c r="N617" s="6" t="s">
        <v>3102</v>
      </c>
      <c r="O617" s="6"/>
      <c r="P617" s="6">
        <v>1233</v>
      </c>
      <c r="Q617" s="6" t="s">
        <v>1940</v>
      </c>
      <c r="R617" s="6" t="s">
        <v>1048</v>
      </c>
      <c r="S617" s="6"/>
      <c r="T617" s="6"/>
      <c r="U617" s="6"/>
      <c r="V617" s="6"/>
      <c r="W617" s="6">
        <v>404</v>
      </c>
      <c r="X617" s="6" t="s">
        <v>3927</v>
      </c>
      <c r="Y617" s="6" t="s">
        <v>1995</v>
      </c>
      <c r="Z617" t="s">
        <v>3924</v>
      </c>
    </row>
    <row r="618" spans="1:26">
      <c r="A618" s="1">
        <v>44301</v>
      </c>
      <c r="B618" s="2">
        <v>202104151253</v>
      </c>
      <c r="C618" t="s">
        <v>18</v>
      </c>
      <c r="D618" t="s">
        <v>5407</v>
      </c>
      <c r="E618" t="s">
        <v>3926</v>
      </c>
      <c r="F618" t="s">
        <v>19</v>
      </c>
      <c r="G618" t="s">
        <v>1940</v>
      </c>
      <c r="H618" s="3" t="s">
        <v>295</v>
      </c>
      <c r="J618" t="s">
        <v>425</v>
      </c>
      <c r="K618">
        <v>1</v>
      </c>
      <c r="L618">
        <v>280</v>
      </c>
      <c r="N618" s="6" t="s">
        <v>1479</v>
      </c>
      <c r="O618" s="6"/>
      <c r="P618" s="6">
        <v>1233</v>
      </c>
      <c r="Q618" s="6" t="s">
        <v>1940</v>
      </c>
      <c r="R618" s="6" t="s">
        <v>1048</v>
      </c>
      <c r="S618" s="6"/>
      <c r="T618" s="6"/>
      <c r="U618" s="6"/>
      <c r="V618" s="6"/>
      <c r="W618" s="6">
        <v>404</v>
      </c>
      <c r="X618" s="6" t="s">
        <v>3927</v>
      </c>
      <c r="Y618" s="6" t="s">
        <v>1995</v>
      </c>
      <c r="Z618" t="s">
        <v>3924</v>
      </c>
    </row>
    <row r="619" spans="1:26">
      <c r="A619" s="1">
        <v>44301</v>
      </c>
      <c r="B619" s="2">
        <v>202104151253</v>
      </c>
      <c r="C619" t="s">
        <v>18</v>
      </c>
      <c r="D619" t="s">
        <v>5407</v>
      </c>
      <c r="E619" t="s">
        <v>3926</v>
      </c>
      <c r="F619" t="s">
        <v>19</v>
      </c>
      <c r="G619" t="s">
        <v>1940</v>
      </c>
      <c r="H619" s="3">
        <v>4714781020800</v>
      </c>
      <c r="J619" t="s">
        <v>425</v>
      </c>
      <c r="K619">
        <v>1</v>
      </c>
      <c r="L619">
        <v>128</v>
      </c>
      <c r="N619" s="6" t="s">
        <v>1509</v>
      </c>
      <c r="O619" s="6"/>
      <c r="P619" s="6">
        <v>1233</v>
      </c>
      <c r="Q619" s="6" t="s">
        <v>1940</v>
      </c>
      <c r="R619" s="6" t="s">
        <v>1048</v>
      </c>
      <c r="S619" s="6"/>
      <c r="T619" s="6"/>
      <c r="U619" s="6"/>
      <c r="V619" s="6"/>
      <c r="W619" s="6">
        <v>404</v>
      </c>
      <c r="X619" s="6" t="s">
        <v>3927</v>
      </c>
      <c r="Y619" s="6" t="s">
        <v>1995</v>
      </c>
      <c r="Z619" t="s">
        <v>3924</v>
      </c>
    </row>
    <row r="620" spans="1:26">
      <c r="A620" s="1">
        <v>44301</v>
      </c>
      <c r="B620" s="2">
        <v>202104151253</v>
      </c>
      <c r="C620" t="s">
        <v>18</v>
      </c>
      <c r="D620" t="s">
        <v>5407</v>
      </c>
      <c r="E620" t="s">
        <v>3926</v>
      </c>
      <c r="F620" t="s">
        <v>19</v>
      </c>
      <c r="G620" t="s">
        <v>1940</v>
      </c>
      <c r="H620" s="3">
        <v>4714781021005</v>
      </c>
      <c r="J620" t="s">
        <v>425</v>
      </c>
      <c r="K620">
        <v>1</v>
      </c>
      <c r="L620">
        <v>149</v>
      </c>
      <c r="N620" s="6" t="s">
        <v>1502</v>
      </c>
      <c r="O620" s="6"/>
      <c r="P620" s="6">
        <v>1233</v>
      </c>
      <c r="Q620" s="6" t="s">
        <v>1940</v>
      </c>
      <c r="R620" s="6" t="s">
        <v>1048</v>
      </c>
      <c r="S620" s="6"/>
      <c r="T620" s="6"/>
      <c r="U620" s="6"/>
      <c r="V620" s="6"/>
      <c r="W620" s="6">
        <v>404</v>
      </c>
      <c r="X620" s="6" t="s">
        <v>3927</v>
      </c>
      <c r="Y620" s="6" t="s">
        <v>1995</v>
      </c>
      <c r="Z620" t="s">
        <v>3924</v>
      </c>
    </row>
    <row r="621" spans="1:26">
      <c r="A621" s="1">
        <v>44301</v>
      </c>
      <c r="B621" s="2">
        <v>202104151253</v>
      </c>
      <c r="C621" t="s">
        <v>18</v>
      </c>
      <c r="D621" t="s">
        <v>5407</v>
      </c>
      <c r="E621" t="s">
        <v>3926</v>
      </c>
      <c r="F621" t="s">
        <v>19</v>
      </c>
      <c r="G621" t="s">
        <v>1940</v>
      </c>
      <c r="H621" s="3">
        <v>4714781021012</v>
      </c>
      <c r="J621" t="s">
        <v>425</v>
      </c>
      <c r="K621">
        <v>1</v>
      </c>
      <c r="L621">
        <v>149</v>
      </c>
      <c r="N621" s="6" t="s">
        <v>1948</v>
      </c>
      <c r="O621" s="6"/>
      <c r="P621" s="6">
        <v>1233</v>
      </c>
      <c r="Q621" s="6" t="s">
        <v>1940</v>
      </c>
      <c r="R621" s="6" t="s">
        <v>1048</v>
      </c>
      <c r="S621" s="6"/>
      <c r="T621" s="6"/>
      <c r="U621" s="6"/>
      <c r="V621" s="6"/>
      <c r="W621" s="6">
        <v>404</v>
      </c>
      <c r="X621" s="6" t="s">
        <v>3927</v>
      </c>
      <c r="Y621" s="6" t="s">
        <v>1995</v>
      </c>
      <c r="Z621" t="s">
        <v>3924</v>
      </c>
    </row>
    <row r="622" spans="1:26">
      <c r="A622" s="1">
        <v>44301</v>
      </c>
      <c r="B622" s="2">
        <v>202104151253</v>
      </c>
      <c r="C622" t="s">
        <v>18</v>
      </c>
      <c r="D622" t="s">
        <v>5407</v>
      </c>
      <c r="E622" t="s">
        <v>3926</v>
      </c>
      <c r="F622" t="s">
        <v>19</v>
      </c>
      <c r="G622" t="s">
        <v>1940</v>
      </c>
      <c r="H622" s="3" t="s">
        <v>1740</v>
      </c>
      <c r="J622" t="s">
        <v>425</v>
      </c>
      <c r="K622">
        <v>1</v>
      </c>
      <c r="L622">
        <v>0</v>
      </c>
      <c r="N622" s="6" t="s">
        <v>1741</v>
      </c>
      <c r="O622" s="6"/>
      <c r="P622" s="6">
        <v>1233</v>
      </c>
      <c r="Q622" s="6" t="s">
        <v>1940</v>
      </c>
      <c r="R622" s="6" t="s">
        <v>1048</v>
      </c>
      <c r="S622" s="6"/>
      <c r="T622" s="6"/>
      <c r="U622" s="6"/>
      <c r="V622" s="6"/>
      <c r="W622" s="6">
        <v>404</v>
      </c>
      <c r="X622" s="6" t="s">
        <v>3927</v>
      </c>
      <c r="Y622" s="6" t="s">
        <v>1995</v>
      </c>
      <c r="Z622" t="s">
        <v>3924</v>
      </c>
    </row>
    <row r="623" spans="1:26">
      <c r="A623" s="1">
        <v>44301</v>
      </c>
      <c r="B623" s="2">
        <v>202104151254</v>
      </c>
      <c r="C623" t="s">
        <v>18</v>
      </c>
      <c r="D623" t="s">
        <v>5408</v>
      </c>
      <c r="E623" t="s">
        <v>3931</v>
      </c>
      <c r="F623" t="s">
        <v>19</v>
      </c>
      <c r="G623" t="s">
        <v>1960</v>
      </c>
      <c r="H623" s="3" t="s">
        <v>1370</v>
      </c>
      <c r="J623" t="s">
        <v>425</v>
      </c>
      <c r="K623">
        <v>1</v>
      </c>
      <c r="L623">
        <v>650</v>
      </c>
      <c r="N623" s="6" t="s">
        <v>1558</v>
      </c>
      <c r="O623" s="6"/>
      <c r="P623" s="6">
        <v>730</v>
      </c>
      <c r="Q623" s="6" t="s">
        <v>1960</v>
      </c>
      <c r="R623" s="6" t="s">
        <v>1961</v>
      </c>
      <c r="S623" s="6"/>
      <c r="T623" s="6"/>
      <c r="U623" s="6"/>
      <c r="V623" s="6"/>
      <c r="W623" s="6">
        <v>970</v>
      </c>
      <c r="X623" s="6" t="s">
        <v>3932</v>
      </c>
      <c r="Y623" s="6"/>
      <c r="Z623" t="s">
        <v>3929</v>
      </c>
    </row>
    <row r="624" spans="1:26">
      <c r="A624" s="1">
        <v>44301</v>
      </c>
      <c r="B624" s="2">
        <v>202104151254</v>
      </c>
      <c r="C624" t="s">
        <v>18</v>
      </c>
      <c r="D624" t="s">
        <v>5408</v>
      </c>
      <c r="E624" t="s">
        <v>3931</v>
      </c>
      <c r="F624" t="s">
        <v>19</v>
      </c>
      <c r="G624" t="s">
        <v>1960</v>
      </c>
      <c r="H624" s="3" t="s">
        <v>1474</v>
      </c>
      <c r="J624" t="s">
        <v>1475</v>
      </c>
      <c r="K624">
        <v>1</v>
      </c>
      <c r="L624">
        <v>80</v>
      </c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</row>
    <row r="625" spans="1:26">
      <c r="A625" s="1">
        <v>44301</v>
      </c>
      <c r="B625" s="2">
        <v>202104151255</v>
      </c>
      <c r="C625" t="s">
        <v>18</v>
      </c>
      <c r="D625" t="s">
        <v>5409</v>
      </c>
      <c r="E625" t="s">
        <v>3936</v>
      </c>
      <c r="F625" t="s">
        <v>19</v>
      </c>
      <c r="G625" t="s">
        <v>1476</v>
      </c>
      <c r="H625" s="3" t="s">
        <v>275</v>
      </c>
      <c r="J625" t="s">
        <v>425</v>
      </c>
      <c r="K625">
        <v>1</v>
      </c>
      <c r="L625">
        <v>528</v>
      </c>
      <c r="N625" s="6" t="s">
        <v>1512</v>
      </c>
      <c r="O625" s="6"/>
      <c r="P625" s="6">
        <v>593</v>
      </c>
      <c r="Q625" s="6" t="s">
        <v>1476</v>
      </c>
      <c r="R625" s="6" t="s">
        <v>1477</v>
      </c>
      <c r="S625" s="6"/>
      <c r="T625" s="6">
        <v>164098</v>
      </c>
      <c r="U625" s="6" t="s">
        <v>3937</v>
      </c>
      <c r="V625" s="6" t="s">
        <v>3938</v>
      </c>
      <c r="W625" s="6"/>
      <c r="X625" s="6"/>
      <c r="Y625" s="6"/>
      <c r="Z625" t="s">
        <v>3934</v>
      </c>
    </row>
    <row r="626" spans="1:26">
      <c r="A626" s="1">
        <v>44301</v>
      </c>
      <c r="B626" s="2">
        <v>202104151255</v>
      </c>
      <c r="C626" t="s">
        <v>18</v>
      </c>
      <c r="D626" t="s">
        <v>5409</v>
      </c>
      <c r="E626" t="s">
        <v>3936</v>
      </c>
      <c r="F626" t="s">
        <v>19</v>
      </c>
      <c r="G626" t="s">
        <v>1476</v>
      </c>
      <c r="H626" s="3" t="s">
        <v>1474</v>
      </c>
      <c r="J626" t="s">
        <v>1475</v>
      </c>
      <c r="K626">
        <v>1</v>
      </c>
      <c r="L626">
        <v>65</v>
      </c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</row>
    <row r="627" spans="1:26">
      <c r="A627" s="1">
        <v>44301</v>
      </c>
      <c r="B627" s="2">
        <v>202104151256</v>
      </c>
      <c r="C627" t="s">
        <v>18</v>
      </c>
      <c r="D627" t="s">
        <v>5410</v>
      </c>
      <c r="E627" t="s">
        <v>3942</v>
      </c>
      <c r="F627" t="s">
        <v>19</v>
      </c>
      <c r="G627" t="s">
        <v>1476</v>
      </c>
      <c r="H627" s="3">
        <v>4714781020800</v>
      </c>
      <c r="J627" t="s">
        <v>425</v>
      </c>
      <c r="K627">
        <v>1</v>
      </c>
      <c r="L627">
        <v>128</v>
      </c>
      <c r="N627" s="6" t="s">
        <v>1509</v>
      </c>
      <c r="O627" s="6"/>
      <c r="P627" s="6">
        <v>737</v>
      </c>
      <c r="Q627" s="6" t="s">
        <v>1476</v>
      </c>
      <c r="R627" s="6" t="s">
        <v>1477</v>
      </c>
      <c r="S627" s="6"/>
      <c r="T627" s="6">
        <v>942191</v>
      </c>
      <c r="U627" s="6" t="s">
        <v>3943</v>
      </c>
      <c r="V627" s="6" t="s">
        <v>3944</v>
      </c>
      <c r="W627" s="6"/>
      <c r="X627" s="6"/>
      <c r="Y627" s="6"/>
      <c r="Z627" t="s">
        <v>3940</v>
      </c>
    </row>
    <row r="628" spans="1:26">
      <c r="A628" s="1">
        <v>44301</v>
      </c>
      <c r="B628" s="2">
        <v>202104151256</v>
      </c>
      <c r="C628" t="s">
        <v>18</v>
      </c>
      <c r="D628" t="s">
        <v>5410</v>
      </c>
      <c r="E628" t="s">
        <v>3942</v>
      </c>
      <c r="F628" t="s">
        <v>19</v>
      </c>
      <c r="G628" t="s">
        <v>1476</v>
      </c>
      <c r="H628" s="3">
        <v>4714781020794</v>
      </c>
      <c r="J628" t="s">
        <v>425</v>
      </c>
      <c r="K628">
        <v>1</v>
      </c>
      <c r="L628">
        <v>109</v>
      </c>
      <c r="N628" s="6" t="s">
        <v>1490</v>
      </c>
      <c r="O628" s="6"/>
      <c r="P628" s="6">
        <v>737</v>
      </c>
      <c r="Q628" s="6" t="s">
        <v>1476</v>
      </c>
      <c r="R628" s="6" t="s">
        <v>1477</v>
      </c>
      <c r="S628" s="6"/>
      <c r="T628" s="6">
        <v>942191</v>
      </c>
      <c r="U628" s="6" t="s">
        <v>3943</v>
      </c>
      <c r="V628" s="6" t="s">
        <v>3944</v>
      </c>
      <c r="W628" s="6"/>
      <c r="X628" s="6"/>
      <c r="Y628" s="6"/>
      <c r="Z628" t="s">
        <v>3940</v>
      </c>
    </row>
    <row r="629" spans="1:26">
      <c r="A629" s="1">
        <v>44301</v>
      </c>
      <c r="B629" s="2">
        <v>202104151256</v>
      </c>
      <c r="C629" t="s">
        <v>18</v>
      </c>
      <c r="D629" t="s">
        <v>5410</v>
      </c>
      <c r="E629" t="s">
        <v>3942</v>
      </c>
      <c r="F629" t="s">
        <v>19</v>
      </c>
      <c r="G629" t="s">
        <v>1476</v>
      </c>
      <c r="H629" s="3">
        <v>4714781020510</v>
      </c>
      <c r="J629" t="s">
        <v>425</v>
      </c>
      <c r="K629">
        <v>1</v>
      </c>
      <c r="L629">
        <v>260</v>
      </c>
      <c r="N629" s="6" t="s">
        <v>1917</v>
      </c>
      <c r="O629" s="6"/>
      <c r="P629" s="6">
        <v>737</v>
      </c>
      <c r="Q629" s="6" t="s">
        <v>1476</v>
      </c>
      <c r="R629" s="6" t="s">
        <v>1477</v>
      </c>
      <c r="S629" s="6"/>
      <c r="T629" s="6">
        <v>942191</v>
      </c>
      <c r="U629" s="6" t="s">
        <v>3943</v>
      </c>
      <c r="V629" s="6" t="s">
        <v>3944</v>
      </c>
      <c r="W629" s="6"/>
      <c r="X629" s="6"/>
      <c r="Y629" s="6"/>
      <c r="Z629" t="s">
        <v>3940</v>
      </c>
    </row>
    <row r="630" spans="1:26">
      <c r="A630" s="1">
        <v>44301</v>
      </c>
      <c r="B630" s="2">
        <v>202104151256</v>
      </c>
      <c r="C630" t="s">
        <v>18</v>
      </c>
      <c r="D630" t="s">
        <v>5410</v>
      </c>
      <c r="E630" t="s">
        <v>3942</v>
      </c>
      <c r="F630" t="s">
        <v>19</v>
      </c>
      <c r="G630" t="s">
        <v>1476</v>
      </c>
      <c r="H630" s="3">
        <v>4714781021463</v>
      </c>
      <c r="J630" t="s">
        <v>425</v>
      </c>
      <c r="K630">
        <v>2</v>
      </c>
      <c r="L630">
        <v>240</v>
      </c>
      <c r="N630" s="6" t="s">
        <v>3102</v>
      </c>
      <c r="O630" s="6"/>
      <c r="P630" s="6">
        <v>737</v>
      </c>
      <c r="Q630" s="6" t="s">
        <v>1476</v>
      </c>
      <c r="R630" s="6" t="s">
        <v>1477</v>
      </c>
      <c r="S630" s="6"/>
      <c r="T630" s="6">
        <v>942191</v>
      </c>
      <c r="U630" s="6" t="s">
        <v>3943</v>
      </c>
      <c r="V630" s="6" t="s">
        <v>3944</v>
      </c>
      <c r="W630" s="6"/>
      <c r="X630" s="6"/>
      <c r="Y630" s="6"/>
      <c r="Z630" t="s">
        <v>3940</v>
      </c>
    </row>
    <row r="631" spans="1:26">
      <c r="A631" s="1">
        <v>44301</v>
      </c>
      <c r="B631" s="2">
        <v>202104151257</v>
      </c>
      <c r="C631" t="s">
        <v>18</v>
      </c>
      <c r="D631" t="s">
        <v>5411</v>
      </c>
      <c r="E631" t="s">
        <v>3948</v>
      </c>
      <c r="F631" t="s">
        <v>19</v>
      </c>
      <c r="G631" t="s">
        <v>1940</v>
      </c>
      <c r="H631" s="3" t="s">
        <v>181</v>
      </c>
      <c r="J631" t="s">
        <v>425</v>
      </c>
      <c r="K631">
        <v>1</v>
      </c>
      <c r="L631">
        <v>888</v>
      </c>
      <c r="N631" s="6" t="s">
        <v>879</v>
      </c>
      <c r="O631" s="6"/>
      <c r="P631" s="6">
        <v>888</v>
      </c>
      <c r="Q631" s="6" t="s">
        <v>1940</v>
      </c>
      <c r="R631" s="6" t="s">
        <v>1048</v>
      </c>
      <c r="S631" s="6"/>
      <c r="T631" s="6"/>
      <c r="U631" s="6"/>
      <c r="V631" s="6"/>
      <c r="W631" s="6">
        <v>406</v>
      </c>
      <c r="X631" s="6" t="s">
        <v>3949</v>
      </c>
      <c r="Y631" s="6"/>
      <c r="Z631" t="s">
        <v>3946</v>
      </c>
    </row>
    <row r="632" spans="1:26">
      <c r="A632" s="1">
        <v>44301</v>
      </c>
      <c r="B632" s="2">
        <v>202104151258</v>
      </c>
      <c r="C632" t="s">
        <v>18</v>
      </c>
      <c r="D632" t="s">
        <v>5412</v>
      </c>
      <c r="E632" t="s">
        <v>3953</v>
      </c>
      <c r="F632" t="s">
        <v>19</v>
      </c>
      <c r="G632" t="s">
        <v>1940</v>
      </c>
      <c r="H632" s="3">
        <v>4714781021463</v>
      </c>
      <c r="J632" t="s">
        <v>425</v>
      </c>
      <c r="K632">
        <v>1</v>
      </c>
      <c r="L632">
        <v>24</v>
      </c>
      <c r="N632" s="6" t="s">
        <v>3102</v>
      </c>
      <c r="O632" s="6"/>
      <c r="P632" s="6">
        <v>1519</v>
      </c>
      <c r="Q632" s="6" t="s">
        <v>1940</v>
      </c>
      <c r="R632" s="6" t="s">
        <v>1048</v>
      </c>
      <c r="S632" s="6"/>
      <c r="T632" s="6"/>
      <c r="U632" s="6"/>
      <c r="V632" s="6"/>
      <c r="W632" s="6">
        <v>400</v>
      </c>
      <c r="X632" s="6" t="s">
        <v>3954</v>
      </c>
      <c r="Y632" s="6"/>
      <c r="Z632" t="s">
        <v>3951</v>
      </c>
    </row>
    <row r="633" spans="1:26">
      <c r="A633" s="1">
        <v>44301</v>
      </c>
      <c r="B633" s="2">
        <v>202104151258</v>
      </c>
      <c r="C633" t="s">
        <v>18</v>
      </c>
      <c r="D633" t="s">
        <v>5412</v>
      </c>
      <c r="E633" t="s">
        <v>3953</v>
      </c>
      <c r="F633" t="s">
        <v>19</v>
      </c>
      <c r="G633" t="s">
        <v>1940</v>
      </c>
      <c r="H633" s="3">
        <v>4714781024723</v>
      </c>
      <c r="J633" t="s">
        <v>425</v>
      </c>
      <c r="K633">
        <v>5</v>
      </c>
      <c r="L633">
        <v>1495</v>
      </c>
      <c r="N633" s="6" t="s">
        <v>1525</v>
      </c>
      <c r="O633" s="6"/>
      <c r="P633" s="6">
        <v>1519</v>
      </c>
      <c r="Q633" s="6" t="s">
        <v>1940</v>
      </c>
      <c r="R633" s="6" t="s">
        <v>1048</v>
      </c>
      <c r="S633" s="6"/>
      <c r="T633" s="6"/>
      <c r="U633" s="6"/>
      <c r="V633" s="6"/>
      <c r="W633" s="6">
        <v>400</v>
      </c>
      <c r="X633" s="6" t="s">
        <v>3954</v>
      </c>
      <c r="Y633" s="6"/>
      <c r="Z633" t="s">
        <v>3951</v>
      </c>
    </row>
    <row r="634" spans="1:26">
      <c r="A634" s="1">
        <v>44301</v>
      </c>
      <c r="B634" s="2">
        <v>202104151258</v>
      </c>
      <c r="C634" t="s">
        <v>18</v>
      </c>
      <c r="D634" t="s">
        <v>5412</v>
      </c>
      <c r="E634" t="s">
        <v>3953</v>
      </c>
      <c r="F634" t="s">
        <v>19</v>
      </c>
      <c r="G634" t="s">
        <v>1940</v>
      </c>
      <c r="H634" s="3" t="s">
        <v>1740</v>
      </c>
      <c r="J634" t="s">
        <v>425</v>
      </c>
      <c r="K634">
        <v>1</v>
      </c>
      <c r="L634">
        <v>0</v>
      </c>
      <c r="N634" s="6" t="s">
        <v>1741</v>
      </c>
      <c r="O634" s="6"/>
      <c r="P634" s="6">
        <v>1519</v>
      </c>
      <c r="Q634" s="6" t="s">
        <v>1940</v>
      </c>
      <c r="R634" s="6" t="s">
        <v>1048</v>
      </c>
      <c r="S634" s="6"/>
      <c r="T634" s="6"/>
      <c r="U634" s="6"/>
      <c r="V634" s="6"/>
      <c r="W634" s="6">
        <v>400</v>
      </c>
      <c r="X634" s="6" t="s">
        <v>3954</v>
      </c>
      <c r="Y634" s="6"/>
      <c r="Z634" t="s">
        <v>3951</v>
      </c>
    </row>
    <row r="635" spans="1:26">
      <c r="A635" s="1">
        <v>44301</v>
      </c>
      <c r="B635" s="2">
        <v>202104151258</v>
      </c>
      <c r="C635" t="s">
        <v>18</v>
      </c>
      <c r="D635" t="s">
        <v>5412</v>
      </c>
      <c r="E635" t="s">
        <v>3953</v>
      </c>
      <c r="F635" t="s">
        <v>19</v>
      </c>
      <c r="G635" t="s">
        <v>1940</v>
      </c>
      <c r="H635" s="3" t="s">
        <v>1740</v>
      </c>
      <c r="J635" t="s">
        <v>425</v>
      </c>
      <c r="K635">
        <v>1</v>
      </c>
      <c r="L635">
        <v>0</v>
      </c>
      <c r="N635" s="6" t="s">
        <v>1741</v>
      </c>
      <c r="O635" s="6"/>
      <c r="P635" s="6">
        <v>1519</v>
      </c>
      <c r="Q635" s="6" t="s">
        <v>1940</v>
      </c>
      <c r="R635" s="6" t="s">
        <v>1048</v>
      </c>
      <c r="S635" s="6"/>
      <c r="T635" s="6"/>
      <c r="U635" s="6"/>
      <c r="V635" s="6"/>
      <c r="W635" s="6">
        <v>400</v>
      </c>
      <c r="X635" s="6" t="s">
        <v>3954</v>
      </c>
      <c r="Y635" s="6"/>
      <c r="Z635" t="s">
        <v>3951</v>
      </c>
    </row>
    <row r="636" spans="1:26">
      <c r="A636" s="1">
        <v>44301</v>
      </c>
      <c r="B636" s="2">
        <v>202104151259</v>
      </c>
      <c r="C636" t="s">
        <v>18</v>
      </c>
      <c r="D636" t="s">
        <v>5413</v>
      </c>
      <c r="E636" t="s">
        <v>3958</v>
      </c>
      <c r="F636" t="s">
        <v>19</v>
      </c>
      <c r="G636" t="s">
        <v>1476</v>
      </c>
      <c r="H636" s="3">
        <v>4714781020541</v>
      </c>
      <c r="J636" t="s">
        <v>425</v>
      </c>
      <c r="K636">
        <v>1</v>
      </c>
      <c r="L636">
        <v>300</v>
      </c>
      <c r="N636" s="6" t="s">
        <v>1493</v>
      </c>
      <c r="O636" s="6"/>
      <c r="P636" s="6">
        <v>365</v>
      </c>
      <c r="Q636" s="6" t="s">
        <v>1476</v>
      </c>
      <c r="R636" s="6" t="s">
        <v>1477</v>
      </c>
      <c r="S636" s="6"/>
      <c r="T636" s="6">
        <v>130729</v>
      </c>
      <c r="U636" s="6" t="s">
        <v>3959</v>
      </c>
      <c r="V636" s="6" t="s">
        <v>3960</v>
      </c>
      <c r="W636" s="6"/>
      <c r="X636" s="6"/>
      <c r="Y636" s="6"/>
      <c r="Z636" t="s">
        <v>3956</v>
      </c>
    </row>
    <row r="637" spans="1:26">
      <c r="A637" s="1">
        <v>44301</v>
      </c>
      <c r="B637" s="2">
        <v>202104151259</v>
      </c>
      <c r="C637" t="s">
        <v>18</v>
      </c>
      <c r="D637" t="s">
        <v>5413</v>
      </c>
      <c r="E637" t="s">
        <v>3958</v>
      </c>
      <c r="F637" t="s">
        <v>19</v>
      </c>
      <c r="G637" t="s">
        <v>1476</v>
      </c>
      <c r="H637" s="3" t="s">
        <v>1474</v>
      </c>
      <c r="J637" t="s">
        <v>1475</v>
      </c>
      <c r="K637">
        <v>1</v>
      </c>
      <c r="L637">
        <v>65</v>
      </c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</row>
    <row r="638" spans="1:26">
      <c r="A638" s="1">
        <v>44301</v>
      </c>
      <c r="B638" s="2">
        <v>202104151260</v>
      </c>
      <c r="C638" t="s">
        <v>18</v>
      </c>
      <c r="D638" t="s">
        <v>5414</v>
      </c>
      <c r="E638" t="s">
        <v>3964</v>
      </c>
      <c r="F638" t="s">
        <v>19</v>
      </c>
      <c r="G638" t="s">
        <v>1476</v>
      </c>
      <c r="H638" s="3" t="s">
        <v>175</v>
      </c>
      <c r="J638" t="s">
        <v>425</v>
      </c>
      <c r="K638">
        <v>1</v>
      </c>
      <c r="L638">
        <v>395</v>
      </c>
      <c r="N638" s="6" t="s">
        <v>1482</v>
      </c>
      <c r="O638" s="6"/>
      <c r="P638" s="6">
        <v>1045</v>
      </c>
      <c r="Q638" s="6" t="s">
        <v>1476</v>
      </c>
      <c r="R638" s="6" t="s">
        <v>1477</v>
      </c>
      <c r="S638" s="6"/>
      <c r="T638" s="6">
        <v>846235</v>
      </c>
      <c r="U638" s="6" t="s">
        <v>3760</v>
      </c>
      <c r="V638" s="6" t="s">
        <v>3761</v>
      </c>
      <c r="W638" s="6"/>
      <c r="X638" s="6"/>
      <c r="Y638" s="6"/>
      <c r="Z638" t="s">
        <v>3962</v>
      </c>
    </row>
    <row r="639" spans="1:26">
      <c r="A639" s="1">
        <v>44301</v>
      </c>
      <c r="B639" s="2">
        <v>202104151260</v>
      </c>
      <c r="C639" t="s">
        <v>18</v>
      </c>
      <c r="D639" t="s">
        <v>5414</v>
      </c>
      <c r="E639" t="s">
        <v>3964</v>
      </c>
      <c r="F639" t="s">
        <v>19</v>
      </c>
      <c r="G639" t="s">
        <v>1476</v>
      </c>
      <c r="H639" s="3" t="s">
        <v>471</v>
      </c>
      <c r="J639" t="s">
        <v>425</v>
      </c>
      <c r="K639">
        <v>1</v>
      </c>
      <c r="L639">
        <v>650</v>
      </c>
      <c r="N639" s="6" t="s">
        <v>1558</v>
      </c>
      <c r="O639" s="6"/>
      <c r="P639" s="6">
        <v>1045</v>
      </c>
      <c r="Q639" s="6" t="s">
        <v>1476</v>
      </c>
      <c r="R639" s="6" t="s">
        <v>1477</v>
      </c>
      <c r="S639" s="6"/>
      <c r="T639" s="6">
        <v>846235</v>
      </c>
      <c r="U639" s="6" t="s">
        <v>3760</v>
      </c>
      <c r="V639" s="6" t="s">
        <v>3761</v>
      </c>
      <c r="W639" s="6"/>
      <c r="X639" s="6"/>
      <c r="Y639" s="6"/>
      <c r="Z639" t="s">
        <v>3962</v>
      </c>
    </row>
    <row r="640" spans="1:26">
      <c r="A640" s="1">
        <v>44301</v>
      </c>
      <c r="B640" s="2">
        <v>202104151260</v>
      </c>
      <c r="C640" t="s">
        <v>18</v>
      </c>
      <c r="D640" t="s">
        <v>5414</v>
      </c>
      <c r="E640" t="s">
        <v>3964</v>
      </c>
      <c r="F640" t="s">
        <v>19</v>
      </c>
      <c r="G640" t="s">
        <v>1476</v>
      </c>
      <c r="H640" s="3" t="s">
        <v>1740</v>
      </c>
      <c r="J640" t="s">
        <v>425</v>
      </c>
      <c r="K640">
        <v>1</v>
      </c>
      <c r="L640">
        <v>0</v>
      </c>
      <c r="N640" s="6" t="s">
        <v>1741</v>
      </c>
      <c r="O640" s="6"/>
      <c r="P640" s="6">
        <v>1045</v>
      </c>
      <c r="Q640" s="6" t="s">
        <v>1476</v>
      </c>
      <c r="R640" s="6" t="s">
        <v>1477</v>
      </c>
      <c r="S640" s="6"/>
      <c r="T640" s="6">
        <v>846235</v>
      </c>
      <c r="U640" s="6" t="s">
        <v>3760</v>
      </c>
      <c r="V640" s="6" t="s">
        <v>3761</v>
      </c>
      <c r="W640" s="6"/>
      <c r="X640" s="6"/>
      <c r="Y640" s="6"/>
      <c r="Z640" t="s">
        <v>3962</v>
      </c>
    </row>
    <row r="641" spans="1:26">
      <c r="A641" s="1">
        <v>44301</v>
      </c>
      <c r="B641" s="2">
        <v>202104151261</v>
      </c>
      <c r="C641" t="s">
        <v>18</v>
      </c>
      <c r="D641" t="s">
        <v>5415</v>
      </c>
      <c r="E641" t="s">
        <v>3968</v>
      </c>
      <c r="F641" t="s">
        <v>19</v>
      </c>
      <c r="G641" t="s">
        <v>1476</v>
      </c>
      <c r="H641" s="3" t="s">
        <v>163</v>
      </c>
      <c r="J641" t="s">
        <v>425</v>
      </c>
      <c r="K641">
        <v>1</v>
      </c>
      <c r="L641">
        <v>399</v>
      </c>
      <c r="N641" s="6" t="s">
        <v>1487</v>
      </c>
      <c r="O641" s="6"/>
      <c r="P641" s="6">
        <v>464</v>
      </c>
      <c r="Q641" s="6" t="s">
        <v>1476</v>
      </c>
      <c r="R641" s="6" t="s">
        <v>1477</v>
      </c>
      <c r="S641" s="6"/>
      <c r="T641" s="6">
        <v>132600</v>
      </c>
      <c r="U641" s="6" t="s">
        <v>3969</v>
      </c>
      <c r="V641" s="6" t="s">
        <v>3970</v>
      </c>
      <c r="W641" s="6"/>
      <c r="X641" s="6"/>
      <c r="Y641" s="6"/>
      <c r="Z641" t="s">
        <v>3966</v>
      </c>
    </row>
    <row r="642" spans="1:26">
      <c r="A642" s="1">
        <v>44301</v>
      </c>
      <c r="B642" s="2">
        <v>202104151261</v>
      </c>
      <c r="C642" t="s">
        <v>18</v>
      </c>
      <c r="D642" t="s">
        <v>5415</v>
      </c>
      <c r="E642" t="s">
        <v>3968</v>
      </c>
      <c r="F642" t="s">
        <v>19</v>
      </c>
      <c r="G642" t="s">
        <v>1476</v>
      </c>
      <c r="H642" s="3" t="s">
        <v>1474</v>
      </c>
      <c r="J642" t="s">
        <v>1475</v>
      </c>
      <c r="K642">
        <v>1</v>
      </c>
      <c r="L642">
        <v>65</v>
      </c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</row>
    <row r="643" spans="1:26">
      <c r="A643" s="1">
        <v>44301</v>
      </c>
      <c r="B643" s="2">
        <v>202104151262</v>
      </c>
      <c r="C643" t="s">
        <v>18</v>
      </c>
      <c r="D643" t="s">
        <v>5416</v>
      </c>
      <c r="E643" t="s">
        <v>3974</v>
      </c>
      <c r="F643" t="s">
        <v>19</v>
      </c>
      <c r="G643" t="s">
        <v>1476</v>
      </c>
      <c r="H643" s="3" t="s">
        <v>187</v>
      </c>
      <c r="J643" t="s">
        <v>425</v>
      </c>
      <c r="K643">
        <v>1</v>
      </c>
      <c r="L643">
        <v>502</v>
      </c>
      <c r="N643" s="6" t="s">
        <v>2762</v>
      </c>
      <c r="O643" s="6"/>
      <c r="P643" s="6">
        <v>1081</v>
      </c>
      <c r="Q643" s="6" t="s">
        <v>1476</v>
      </c>
      <c r="R643" s="6" t="s">
        <v>1477</v>
      </c>
      <c r="S643" s="6"/>
      <c r="T643" s="6">
        <v>136336</v>
      </c>
      <c r="U643" s="6" t="s">
        <v>3975</v>
      </c>
      <c r="V643" s="6" t="s">
        <v>3976</v>
      </c>
      <c r="W643" s="6"/>
      <c r="X643" s="6"/>
      <c r="Y643" s="6"/>
      <c r="Z643" t="s">
        <v>3972</v>
      </c>
    </row>
    <row r="644" spans="1:26">
      <c r="A644" s="1">
        <v>44301</v>
      </c>
      <c r="B644" s="2">
        <v>202104151262</v>
      </c>
      <c r="C644" t="s">
        <v>18</v>
      </c>
      <c r="D644" t="s">
        <v>5416</v>
      </c>
      <c r="E644" t="s">
        <v>3974</v>
      </c>
      <c r="F644" t="s">
        <v>19</v>
      </c>
      <c r="G644" t="s">
        <v>1476</v>
      </c>
      <c r="H644" s="3" t="s">
        <v>293</v>
      </c>
      <c r="J644" t="s">
        <v>425</v>
      </c>
      <c r="K644">
        <v>1</v>
      </c>
      <c r="L644">
        <v>280</v>
      </c>
      <c r="N644" s="6" t="s">
        <v>1479</v>
      </c>
      <c r="O644" s="6"/>
      <c r="P644" s="6">
        <v>1081</v>
      </c>
      <c r="Q644" s="6" t="s">
        <v>1476</v>
      </c>
      <c r="R644" s="6" t="s">
        <v>1477</v>
      </c>
      <c r="S644" s="6"/>
      <c r="T644" s="6">
        <v>136336</v>
      </c>
      <c r="U644" s="6" t="s">
        <v>3975</v>
      </c>
      <c r="V644" s="6" t="s">
        <v>3976</v>
      </c>
      <c r="W644" s="6"/>
      <c r="X644" s="6"/>
      <c r="Y644" s="6"/>
      <c r="Z644" t="s">
        <v>3972</v>
      </c>
    </row>
    <row r="645" spans="1:26">
      <c r="A645" s="1">
        <v>44301</v>
      </c>
      <c r="B645" s="2">
        <v>202104151262</v>
      </c>
      <c r="C645" t="s">
        <v>18</v>
      </c>
      <c r="D645" t="s">
        <v>5416</v>
      </c>
      <c r="E645" t="s">
        <v>3974</v>
      </c>
      <c r="F645" t="s">
        <v>19</v>
      </c>
      <c r="G645" t="s">
        <v>1476</v>
      </c>
      <c r="H645" s="3">
        <v>4714781024716</v>
      </c>
      <c r="J645" t="s">
        <v>425</v>
      </c>
      <c r="K645">
        <v>1</v>
      </c>
      <c r="L645">
        <v>299</v>
      </c>
      <c r="N645" s="6" t="s">
        <v>1515</v>
      </c>
      <c r="O645" s="6"/>
      <c r="P645" s="6">
        <v>1081</v>
      </c>
      <c r="Q645" s="6" t="s">
        <v>1476</v>
      </c>
      <c r="R645" s="6" t="s">
        <v>1477</v>
      </c>
      <c r="S645" s="6"/>
      <c r="T645" s="6">
        <v>136336</v>
      </c>
      <c r="U645" s="6" t="s">
        <v>3975</v>
      </c>
      <c r="V645" s="6" t="s">
        <v>3976</v>
      </c>
      <c r="W645" s="6"/>
      <c r="X645" s="6"/>
      <c r="Y645" s="6"/>
      <c r="Z645" t="s">
        <v>3972</v>
      </c>
    </row>
    <row r="646" spans="1:26">
      <c r="A646" s="1">
        <v>44301</v>
      </c>
      <c r="B646" s="2">
        <v>202104151262</v>
      </c>
      <c r="C646" t="s">
        <v>18</v>
      </c>
      <c r="D646" t="s">
        <v>5416</v>
      </c>
      <c r="E646" t="s">
        <v>3974</v>
      </c>
      <c r="F646" t="s">
        <v>19</v>
      </c>
      <c r="G646" t="s">
        <v>1476</v>
      </c>
      <c r="H646" s="3" t="s">
        <v>1887</v>
      </c>
      <c r="J646" t="s">
        <v>425</v>
      </c>
      <c r="K646">
        <v>1</v>
      </c>
      <c r="L646">
        <v>0</v>
      </c>
      <c r="N646" s="6" t="s">
        <v>1888</v>
      </c>
      <c r="O646" s="6"/>
      <c r="P646" s="6">
        <v>1081</v>
      </c>
      <c r="Q646" s="6" t="s">
        <v>1476</v>
      </c>
      <c r="R646" s="6" t="s">
        <v>1477</v>
      </c>
      <c r="S646" s="6"/>
      <c r="T646" s="6">
        <v>136336</v>
      </c>
      <c r="U646" s="6" t="s">
        <v>3975</v>
      </c>
      <c r="V646" s="6" t="s">
        <v>3976</v>
      </c>
      <c r="W646" s="6"/>
      <c r="X646" s="6"/>
      <c r="Y646" s="6"/>
      <c r="Z646" t="s">
        <v>3972</v>
      </c>
    </row>
    <row r="647" spans="1:26">
      <c r="A647" s="1">
        <v>44301</v>
      </c>
      <c r="B647" s="2">
        <v>202104151263</v>
      </c>
      <c r="C647" t="s">
        <v>18</v>
      </c>
      <c r="D647" t="s">
        <v>5417</v>
      </c>
      <c r="E647" t="s">
        <v>3980</v>
      </c>
      <c r="F647" t="s">
        <v>19</v>
      </c>
      <c r="G647" t="s">
        <v>1476</v>
      </c>
      <c r="H647" s="3" t="s">
        <v>187</v>
      </c>
      <c r="J647" t="s">
        <v>425</v>
      </c>
      <c r="K647">
        <v>1</v>
      </c>
      <c r="L647">
        <v>570</v>
      </c>
      <c r="N647" s="6" t="s">
        <v>2762</v>
      </c>
      <c r="O647" s="6"/>
      <c r="P647" s="6">
        <v>1529</v>
      </c>
      <c r="Q647" s="6" t="s">
        <v>1476</v>
      </c>
      <c r="R647" s="6" t="s">
        <v>1477</v>
      </c>
      <c r="S647" s="6"/>
      <c r="T647" s="6">
        <v>963187</v>
      </c>
      <c r="U647" s="6" t="s">
        <v>3981</v>
      </c>
      <c r="V647" s="6" t="s">
        <v>3982</v>
      </c>
      <c r="W647" s="6"/>
      <c r="X647" s="6"/>
      <c r="Y647" s="6"/>
      <c r="Z647" t="s">
        <v>3978</v>
      </c>
    </row>
    <row r="648" spans="1:26">
      <c r="A648" s="1">
        <v>44301</v>
      </c>
      <c r="B648" s="2">
        <v>202104151263</v>
      </c>
      <c r="C648" t="s">
        <v>18</v>
      </c>
      <c r="D648" t="s">
        <v>5417</v>
      </c>
      <c r="E648" t="s">
        <v>3980</v>
      </c>
      <c r="F648" t="s">
        <v>19</v>
      </c>
      <c r="G648" t="s">
        <v>1476</v>
      </c>
      <c r="H648" s="3" t="s">
        <v>295</v>
      </c>
      <c r="J648" t="s">
        <v>425</v>
      </c>
      <c r="K648">
        <v>2</v>
      </c>
      <c r="L648">
        <v>560</v>
      </c>
      <c r="N648" s="6" t="s">
        <v>1479</v>
      </c>
      <c r="O648" s="6"/>
      <c r="P648" s="6">
        <v>1529</v>
      </c>
      <c r="Q648" s="6" t="s">
        <v>1476</v>
      </c>
      <c r="R648" s="6" t="s">
        <v>1477</v>
      </c>
      <c r="S648" s="6"/>
      <c r="T648" s="6">
        <v>963187</v>
      </c>
      <c r="U648" s="6" t="s">
        <v>3981</v>
      </c>
      <c r="V648" s="6" t="s">
        <v>3982</v>
      </c>
      <c r="W648" s="6"/>
      <c r="X648" s="6"/>
      <c r="Y648" s="6"/>
      <c r="Z648" t="s">
        <v>3978</v>
      </c>
    </row>
    <row r="649" spans="1:26">
      <c r="A649" s="1">
        <v>44301</v>
      </c>
      <c r="B649" s="2">
        <v>202104151263</v>
      </c>
      <c r="C649" t="s">
        <v>18</v>
      </c>
      <c r="D649" t="s">
        <v>5417</v>
      </c>
      <c r="E649" t="s">
        <v>3980</v>
      </c>
      <c r="F649" t="s">
        <v>19</v>
      </c>
      <c r="G649" t="s">
        <v>1476</v>
      </c>
      <c r="H649" s="3" t="s">
        <v>163</v>
      </c>
      <c r="J649" t="s">
        <v>425</v>
      </c>
      <c r="K649">
        <v>1</v>
      </c>
      <c r="L649">
        <v>399</v>
      </c>
      <c r="N649" s="6" t="s">
        <v>1487</v>
      </c>
      <c r="O649" s="6"/>
      <c r="P649" s="6">
        <v>1529</v>
      </c>
      <c r="Q649" s="6" t="s">
        <v>1476</v>
      </c>
      <c r="R649" s="6" t="s">
        <v>1477</v>
      </c>
      <c r="S649" s="6"/>
      <c r="T649" s="6">
        <v>963187</v>
      </c>
      <c r="U649" s="6" t="s">
        <v>3981</v>
      </c>
      <c r="V649" s="6" t="s">
        <v>3982</v>
      </c>
      <c r="W649" s="6"/>
      <c r="X649" s="6"/>
      <c r="Y649" s="6"/>
      <c r="Z649" t="s">
        <v>3978</v>
      </c>
    </row>
    <row r="650" spans="1:26">
      <c r="A650" s="1">
        <v>44301</v>
      </c>
      <c r="B650" s="2">
        <v>202104151263</v>
      </c>
      <c r="C650" t="s">
        <v>18</v>
      </c>
      <c r="D650" t="s">
        <v>5417</v>
      </c>
      <c r="E650" t="s">
        <v>3980</v>
      </c>
      <c r="F650" t="s">
        <v>19</v>
      </c>
      <c r="G650" t="s">
        <v>1476</v>
      </c>
      <c r="H650" s="3" t="s">
        <v>1810</v>
      </c>
      <c r="J650" t="s">
        <v>425</v>
      </c>
      <c r="K650">
        <v>1</v>
      </c>
      <c r="L650">
        <v>0</v>
      </c>
      <c r="N650" s="6" t="s">
        <v>1811</v>
      </c>
      <c r="O650" s="6"/>
      <c r="P650" s="6">
        <v>1529</v>
      </c>
      <c r="Q650" s="6" t="s">
        <v>1476</v>
      </c>
      <c r="R650" s="6" t="s">
        <v>1477</v>
      </c>
      <c r="S650" s="6"/>
      <c r="T650" s="6">
        <v>963187</v>
      </c>
      <c r="U650" s="6" t="s">
        <v>3981</v>
      </c>
      <c r="V650" s="6" t="s">
        <v>3982</v>
      </c>
      <c r="W650" s="6"/>
      <c r="X650" s="6"/>
      <c r="Y650" s="6"/>
      <c r="Z650" t="s">
        <v>3978</v>
      </c>
    </row>
    <row r="651" spans="1:26">
      <c r="A651" s="1">
        <v>44301</v>
      </c>
      <c r="B651" s="2">
        <v>202104151263</v>
      </c>
      <c r="C651" t="s">
        <v>18</v>
      </c>
      <c r="D651" t="s">
        <v>5417</v>
      </c>
      <c r="E651" t="s">
        <v>3980</v>
      </c>
      <c r="F651" t="s">
        <v>19</v>
      </c>
      <c r="G651" t="s">
        <v>1476</v>
      </c>
      <c r="H651" s="3" t="s">
        <v>1887</v>
      </c>
      <c r="J651" t="s">
        <v>425</v>
      </c>
      <c r="K651">
        <v>1</v>
      </c>
      <c r="L651">
        <v>0</v>
      </c>
      <c r="N651" s="6" t="s">
        <v>1888</v>
      </c>
      <c r="O651" s="6"/>
      <c r="P651" s="6">
        <v>1529</v>
      </c>
      <c r="Q651" s="6" t="s">
        <v>1476</v>
      </c>
      <c r="R651" s="6" t="s">
        <v>1477</v>
      </c>
      <c r="S651" s="6"/>
      <c r="T651" s="6">
        <v>963187</v>
      </c>
      <c r="U651" s="6" t="s">
        <v>3981</v>
      </c>
      <c r="V651" s="6" t="s">
        <v>3982</v>
      </c>
      <c r="W651" s="6"/>
      <c r="X651" s="6"/>
      <c r="Y651" s="6"/>
      <c r="Z651" t="s">
        <v>3978</v>
      </c>
    </row>
    <row r="652" spans="1:26">
      <c r="A652" s="1">
        <v>44301</v>
      </c>
      <c r="B652" s="2">
        <v>202104151264</v>
      </c>
      <c r="C652" t="s">
        <v>18</v>
      </c>
      <c r="D652" t="s">
        <v>5418</v>
      </c>
      <c r="E652" t="s">
        <v>3986</v>
      </c>
      <c r="F652" t="s">
        <v>19</v>
      </c>
      <c r="G652" t="s">
        <v>1476</v>
      </c>
      <c r="H652" s="3" t="s">
        <v>181</v>
      </c>
      <c r="J652" t="s">
        <v>425</v>
      </c>
      <c r="K652">
        <v>1</v>
      </c>
      <c r="L652">
        <v>888</v>
      </c>
      <c r="N652" s="6" t="s">
        <v>879</v>
      </c>
      <c r="O652" s="6"/>
      <c r="P652" s="6">
        <v>888</v>
      </c>
      <c r="Q652" s="6" t="s">
        <v>1476</v>
      </c>
      <c r="R652" s="6" t="s">
        <v>1477</v>
      </c>
      <c r="S652" s="6"/>
      <c r="T652" s="6">
        <v>197571</v>
      </c>
      <c r="U652" s="6" t="s">
        <v>3987</v>
      </c>
      <c r="V652" s="6" t="s">
        <v>3988</v>
      </c>
      <c r="W652" s="6"/>
      <c r="X652" s="6"/>
      <c r="Y652" s="6"/>
      <c r="Z652" t="s">
        <v>3984</v>
      </c>
    </row>
    <row r="653" spans="1:26">
      <c r="A653" s="1">
        <v>44301</v>
      </c>
      <c r="B653" s="2">
        <v>202104151265</v>
      </c>
      <c r="C653" t="s">
        <v>18</v>
      </c>
      <c r="D653" t="s">
        <v>5419</v>
      </c>
      <c r="E653" t="s">
        <v>3992</v>
      </c>
      <c r="F653" t="s">
        <v>19</v>
      </c>
      <c r="G653" t="s">
        <v>1940</v>
      </c>
      <c r="H653" s="3">
        <v>4714781020954</v>
      </c>
      <c r="J653" t="s">
        <v>425</v>
      </c>
      <c r="K653">
        <v>1</v>
      </c>
      <c r="L653">
        <v>149</v>
      </c>
      <c r="N653" s="6" t="s">
        <v>1523</v>
      </c>
      <c r="O653" s="6"/>
      <c r="P653" s="6">
        <v>755</v>
      </c>
      <c r="Q653" s="6" t="s">
        <v>1940</v>
      </c>
      <c r="R653" s="6" t="s">
        <v>1048</v>
      </c>
      <c r="S653" s="6"/>
      <c r="T653" s="6"/>
      <c r="U653" s="6"/>
      <c r="V653" s="6"/>
      <c r="W653" s="6">
        <v>330</v>
      </c>
      <c r="X653" s="6" t="s">
        <v>3993</v>
      </c>
      <c r="Y653" s="6" t="s">
        <v>3994</v>
      </c>
      <c r="Z653" t="s">
        <v>3990</v>
      </c>
    </row>
    <row r="654" spans="1:26">
      <c r="A654" s="1">
        <v>44301</v>
      </c>
      <c r="B654" s="2">
        <v>202104151265</v>
      </c>
      <c r="C654" t="s">
        <v>18</v>
      </c>
      <c r="D654" t="s">
        <v>5419</v>
      </c>
      <c r="E654" t="s">
        <v>3992</v>
      </c>
      <c r="F654" t="s">
        <v>19</v>
      </c>
      <c r="G654" t="s">
        <v>1940</v>
      </c>
      <c r="H654" s="3">
        <v>4714781020800</v>
      </c>
      <c r="J654" t="s">
        <v>425</v>
      </c>
      <c r="K654">
        <v>1</v>
      </c>
      <c r="L654">
        <v>128</v>
      </c>
      <c r="N654" s="6" t="s">
        <v>1509</v>
      </c>
      <c r="O654" s="6"/>
      <c r="P654" s="6">
        <v>755</v>
      </c>
      <c r="Q654" s="6" t="s">
        <v>1940</v>
      </c>
      <c r="R654" s="6" t="s">
        <v>1048</v>
      </c>
      <c r="S654" s="6"/>
      <c r="T654" s="6"/>
      <c r="U654" s="6"/>
      <c r="V654" s="6"/>
      <c r="W654" s="6">
        <v>330</v>
      </c>
      <c r="X654" s="6" t="s">
        <v>3993</v>
      </c>
      <c r="Y654" s="6" t="s">
        <v>3994</v>
      </c>
      <c r="Z654" t="s">
        <v>3990</v>
      </c>
    </row>
    <row r="655" spans="1:26">
      <c r="A655" s="1">
        <v>44301</v>
      </c>
      <c r="B655" s="2">
        <v>202104151265</v>
      </c>
      <c r="C655" t="s">
        <v>18</v>
      </c>
      <c r="D655" t="s">
        <v>5419</v>
      </c>
      <c r="E655" t="s">
        <v>3992</v>
      </c>
      <c r="F655" t="s">
        <v>19</v>
      </c>
      <c r="G655" t="s">
        <v>1940</v>
      </c>
      <c r="H655" s="3">
        <v>4714781020817</v>
      </c>
      <c r="J655" t="s">
        <v>425</v>
      </c>
      <c r="K655">
        <v>1</v>
      </c>
      <c r="L655">
        <v>128</v>
      </c>
      <c r="N655" s="6" t="s">
        <v>1967</v>
      </c>
      <c r="O655" s="6"/>
      <c r="P655" s="6">
        <v>755</v>
      </c>
      <c r="Q655" s="6" t="s">
        <v>1940</v>
      </c>
      <c r="R655" s="6" t="s">
        <v>1048</v>
      </c>
      <c r="S655" s="6"/>
      <c r="T655" s="6"/>
      <c r="U655" s="6"/>
      <c r="V655" s="6"/>
      <c r="W655" s="6">
        <v>330</v>
      </c>
      <c r="X655" s="6" t="s">
        <v>3993</v>
      </c>
      <c r="Y655" s="6" t="s">
        <v>3994</v>
      </c>
      <c r="Z655" t="s">
        <v>3990</v>
      </c>
    </row>
    <row r="656" spans="1:26">
      <c r="A656" s="1">
        <v>44301</v>
      </c>
      <c r="B656" s="2">
        <v>202104151265</v>
      </c>
      <c r="C656" t="s">
        <v>18</v>
      </c>
      <c r="D656" t="s">
        <v>5419</v>
      </c>
      <c r="E656" t="s">
        <v>3992</v>
      </c>
      <c r="F656" t="s">
        <v>19</v>
      </c>
      <c r="G656" t="s">
        <v>1940</v>
      </c>
      <c r="H656" s="3">
        <v>4714781020824</v>
      </c>
      <c r="J656" t="s">
        <v>425</v>
      </c>
      <c r="K656">
        <v>1</v>
      </c>
      <c r="L656">
        <v>350</v>
      </c>
      <c r="N656" s="6" t="s">
        <v>1920</v>
      </c>
      <c r="O656" s="6"/>
      <c r="P656" s="6">
        <v>755</v>
      </c>
      <c r="Q656" s="6" t="s">
        <v>1940</v>
      </c>
      <c r="R656" s="6" t="s">
        <v>1048</v>
      </c>
      <c r="S656" s="6"/>
      <c r="T656" s="6"/>
      <c r="U656" s="6"/>
      <c r="V656" s="6"/>
      <c r="W656" s="6">
        <v>330</v>
      </c>
      <c r="X656" s="6" t="s">
        <v>3993</v>
      </c>
      <c r="Y656" s="6" t="s">
        <v>3994</v>
      </c>
      <c r="Z656" t="s">
        <v>3990</v>
      </c>
    </row>
    <row r="657" spans="1:26">
      <c r="A657" s="1">
        <v>44301</v>
      </c>
      <c r="B657" s="2">
        <v>202104151266</v>
      </c>
      <c r="C657" t="s">
        <v>18</v>
      </c>
      <c r="D657" t="s">
        <v>5420</v>
      </c>
      <c r="E657" t="s">
        <v>3998</v>
      </c>
      <c r="F657" t="s">
        <v>19</v>
      </c>
      <c r="G657" t="s">
        <v>1940</v>
      </c>
      <c r="H657" s="3" t="s">
        <v>295</v>
      </c>
      <c r="J657" t="s">
        <v>425</v>
      </c>
      <c r="K657">
        <v>2</v>
      </c>
      <c r="L657">
        <v>560</v>
      </c>
      <c r="N657" s="6" t="s">
        <v>1479</v>
      </c>
      <c r="O657" s="6"/>
      <c r="P657" s="6">
        <v>728</v>
      </c>
      <c r="Q657" s="6" t="s">
        <v>1940</v>
      </c>
      <c r="R657" s="6" t="s">
        <v>1048</v>
      </c>
      <c r="S657" s="6"/>
      <c r="T657" s="6"/>
      <c r="U657" s="6"/>
      <c r="V657" s="6"/>
      <c r="W657" s="6">
        <v>328</v>
      </c>
      <c r="X657" s="6" t="s">
        <v>3999</v>
      </c>
      <c r="Y657" s="6" t="s">
        <v>4000</v>
      </c>
      <c r="Z657" t="s">
        <v>3996</v>
      </c>
    </row>
    <row r="658" spans="1:26">
      <c r="A658" s="1">
        <v>44301</v>
      </c>
      <c r="B658" s="2">
        <v>202104151266</v>
      </c>
      <c r="C658" t="s">
        <v>18</v>
      </c>
      <c r="D658" t="s">
        <v>5420</v>
      </c>
      <c r="E658" t="s">
        <v>3998</v>
      </c>
      <c r="F658" t="s">
        <v>19</v>
      </c>
      <c r="G658" t="s">
        <v>1940</v>
      </c>
      <c r="H658" s="3">
        <v>4714781020466</v>
      </c>
      <c r="J658" t="s">
        <v>425</v>
      </c>
      <c r="K658">
        <v>1</v>
      </c>
      <c r="L658">
        <v>168</v>
      </c>
      <c r="N658" s="6" t="s">
        <v>1981</v>
      </c>
      <c r="O658" s="6"/>
      <c r="P658" s="6">
        <v>728</v>
      </c>
      <c r="Q658" s="6" t="s">
        <v>1940</v>
      </c>
      <c r="R658" s="6" t="s">
        <v>1048</v>
      </c>
      <c r="S658" s="6"/>
      <c r="T658" s="6"/>
      <c r="U658" s="6"/>
      <c r="V658" s="6"/>
      <c r="W658" s="6">
        <v>328</v>
      </c>
      <c r="X658" s="6" t="s">
        <v>3999</v>
      </c>
      <c r="Y658" s="6" t="s">
        <v>4000</v>
      </c>
      <c r="Z658" t="s">
        <v>3996</v>
      </c>
    </row>
    <row r="659" spans="1:26">
      <c r="A659" s="1">
        <v>44301</v>
      </c>
      <c r="B659" s="2">
        <v>202104151267</v>
      </c>
      <c r="C659" t="s">
        <v>18</v>
      </c>
      <c r="D659" t="s">
        <v>5421</v>
      </c>
      <c r="E659" t="s">
        <v>4004</v>
      </c>
      <c r="F659" t="s">
        <v>19</v>
      </c>
      <c r="G659" t="s">
        <v>1476</v>
      </c>
      <c r="H659" s="3" t="s">
        <v>284</v>
      </c>
      <c r="J659" t="s">
        <v>425</v>
      </c>
      <c r="K659">
        <v>1</v>
      </c>
      <c r="L659">
        <v>300</v>
      </c>
      <c r="N659" s="6" t="s">
        <v>1905</v>
      </c>
      <c r="O659" s="6"/>
      <c r="P659" s="6">
        <v>365</v>
      </c>
      <c r="Q659" s="6" t="s">
        <v>1476</v>
      </c>
      <c r="R659" s="6" t="s">
        <v>1477</v>
      </c>
      <c r="S659" s="6"/>
      <c r="T659" s="6">
        <v>902931</v>
      </c>
      <c r="U659" s="6" t="s">
        <v>4005</v>
      </c>
      <c r="V659" s="6" t="s">
        <v>4006</v>
      </c>
      <c r="W659" s="6"/>
      <c r="X659" s="6"/>
      <c r="Y659" s="6"/>
      <c r="Z659" t="s">
        <v>4002</v>
      </c>
    </row>
    <row r="660" spans="1:26">
      <c r="A660" s="1">
        <v>44301</v>
      </c>
      <c r="B660" s="2">
        <v>202104151267</v>
      </c>
      <c r="C660" t="s">
        <v>18</v>
      </c>
      <c r="D660" t="s">
        <v>5421</v>
      </c>
      <c r="E660" t="s">
        <v>4004</v>
      </c>
      <c r="F660" t="s">
        <v>19</v>
      </c>
      <c r="G660" t="s">
        <v>1476</v>
      </c>
      <c r="H660" s="3" t="s">
        <v>1474</v>
      </c>
      <c r="J660" t="s">
        <v>1475</v>
      </c>
      <c r="K660">
        <v>1</v>
      </c>
      <c r="L660">
        <v>65</v>
      </c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</row>
    <row r="661" spans="1:26">
      <c r="A661" s="1">
        <v>44301</v>
      </c>
      <c r="B661" s="2">
        <v>202104151268</v>
      </c>
      <c r="C661" t="s">
        <v>18</v>
      </c>
      <c r="D661" t="s">
        <v>5422</v>
      </c>
      <c r="E661" t="s">
        <v>4010</v>
      </c>
      <c r="F661" t="s">
        <v>19</v>
      </c>
      <c r="G661" t="s">
        <v>1960</v>
      </c>
      <c r="H661" s="3">
        <v>4714781021463</v>
      </c>
      <c r="J661" t="s">
        <v>425</v>
      </c>
      <c r="K661">
        <v>1</v>
      </c>
      <c r="L661">
        <v>120</v>
      </c>
      <c r="N661" s="6" t="s">
        <v>3102</v>
      </c>
      <c r="O661" s="6"/>
      <c r="P661" s="6">
        <v>1017</v>
      </c>
      <c r="Q661" s="6" t="s">
        <v>1960</v>
      </c>
      <c r="R661" s="6" t="s">
        <v>1961</v>
      </c>
      <c r="S661" s="6"/>
      <c r="T661" s="6"/>
      <c r="U661" s="6"/>
      <c r="V661" s="6"/>
      <c r="W661" s="6">
        <v>600</v>
      </c>
      <c r="X661" s="6" t="s">
        <v>4011</v>
      </c>
      <c r="Y661" s="6"/>
      <c r="Z661" t="s">
        <v>4008</v>
      </c>
    </row>
    <row r="662" spans="1:26">
      <c r="A662" s="1">
        <v>44301</v>
      </c>
      <c r="B662" s="2">
        <v>202104151268</v>
      </c>
      <c r="C662" t="s">
        <v>18</v>
      </c>
      <c r="D662" t="s">
        <v>5422</v>
      </c>
      <c r="E662" t="s">
        <v>4010</v>
      </c>
      <c r="F662" t="s">
        <v>19</v>
      </c>
      <c r="G662" t="s">
        <v>1960</v>
      </c>
      <c r="H662" s="3">
        <v>4714781020282</v>
      </c>
      <c r="J662" t="s">
        <v>425</v>
      </c>
      <c r="K662">
        <v>1</v>
      </c>
      <c r="L662">
        <v>299</v>
      </c>
      <c r="N662" s="6" t="s">
        <v>1913</v>
      </c>
      <c r="O662" s="6"/>
      <c r="P662" s="6">
        <v>1017</v>
      </c>
      <c r="Q662" s="6" t="s">
        <v>1960</v>
      </c>
      <c r="R662" s="6" t="s">
        <v>1961</v>
      </c>
      <c r="S662" s="6"/>
      <c r="T662" s="6"/>
      <c r="U662" s="6"/>
      <c r="V662" s="6"/>
      <c r="W662" s="6">
        <v>600</v>
      </c>
      <c r="X662" s="6" t="s">
        <v>4011</v>
      </c>
      <c r="Y662" s="6"/>
      <c r="Z662" t="s">
        <v>4008</v>
      </c>
    </row>
    <row r="663" spans="1:26">
      <c r="A663" s="1">
        <v>44301</v>
      </c>
      <c r="B663" s="2">
        <v>202104151268</v>
      </c>
      <c r="C663" t="s">
        <v>18</v>
      </c>
      <c r="D663" t="s">
        <v>5422</v>
      </c>
      <c r="E663" t="s">
        <v>4010</v>
      </c>
      <c r="F663" t="s">
        <v>19</v>
      </c>
      <c r="G663" t="s">
        <v>1960</v>
      </c>
      <c r="H663" s="3">
        <v>4714781024730</v>
      </c>
      <c r="J663" t="s">
        <v>425</v>
      </c>
      <c r="K663">
        <v>2</v>
      </c>
      <c r="L663">
        <v>598</v>
      </c>
      <c r="N663" s="6" t="s">
        <v>1500</v>
      </c>
      <c r="O663" s="6"/>
      <c r="P663" s="6">
        <v>1017</v>
      </c>
      <c r="Q663" s="6" t="s">
        <v>1960</v>
      </c>
      <c r="R663" s="6" t="s">
        <v>1961</v>
      </c>
      <c r="S663" s="6"/>
      <c r="T663" s="6"/>
      <c r="U663" s="6"/>
      <c r="V663" s="6"/>
      <c r="W663" s="6">
        <v>600</v>
      </c>
      <c r="X663" s="6" t="s">
        <v>4011</v>
      </c>
      <c r="Y663" s="6"/>
      <c r="Z663" t="s">
        <v>4008</v>
      </c>
    </row>
    <row r="664" spans="1:26">
      <c r="A664" s="1">
        <v>44301</v>
      </c>
      <c r="B664" s="2">
        <v>202104151268</v>
      </c>
      <c r="C664" t="s">
        <v>18</v>
      </c>
      <c r="D664" t="s">
        <v>5422</v>
      </c>
      <c r="E664" t="s">
        <v>4010</v>
      </c>
      <c r="F664" t="s">
        <v>19</v>
      </c>
      <c r="G664" t="s">
        <v>1960</v>
      </c>
      <c r="H664" s="3" t="s">
        <v>1740</v>
      </c>
      <c r="J664" t="s">
        <v>425</v>
      </c>
      <c r="K664">
        <v>1</v>
      </c>
      <c r="L664">
        <v>0</v>
      </c>
      <c r="N664" s="6" t="s">
        <v>1741</v>
      </c>
      <c r="O664" s="6"/>
      <c r="P664" s="6">
        <v>1017</v>
      </c>
      <c r="Q664" s="6" t="s">
        <v>1960</v>
      </c>
      <c r="R664" s="6" t="s">
        <v>1961</v>
      </c>
      <c r="S664" s="6"/>
      <c r="T664" s="6"/>
      <c r="U664" s="6"/>
      <c r="V664" s="6"/>
      <c r="W664" s="6">
        <v>600</v>
      </c>
      <c r="X664" s="6" t="s">
        <v>4011</v>
      </c>
      <c r="Y664" s="6"/>
      <c r="Z664" t="s">
        <v>4008</v>
      </c>
    </row>
    <row r="665" spans="1:26">
      <c r="A665" s="1">
        <v>44301</v>
      </c>
      <c r="B665" s="2">
        <v>202104151269</v>
      </c>
      <c r="C665" t="s">
        <v>18</v>
      </c>
      <c r="D665" t="s">
        <v>5423</v>
      </c>
      <c r="E665" t="s">
        <v>4015</v>
      </c>
      <c r="F665" t="s">
        <v>19</v>
      </c>
      <c r="G665" t="s">
        <v>1960</v>
      </c>
      <c r="H665" s="3" t="s">
        <v>163</v>
      </c>
      <c r="J665" t="s">
        <v>425</v>
      </c>
      <c r="K665">
        <v>1</v>
      </c>
      <c r="L665">
        <v>399</v>
      </c>
      <c r="N665" s="6" t="s">
        <v>1487</v>
      </c>
      <c r="O665" s="6"/>
      <c r="P665" s="6">
        <v>1547</v>
      </c>
      <c r="Q665" s="6" t="s">
        <v>1960</v>
      </c>
      <c r="R665" s="6" t="s">
        <v>1961</v>
      </c>
      <c r="S665" s="6"/>
      <c r="T665" s="6"/>
      <c r="U665" s="6"/>
      <c r="V665" s="6"/>
      <c r="W665" s="6">
        <v>723</v>
      </c>
      <c r="X665" s="6" t="s">
        <v>4016</v>
      </c>
      <c r="Y665" s="6"/>
      <c r="Z665" t="s">
        <v>4013</v>
      </c>
    </row>
    <row r="666" spans="1:26">
      <c r="A666" s="1">
        <v>44301</v>
      </c>
      <c r="B666" s="2">
        <v>202104151269</v>
      </c>
      <c r="C666" t="s">
        <v>18</v>
      </c>
      <c r="D666" t="s">
        <v>5423</v>
      </c>
      <c r="E666" t="s">
        <v>4015</v>
      </c>
      <c r="F666" t="s">
        <v>19</v>
      </c>
      <c r="G666" t="s">
        <v>1960</v>
      </c>
      <c r="H666" s="3">
        <v>4714781020107</v>
      </c>
      <c r="J666" t="s">
        <v>425</v>
      </c>
      <c r="K666">
        <v>1</v>
      </c>
      <c r="L666">
        <v>399</v>
      </c>
      <c r="N666" s="6" t="s">
        <v>877</v>
      </c>
      <c r="O666" s="6"/>
      <c r="P666" s="6">
        <v>1547</v>
      </c>
      <c r="Q666" s="6" t="s">
        <v>1960</v>
      </c>
      <c r="R666" s="6" t="s">
        <v>1961</v>
      </c>
      <c r="S666" s="6"/>
      <c r="T666" s="6"/>
      <c r="U666" s="6"/>
      <c r="V666" s="6"/>
      <c r="W666" s="6">
        <v>723</v>
      </c>
      <c r="X666" s="6" t="s">
        <v>4016</v>
      </c>
      <c r="Y666" s="6"/>
      <c r="Z666" t="s">
        <v>4013</v>
      </c>
    </row>
    <row r="667" spans="1:26">
      <c r="A667" s="1">
        <v>44301</v>
      </c>
      <c r="B667" s="2">
        <v>202104151269</v>
      </c>
      <c r="C667" t="s">
        <v>18</v>
      </c>
      <c r="D667" t="s">
        <v>5423</v>
      </c>
      <c r="E667" t="s">
        <v>4015</v>
      </c>
      <c r="F667" t="s">
        <v>19</v>
      </c>
      <c r="G667" t="s">
        <v>1960</v>
      </c>
      <c r="H667" s="3" t="s">
        <v>175</v>
      </c>
      <c r="J667" t="s">
        <v>425</v>
      </c>
      <c r="K667">
        <v>1</v>
      </c>
      <c r="L667">
        <v>450</v>
      </c>
      <c r="N667" s="6" t="s">
        <v>1482</v>
      </c>
      <c r="O667" s="6"/>
      <c r="P667" s="6">
        <v>1547</v>
      </c>
      <c r="Q667" s="6" t="s">
        <v>1960</v>
      </c>
      <c r="R667" s="6" t="s">
        <v>1961</v>
      </c>
      <c r="S667" s="6"/>
      <c r="T667" s="6"/>
      <c r="U667" s="6"/>
      <c r="V667" s="6"/>
      <c r="W667" s="6">
        <v>723</v>
      </c>
      <c r="X667" s="6" t="s">
        <v>4016</v>
      </c>
      <c r="Y667" s="6"/>
      <c r="Z667" t="s">
        <v>4013</v>
      </c>
    </row>
    <row r="668" spans="1:26">
      <c r="A668" s="1">
        <v>44301</v>
      </c>
      <c r="B668" s="2">
        <v>202104151269</v>
      </c>
      <c r="C668" t="s">
        <v>18</v>
      </c>
      <c r="D668" t="s">
        <v>5423</v>
      </c>
      <c r="E668" t="s">
        <v>4015</v>
      </c>
      <c r="F668" t="s">
        <v>19</v>
      </c>
      <c r="G668" t="s">
        <v>1960</v>
      </c>
      <c r="H668" s="3">
        <v>4714781020282</v>
      </c>
      <c r="J668" t="s">
        <v>425</v>
      </c>
      <c r="K668">
        <v>1</v>
      </c>
      <c r="L668">
        <v>299</v>
      </c>
      <c r="N668" s="6" t="s">
        <v>1913</v>
      </c>
      <c r="O668" s="6"/>
      <c r="P668" s="6">
        <v>1547</v>
      </c>
      <c r="Q668" s="6" t="s">
        <v>1960</v>
      </c>
      <c r="R668" s="6" t="s">
        <v>1961</v>
      </c>
      <c r="S668" s="6"/>
      <c r="T668" s="6"/>
      <c r="U668" s="6"/>
      <c r="V668" s="6"/>
      <c r="W668" s="6">
        <v>723</v>
      </c>
      <c r="X668" s="6" t="s">
        <v>4016</v>
      </c>
      <c r="Y668" s="6"/>
      <c r="Z668" t="s">
        <v>4013</v>
      </c>
    </row>
    <row r="669" spans="1:26">
      <c r="A669" s="1">
        <v>44301</v>
      </c>
      <c r="B669" s="2">
        <v>202104151269</v>
      </c>
      <c r="C669" t="s">
        <v>18</v>
      </c>
      <c r="D669" t="s">
        <v>5423</v>
      </c>
      <c r="E669" t="s">
        <v>4015</v>
      </c>
      <c r="F669" t="s">
        <v>19</v>
      </c>
      <c r="G669" t="s">
        <v>1960</v>
      </c>
      <c r="H669" s="3" t="s">
        <v>1887</v>
      </c>
      <c r="J669" t="s">
        <v>425</v>
      </c>
      <c r="K669">
        <v>1</v>
      </c>
      <c r="L669">
        <v>0</v>
      </c>
      <c r="N669" s="6" t="s">
        <v>1888</v>
      </c>
      <c r="O669" s="6"/>
      <c r="P669" s="6">
        <v>1547</v>
      </c>
      <c r="Q669" s="6" t="s">
        <v>1960</v>
      </c>
      <c r="R669" s="6" t="s">
        <v>1961</v>
      </c>
      <c r="S669" s="6"/>
      <c r="T669" s="6"/>
      <c r="U669" s="6"/>
      <c r="V669" s="6"/>
      <c r="W669" s="6">
        <v>723</v>
      </c>
      <c r="X669" s="6" t="s">
        <v>4016</v>
      </c>
      <c r="Y669" s="6"/>
      <c r="Z669" t="s">
        <v>4013</v>
      </c>
    </row>
    <row r="670" spans="1:26">
      <c r="A670" s="1">
        <v>44301</v>
      </c>
      <c r="B670" s="2">
        <v>202104151269</v>
      </c>
      <c r="C670" t="s">
        <v>18</v>
      </c>
      <c r="D670" t="s">
        <v>5423</v>
      </c>
      <c r="E670" t="s">
        <v>4015</v>
      </c>
      <c r="F670" t="s">
        <v>19</v>
      </c>
      <c r="G670" t="s">
        <v>1960</v>
      </c>
      <c r="H670" s="3" t="s">
        <v>1740</v>
      </c>
      <c r="J670" t="s">
        <v>425</v>
      </c>
      <c r="K670">
        <v>1</v>
      </c>
      <c r="L670">
        <v>0</v>
      </c>
      <c r="N670" s="6" t="s">
        <v>1741</v>
      </c>
      <c r="O670" s="6"/>
      <c r="P670" s="6">
        <v>1547</v>
      </c>
      <c r="Q670" s="6" t="s">
        <v>1960</v>
      </c>
      <c r="R670" s="6" t="s">
        <v>1961</v>
      </c>
      <c r="S670" s="6"/>
      <c r="T670" s="6"/>
      <c r="U670" s="6"/>
      <c r="V670" s="6"/>
      <c r="W670" s="6">
        <v>723</v>
      </c>
      <c r="X670" s="6" t="s">
        <v>4016</v>
      </c>
      <c r="Y670" s="6"/>
      <c r="Z670" t="s">
        <v>4013</v>
      </c>
    </row>
    <row r="671" spans="1:26">
      <c r="A671" s="1">
        <v>44301</v>
      </c>
      <c r="B671" s="2">
        <v>202104151270</v>
      </c>
      <c r="C671" t="s">
        <v>18</v>
      </c>
      <c r="D671" t="s">
        <v>5424</v>
      </c>
      <c r="E671" t="s">
        <v>4020</v>
      </c>
      <c r="F671" t="s">
        <v>19</v>
      </c>
      <c r="G671" t="s">
        <v>1940</v>
      </c>
      <c r="H671" s="3">
        <v>4714781024723</v>
      </c>
      <c r="J671" t="s">
        <v>425</v>
      </c>
      <c r="K671">
        <v>5</v>
      </c>
      <c r="L671">
        <v>1206</v>
      </c>
      <c r="N671" s="6" t="s">
        <v>1525</v>
      </c>
      <c r="O671" s="6"/>
      <c r="P671" s="6">
        <v>3897</v>
      </c>
      <c r="Q671" s="6" t="s">
        <v>1940</v>
      </c>
      <c r="R671" s="6" t="s">
        <v>1048</v>
      </c>
      <c r="S671" s="6"/>
      <c r="T671" s="6"/>
      <c r="U671" s="6"/>
      <c r="V671" s="6"/>
      <c r="W671" s="6">
        <v>231</v>
      </c>
      <c r="X671" s="6" t="s">
        <v>4021</v>
      </c>
      <c r="Y671" s="6"/>
      <c r="Z671" t="s">
        <v>4018</v>
      </c>
    </row>
    <row r="672" spans="1:26">
      <c r="A672" s="1">
        <v>44301</v>
      </c>
      <c r="B672" s="2">
        <v>202104151270</v>
      </c>
      <c r="C672" t="s">
        <v>18</v>
      </c>
      <c r="D672" t="s">
        <v>5424</v>
      </c>
      <c r="E672" t="s">
        <v>4020</v>
      </c>
      <c r="F672" t="s">
        <v>19</v>
      </c>
      <c r="G672" t="s">
        <v>1940</v>
      </c>
      <c r="H672" s="3">
        <v>4714781024730</v>
      </c>
      <c r="J672" t="s">
        <v>425</v>
      </c>
      <c r="K672">
        <v>3</v>
      </c>
      <c r="L672">
        <v>897</v>
      </c>
      <c r="N672" s="6" t="s">
        <v>1500</v>
      </c>
      <c r="O672" s="6"/>
      <c r="P672" s="6">
        <v>3897</v>
      </c>
      <c r="Q672" s="6" t="s">
        <v>1940</v>
      </c>
      <c r="R672" s="6" t="s">
        <v>1048</v>
      </c>
      <c r="S672" s="6"/>
      <c r="T672" s="6"/>
      <c r="U672" s="6"/>
      <c r="V672" s="6"/>
      <c r="W672" s="6">
        <v>231</v>
      </c>
      <c r="X672" s="6" t="s">
        <v>4021</v>
      </c>
      <c r="Y672" s="6"/>
      <c r="Z672" t="s">
        <v>4018</v>
      </c>
    </row>
    <row r="673" spans="1:26">
      <c r="A673" s="1">
        <v>44301</v>
      </c>
      <c r="B673" s="2">
        <v>202104151270</v>
      </c>
      <c r="C673" t="s">
        <v>18</v>
      </c>
      <c r="D673" t="s">
        <v>5424</v>
      </c>
      <c r="E673" t="s">
        <v>4020</v>
      </c>
      <c r="F673" t="s">
        <v>19</v>
      </c>
      <c r="G673" t="s">
        <v>1940</v>
      </c>
      <c r="H673" s="3">
        <v>4714781024716</v>
      </c>
      <c r="J673" t="s">
        <v>425</v>
      </c>
      <c r="K673">
        <v>3</v>
      </c>
      <c r="L673">
        <v>897</v>
      </c>
      <c r="N673" s="6" t="s">
        <v>1515</v>
      </c>
      <c r="O673" s="6"/>
      <c r="P673" s="6">
        <v>3897</v>
      </c>
      <c r="Q673" s="6" t="s">
        <v>1940</v>
      </c>
      <c r="R673" s="6" t="s">
        <v>1048</v>
      </c>
      <c r="S673" s="6"/>
      <c r="T673" s="6"/>
      <c r="U673" s="6"/>
      <c r="V673" s="6"/>
      <c r="W673" s="6">
        <v>231</v>
      </c>
      <c r="X673" s="6" t="s">
        <v>4021</v>
      </c>
      <c r="Y673" s="6"/>
      <c r="Z673" t="s">
        <v>4018</v>
      </c>
    </row>
    <row r="674" spans="1:26">
      <c r="A674" s="1">
        <v>44301</v>
      </c>
      <c r="B674" s="2">
        <v>202104151270</v>
      </c>
      <c r="C674" t="s">
        <v>18</v>
      </c>
      <c r="D674" t="s">
        <v>5424</v>
      </c>
      <c r="E674" t="s">
        <v>4020</v>
      </c>
      <c r="F674" t="s">
        <v>19</v>
      </c>
      <c r="G674" t="s">
        <v>1940</v>
      </c>
      <c r="H674" s="3">
        <v>4714781020282</v>
      </c>
      <c r="J674" t="s">
        <v>425</v>
      </c>
      <c r="K674">
        <v>3</v>
      </c>
      <c r="L674">
        <v>897</v>
      </c>
      <c r="N674" s="6" t="s">
        <v>1913</v>
      </c>
      <c r="O674" s="6"/>
      <c r="P674" s="6">
        <v>3897</v>
      </c>
      <c r="Q674" s="6" t="s">
        <v>1940</v>
      </c>
      <c r="R674" s="6" t="s">
        <v>1048</v>
      </c>
      <c r="S674" s="6"/>
      <c r="T674" s="6"/>
      <c r="U674" s="6"/>
      <c r="V674" s="6"/>
      <c r="W674" s="6">
        <v>231</v>
      </c>
      <c r="X674" s="6" t="s">
        <v>4021</v>
      </c>
      <c r="Y674" s="6"/>
      <c r="Z674" t="s">
        <v>4018</v>
      </c>
    </row>
    <row r="675" spans="1:26">
      <c r="A675" s="1">
        <v>44301</v>
      </c>
      <c r="B675" s="2">
        <v>202104151270</v>
      </c>
      <c r="C675" t="s">
        <v>18</v>
      </c>
      <c r="D675" t="s">
        <v>5424</v>
      </c>
      <c r="E675" t="s">
        <v>4020</v>
      </c>
      <c r="F675" t="s">
        <v>19</v>
      </c>
      <c r="G675" t="s">
        <v>1940</v>
      </c>
      <c r="H675" s="3" t="s">
        <v>1740</v>
      </c>
      <c r="J675" t="s">
        <v>425</v>
      </c>
      <c r="K675">
        <v>1</v>
      </c>
      <c r="L675">
        <v>0</v>
      </c>
      <c r="N675" s="6" t="s">
        <v>1741</v>
      </c>
      <c r="O675" s="6"/>
      <c r="P675" s="6">
        <v>3897</v>
      </c>
      <c r="Q675" s="6" t="s">
        <v>1940</v>
      </c>
      <c r="R675" s="6" t="s">
        <v>1048</v>
      </c>
      <c r="S675" s="6"/>
      <c r="T675" s="6"/>
      <c r="U675" s="6"/>
      <c r="V675" s="6"/>
      <c r="W675" s="6">
        <v>231</v>
      </c>
      <c r="X675" s="6" t="s">
        <v>4021</v>
      </c>
      <c r="Y675" s="6"/>
      <c r="Z675" t="s">
        <v>4018</v>
      </c>
    </row>
    <row r="676" spans="1:26">
      <c r="A676" s="1">
        <v>44301</v>
      </c>
      <c r="B676" s="2">
        <v>202104151270</v>
      </c>
      <c r="C676" t="s">
        <v>18</v>
      </c>
      <c r="D676" t="s">
        <v>5424</v>
      </c>
      <c r="E676" t="s">
        <v>4020</v>
      </c>
      <c r="F676" t="s">
        <v>19</v>
      </c>
      <c r="G676" t="s">
        <v>1940</v>
      </c>
      <c r="H676" s="3" t="s">
        <v>1740</v>
      </c>
      <c r="J676" t="s">
        <v>425</v>
      </c>
      <c r="K676">
        <v>1</v>
      </c>
      <c r="L676">
        <v>0</v>
      </c>
      <c r="N676" s="6" t="s">
        <v>1741</v>
      </c>
      <c r="O676" s="6"/>
      <c r="P676" s="6">
        <v>3897</v>
      </c>
      <c r="Q676" s="6" t="s">
        <v>1940</v>
      </c>
      <c r="R676" s="6" t="s">
        <v>1048</v>
      </c>
      <c r="S676" s="6"/>
      <c r="T676" s="6"/>
      <c r="U676" s="6"/>
      <c r="V676" s="6"/>
      <c r="W676" s="6">
        <v>231</v>
      </c>
      <c r="X676" s="6" t="s">
        <v>4021</v>
      </c>
      <c r="Y676" s="6"/>
      <c r="Z676" t="s">
        <v>4018</v>
      </c>
    </row>
    <row r="677" spans="1:26">
      <c r="A677" s="1">
        <v>44301</v>
      </c>
      <c r="B677" s="2">
        <v>202104151270</v>
      </c>
      <c r="C677" t="s">
        <v>18</v>
      </c>
      <c r="D677" t="s">
        <v>5424</v>
      </c>
      <c r="E677" t="s">
        <v>4020</v>
      </c>
      <c r="F677" t="s">
        <v>19</v>
      </c>
      <c r="G677" t="s">
        <v>1940</v>
      </c>
      <c r="H677" s="3" t="s">
        <v>1810</v>
      </c>
      <c r="J677" t="s">
        <v>425</v>
      </c>
      <c r="K677">
        <v>1</v>
      </c>
      <c r="L677">
        <v>0</v>
      </c>
      <c r="N677" s="6" t="s">
        <v>1811</v>
      </c>
      <c r="O677" s="6"/>
      <c r="P677" s="6">
        <v>3897</v>
      </c>
      <c r="Q677" s="6" t="s">
        <v>1940</v>
      </c>
      <c r="R677" s="6" t="s">
        <v>1048</v>
      </c>
      <c r="S677" s="6"/>
      <c r="T677" s="6"/>
      <c r="U677" s="6"/>
      <c r="V677" s="6"/>
      <c r="W677" s="6">
        <v>231</v>
      </c>
      <c r="X677" s="6" t="s">
        <v>4021</v>
      </c>
      <c r="Y677" s="6"/>
      <c r="Z677" t="s">
        <v>4018</v>
      </c>
    </row>
    <row r="678" spans="1:26">
      <c r="A678" s="1">
        <v>44301</v>
      </c>
      <c r="B678" s="2">
        <v>202104151271</v>
      </c>
      <c r="C678" t="s">
        <v>18</v>
      </c>
      <c r="D678" t="s">
        <v>5425</v>
      </c>
      <c r="E678" t="s">
        <v>4025</v>
      </c>
      <c r="F678" t="s">
        <v>19</v>
      </c>
      <c r="G678" t="s">
        <v>1476</v>
      </c>
      <c r="H678" s="3" t="s">
        <v>185</v>
      </c>
      <c r="J678" t="s">
        <v>425</v>
      </c>
      <c r="K678">
        <v>1</v>
      </c>
      <c r="L678">
        <v>336</v>
      </c>
      <c r="N678" s="6" t="s">
        <v>1924</v>
      </c>
      <c r="O678" s="6"/>
      <c r="P678" s="6">
        <v>1031</v>
      </c>
      <c r="Q678" s="6" t="s">
        <v>1476</v>
      </c>
      <c r="R678" s="6" t="s">
        <v>1477</v>
      </c>
      <c r="S678" s="6"/>
      <c r="T678" s="6">
        <v>189112</v>
      </c>
      <c r="U678" s="6" t="s">
        <v>2419</v>
      </c>
      <c r="V678" s="6" t="s">
        <v>2420</v>
      </c>
      <c r="W678" s="6"/>
      <c r="X678" s="6"/>
      <c r="Y678" s="6"/>
      <c r="Z678" t="s">
        <v>4023</v>
      </c>
    </row>
    <row r="679" spans="1:26">
      <c r="A679" s="1">
        <v>44301</v>
      </c>
      <c r="B679" s="2">
        <v>202104151271</v>
      </c>
      <c r="C679" t="s">
        <v>18</v>
      </c>
      <c r="D679" t="s">
        <v>5425</v>
      </c>
      <c r="E679" t="s">
        <v>4025</v>
      </c>
      <c r="F679" t="s">
        <v>19</v>
      </c>
      <c r="G679" t="s">
        <v>1476</v>
      </c>
      <c r="H679" s="3" t="s">
        <v>1042</v>
      </c>
      <c r="J679" t="s">
        <v>425</v>
      </c>
      <c r="K679">
        <v>1</v>
      </c>
      <c r="L679">
        <v>399</v>
      </c>
      <c r="N679" s="6" t="s">
        <v>1487</v>
      </c>
      <c r="O679" s="6"/>
      <c r="P679" s="6">
        <v>1031</v>
      </c>
      <c r="Q679" s="6" t="s">
        <v>1476</v>
      </c>
      <c r="R679" s="6" t="s">
        <v>1477</v>
      </c>
      <c r="S679" s="6"/>
      <c r="T679" s="6">
        <v>189112</v>
      </c>
      <c r="U679" s="6" t="s">
        <v>2419</v>
      </c>
      <c r="V679" s="6" t="s">
        <v>2420</v>
      </c>
      <c r="W679" s="6"/>
      <c r="X679" s="6"/>
      <c r="Y679" s="6"/>
      <c r="Z679" t="s">
        <v>4023</v>
      </c>
    </row>
    <row r="680" spans="1:26">
      <c r="A680" s="1">
        <v>44301</v>
      </c>
      <c r="B680" s="2">
        <v>202104151271</v>
      </c>
      <c r="C680" t="s">
        <v>18</v>
      </c>
      <c r="D680" t="s">
        <v>5425</v>
      </c>
      <c r="E680" t="s">
        <v>4025</v>
      </c>
      <c r="F680" t="s">
        <v>19</v>
      </c>
      <c r="G680" t="s">
        <v>1476</v>
      </c>
      <c r="H680" s="3">
        <v>4714781020817</v>
      </c>
      <c r="J680" t="s">
        <v>425</v>
      </c>
      <c r="K680">
        <v>1</v>
      </c>
      <c r="L680">
        <v>128</v>
      </c>
      <c r="N680" s="6" t="s">
        <v>1967</v>
      </c>
      <c r="O680" s="6"/>
      <c r="P680" s="6">
        <v>1031</v>
      </c>
      <c r="Q680" s="6" t="s">
        <v>1476</v>
      </c>
      <c r="R680" s="6" t="s">
        <v>1477</v>
      </c>
      <c r="S680" s="6"/>
      <c r="T680" s="6">
        <v>189112</v>
      </c>
      <c r="U680" s="6" t="s">
        <v>2419</v>
      </c>
      <c r="V680" s="6" t="s">
        <v>2420</v>
      </c>
      <c r="W680" s="6"/>
      <c r="X680" s="6"/>
      <c r="Y680" s="6"/>
      <c r="Z680" t="s">
        <v>4023</v>
      </c>
    </row>
    <row r="681" spans="1:26">
      <c r="A681" s="1">
        <v>44301</v>
      </c>
      <c r="B681" s="2">
        <v>202104151271</v>
      </c>
      <c r="C681" t="s">
        <v>18</v>
      </c>
      <c r="D681" t="s">
        <v>5425</v>
      </c>
      <c r="E681" t="s">
        <v>4025</v>
      </c>
      <c r="F681" t="s">
        <v>19</v>
      </c>
      <c r="G681" t="s">
        <v>1476</v>
      </c>
      <c r="H681" s="3">
        <v>4714781020466</v>
      </c>
      <c r="J681" t="s">
        <v>425</v>
      </c>
      <c r="K681">
        <v>1</v>
      </c>
      <c r="L681">
        <v>168</v>
      </c>
      <c r="N681" s="6" t="s">
        <v>1981</v>
      </c>
      <c r="O681" s="6"/>
      <c r="P681" s="6">
        <v>1031</v>
      </c>
      <c r="Q681" s="6" t="s">
        <v>1476</v>
      </c>
      <c r="R681" s="6" t="s">
        <v>1477</v>
      </c>
      <c r="S681" s="6"/>
      <c r="T681" s="6">
        <v>189112</v>
      </c>
      <c r="U681" s="6" t="s">
        <v>2419</v>
      </c>
      <c r="V681" s="6" t="s">
        <v>2420</v>
      </c>
      <c r="W681" s="6"/>
      <c r="X681" s="6"/>
      <c r="Y681" s="6"/>
      <c r="Z681" t="s">
        <v>4023</v>
      </c>
    </row>
    <row r="682" spans="1:26">
      <c r="A682" s="1">
        <v>44301</v>
      </c>
      <c r="B682" s="2">
        <v>202104151271</v>
      </c>
      <c r="C682" t="s">
        <v>18</v>
      </c>
      <c r="D682" t="s">
        <v>5425</v>
      </c>
      <c r="E682" t="s">
        <v>4025</v>
      </c>
      <c r="F682" t="s">
        <v>19</v>
      </c>
      <c r="G682" t="s">
        <v>1476</v>
      </c>
      <c r="H682" s="3" t="s">
        <v>1810</v>
      </c>
      <c r="J682" t="s">
        <v>425</v>
      </c>
      <c r="K682">
        <v>1</v>
      </c>
      <c r="L682">
        <v>0</v>
      </c>
      <c r="N682" s="6" t="s">
        <v>1811</v>
      </c>
      <c r="O682" s="6"/>
      <c r="P682" s="6">
        <v>1031</v>
      </c>
      <c r="Q682" s="6" t="s">
        <v>1476</v>
      </c>
      <c r="R682" s="6" t="s">
        <v>1477</v>
      </c>
      <c r="S682" s="6"/>
      <c r="T682" s="6">
        <v>189112</v>
      </c>
      <c r="U682" s="6" t="s">
        <v>2419</v>
      </c>
      <c r="V682" s="6" t="s">
        <v>2420</v>
      </c>
      <c r="W682" s="6"/>
      <c r="X682" s="6"/>
      <c r="Y682" s="6"/>
      <c r="Z682" t="s">
        <v>4023</v>
      </c>
    </row>
    <row r="683" spans="1:26">
      <c r="A683" s="1">
        <v>44301</v>
      </c>
      <c r="B683" s="2">
        <v>202104151272</v>
      </c>
      <c r="C683" t="s">
        <v>18</v>
      </c>
      <c r="D683" t="s">
        <v>5426</v>
      </c>
      <c r="E683" t="s">
        <v>4029</v>
      </c>
      <c r="F683" t="s">
        <v>19</v>
      </c>
      <c r="G683" t="s">
        <v>1960</v>
      </c>
      <c r="H683" s="3" t="s">
        <v>298</v>
      </c>
      <c r="J683" t="s">
        <v>425</v>
      </c>
      <c r="K683">
        <v>1</v>
      </c>
      <c r="L683">
        <v>612</v>
      </c>
      <c r="N683" s="6" t="s">
        <v>1945</v>
      </c>
      <c r="O683" s="6"/>
      <c r="P683" s="6">
        <v>1291</v>
      </c>
      <c r="Q683" s="6" t="s">
        <v>1960</v>
      </c>
      <c r="R683" s="6" t="s">
        <v>1961</v>
      </c>
      <c r="S683" s="6"/>
      <c r="T683" s="6"/>
      <c r="U683" s="6"/>
      <c r="V683" s="6"/>
      <c r="W683" s="6">
        <v>413</v>
      </c>
      <c r="X683" s="6" t="s">
        <v>4030</v>
      </c>
      <c r="Y683" s="6"/>
      <c r="Z683" t="s">
        <v>4027</v>
      </c>
    </row>
    <row r="684" spans="1:26">
      <c r="A684" s="1">
        <v>44301</v>
      </c>
      <c r="B684" s="2">
        <v>202104151272</v>
      </c>
      <c r="C684" t="s">
        <v>18</v>
      </c>
      <c r="D684" t="s">
        <v>5426</v>
      </c>
      <c r="E684" t="s">
        <v>4029</v>
      </c>
      <c r="F684" t="s">
        <v>19</v>
      </c>
      <c r="G684" t="s">
        <v>1960</v>
      </c>
      <c r="H684" s="3" t="s">
        <v>295</v>
      </c>
      <c r="J684" t="s">
        <v>425</v>
      </c>
      <c r="K684">
        <v>1</v>
      </c>
      <c r="L684">
        <v>280</v>
      </c>
      <c r="N684" s="6" t="s">
        <v>1479</v>
      </c>
      <c r="O684" s="6"/>
      <c r="P684" s="6">
        <v>1291</v>
      </c>
      <c r="Q684" s="6" t="s">
        <v>1960</v>
      </c>
      <c r="R684" s="6" t="s">
        <v>1961</v>
      </c>
      <c r="S684" s="6"/>
      <c r="T684" s="6"/>
      <c r="U684" s="6"/>
      <c r="V684" s="6"/>
      <c r="W684" s="6">
        <v>413</v>
      </c>
      <c r="X684" s="6" t="s">
        <v>4030</v>
      </c>
      <c r="Y684" s="6"/>
      <c r="Z684" t="s">
        <v>4027</v>
      </c>
    </row>
    <row r="685" spans="1:26">
      <c r="A685" s="1">
        <v>44301</v>
      </c>
      <c r="B685" s="2">
        <v>202104151272</v>
      </c>
      <c r="C685" t="s">
        <v>18</v>
      </c>
      <c r="D685" t="s">
        <v>5426</v>
      </c>
      <c r="E685" t="s">
        <v>4029</v>
      </c>
      <c r="F685" t="s">
        <v>19</v>
      </c>
      <c r="G685" t="s">
        <v>1960</v>
      </c>
      <c r="H685" s="3" t="s">
        <v>163</v>
      </c>
      <c r="J685" t="s">
        <v>425</v>
      </c>
      <c r="K685">
        <v>1</v>
      </c>
      <c r="L685">
        <v>399</v>
      </c>
      <c r="N685" s="6" t="s">
        <v>1487</v>
      </c>
      <c r="O685" s="6"/>
      <c r="P685" s="6">
        <v>1291</v>
      </c>
      <c r="Q685" s="6" t="s">
        <v>1960</v>
      </c>
      <c r="R685" s="6" t="s">
        <v>1961</v>
      </c>
      <c r="S685" s="6"/>
      <c r="T685" s="6"/>
      <c r="U685" s="6"/>
      <c r="V685" s="6"/>
      <c r="W685" s="6">
        <v>413</v>
      </c>
      <c r="X685" s="6" t="s">
        <v>4030</v>
      </c>
      <c r="Y685" s="6"/>
      <c r="Z685" t="s">
        <v>4027</v>
      </c>
    </row>
    <row r="686" spans="1:26">
      <c r="A686" s="1">
        <v>44301</v>
      </c>
      <c r="B686" s="2">
        <v>202104151272</v>
      </c>
      <c r="C686" t="s">
        <v>18</v>
      </c>
      <c r="D686" t="s">
        <v>5426</v>
      </c>
      <c r="E686" t="s">
        <v>4029</v>
      </c>
      <c r="F686" t="s">
        <v>19</v>
      </c>
      <c r="G686" t="s">
        <v>1960</v>
      </c>
      <c r="H686" s="3" t="s">
        <v>1810</v>
      </c>
      <c r="J686" t="s">
        <v>425</v>
      </c>
      <c r="K686">
        <v>1</v>
      </c>
      <c r="L686">
        <v>0</v>
      </c>
      <c r="N686" s="6" t="s">
        <v>1811</v>
      </c>
      <c r="O686" s="6"/>
      <c r="P686" s="6">
        <v>1291</v>
      </c>
      <c r="Q686" s="6" t="s">
        <v>1960</v>
      </c>
      <c r="R686" s="6" t="s">
        <v>1961</v>
      </c>
      <c r="S686" s="6"/>
      <c r="T686" s="6"/>
      <c r="U686" s="6"/>
      <c r="V686" s="6"/>
      <c r="W686" s="6">
        <v>413</v>
      </c>
      <c r="X686" s="6" t="s">
        <v>4030</v>
      </c>
      <c r="Y686" s="6"/>
      <c r="Z686" t="s">
        <v>4027</v>
      </c>
    </row>
    <row r="687" spans="1:26">
      <c r="A687" s="1">
        <v>44301</v>
      </c>
      <c r="B687" s="2">
        <v>202104151273</v>
      </c>
      <c r="C687" t="s">
        <v>18</v>
      </c>
      <c r="D687" t="s">
        <v>5427</v>
      </c>
      <c r="E687" t="s">
        <v>4034</v>
      </c>
      <c r="F687" t="s">
        <v>19</v>
      </c>
      <c r="G687" t="s">
        <v>1476</v>
      </c>
      <c r="H687" s="3" t="s">
        <v>1021</v>
      </c>
      <c r="J687" t="s">
        <v>425</v>
      </c>
      <c r="K687">
        <v>1</v>
      </c>
      <c r="L687">
        <v>199</v>
      </c>
      <c r="N687" s="6" t="s">
        <v>1527</v>
      </c>
      <c r="O687" s="6"/>
      <c r="P687" s="6">
        <v>264</v>
      </c>
      <c r="Q687" s="6" t="s">
        <v>1476</v>
      </c>
      <c r="R687" s="6" t="s">
        <v>1477</v>
      </c>
      <c r="S687" s="6"/>
      <c r="T687" s="6">
        <v>888549</v>
      </c>
      <c r="U687" s="6" t="s">
        <v>4035</v>
      </c>
      <c r="V687" s="6" t="s">
        <v>4036</v>
      </c>
      <c r="W687" s="6"/>
      <c r="X687" s="6"/>
      <c r="Y687" s="6"/>
      <c r="Z687" t="s">
        <v>4032</v>
      </c>
    </row>
    <row r="688" spans="1:26">
      <c r="A688" s="1">
        <v>44301</v>
      </c>
      <c r="B688" s="2">
        <v>202104151273</v>
      </c>
      <c r="C688" t="s">
        <v>18</v>
      </c>
      <c r="D688" t="s">
        <v>5427</v>
      </c>
      <c r="E688" t="s">
        <v>4034</v>
      </c>
      <c r="F688" t="s">
        <v>19</v>
      </c>
      <c r="G688" t="s">
        <v>1476</v>
      </c>
      <c r="H688" s="3" t="s">
        <v>1474</v>
      </c>
      <c r="J688" t="s">
        <v>1475</v>
      </c>
      <c r="K688">
        <v>1</v>
      </c>
      <c r="L688">
        <v>65</v>
      </c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</row>
    <row r="689" spans="1:26">
      <c r="A689" s="1">
        <v>44301</v>
      </c>
      <c r="B689" s="2">
        <v>202104151274</v>
      </c>
      <c r="C689" t="s">
        <v>18</v>
      </c>
      <c r="D689" t="s">
        <v>5428</v>
      </c>
      <c r="E689" t="s">
        <v>4040</v>
      </c>
      <c r="F689" t="s">
        <v>19</v>
      </c>
      <c r="G689" t="s">
        <v>1960</v>
      </c>
      <c r="H689" s="3" t="s">
        <v>175</v>
      </c>
      <c r="J689" t="s">
        <v>425</v>
      </c>
      <c r="K689">
        <v>2</v>
      </c>
      <c r="L689">
        <v>900</v>
      </c>
      <c r="N689" s="6" t="s">
        <v>1482</v>
      </c>
      <c r="O689" s="6"/>
      <c r="P689" s="6">
        <v>900</v>
      </c>
      <c r="Q689" s="6" t="s">
        <v>1960</v>
      </c>
      <c r="R689" s="6" t="s">
        <v>1961</v>
      </c>
      <c r="S689" s="6"/>
      <c r="T689" s="6"/>
      <c r="U689" s="6"/>
      <c r="V689" s="6"/>
      <c r="W689" s="6">
        <v>824</v>
      </c>
      <c r="X689" s="6" t="s">
        <v>4041</v>
      </c>
      <c r="Y689" s="6"/>
      <c r="Z689" t="s">
        <v>4038</v>
      </c>
    </row>
    <row r="690" spans="1:26">
      <c r="A690" s="1">
        <v>44301</v>
      </c>
      <c r="B690" s="2">
        <v>202104151275</v>
      </c>
      <c r="C690" t="s">
        <v>18</v>
      </c>
      <c r="D690" t="s">
        <v>5429</v>
      </c>
      <c r="E690" t="s">
        <v>4045</v>
      </c>
      <c r="F690" t="s">
        <v>19</v>
      </c>
      <c r="G690" t="s">
        <v>1940</v>
      </c>
      <c r="H690" s="3" t="s">
        <v>490</v>
      </c>
      <c r="J690" t="s">
        <v>425</v>
      </c>
      <c r="K690">
        <v>1</v>
      </c>
      <c r="L690">
        <v>598</v>
      </c>
      <c r="N690" s="6" t="s">
        <v>1558</v>
      </c>
      <c r="O690" s="6"/>
      <c r="P690" s="6">
        <v>997</v>
      </c>
      <c r="Q690" s="6" t="s">
        <v>1940</v>
      </c>
      <c r="R690" s="6" t="s">
        <v>1495</v>
      </c>
      <c r="S690" s="6"/>
      <c r="T690" s="6"/>
      <c r="U690" s="6"/>
      <c r="V690" s="6"/>
      <c r="W690" s="6">
        <v>221</v>
      </c>
      <c r="X690" s="6" t="s">
        <v>4046</v>
      </c>
      <c r="Y690" s="6"/>
      <c r="Z690" t="s">
        <v>4043</v>
      </c>
    </row>
    <row r="691" spans="1:26">
      <c r="A691" s="1">
        <v>44301</v>
      </c>
      <c r="B691" s="2">
        <v>202104151275</v>
      </c>
      <c r="C691" t="s">
        <v>18</v>
      </c>
      <c r="D691" t="s">
        <v>5429</v>
      </c>
      <c r="E691" t="s">
        <v>4045</v>
      </c>
      <c r="F691" t="s">
        <v>19</v>
      </c>
      <c r="G691" t="s">
        <v>1940</v>
      </c>
      <c r="H691" s="3" t="s">
        <v>163</v>
      </c>
      <c r="J691" t="s">
        <v>425</v>
      </c>
      <c r="K691">
        <v>1</v>
      </c>
      <c r="L691">
        <v>399</v>
      </c>
      <c r="N691" s="6" t="s">
        <v>1487</v>
      </c>
      <c r="O691" s="6"/>
      <c r="P691" s="6">
        <v>997</v>
      </c>
      <c r="Q691" s="6" t="s">
        <v>1940</v>
      </c>
      <c r="R691" s="6" t="s">
        <v>1495</v>
      </c>
      <c r="S691" s="6"/>
      <c r="T691" s="6"/>
      <c r="U691" s="6"/>
      <c r="V691" s="6"/>
      <c r="W691" s="6">
        <v>221</v>
      </c>
      <c r="X691" s="6" t="s">
        <v>4046</v>
      </c>
      <c r="Y691" s="6"/>
      <c r="Z691" t="s">
        <v>4043</v>
      </c>
    </row>
    <row r="692" spans="1:26">
      <c r="A692" s="1">
        <v>44301</v>
      </c>
      <c r="B692" s="2">
        <v>202104151275</v>
      </c>
      <c r="C692" t="s">
        <v>18</v>
      </c>
      <c r="D692" t="s">
        <v>5429</v>
      </c>
      <c r="E692" t="s">
        <v>4045</v>
      </c>
      <c r="F692" t="s">
        <v>19</v>
      </c>
      <c r="G692" t="s">
        <v>1940</v>
      </c>
      <c r="H692" s="3" t="s">
        <v>1740</v>
      </c>
      <c r="J692" t="s">
        <v>425</v>
      </c>
      <c r="K692">
        <v>1</v>
      </c>
      <c r="L692">
        <v>0</v>
      </c>
      <c r="N692" s="6" t="s">
        <v>1741</v>
      </c>
      <c r="O692" s="6"/>
      <c r="P692" s="6">
        <v>997</v>
      </c>
      <c r="Q692" s="6" t="s">
        <v>1940</v>
      </c>
      <c r="R692" s="6" t="s">
        <v>1495</v>
      </c>
      <c r="S692" s="6"/>
      <c r="T692" s="6"/>
      <c r="U692" s="6"/>
      <c r="V692" s="6"/>
      <c r="W692" s="6">
        <v>221</v>
      </c>
      <c r="X692" s="6" t="s">
        <v>4046</v>
      </c>
      <c r="Y692" s="6"/>
      <c r="Z692" t="s">
        <v>4043</v>
      </c>
    </row>
    <row r="693" spans="1:26">
      <c r="A693" s="1">
        <v>44301</v>
      </c>
      <c r="B693" s="2">
        <v>202104151276</v>
      </c>
      <c r="C693" t="s">
        <v>18</v>
      </c>
      <c r="D693" t="s">
        <v>5430</v>
      </c>
      <c r="E693" t="s">
        <v>4050</v>
      </c>
      <c r="F693" t="s">
        <v>19</v>
      </c>
      <c r="G693" t="s">
        <v>1476</v>
      </c>
      <c r="H693" s="3" t="s">
        <v>163</v>
      </c>
      <c r="J693" t="s">
        <v>425</v>
      </c>
      <c r="K693">
        <v>1</v>
      </c>
      <c r="L693">
        <v>328</v>
      </c>
      <c r="N693" s="6" t="s">
        <v>1487</v>
      </c>
      <c r="O693" s="6"/>
      <c r="P693" s="6">
        <v>1117</v>
      </c>
      <c r="Q693" s="6" t="s">
        <v>1476</v>
      </c>
      <c r="R693" s="6" t="s">
        <v>1477</v>
      </c>
      <c r="S693" s="6"/>
      <c r="T693" s="6">
        <v>124621</v>
      </c>
      <c r="U693" s="6" t="s">
        <v>4051</v>
      </c>
      <c r="V693" s="6" t="s">
        <v>4052</v>
      </c>
      <c r="W693" s="6"/>
      <c r="X693" s="6"/>
      <c r="Y693" s="6"/>
      <c r="Z693" t="s">
        <v>4048</v>
      </c>
    </row>
    <row r="694" spans="1:26">
      <c r="A694" s="1">
        <v>44301</v>
      </c>
      <c r="B694" s="2">
        <v>202104151276</v>
      </c>
      <c r="C694" t="s">
        <v>18</v>
      </c>
      <c r="D694" t="s">
        <v>5430</v>
      </c>
      <c r="E694" t="s">
        <v>4050</v>
      </c>
      <c r="F694" t="s">
        <v>19</v>
      </c>
      <c r="G694" t="s">
        <v>1476</v>
      </c>
      <c r="H694" s="3" t="s">
        <v>345</v>
      </c>
      <c r="J694" t="s">
        <v>425</v>
      </c>
      <c r="K694">
        <v>1</v>
      </c>
      <c r="L694">
        <v>390</v>
      </c>
      <c r="N694" s="6" t="s">
        <v>1924</v>
      </c>
      <c r="O694" s="6"/>
      <c r="P694" s="6">
        <v>1117</v>
      </c>
      <c r="Q694" s="6" t="s">
        <v>1476</v>
      </c>
      <c r="R694" s="6" t="s">
        <v>1477</v>
      </c>
      <c r="S694" s="6"/>
      <c r="T694" s="6">
        <v>124621</v>
      </c>
      <c r="U694" s="6" t="s">
        <v>4051</v>
      </c>
      <c r="V694" s="6" t="s">
        <v>4052</v>
      </c>
      <c r="W694" s="6"/>
      <c r="X694" s="6"/>
      <c r="Y694" s="6"/>
      <c r="Z694" t="s">
        <v>4048</v>
      </c>
    </row>
    <row r="695" spans="1:26">
      <c r="A695" s="1">
        <v>44301</v>
      </c>
      <c r="B695" s="2">
        <v>202104151276</v>
      </c>
      <c r="C695" t="s">
        <v>18</v>
      </c>
      <c r="D695" t="s">
        <v>5430</v>
      </c>
      <c r="E695" t="s">
        <v>4050</v>
      </c>
      <c r="F695" t="s">
        <v>19</v>
      </c>
      <c r="G695" t="s">
        <v>1476</v>
      </c>
      <c r="H695" s="3">
        <v>4714781020107</v>
      </c>
      <c r="J695" t="s">
        <v>425</v>
      </c>
      <c r="K695">
        <v>1</v>
      </c>
      <c r="L695">
        <v>399</v>
      </c>
      <c r="N695" s="6" t="s">
        <v>877</v>
      </c>
      <c r="O695" s="6"/>
      <c r="P695" s="6">
        <v>1117</v>
      </c>
      <c r="Q695" s="6" t="s">
        <v>1476</v>
      </c>
      <c r="R695" s="6" t="s">
        <v>1477</v>
      </c>
      <c r="S695" s="6"/>
      <c r="T695" s="6">
        <v>124621</v>
      </c>
      <c r="U695" s="6" t="s">
        <v>4051</v>
      </c>
      <c r="V695" s="6" t="s">
        <v>4052</v>
      </c>
      <c r="W695" s="6"/>
      <c r="X695" s="6"/>
      <c r="Y695" s="6"/>
      <c r="Z695" t="s">
        <v>4048</v>
      </c>
    </row>
    <row r="696" spans="1:26">
      <c r="A696" s="1">
        <v>44301</v>
      </c>
      <c r="B696" s="2">
        <v>202104151276</v>
      </c>
      <c r="C696" t="s">
        <v>18</v>
      </c>
      <c r="D696" t="s">
        <v>5430</v>
      </c>
      <c r="E696" t="s">
        <v>4050</v>
      </c>
      <c r="F696" t="s">
        <v>19</v>
      </c>
      <c r="G696" t="s">
        <v>1476</v>
      </c>
      <c r="H696" s="3" t="s">
        <v>1810</v>
      </c>
      <c r="J696" t="s">
        <v>425</v>
      </c>
      <c r="K696">
        <v>1</v>
      </c>
      <c r="L696">
        <v>0</v>
      </c>
      <c r="N696" s="6" t="s">
        <v>1811</v>
      </c>
      <c r="O696" s="6"/>
      <c r="P696" s="6">
        <v>1117</v>
      </c>
      <c r="Q696" s="6" t="s">
        <v>1476</v>
      </c>
      <c r="R696" s="6" t="s">
        <v>1477</v>
      </c>
      <c r="S696" s="6"/>
      <c r="T696" s="6">
        <v>124621</v>
      </c>
      <c r="U696" s="6" t="s">
        <v>4051</v>
      </c>
      <c r="V696" s="6" t="s">
        <v>4052</v>
      </c>
      <c r="W696" s="6"/>
      <c r="X696" s="6"/>
      <c r="Y696" s="6"/>
      <c r="Z696" t="s">
        <v>4048</v>
      </c>
    </row>
    <row r="697" spans="1:26">
      <c r="A697" s="1">
        <v>44301</v>
      </c>
      <c r="B697" s="2">
        <v>202104151277</v>
      </c>
      <c r="C697" t="s">
        <v>18</v>
      </c>
      <c r="D697" t="s">
        <v>5431</v>
      </c>
      <c r="E697" t="s">
        <v>4056</v>
      </c>
      <c r="F697" t="s">
        <v>19</v>
      </c>
      <c r="G697" t="s">
        <v>1476</v>
      </c>
      <c r="H697" s="3" t="s">
        <v>164</v>
      </c>
      <c r="J697" t="s">
        <v>425</v>
      </c>
      <c r="K697">
        <v>1</v>
      </c>
      <c r="L697">
        <v>399</v>
      </c>
      <c r="N697" s="6" t="s">
        <v>1487</v>
      </c>
      <c r="O697" s="6"/>
      <c r="P697" s="6">
        <v>464</v>
      </c>
      <c r="Q697" s="6" t="s">
        <v>1476</v>
      </c>
      <c r="R697" s="6" t="s">
        <v>1477</v>
      </c>
      <c r="S697" s="6"/>
      <c r="T697" s="6">
        <v>138561</v>
      </c>
      <c r="U697" s="6" t="s">
        <v>4057</v>
      </c>
      <c r="V697" s="6" t="s">
        <v>4058</v>
      </c>
      <c r="W697" s="6"/>
      <c r="X697" s="6"/>
      <c r="Y697" s="6"/>
      <c r="Z697" t="s">
        <v>4054</v>
      </c>
    </row>
    <row r="698" spans="1:26">
      <c r="A698" s="1">
        <v>44301</v>
      </c>
      <c r="B698" s="2">
        <v>202104151277</v>
      </c>
      <c r="C698" t="s">
        <v>18</v>
      </c>
      <c r="D698" t="s">
        <v>5431</v>
      </c>
      <c r="E698" t="s">
        <v>4056</v>
      </c>
      <c r="F698" t="s">
        <v>19</v>
      </c>
      <c r="G698" t="s">
        <v>1476</v>
      </c>
      <c r="H698" s="3" t="s">
        <v>1474</v>
      </c>
      <c r="J698" t="s">
        <v>1475</v>
      </c>
      <c r="K698">
        <v>1</v>
      </c>
      <c r="L698">
        <v>65</v>
      </c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</row>
    <row r="699" spans="1:26">
      <c r="A699" s="1">
        <v>44301</v>
      </c>
      <c r="B699" s="2">
        <v>202104151278</v>
      </c>
      <c r="C699" t="s">
        <v>18</v>
      </c>
      <c r="D699" t="s">
        <v>5432</v>
      </c>
      <c r="E699" t="s">
        <v>4062</v>
      </c>
      <c r="F699" t="s">
        <v>19</v>
      </c>
      <c r="G699" t="s">
        <v>1476</v>
      </c>
      <c r="H699" s="3" t="s">
        <v>1042</v>
      </c>
      <c r="J699" t="s">
        <v>425</v>
      </c>
      <c r="K699">
        <v>1</v>
      </c>
      <c r="L699">
        <v>399</v>
      </c>
      <c r="N699" s="6" t="s">
        <v>1487</v>
      </c>
      <c r="O699" s="6"/>
      <c r="P699" s="6">
        <v>464</v>
      </c>
      <c r="Q699" s="6" t="s">
        <v>1476</v>
      </c>
      <c r="R699" s="6" t="s">
        <v>1477</v>
      </c>
      <c r="S699" s="6"/>
      <c r="T699" s="6">
        <v>126742</v>
      </c>
      <c r="U699" s="6" t="s">
        <v>4063</v>
      </c>
      <c r="V699" s="6" t="s">
        <v>4064</v>
      </c>
      <c r="W699" s="6"/>
      <c r="X699" s="6"/>
      <c r="Y699" s="6"/>
      <c r="Z699" t="s">
        <v>4060</v>
      </c>
    </row>
    <row r="700" spans="1:26">
      <c r="A700" s="1">
        <v>44301</v>
      </c>
      <c r="B700" s="2">
        <v>202104151278</v>
      </c>
      <c r="C700" t="s">
        <v>18</v>
      </c>
      <c r="D700" t="s">
        <v>5432</v>
      </c>
      <c r="E700" t="s">
        <v>4062</v>
      </c>
      <c r="F700" t="s">
        <v>19</v>
      </c>
      <c r="G700" t="s">
        <v>1476</v>
      </c>
      <c r="H700" s="3" t="s">
        <v>1474</v>
      </c>
      <c r="J700" t="s">
        <v>1475</v>
      </c>
      <c r="K700">
        <v>1</v>
      </c>
      <c r="L700">
        <v>65</v>
      </c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</row>
    <row r="701" spans="1:26">
      <c r="A701" s="1">
        <v>44301</v>
      </c>
      <c r="B701" s="2">
        <v>202104151279</v>
      </c>
      <c r="C701" t="s">
        <v>18</v>
      </c>
      <c r="D701" t="s">
        <v>2489</v>
      </c>
      <c r="E701" t="s">
        <v>4067</v>
      </c>
      <c r="F701" t="s">
        <v>19</v>
      </c>
      <c r="G701" t="s">
        <v>1476</v>
      </c>
      <c r="H701" s="3" t="s">
        <v>257</v>
      </c>
      <c r="J701" t="s">
        <v>425</v>
      </c>
      <c r="K701">
        <v>1</v>
      </c>
      <c r="L701">
        <v>450</v>
      </c>
      <c r="N701" s="6" t="s">
        <v>1482</v>
      </c>
      <c r="O701" s="6"/>
      <c r="P701" s="6">
        <v>1018</v>
      </c>
      <c r="Q701" s="6" t="s">
        <v>1476</v>
      </c>
      <c r="R701" s="6" t="s">
        <v>1477</v>
      </c>
      <c r="S701" s="6"/>
      <c r="T701" s="6">
        <v>180481</v>
      </c>
      <c r="U701" s="6" t="s">
        <v>4068</v>
      </c>
      <c r="V701" s="6" t="s">
        <v>4069</v>
      </c>
      <c r="W701" s="6"/>
      <c r="X701" s="6"/>
      <c r="Y701" s="6"/>
      <c r="Z701" t="s">
        <v>4066</v>
      </c>
    </row>
    <row r="702" spans="1:26">
      <c r="A702" s="1">
        <v>44301</v>
      </c>
      <c r="B702" s="2">
        <v>202104151279</v>
      </c>
      <c r="C702" t="s">
        <v>18</v>
      </c>
      <c r="D702" t="s">
        <v>2489</v>
      </c>
      <c r="E702" t="s">
        <v>4067</v>
      </c>
      <c r="F702" t="s">
        <v>19</v>
      </c>
      <c r="G702" t="s">
        <v>1476</v>
      </c>
      <c r="H702" s="3" t="s">
        <v>186</v>
      </c>
      <c r="J702" t="s">
        <v>425</v>
      </c>
      <c r="K702">
        <v>1</v>
      </c>
      <c r="L702">
        <v>450</v>
      </c>
      <c r="N702" s="6" t="s">
        <v>1482</v>
      </c>
      <c r="O702" s="6"/>
      <c r="P702" s="6">
        <v>1018</v>
      </c>
      <c r="Q702" s="6" t="s">
        <v>1476</v>
      </c>
      <c r="R702" s="6" t="s">
        <v>1477</v>
      </c>
      <c r="S702" s="6"/>
      <c r="T702" s="6">
        <v>180481</v>
      </c>
      <c r="U702" s="6" t="s">
        <v>4068</v>
      </c>
      <c r="V702" s="6" t="s">
        <v>4069</v>
      </c>
      <c r="W702" s="6"/>
      <c r="X702" s="6"/>
      <c r="Y702" s="6"/>
      <c r="Z702" t="s">
        <v>4066</v>
      </c>
    </row>
    <row r="703" spans="1:26">
      <c r="A703" s="1">
        <v>44301</v>
      </c>
      <c r="B703" s="2">
        <v>202104151279</v>
      </c>
      <c r="C703" t="s">
        <v>18</v>
      </c>
      <c r="D703" t="s">
        <v>2489</v>
      </c>
      <c r="E703" t="s">
        <v>4067</v>
      </c>
      <c r="F703" t="s">
        <v>19</v>
      </c>
      <c r="G703" t="s">
        <v>1476</v>
      </c>
      <c r="H703" s="3">
        <v>4714781021227</v>
      </c>
      <c r="J703" t="s">
        <v>425</v>
      </c>
      <c r="K703">
        <v>1</v>
      </c>
      <c r="L703">
        <v>59</v>
      </c>
      <c r="N703" s="6" t="s">
        <v>2465</v>
      </c>
      <c r="O703" s="6"/>
      <c r="P703" s="6">
        <v>1018</v>
      </c>
      <c r="Q703" s="6" t="s">
        <v>1476</v>
      </c>
      <c r="R703" s="6" t="s">
        <v>1477</v>
      </c>
      <c r="S703" s="6"/>
      <c r="T703" s="6">
        <v>180481</v>
      </c>
      <c r="U703" s="6" t="s">
        <v>4068</v>
      </c>
      <c r="V703" s="6" t="s">
        <v>4069</v>
      </c>
      <c r="W703" s="6"/>
      <c r="X703" s="6"/>
      <c r="Y703" s="6"/>
      <c r="Z703" t="s">
        <v>4066</v>
      </c>
    </row>
    <row r="704" spans="1:26">
      <c r="A704" s="1">
        <v>44301</v>
      </c>
      <c r="B704" s="2">
        <v>202104151279</v>
      </c>
      <c r="C704" t="s">
        <v>18</v>
      </c>
      <c r="D704" t="s">
        <v>2489</v>
      </c>
      <c r="E704" t="s">
        <v>4067</v>
      </c>
      <c r="F704" t="s">
        <v>19</v>
      </c>
      <c r="G704" t="s">
        <v>1476</v>
      </c>
      <c r="H704" s="3">
        <v>4714781021234</v>
      </c>
      <c r="J704" t="s">
        <v>425</v>
      </c>
      <c r="K704">
        <v>1</v>
      </c>
      <c r="L704">
        <v>59</v>
      </c>
      <c r="N704" s="6" t="s">
        <v>2412</v>
      </c>
      <c r="O704" s="6"/>
      <c r="P704" s="6">
        <v>1018</v>
      </c>
      <c r="Q704" s="6" t="s">
        <v>1476</v>
      </c>
      <c r="R704" s="6" t="s">
        <v>1477</v>
      </c>
      <c r="S704" s="6"/>
      <c r="T704" s="6">
        <v>180481</v>
      </c>
      <c r="U704" s="6" t="s">
        <v>4068</v>
      </c>
      <c r="V704" s="6" t="s">
        <v>4069</v>
      </c>
      <c r="W704" s="6"/>
      <c r="X704" s="6"/>
      <c r="Y704" s="6"/>
      <c r="Z704" t="s">
        <v>4066</v>
      </c>
    </row>
    <row r="705" spans="1:26">
      <c r="A705" s="1">
        <v>44301</v>
      </c>
      <c r="B705" s="2">
        <v>202104151280</v>
      </c>
      <c r="C705" t="s">
        <v>18</v>
      </c>
      <c r="D705" t="s">
        <v>5433</v>
      </c>
      <c r="E705" t="s">
        <v>4073</v>
      </c>
      <c r="F705" t="s">
        <v>19</v>
      </c>
      <c r="G705" t="s">
        <v>1940</v>
      </c>
      <c r="H705" s="3" t="s">
        <v>181</v>
      </c>
      <c r="J705" t="s">
        <v>425</v>
      </c>
      <c r="K705">
        <v>1</v>
      </c>
      <c r="L705">
        <v>888</v>
      </c>
      <c r="N705" s="6" t="s">
        <v>879</v>
      </c>
      <c r="O705" s="6"/>
      <c r="P705" s="6">
        <v>1016</v>
      </c>
      <c r="Q705" s="6" t="s">
        <v>1940</v>
      </c>
      <c r="R705" s="6" t="s">
        <v>1048</v>
      </c>
      <c r="S705" s="6"/>
      <c r="T705" s="6"/>
      <c r="U705" s="6"/>
      <c r="V705" s="6"/>
      <c r="W705" s="6">
        <v>231</v>
      </c>
      <c r="X705" s="6" t="s">
        <v>4074</v>
      </c>
      <c r="Y705" s="6" t="s">
        <v>1983</v>
      </c>
      <c r="Z705" t="s">
        <v>4071</v>
      </c>
    </row>
    <row r="706" spans="1:26">
      <c r="A706" s="1">
        <v>44301</v>
      </c>
      <c r="B706" s="2">
        <v>202104151280</v>
      </c>
      <c r="C706" t="s">
        <v>18</v>
      </c>
      <c r="D706" t="s">
        <v>5433</v>
      </c>
      <c r="E706" t="s">
        <v>4073</v>
      </c>
      <c r="F706" t="s">
        <v>19</v>
      </c>
      <c r="G706" t="s">
        <v>1940</v>
      </c>
      <c r="H706" s="3">
        <v>4714781020794</v>
      </c>
      <c r="J706" t="s">
        <v>425</v>
      </c>
      <c r="K706">
        <v>1</v>
      </c>
      <c r="L706">
        <v>128</v>
      </c>
      <c r="N706" s="6" t="s">
        <v>1954</v>
      </c>
      <c r="O706" s="6"/>
      <c r="P706" s="6">
        <v>1016</v>
      </c>
      <c r="Q706" s="6" t="s">
        <v>1940</v>
      </c>
      <c r="R706" s="6" t="s">
        <v>1048</v>
      </c>
      <c r="S706" s="6"/>
      <c r="T706" s="6"/>
      <c r="U706" s="6"/>
      <c r="V706" s="6"/>
      <c r="W706" s="6">
        <v>231</v>
      </c>
      <c r="X706" s="6" t="s">
        <v>4074</v>
      </c>
      <c r="Y706" s="6" t="s">
        <v>1983</v>
      </c>
      <c r="Z706" t="s">
        <v>4071</v>
      </c>
    </row>
    <row r="707" spans="1:26">
      <c r="A707" s="1">
        <v>44301</v>
      </c>
      <c r="B707" s="2">
        <v>202104151280</v>
      </c>
      <c r="C707" t="s">
        <v>18</v>
      </c>
      <c r="D707" t="s">
        <v>5433</v>
      </c>
      <c r="E707" t="s">
        <v>4073</v>
      </c>
      <c r="F707" t="s">
        <v>19</v>
      </c>
      <c r="G707" t="s">
        <v>1940</v>
      </c>
      <c r="H707" s="3" t="s">
        <v>1887</v>
      </c>
      <c r="J707" t="s">
        <v>425</v>
      </c>
      <c r="K707">
        <v>1</v>
      </c>
      <c r="L707">
        <v>0</v>
      </c>
      <c r="N707" s="6" t="s">
        <v>1888</v>
      </c>
      <c r="O707" s="6"/>
      <c r="P707" s="6">
        <v>1016</v>
      </c>
      <c r="Q707" s="6" t="s">
        <v>1940</v>
      </c>
      <c r="R707" s="6" t="s">
        <v>1048</v>
      </c>
      <c r="S707" s="6"/>
      <c r="T707" s="6"/>
      <c r="U707" s="6"/>
      <c r="V707" s="6"/>
      <c r="W707" s="6">
        <v>231</v>
      </c>
      <c r="X707" s="6" t="s">
        <v>4074</v>
      </c>
      <c r="Y707" s="6" t="s">
        <v>1983</v>
      </c>
      <c r="Z707" t="s">
        <v>4071</v>
      </c>
    </row>
    <row r="708" spans="1:26">
      <c r="A708" s="1">
        <v>44301</v>
      </c>
      <c r="B708" s="2">
        <v>202104151281</v>
      </c>
      <c r="C708" t="s">
        <v>18</v>
      </c>
      <c r="D708" t="s">
        <v>5434</v>
      </c>
      <c r="E708" t="s">
        <v>4078</v>
      </c>
      <c r="F708" t="s">
        <v>19</v>
      </c>
      <c r="G708" t="s">
        <v>1476</v>
      </c>
      <c r="H708" s="3" t="s">
        <v>164</v>
      </c>
      <c r="J708" t="s">
        <v>425</v>
      </c>
      <c r="K708">
        <v>1</v>
      </c>
      <c r="L708">
        <v>333</v>
      </c>
      <c r="N708" s="6" t="s">
        <v>1487</v>
      </c>
      <c r="O708" s="6"/>
      <c r="P708" s="6">
        <v>1263</v>
      </c>
      <c r="Q708" s="6" t="s">
        <v>1476</v>
      </c>
      <c r="R708" s="6" t="s">
        <v>1495</v>
      </c>
      <c r="S708" s="6"/>
      <c r="T708" s="6">
        <v>216603</v>
      </c>
      <c r="U708" s="6" t="s">
        <v>4079</v>
      </c>
      <c r="V708" s="6" t="s">
        <v>4080</v>
      </c>
      <c r="W708" s="6"/>
      <c r="X708" s="6"/>
      <c r="Y708" s="6"/>
      <c r="Z708" t="s">
        <v>4076</v>
      </c>
    </row>
    <row r="709" spans="1:26">
      <c r="A709" s="1">
        <v>44301</v>
      </c>
      <c r="B709" s="2">
        <v>202104151281</v>
      </c>
      <c r="C709" t="s">
        <v>18</v>
      </c>
      <c r="D709" t="s">
        <v>5434</v>
      </c>
      <c r="E709" t="s">
        <v>4078</v>
      </c>
      <c r="F709" t="s">
        <v>19</v>
      </c>
      <c r="G709" t="s">
        <v>1476</v>
      </c>
      <c r="H709" s="3">
        <v>4714781020954</v>
      </c>
      <c r="J709" t="s">
        <v>425</v>
      </c>
      <c r="K709">
        <v>1</v>
      </c>
      <c r="L709">
        <v>145</v>
      </c>
      <c r="N709" s="6" t="s">
        <v>1497</v>
      </c>
      <c r="O709" s="6"/>
      <c r="P709" s="6">
        <v>1263</v>
      </c>
      <c r="Q709" s="6" t="s">
        <v>1476</v>
      </c>
      <c r="R709" s="6" t="s">
        <v>1495</v>
      </c>
      <c r="S709" s="6"/>
      <c r="T709" s="6">
        <v>216603</v>
      </c>
      <c r="U709" s="6" t="s">
        <v>4079</v>
      </c>
      <c r="V709" s="6" t="s">
        <v>4080</v>
      </c>
      <c r="W709" s="6"/>
      <c r="X709" s="6"/>
      <c r="Y709" s="6"/>
      <c r="Z709" t="s">
        <v>4076</v>
      </c>
    </row>
    <row r="710" spans="1:26">
      <c r="A710" s="1">
        <v>44301</v>
      </c>
      <c r="B710" s="2">
        <v>202104151281</v>
      </c>
      <c r="C710" t="s">
        <v>18</v>
      </c>
      <c r="D710" t="s">
        <v>5434</v>
      </c>
      <c r="E710" t="s">
        <v>4078</v>
      </c>
      <c r="F710" t="s">
        <v>19</v>
      </c>
      <c r="G710" t="s">
        <v>1476</v>
      </c>
      <c r="H710" s="3">
        <v>4714781020787</v>
      </c>
      <c r="J710" t="s">
        <v>425</v>
      </c>
      <c r="K710">
        <v>1</v>
      </c>
      <c r="L710">
        <v>135</v>
      </c>
      <c r="N710" s="6" t="s">
        <v>1979</v>
      </c>
      <c r="O710" s="6"/>
      <c r="P710" s="6">
        <v>1263</v>
      </c>
      <c r="Q710" s="6" t="s">
        <v>1476</v>
      </c>
      <c r="R710" s="6" t="s">
        <v>1495</v>
      </c>
      <c r="S710" s="6"/>
      <c r="T710" s="6">
        <v>216603</v>
      </c>
      <c r="U710" s="6" t="s">
        <v>4079</v>
      </c>
      <c r="V710" s="6" t="s">
        <v>4080</v>
      </c>
      <c r="W710" s="6"/>
      <c r="X710" s="6"/>
      <c r="Y710" s="6"/>
      <c r="Z710" t="s">
        <v>4076</v>
      </c>
    </row>
    <row r="711" spans="1:26">
      <c r="A711" s="1">
        <v>44301</v>
      </c>
      <c r="B711" s="2">
        <v>202104151281</v>
      </c>
      <c r="C711" t="s">
        <v>18</v>
      </c>
      <c r="D711" t="s">
        <v>5434</v>
      </c>
      <c r="E711" t="s">
        <v>4078</v>
      </c>
      <c r="F711" t="s">
        <v>19</v>
      </c>
      <c r="G711" t="s">
        <v>1476</v>
      </c>
      <c r="H711" s="3" t="s">
        <v>436</v>
      </c>
      <c r="J711" t="s">
        <v>425</v>
      </c>
      <c r="K711">
        <v>1</v>
      </c>
      <c r="L711">
        <v>650</v>
      </c>
      <c r="N711" s="6" t="s">
        <v>1558</v>
      </c>
      <c r="O711" s="6"/>
      <c r="P711" s="6">
        <v>1263</v>
      </c>
      <c r="Q711" s="6" t="s">
        <v>1476</v>
      </c>
      <c r="R711" s="6" t="s">
        <v>1495</v>
      </c>
      <c r="S711" s="6"/>
      <c r="T711" s="6">
        <v>216603</v>
      </c>
      <c r="U711" s="6" t="s">
        <v>4079</v>
      </c>
      <c r="V711" s="6" t="s">
        <v>4080</v>
      </c>
      <c r="W711" s="6"/>
      <c r="X711" s="6"/>
      <c r="Y711" s="6"/>
      <c r="Z711" t="s">
        <v>4076</v>
      </c>
    </row>
    <row r="712" spans="1:26">
      <c r="A712" s="1">
        <v>44301</v>
      </c>
      <c r="B712" s="2">
        <v>202104151281</v>
      </c>
      <c r="C712" t="s">
        <v>18</v>
      </c>
      <c r="D712" t="s">
        <v>5434</v>
      </c>
      <c r="E712" t="s">
        <v>4078</v>
      </c>
      <c r="F712" t="s">
        <v>19</v>
      </c>
      <c r="G712" t="s">
        <v>1476</v>
      </c>
      <c r="H712" s="3" t="s">
        <v>1740</v>
      </c>
      <c r="J712" t="s">
        <v>425</v>
      </c>
      <c r="K712">
        <v>1</v>
      </c>
      <c r="L712">
        <v>0</v>
      </c>
      <c r="N712" s="6" t="s">
        <v>1741</v>
      </c>
      <c r="O712" s="6"/>
      <c r="P712" s="6">
        <v>1263</v>
      </c>
      <c r="Q712" s="6" t="s">
        <v>1476</v>
      </c>
      <c r="R712" s="6" t="s">
        <v>1495</v>
      </c>
      <c r="S712" s="6"/>
      <c r="T712" s="6">
        <v>216603</v>
      </c>
      <c r="U712" s="6" t="s">
        <v>4079</v>
      </c>
      <c r="V712" s="6" t="s">
        <v>4080</v>
      </c>
      <c r="W712" s="6"/>
      <c r="X712" s="6"/>
      <c r="Y712" s="6"/>
      <c r="Z712" t="s">
        <v>4076</v>
      </c>
    </row>
    <row r="713" spans="1:26">
      <c r="A713" s="1">
        <v>44301</v>
      </c>
      <c r="B713" s="2">
        <v>202104151282</v>
      </c>
      <c r="C713" t="s">
        <v>18</v>
      </c>
      <c r="D713" t="s">
        <v>5435</v>
      </c>
      <c r="E713" t="s">
        <v>4084</v>
      </c>
      <c r="F713" t="s">
        <v>19</v>
      </c>
      <c r="G713" t="s">
        <v>1476</v>
      </c>
      <c r="H713" s="3" t="s">
        <v>163</v>
      </c>
      <c r="J713" t="s">
        <v>425</v>
      </c>
      <c r="K713">
        <v>3</v>
      </c>
      <c r="L713">
        <v>1197</v>
      </c>
      <c r="N713" s="6" t="s">
        <v>1487</v>
      </c>
      <c r="O713" s="6"/>
      <c r="P713" s="6">
        <v>1197</v>
      </c>
      <c r="Q713" s="6" t="s">
        <v>1476</v>
      </c>
      <c r="R713" s="6" t="s">
        <v>1477</v>
      </c>
      <c r="S713" s="6"/>
      <c r="T713" s="6">
        <v>990097</v>
      </c>
      <c r="U713" s="6" t="s">
        <v>4085</v>
      </c>
      <c r="V713" s="6" t="s">
        <v>4086</v>
      </c>
      <c r="W713" s="6"/>
      <c r="X713" s="6"/>
      <c r="Y713" s="6"/>
      <c r="Z713" t="s">
        <v>4082</v>
      </c>
    </row>
    <row r="714" spans="1:26">
      <c r="A714" s="1">
        <v>44301</v>
      </c>
      <c r="B714" s="2">
        <v>202104151282</v>
      </c>
      <c r="C714" t="s">
        <v>18</v>
      </c>
      <c r="D714" t="s">
        <v>5435</v>
      </c>
      <c r="E714" t="s">
        <v>4084</v>
      </c>
      <c r="F714" t="s">
        <v>19</v>
      </c>
      <c r="G714" t="s">
        <v>1476</v>
      </c>
      <c r="H714" s="3" t="s">
        <v>1887</v>
      </c>
      <c r="J714" t="s">
        <v>425</v>
      </c>
      <c r="K714">
        <v>1</v>
      </c>
      <c r="L714">
        <v>0</v>
      </c>
      <c r="N714" s="6" t="s">
        <v>1888</v>
      </c>
      <c r="O714" s="6"/>
      <c r="P714" s="6">
        <v>1197</v>
      </c>
      <c r="Q714" s="6" t="s">
        <v>1476</v>
      </c>
      <c r="R714" s="6" t="s">
        <v>1477</v>
      </c>
      <c r="S714" s="6"/>
      <c r="T714" s="6">
        <v>990097</v>
      </c>
      <c r="U714" s="6" t="s">
        <v>4085</v>
      </c>
      <c r="V714" s="6" t="s">
        <v>4086</v>
      </c>
      <c r="W714" s="6"/>
      <c r="X714" s="6"/>
      <c r="Y714" s="6"/>
      <c r="Z714" t="s">
        <v>4082</v>
      </c>
    </row>
    <row r="715" spans="1:26">
      <c r="A715" s="1">
        <v>44301</v>
      </c>
      <c r="B715" s="2">
        <v>202104151283</v>
      </c>
      <c r="C715" t="s">
        <v>18</v>
      </c>
      <c r="D715" t="s">
        <v>5436</v>
      </c>
      <c r="E715" t="s">
        <v>4090</v>
      </c>
      <c r="F715" t="s">
        <v>19</v>
      </c>
      <c r="G715" t="s">
        <v>1940</v>
      </c>
      <c r="H715" s="3" t="s">
        <v>163</v>
      </c>
      <c r="J715" t="s">
        <v>425</v>
      </c>
      <c r="K715">
        <v>1</v>
      </c>
      <c r="L715">
        <v>399</v>
      </c>
      <c r="N715" s="6" t="s">
        <v>1487</v>
      </c>
      <c r="O715" s="6"/>
      <c r="P715" s="6">
        <v>1012</v>
      </c>
      <c r="Q715" s="6" t="s">
        <v>1940</v>
      </c>
      <c r="R715" s="6" t="s">
        <v>1495</v>
      </c>
      <c r="S715" s="6"/>
      <c r="T715" s="6"/>
      <c r="U715" s="6"/>
      <c r="V715" s="6"/>
      <c r="W715" s="6">
        <v>241</v>
      </c>
      <c r="X715" s="6" t="s">
        <v>4091</v>
      </c>
      <c r="Y715" s="6"/>
      <c r="Z715" t="s">
        <v>4088</v>
      </c>
    </row>
    <row r="716" spans="1:26">
      <c r="A716" s="1">
        <v>44301</v>
      </c>
      <c r="B716" s="2">
        <v>202104151283</v>
      </c>
      <c r="C716" t="s">
        <v>18</v>
      </c>
      <c r="D716" t="s">
        <v>5436</v>
      </c>
      <c r="E716" t="s">
        <v>4090</v>
      </c>
      <c r="F716" t="s">
        <v>19</v>
      </c>
      <c r="G716" t="s">
        <v>1940</v>
      </c>
      <c r="H716" s="3">
        <v>4714781020787</v>
      </c>
      <c r="J716" t="s">
        <v>425</v>
      </c>
      <c r="K716">
        <v>1</v>
      </c>
      <c r="L716">
        <v>135</v>
      </c>
      <c r="N716" s="6" t="s">
        <v>1979</v>
      </c>
      <c r="O716" s="6"/>
      <c r="P716" s="6">
        <v>1012</v>
      </c>
      <c r="Q716" s="6" t="s">
        <v>1940</v>
      </c>
      <c r="R716" s="6" t="s">
        <v>1495</v>
      </c>
      <c r="S716" s="6"/>
      <c r="T716" s="6"/>
      <c r="U716" s="6"/>
      <c r="V716" s="6"/>
      <c r="W716" s="6">
        <v>241</v>
      </c>
      <c r="X716" s="6" t="s">
        <v>4091</v>
      </c>
      <c r="Y716" s="6"/>
      <c r="Z716" t="s">
        <v>4088</v>
      </c>
    </row>
    <row r="717" spans="1:26">
      <c r="A717" s="1">
        <v>44301</v>
      </c>
      <c r="B717" s="2">
        <v>202104151283</v>
      </c>
      <c r="C717" t="s">
        <v>18</v>
      </c>
      <c r="D717" t="s">
        <v>5436</v>
      </c>
      <c r="E717" t="s">
        <v>4090</v>
      </c>
      <c r="F717" t="s">
        <v>19</v>
      </c>
      <c r="G717" t="s">
        <v>1940</v>
      </c>
      <c r="H717" s="3">
        <v>4714781020848</v>
      </c>
      <c r="J717" t="s">
        <v>425</v>
      </c>
      <c r="K717">
        <v>1</v>
      </c>
      <c r="L717">
        <v>350</v>
      </c>
      <c r="N717" s="6" t="s">
        <v>1821</v>
      </c>
      <c r="O717" s="6"/>
      <c r="P717" s="6">
        <v>1012</v>
      </c>
      <c r="Q717" s="6" t="s">
        <v>1940</v>
      </c>
      <c r="R717" s="6" t="s">
        <v>1495</v>
      </c>
      <c r="S717" s="6"/>
      <c r="T717" s="6"/>
      <c r="U717" s="6"/>
      <c r="V717" s="6"/>
      <c r="W717" s="6">
        <v>241</v>
      </c>
      <c r="X717" s="6" t="s">
        <v>4091</v>
      </c>
      <c r="Y717" s="6"/>
      <c r="Z717" t="s">
        <v>4088</v>
      </c>
    </row>
    <row r="718" spans="1:26">
      <c r="A718" s="1">
        <v>44301</v>
      </c>
      <c r="B718" s="2">
        <v>202104151283</v>
      </c>
      <c r="C718" t="s">
        <v>18</v>
      </c>
      <c r="D718" t="s">
        <v>5436</v>
      </c>
      <c r="E718" t="s">
        <v>4090</v>
      </c>
      <c r="F718" t="s">
        <v>19</v>
      </c>
      <c r="G718" t="s">
        <v>1940</v>
      </c>
      <c r="H718" s="3">
        <v>4714781020800</v>
      </c>
      <c r="J718" t="s">
        <v>425</v>
      </c>
      <c r="K718">
        <v>1</v>
      </c>
      <c r="L718">
        <v>128</v>
      </c>
      <c r="N718" s="6" t="s">
        <v>1509</v>
      </c>
      <c r="O718" s="6"/>
      <c r="P718" s="6">
        <v>1012</v>
      </c>
      <c r="Q718" s="6" t="s">
        <v>1940</v>
      </c>
      <c r="R718" s="6" t="s">
        <v>1495</v>
      </c>
      <c r="S718" s="6"/>
      <c r="T718" s="6"/>
      <c r="U718" s="6"/>
      <c r="V718" s="6"/>
      <c r="W718" s="6">
        <v>241</v>
      </c>
      <c r="X718" s="6" t="s">
        <v>4091</v>
      </c>
      <c r="Y718" s="6"/>
      <c r="Z718" t="s">
        <v>4088</v>
      </c>
    </row>
    <row r="719" spans="1:26">
      <c r="A719" s="1">
        <v>44301</v>
      </c>
      <c r="B719" s="2">
        <v>202104151283</v>
      </c>
      <c r="C719" t="s">
        <v>18</v>
      </c>
      <c r="D719" t="s">
        <v>5436</v>
      </c>
      <c r="E719" t="s">
        <v>4090</v>
      </c>
      <c r="F719" t="s">
        <v>19</v>
      </c>
      <c r="G719" t="s">
        <v>1940</v>
      </c>
      <c r="H719" s="3" t="s">
        <v>1740</v>
      </c>
      <c r="J719" t="s">
        <v>425</v>
      </c>
      <c r="K719">
        <v>1</v>
      </c>
      <c r="L719">
        <v>0</v>
      </c>
      <c r="N719" s="6" t="s">
        <v>1741</v>
      </c>
      <c r="O719" s="6"/>
      <c r="P719" s="6">
        <v>1012</v>
      </c>
      <c r="Q719" s="6" t="s">
        <v>1940</v>
      </c>
      <c r="R719" s="6" t="s">
        <v>1495</v>
      </c>
      <c r="S719" s="6"/>
      <c r="T719" s="6"/>
      <c r="U719" s="6"/>
      <c r="V719" s="6"/>
      <c r="W719" s="6">
        <v>241</v>
      </c>
      <c r="X719" s="6" t="s">
        <v>4091</v>
      </c>
      <c r="Y719" s="6"/>
      <c r="Z719" t="s">
        <v>4088</v>
      </c>
    </row>
    <row r="720" spans="1:26">
      <c r="A720" s="1">
        <v>44301</v>
      </c>
      <c r="B720" s="2">
        <v>202104151284</v>
      </c>
      <c r="C720" t="s">
        <v>18</v>
      </c>
      <c r="D720" t="s">
        <v>5437</v>
      </c>
      <c r="E720" t="s">
        <v>4095</v>
      </c>
      <c r="F720" t="s">
        <v>19</v>
      </c>
      <c r="G720" t="s">
        <v>1476</v>
      </c>
      <c r="H720" s="3" t="s">
        <v>249</v>
      </c>
      <c r="J720" t="s">
        <v>425</v>
      </c>
      <c r="K720">
        <v>1</v>
      </c>
      <c r="L720">
        <v>907</v>
      </c>
      <c r="N720" s="6" t="s">
        <v>1485</v>
      </c>
      <c r="O720" s="6"/>
      <c r="P720" s="6">
        <v>1016</v>
      </c>
      <c r="Q720" s="6" t="s">
        <v>1476</v>
      </c>
      <c r="R720" s="6" t="s">
        <v>1477</v>
      </c>
      <c r="S720" s="6"/>
      <c r="T720" s="6">
        <v>181657</v>
      </c>
      <c r="U720" s="6" t="s">
        <v>4096</v>
      </c>
      <c r="V720" s="6" t="s">
        <v>4097</v>
      </c>
      <c r="W720" s="6"/>
      <c r="X720" s="6"/>
      <c r="Y720" s="6"/>
      <c r="Z720" t="s">
        <v>4093</v>
      </c>
    </row>
    <row r="721" spans="1:26">
      <c r="A721" s="1">
        <v>44301</v>
      </c>
      <c r="B721" s="2">
        <v>202104151284</v>
      </c>
      <c r="C721" t="s">
        <v>18</v>
      </c>
      <c r="D721" t="s">
        <v>5437</v>
      </c>
      <c r="E721" t="s">
        <v>4095</v>
      </c>
      <c r="F721" t="s">
        <v>19</v>
      </c>
      <c r="G721" t="s">
        <v>1476</v>
      </c>
      <c r="H721" s="3">
        <v>4714781020794</v>
      </c>
      <c r="J721" t="s">
        <v>425</v>
      </c>
      <c r="K721">
        <v>1</v>
      </c>
      <c r="L721">
        <v>109</v>
      </c>
      <c r="N721" s="6" t="s">
        <v>1490</v>
      </c>
      <c r="O721" s="6"/>
      <c r="P721" s="6">
        <v>1016</v>
      </c>
      <c r="Q721" s="6" t="s">
        <v>1476</v>
      </c>
      <c r="R721" s="6" t="s">
        <v>1477</v>
      </c>
      <c r="S721" s="6"/>
      <c r="T721" s="6">
        <v>181657</v>
      </c>
      <c r="U721" s="6" t="s">
        <v>4096</v>
      </c>
      <c r="V721" s="6" t="s">
        <v>4097</v>
      </c>
      <c r="W721" s="6"/>
      <c r="X721" s="6"/>
      <c r="Y721" s="6"/>
      <c r="Z721" t="s">
        <v>4093</v>
      </c>
    </row>
    <row r="722" spans="1:26">
      <c r="A722" s="1">
        <v>44301</v>
      </c>
      <c r="B722" s="2">
        <v>202104151284</v>
      </c>
      <c r="C722" t="s">
        <v>18</v>
      </c>
      <c r="D722" t="s">
        <v>5437</v>
      </c>
      <c r="E722" t="s">
        <v>4095</v>
      </c>
      <c r="F722" t="s">
        <v>19</v>
      </c>
      <c r="G722" t="s">
        <v>1476</v>
      </c>
      <c r="H722" s="3" t="s">
        <v>1887</v>
      </c>
      <c r="J722" t="s">
        <v>425</v>
      </c>
      <c r="K722">
        <v>1</v>
      </c>
      <c r="L722">
        <v>0</v>
      </c>
      <c r="N722" s="6" t="s">
        <v>1888</v>
      </c>
      <c r="O722" s="6"/>
      <c r="P722" s="6">
        <v>1016</v>
      </c>
      <c r="Q722" s="6" t="s">
        <v>1476</v>
      </c>
      <c r="R722" s="6" t="s">
        <v>1477</v>
      </c>
      <c r="S722" s="6"/>
      <c r="T722" s="6">
        <v>181657</v>
      </c>
      <c r="U722" s="6" t="s">
        <v>4096</v>
      </c>
      <c r="V722" s="6" t="s">
        <v>4097</v>
      </c>
      <c r="W722" s="6"/>
      <c r="X722" s="6"/>
      <c r="Y722" s="6"/>
      <c r="Z722" t="s">
        <v>4093</v>
      </c>
    </row>
    <row r="723" spans="1:26">
      <c r="A723" s="1">
        <v>44301</v>
      </c>
      <c r="B723" s="2">
        <v>202104151285</v>
      </c>
      <c r="C723" t="s">
        <v>18</v>
      </c>
      <c r="D723" t="s">
        <v>5438</v>
      </c>
      <c r="E723" t="s">
        <v>4101</v>
      </c>
      <c r="F723" t="s">
        <v>19</v>
      </c>
      <c r="G723" t="s">
        <v>1940</v>
      </c>
      <c r="H723" s="3">
        <v>4714781020541</v>
      </c>
      <c r="J723" t="s">
        <v>425</v>
      </c>
      <c r="K723">
        <v>2</v>
      </c>
      <c r="L723">
        <v>600</v>
      </c>
      <c r="N723" s="6" t="s">
        <v>1493</v>
      </c>
      <c r="O723" s="6"/>
      <c r="P723" s="6">
        <v>660</v>
      </c>
      <c r="Q723" s="6" t="s">
        <v>1940</v>
      </c>
      <c r="R723" s="6" t="s">
        <v>1048</v>
      </c>
      <c r="S723" s="6"/>
      <c r="T723" s="6"/>
      <c r="U723" s="6"/>
      <c r="V723" s="6"/>
      <c r="W723" s="6">
        <v>814</v>
      </c>
      <c r="X723" s="6" t="s">
        <v>4102</v>
      </c>
      <c r="Y723" s="6" t="s">
        <v>4103</v>
      </c>
      <c r="Z723" t="s">
        <v>4099</v>
      </c>
    </row>
    <row r="724" spans="1:26">
      <c r="A724" s="1">
        <v>44301</v>
      </c>
      <c r="B724" s="2">
        <v>202104151285</v>
      </c>
      <c r="C724" t="s">
        <v>18</v>
      </c>
      <c r="D724" t="s">
        <v>5438</v>
      </c>
      <c r="E724" t="s">
        <v>4101</v>
      </c>
      <c r="F724" t="s">
        <v>19</v>
      </c>
      <c r="G724" t="s">
        <v>1940</v>
      </c>
      <c r="H724" s="3" t="s">
        <v>1474</v>
      </c>
      <c r="J724" t="s">
        <v>1475</v>
      </c>
      <c r="K724">
        <v>1</v>
      </c>
      <c r="L724">
        <v>60</v>
      </c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</row>
    <row r="725" spans="1:26">
      <c r="A725" s="1">
        <v>44301</v>
      </c>
      <c r="B725" s="2">
        <v>202104151286</v>
      </c>
      <c r="C725" t="s">
        <v>18</v>
      </c>
      <c r="D725" t="s">
        <v>5439</v>
      </c>
      <c r="E725" t="s">
        <v>4107</v>
      </c>
      <c r="F725" t="s">
        <v>19</v>
      </c>
      <c r="G725" t="s">
        <v>1960</v>
      </c>
      <c r="H725" s="3" t="s">
        <v>259</v>
      </c>
      <c r="J725" t="s">
        <v>425</v>
      </c>
      <c r="K725">
        <v>1</v>
      </c>
      <c r="L725">
        <v>450</v>
      </c>
      <c r="N725" s="6" t="s">
        <v>1482</v>
      </c>
      <c r="O725" s="6"/>
      <c r="P725" s="6">
        <v>749</v>
      </c>
      <c r="Q725" s="6" t="s">
        <v>1960</v>
      </c>
      <c r="R725" s="6" t="s">
        <v>1961</v>
      </c>
      <c r="S725" s="6"/>
      <c r="T725" s="6"/>
      <c r="U725" s="6"/>
      <c r="V725" s="6"/>
      <c r="W725" s="6">
        <v>251</v>
      </c>
      <c r="X725" s="6" t="s">
        <v>4108</v>
      </c>
      <c r="Y725" s="6"/>
      <c r="Z725" t="s">
        <v>4105</v>
      </c>
    </row>
    <row r="726" spans="1:26">
      <c r="A726" s="1">
        <v>44301</v>
      </c>
      <c r="B726" s="2">
        <v>202104151286</v>
      </c>
      <c r="C726" t="s">
        <v>18</v>
      </c>
      <c r="D726" t="s">
        <v>5439</v>
      </c>
      <c r="E726" t="s">
        <v>4107</v>
      </c>
      <c r="F726" t="s">
        <v>19</v>
      </c>
      <c r="G726" t="s">
        <v>1960</v>
      </c>
      <c r="H726" s="3">
        <v>4714781024716</v>
      </c>
      <c r="J726" t="s">
        <v>425</v>
      </c>
      <c r="K726">
        <v>1</v>
      </c>
      <c r="L726">
        <v>299</v>
      </c>
      <c r="N726" s="6" t="s">
        <v>1515</v>
      </c>
      <c r="O726" s="6"/>
      <c r="P726" s="6">
        <v>749</v>
      </c>
      <c r="Q726" s="6" t="s">
        <v>1960</v>
      </c>
      <c r="R726" s="6" t="s">
        <v>1961</v>
      </c>
      <c r="S726" s="6"/>
      <c r="T726" s="6"/>
      <c r="U726" s="6"/>
      <c r="V726" s="6"/>
      <c r="W726" s="6">
        <v>251</v>
      </c>
      <c r="X726" s="6" t="s">
        <v>4108</v>
      </c>
      <c r="Y726" s="6"/>
      <c r="Z726" t="s">
        <v>4105</v>
      </c>
    </row>
    <row r="727" spans="1:26">
      <c r="A727" s="1">
        <v>44301</v>
      </c>
      <c r="B727" s="2">
        <v>202104151287</v>
      </c>
      <c r="C727" t="s">
        <v>18</v>
      </c>
      <c r="D727" t="s">
        <v>5440</v>
      </c>
      <c r="E727" t="s">
        <v>4112</v>
      </c>
      <c r="F727" t="s">
        <v>19</v>
      </c>
      <c r="G727" t="s">
        <v>1960</v>
      </c>
      <c r="H727" s="3" t="s">
        <v>342</v>
      </c>
      <c r="J727" t="s">
        <v>425</v>
      </c>
      <c r="K727">
        <v>2</v>
      </c>
      <c r="L727">
        <v>780</v>
      </c>
      <c r="N727" s="6" t="s">
        <v>1924</v>
      </c>
      <c r="O727" s="6"/>
      <c r="P727" s="6">
        <v>929</v>
      </c>
      <c r="Q727" s="6" t="s">
        <v>1960</v>
      </c>
      <c r="R727" s="6" t="s">
        <v>1961</v>
      </c>
      <c r="S727" s="6"/>
      <c r="T727" s="6"/>
      <c r="U727" s="6"/>
      <c r="V727" s="6"/>
      <c r="W727" s="6">
        <v>635</v>
      </c>
      <c r="X727" s="6" t="s">
        <v>4113</v>
      </c>
      <c r="Y727" s="6" t="s">
        <v>4114</v>
      </c>
      <c r="Z727" t="s">
        <v>4110</v>
      </c>
    </row>
    <row r="728" spans="1:26">
      <c r="A728" s="1">
        <v>44301</v>
      </c>
      <c r="B728" s="2">
        <v>202104151287</v>
      </c>
      <c r="C728" t="s">
        <v>18</v>
      </c>
      <c r="D728" t="s">
        <v>5440</v>
      </c>
      <c r="E728" t="s">
        <v>4112</v>
      </c>
      <c r="F728" t="s">
        <v>19</v>
      </c>
      <c r="G728" t="s">
        <v>1960</v>
      </c>
      <c r="H728" s="3">
        <v>4714781021029</v>
      </c>
      <c r="J728" t="s">
        <v>425</v>
      </c>
      <c r="K728">
        <v>1</v>
      </c>
      <c r="L728">
        <v>149</v>
      </c>
      <c r="N728" s="6" t="s">
        <v>1505</v>
      </c>
      <c r="O728" s="6"/>
      <c r="P728" s="6">
        <v>929</v>
      </c>
      <c r="Q728" s="6" t="s">
        <v>1960</v>
      </c>
      <c r="R728" s="6" t="s">
        <v>1961</v>
      </c>
      <c r="S728" s="6"/>
      <c r="T728" s="6"/>
      <c r="U728" s="6"/>
      <c r="V728" s="6"/>
      <c r="W728" s="6">
        <v>635</v>
      </c>
      <c r="X728" s="6" t="s">
        <v>4113</v>
      </c>
      <c r="Y728" s="6" t="s">
        <v>4114</v>
      </c>
      <c r="Z728" t="s">
        <v>4110</v>
      </c>
    </row>
    <row r="729" spans="1:26">
      <c r="A729" s="1">
        <v>44301</v>
      </c>
      <c r="B729" s="2">
        <v>202104151288</v>
      </c>
      <c r="C729" t="s">
        <v>18</v>
      </c>
      <c r="D729" t="s">
        <v>5441</v>
      </c>
      <c r="E729" t="s">
        <v>4118</v>
      </c>
      <c r="F729" t="s">
        <v>19</v>
      </c>
      <c r="G729" t="s">
        <v>1940</v>
      </c>
      <c r="H729" s="3">
        <v>4714781020107</v>
      </c>
      <c r="J729" t="s">
        <v>425</v>
      </c>
      <c r="K729">
        <v>3</v>
      </c>
      <c r="L729">
        <v>1197</v>
      </c>
      <c r="N729" s="6" t="s">
        <v>877</v>
      </c>
      <c r="O729" s="6"/>
      <c r="P729" s="6">
        <v>1197</v>
      </c>
      <c r="Q729" s="6" t="s">
        <v>1940</v>
      </c>
      <c r="R729" s="6" t="s">
        <v>1495</v>
      </c>
      <c r="S729" s="6"/>
      <c r="T729" s="6"/>
      <c r="U729" s="6"/>
      <c r="V729" s="6"/>
      <c r="W729" s="6">
        <v>334</v>
      </c>
      <c r="X729" s="6" t="s">
        <v>4119</v>
      </c>
      <c r="Y729" s="6" t="s">
        <v>4120</v>
      </c>
      <c r="Z729" t="s">
        <v>4116</v>
      </c>
    </row>
    <row r="730" spans="1:26">
      <c r="A730" s="1">
        <v>44301</v>
      </c>
      <c r="B730" s="2">
        <v>202104151288</v>
      </c>
      <c r="C730" t="s">
        <v>18</v>
      </c>
      <c r="D730" t="s">
        <v>5441</v>
      </c>
      <c r="E730" t="s">
        <v>4118</v>
      </c>
      <c r="F730" t="s">
        <v>19</v>
      </c>
      <c r="G730" t="s">
        <v>1940</v>
      </c>
      <c r="H730" s="3" t="s">
        <v>1740</v>
      </c>
      <c r="J730" t="s">
        <v>425</v>
      </c>
      <c r="K730">
        <v>1</v>
      </c>
      <c r="L730">
        <v>0</v>
      </c>
      <c r="N730" s="6" t="s">
        <v>1741</v>
      </c>
      <c r="O730" s="6"/>
      <c r="P730" s="6">
        <v>1197</v>
      </c>
      <c r="Q730" s="6" t="s">
        <v>1940</v>
      </c>
      <c r="R730" s="6" t="s">
        <v>1495</v>
      </c>
      <c r="S730" s="6"/>
      <c r="T730" s="6"/>
      <c r="U730" s="6"/>
      <c r="V730" s="6"/>
      <c r="W730" s="6">
        <v>334</v>
      </c>
      <c r="X730" s="6" t="s">
        <v>4119</v>
      </c>
      <c r="Y730" s="6" t="s">
        <v>4120</v>
      </c>
      <c r="Z730" t="s">
        <v>4116</v>
      </c>
    </row>
    <row r="731" spans="1:26">
      <c r="A731" s="1">
        <v>44301</v>
      </c>
      <c r="B731" s="2">
        <v>202104151289</v>
      </c>
      <c r="C731" t="s">
        <v>18</v>
      </c>
      <c r="D731" t="s">
        <v>5442</v>
      </c>
      <c r="E731" t="s">
        <v>4124</v>
      </c>
      <c r="F731" t="s">
        <v>19</v>
      </c>
      <c r="G731" t="s">
        <v>1476</v>
      </c>
      <c r="H731" s="3" t="s">
        <v>255</v>
      </c>
      <c r="J731" t="s">
        <v>425</v>
      </c>
      <c r="K731">
        <v>1</v>
      </c>
      <c r="L731">
        <v>343</v>
      </c>
      <c r="N731" s="6" t="s">
        <v>1482</v>
      </c>
      <c r="O731" s="6"/>
      <c r="P731" s="6">
        <v>2041</v>
      </c>
      <c r="Q731" s="6" t="s">
        <v>1476</v>
      </c>
      <c r="R731" s="6" t="s">
        <v>1477</v>
      </c>
      <c r="S731" s="6"/>
      <c r="T731" s="6">
        <v>934684</v>
      </c>
      <c r="U731" s="6" t="s">
        <v>4125</v>
      </c>
      <c r="V731" s="6" t="s">
        <v>4126</v>
      </c>
      <c r="W731" s="6"/>
      <c r="X731" s="6"/>
      <c r="Y731" s="6"/>
      <c r="Z731" t="s">
        <v>4122</v>
      </c>
    </row>
    <row r="732" spans="1:26">
      <c r="A732" s="1">
        <v>44301</v>
      </c>
      <c r="B732" s="2">
        <v>202104151289</v>
      </c>
      <c r="C732" t="s">
        <v>18</v>
      </c>
      <c r="D732" t="s">
        <v>5442</v>
      </c>
      <c r="E732" t="s">
        <v>4124</v>
      </c>
      <c r="F732" t="s">
        <v>19</v>
      </c>
      <c r="G732" t="s">
        <v>1476</v>
      </c>
      <c r="H732" s="3" t="s">
        <v>254</v>
      </c>
      <c r="J732" t="s">
        <v>425</v>
      </c>
      <c r="K732">
        <v>1</v>
      </c>
      <c r="L732">
        <v>450</v>
      </c>
      <c r="N732" s="6" t="s">
        <v>1482</v>
      </c>
      <c r="O732" s="6"/>
      <c r="P732" s="6">
        <v>2041</v>
      </c>
      <c r="Q732" s="6" t="s">
        <v>1476</v>
      </c>
      <c r="R732" s="6" t="s">
        <v>1477</v>
      </c>
      <c r="S732" s="6"/>
      <c r="T732" s="6">
        <v>934684</v>
      </c>
      <c r="U732" s="6" t="s">
        <v>4125</v>
      </c>
      <c r="V732" s="6" t="s">
        <v>4126</v>
      </c>
      <c r="W732" s="6"/>
      <c r="X732" s="6"/>
      <c r="Y732" s="6"/>
      <c r="Z732" t="s">
        <v>4122</v>
      </c>
    </row>
    <row r="733" spans="1:26">
      <c r="A733" s="1">
        <v>44301</v>
      </c>
      <c r="B733" s="2">
        <v>202104151289</v>
      </c>
      <c r="C733" t="s">
        <v>18</v>
      </c>
      <c r="D733" t="s">
        <v>5442</v>
      </c>
      <c r="E733" t="s">
        <v>4124</v>
      </c>
      <c r="F733" t="s">
        <v>19</v>
      </c>
      <c r="G733" t="s">
        <v>1476</v>
      </c>
      <c r="H733" s="3" t="s">
        <v>164</v>
      </c>
      <c r="J733" t="s">
        <v>425</v>
      </c>
      <c r="K733">
        <v>1</v>
      </c>
      <c r="L733">
        <v>399</v>
      </c>
      <c r="N733" s="6" t="s">
        <v>1487</v>
      </c>
      <c r="O733" s="6"/>
      <c r="P733" s="6">
        <v>2041</v>
      </c>
      <c r="Q733" s="6" t="s">
        <v>1476</v>
      </c>
      <c r="R733" s="6" t="s">
        <v>1477</v>
      </c>
      <c r="S733" s="6"/>
      <c r="T733" s="6">
        <v>934684</v>
      </c>
      <c r="U733" s="6" t="s">
        <v>4125</v>
      </c>
      <c r="V733" s="6" t="s">
        <v>4126</v>
      </c>
      <c r="W733" s="6"/>
      <c r="X733" s="6"/>
      <c r="Y733" s="6"/>
      <c r="Z733" t="s">
        <v>4122</v>
      </c>
    </row>
    <row r="734" spans="1:26">
      <c r="A734" s="1">
        <v>44301</v>
      </c>
      <c r="B734" s="2">
        <v>202104151289</v>
      </c>
      <c r="C734" t="s">
        <v>18</v>
      </c>
      <c r="D734" t="s">
        <v>5442</v>
      </c>
      <c r="E734" t="s">
        <v>4124</v>
      </c>
      <c r="F734" t="s">
        <v>19</v>
      </c>
      <c r="G734" t="s">
        <v>1476</v>
      </c>
      <c r="H734" s="3" t="s">
        <v>166</v>
      </c>
      <c r="J734" t="s">
        <v>425</v>
      </c>
      <c r="K734">
        <v>1</v>
      </c>
      <c r="L734">
        <v>399</v>
      </c>
      <c r="N734" s="6" t="s">
        <v>1487</v>
      </c>
      <c r="O734" s="6"/>
      <c r="P734" s="6">
        <v>2041</v>
      </c>
      <c r="Q734" s="6" t="s">
        <v>1476</v>
      </c>
      <c r="R734" s="6" t="s">
        <v>1477</v>
      </c>
      <c r="S734" s="6"/>
      <c r="T734" s="6">
        <v>934684</v>
      </c>
      <c r="U734" s="6" t="s">
        <v>4125</v>
      </c>
      <c r="V734" s="6" t="s">
        <v>4126</v>
      </c>
      <c r="W734" s="6"/>
      <c r="X734" s="6"/>
      <c r="Y734" s="6"/>
      <c r="Z734" t="s">
        <v>4122</v>
      </c>
    </row>
    <row r="735" spans="1:26">
      <c r="A735" s="1">
        <v>44301</v>
      </c>
      <c r="B735" s="2">
        <v>202104151289</v>
      </c>
      <c r="C735" t="s">
        <v>18</v>
      </c>
      <c r="D735" t="s">
        <v>5442</v>
      </c>
      <c r="E735" t="s">
        <v>4124</v>
      </c>
      <c r="F735" t="s">
        <v>19</v>
      </c>
      <c r="G735" t="s">
        <v>1476</v>
      </c>
      <c r="H735" s="3" t="s">
        <v>258</v>
      </c>
      <c r="J735" t="s">
        <v>425</v>
      </c>
      <c r="K735">
        <v>1</v>
      </c>
      <c r="L735">
        <v>450</v>
      </c>
      <c r="N735" s="6" t="s">
        <v>1482</v>
      </c>
      <c r="O735" s="6"/>
      <c r="P735" s="6">
        <v>2041</v>
      </c>
      <c r="Q735" s="6" t="s">
        <v>1476</v>
      </c>
      <c r="R735" s="6" t="s">
        <v>1477</v>
      </c>
      <c r="S735" s="6"/>
      <c r="T735" s="6">
        <v>934684</v>
      </c>
      <c r="U735" s="6" t="s">
        <v>4125</v>
      </c>
      <c r="V735" s="6" t="s">
        <v>4126</v>
      </c>
      <c r="W735" s="6"/>
      <c r="X735" s="6"/>
      <c r="Y735" s="6"/>
      <c r="Z735" t="s">
        <v>4122</v>
      </c>
    </row>
    <row r="736" spans="1:26">
      <c r="A736" s="1">
        <v>44301</v>
      </c>
      <c r="B736" s="2">
        <v>202104151289</v>
      </c>
      <c r="C736" t="s">
        <v>18</v>
      </c>
      <c r="D736" t="s">
        <v>5442</v>
      </c>
      <c r="E736" t="s">
        <v>4124</v>
      </c>
      <c r="F736" t="s">
        <v>19</v>
      </c>
      <c r="G736" t="s">
        <v>1476</v>
      </c>
      <c r="H736" s="3" t="s">
        <v>1887</v>
      </c>
      <c r="J736" t="s">
        <v>425</v>
      </c>
      <c r="K736">
        <v>1</v>
      </c>
      <c r="L736">
        <v>0</v>
      </c>
      <c r="N736" s="6" t="s">
        <v>1888</v>
      </c>
      <c r="O736" s="6"/>
      <c r="P736" s="6">
        <v>2041</v>
      </c>
      <c r="Q736" s="6" t="s">
        <v>1476</v>
      </c>
      <c r="R736" s="6" t="s">
        <v>1477</v>
      </c>
      <c r="S736" s="6"/>
      <c r="T736" s="6">
        <v>934684</v>
      </c>
      <c r="U736" s="6" t="s">
        <v>4125</v>
      </c>
      <c r="V736" s="6" t="s">
        <v>4126</v>
      </c>
      <c r="W736" s="6"/>
      <c r="X736" s="6"/>
      <c r="Y736" s="6"/>
      <c r="Z736" t="s">
        <v>4122</v>
      </c>
    </row>
    <row r="737" spans="1:26">
      <c r="A737" s="1">
        <v>44301</v>
      </c>
      <c r="B737" s="2">
        <v>202104151289</v>
      </c>
      <c r="C737" t="s">
        <v>18</v>
      </c>
      <c r="D737" t="s">
        <v>5442</v>
      </c>
      <c r="E737" t="s">
        <v>4124</v>
      </c>
      <c r="F737" t="s">
        <v>19</v>
      </c>
      <c r="G737" t="s">
        <v>1476</v>
      </c>
      <c r="H737" s="3" t="s">
        <v>1810</v>
      </c>
      <c r="J737" t="s">
        <v>425</v>
      </c>
      <c r="K737">
        <v>1</v>
      </c>
      <c r="L737">
        <v>0</v>
      </c>
      <c r="N737" s="6" t="s">
        <v>1811</v>
      </c>
      <c r="O737" s="6"/>
      <c r="P737" s="6">
        <v>2041</v>
      </c>
      <c r="Q737" s="6" t="s">
        <v>1476</v>
      </c>
      <c r="R737" s="6" t="s">
        <v>1477</v>
      </c>
      <c r="S737" s="6"/>
      <c r="T737" s="6">
        <v>934684</v>
      </c>
      <c r="U737" s="6" t="s">
        <v>4125</v>
      </c>
      <c r="V737" s="6" t="s">
        <v>4126</v>
      </c>
      <c r="W737" s="6"/>
      <c r="X737" s="6"/>
      <c r="Y737" s="6"/>
      <c r="Z737" t="s">
        <v>4122</v>
      </c>
    </row>
    <row r="738" spans="1:26">
      <c r="A738" s="1">
        <v>44301</v>
      </c>
      <c r="B738" s="2">
        <v>202104151289</v>
      </c>
      <c r="C738" t="s">
        <v>18</v>
      </c>
      <c r="D738" t="s">
        <v>5442</v>
      </c>
      <c r="E738" t="s">
        <v>4124</v>
      </c>
      <c r="F738" t="s">
        <v>19</v>
      </c>
      <c r="G738" t="s">
        <v>1476</v>
      </c>
      <c r="H738" s="3" t="s">
        <v>1740</v>
      </c>
      <c r="J738" t="s">
        <v>425</v>
      </c>
      <c r="K738">
        <v>1</v>
      </c>
      <c r="L738">
        <v>0</v>
      </c>
      <c r="N738" s="6" t="s">
        <v>1741</v>
      </c>
      <c r="O738" s="6"/>
      <c r="P738" s="6">
        <v>2041</v>
      </c>
      <c r="Q738" s="6" t="s">
        <v>1476</v>
      </c>
      <c r="R738" s="6" t="s">
        <v>1477</v>
      </c>
      <c r="S738" s="6"/>
      <c r="T738" s="6">
        <v>934684</v>
      </c>
      <c r="U738" s="6" t="s">
        <v>4125</v>
      </c>
      <c r="V738" s="6" t="s">
        <v>4126</v>
      </c>
      <c r="W738" s="6"/>
      <c r="X738" s="6"/>
      <c r="Y738" s="6"/>
      <c r="Z738" t="s">
        <v>4122</v>
      </c>
    </row>
    <row r="739" spans="1:26">
      <c r="A739" s="1">
        <v>44301</v>
      </c>
      <c r="B739" s="2">
        <v>202104151290</v>
      </c>
      <c r="C739" t="s">
        <v>18</v>
      </c>
      <c r="D739" t="s">
        <v>5443</v>
      </c>
      <c r="E739" t="s">
        <v>4130</v>
      </c>
      <c r="F739" t="s">
        <v>19</v>
      </c>
      <c r="G739" t="s">
        <v>1476</v>
      </c>
      <c r="H739" s="3">
        <v>4714781024723</v>
      </c>
      <c r="J739" t="s">
        <v>425</v>
      </c>
      <c r="K739">
        <v>1</v>
      </c>
      <c r="L739">
        <v>299</v>
      </c>
      <c r="N739" s="6" t="s">
        <v>1525</v>
      </c>
      <c r="O739" s="6"/>
      <c r="P739" s="6">
        <v>492</v>
      </c>
      <c r="Q739" s="6" t="s">
        <v>1476</v>
      </c>
      <c r="R739" s="6" t="s">
        <v>1477</v>
      </c>
      <c r="S739" s="6"/>
      <c r="T739" s="6">
        <v>197102</v>
      </c>
      <c r="U739" s="6" t="s">
        <v>4131</v>
      </c>
      <c r="V739" s="6" t="s">
        <v>4132</v>
      </c>
      <c r="W739" s="6"/>
      <c r="X739" s="6"/>
      <c r="Y739" s="6"/>
      <c r="Z739" t="s">
        <v>4128</v>
      </c>
    </row>
    <row r="740" spans="1:26">
      <c r="A740" s="1">
        <v>44301</v>
      </c>
      <c r="B740" s="2">
        <v>202104151290</v>
      </c>
      <c r="C740" t="s">
        <v>18</v>
      </c>
      <c r="D740" t="s">
        <v>5443</v>
      </c>
      <c r="E740" t="s">
        <v>4130</v>
      </c>
      <c r="F740" t="s">
        <v>19</v>
      </c>
      <c r="G740" t="s">
        <v>1476</v>
      </c>
      <c r="H740" s="3">
        <v>4714781020800</v>
      </c>
      <c r="J740" t="s">
        <v>425</v>
      </c>
      <c r="K740">
        <v>1</v>
      </c>
      <c r="L740">
        <v>128</v>
      </c>
      <c r="N740" s="6" t="s">
        <v>1509</v>
      </c>
      <c r="O740" s="6"/>
      <c r="P740" s="6">
        <v>492</v>
      </c>
      <c r="Q740" s="6" t="s">
        <v>1476</v>
      </c>
      <c r="R740" s="6" t="s">
        <v>1477</v>
      </c>
      <c r="S740" s="6"/>
      <c r="T740" s="6">
        <v>197102</v>
      </c>
      <c r="U740" s="6" t="s">
        <v>4131</v>
      </c>
      <c r="V740" s="6" t="s">
        <v>4132</v>
      </c>
      <c r="W740" s="6"/>
      <c r="X740" s="6"/>
      <c r="Y740" s="6"/>
      <c r="Z740" t="s">
        <v>4128</v>
      </c>
    </row>
    <row r="741" spans="1:26">
      <c r="A741" s="1">
        <v>44301</v>
      </c>
      <c r="B741" s="2">
        <v>202104151290</v>
      </c>
      <c r="C741" t="s">
        <v>18</v>
      </c>
      <c r="D741" t="s">
        <v>5443</v>
      </c>
      <c r="E741" t="s">
        <v>4130</v>
      </c>
      <c r="F741" t="s">
        <v>19</v>
      </c>
      <c r="G741" t="s">
        <v>1476</v>
      </c>
      <c r="H741" s="3" t="s">
        <v>1474</v>
      </c>
      <c r="J741" t="s">
        <v>1475</v>
      </c>
      <c r="K741">
        <v>1</v>
      </c>
      <c r="L741">
        <v>65</v>
      </c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</row>
    <row r="742" spans="1:26">
      <c r="A742" s="1">
        <v>44301</v>
      </c>
      <c r="B742" s="2">
        <v>202104151291</v>
      </c>
      <c r="C742" t="s">
        <v>18</v>
      </c>
      <c r="D742" t="s">
        <v>5444</v>
      </c>
      <c r="E742" t="s">
        <v>4136</v>
      </c>
      <c r="F742" t="s">
        <v>19</v>
      </c>
      <c r="G742" t="s">
        <v>1960</v>
      </c>
      <c r="H742" s="3">
        <v>4714781024730</v>
      </c>
      <c r="J742" t="s">
        <v>425</v>
      </c>
      <c r="K742">
        <v>1</v>
      </c>
      <c r="L742">
        <v>299</v>
      </c>
      <c r="N742" s="6" t="s">
        <v>1500</v>
      </c>
      <c r="O742" s="6"/>
      <c r="P742" s="6">
        <v>748</v>
      </c>
      <c r="Q742" s="6" t="s">
        <v>1960</v>
      </c>
      <c r="R742" s="6" t="s">
        <v>1961</v>
      </c>
      <c r="S742" s="6"/>
      <c r="T742" s="6"/>
      <c r="U742" s="6"/>
      <c r="V742" s="6"/>
      <c r="W742" s="6">
        <v>304</v>
      </c>
      <c r="X742" s="6" t="s">
        <v>4137</v>
      </c>
      <c r="Y742" s="6"/>
      <c r="Z742" t="s">
        <v>4134</v>
      </c>
    </row>
    <row r="743" spans="1:26">
      <c r="A743" s="1">
        <v>44301</v>
      </c>
      <c r="B743" s="2">
        <v>202104151291</v>
      </c>
      <c r="C743" t="s">
        <v>18</v>
      </c>
      <c r="D743" t="s">
        <v>5444</v>
      </c>
      <c r="E743" t="s">
        <v>4136</v>
      </c>
      <c r="F743" t="s">
        <v>19</v>
      </c>
      <c r="G743" t="s">
        <v>1960</v>
      </c>
      <c r="H743" s="3">
        <v>4714781024716</v>
      </c>
      <c r="J743" t="s">
        <v>425</v>
      </c>
      <c r="K743">
        <v>1</v>
      </c>
      <c r="L743">
        <v>299</v>
      </c>
      <c r="N743" s="6" t="s">
        <v>1515</v>
      </c>
      <c r="O743" s="6"/>
      <c r="P743" s="6">
        <v>748</v>
      </c>
      <c r="Q743" s="6" t="s">
        <v>1960</v>
      </c>
      <c r="R743" s="6" t="s">
        <v>1961</v>
      </c>
      <c r="S743" s="6"/>
      <c r="T743" s="6"/>
      <c r="U743" s="6"/>
      <c r="V743" s="6"/>
      <c r="W743" s="6">
        <v>304</v>
      </c>
      <c r="X743" s="6" t="s">
        <v>4137</v>
      </c>
      <c r="Y743" s="6"/>
      <c r="Z743" t="s">
        <v>4134</v>
      </c>
    </row>
    <row r="744" spans="1:26">
      <c r="A744" s="1">
        <v>44301</v>
      </c>
      <c r="B744" s="2">
        <v>202104151291</v>
      </c>
      <c r="C744" t="s">
        <v>18</v>
      </c>
      <c r="D744" t="s">
        <v>5444</v>
      </c>
      <c r="E744" t="s">
        <v>4136</v>
      </c>
      <c r="F744" t="s">
        <v>19</v>
      </c>
      <c r="G744" t="s">
        <v>1960</v>
      </c>
      <c r="H744" s="3">
        <v>4714781021043</v>
      </c>
      <c r="J744" t="s">
        <v>425</v>
      </c>
      <c r="K744">
        <v>1</v>
      </c>
      <c r="L744">
        <v>150</v>
      </c>
      <c r="N744" s="6" t="s">
        <v>1988</v>
      </c>
      <c r="O744" s="6"/>
      <c r="P744" s="6">
        <v>748</v>
      </c>
      <c r="Q744" s="6" t="s">
        <v>1960</v>
      </c>
      <c r="R744" s="6" t="s">
        <v>1961</v>
      </c>
      <c r="S744" s="6"/>
      <c r="T744" s="6"/>
      <c r="U744" s="6"/>
      <c r="V744" s="6"/>
      <c r="W744" s="6">
        <v>304</v>
      </c>
      <c r="X744" s="6" t="s">
        <v>4137</v>
      </c>
      <c r="Y744" s="6"/>
      <c r="Z744" t="s">
        <v>4134</v>
      </c>
    </row>
    <row r="745" spans="1:26">
      <c r="A745" s="1">
        <v>44301</v>
      </c>
      <c r="B745" s="2">
        <v>202104151292</v>
      </c>
      <c r="C745" t="s">
        <v>18</v>
      </c>
      <c r="D745" t="s">
        <v>5445</v>
      </c>
      <c r="E745" t="s">
        <v>4141</v>
      </c>
      <c r="F745" t="s">
        <v>19</v>
      </c>
      <c r="G745" t="s">
        <v>1476</v>
      </c>
      <c r="H745" s="3" t="s">
        <v>181</v>
      </c>
      <c r="J745" t="s">
        <v>425</v>
      </c>
      <c r="K745">
        <v>1</v>
      </c>
      <c r="L745">
        <v>830</v>
      </c>
      <c r="N745" s="6" t="s">
        <v>879</v>
      </c>
      <c r="O745" s="6"/>
      <c r="P745" s="6">
        <v>1099</v>
      </c>
      <c r="Q745" s="6" t="s">
        <v>1476</v>
      </c>
      <c r="R745" s="6" t="s">
        <v>1477</v>
      </c>
      <c r="S745" s="6"/>
      <c r="T745" s="6">
        <v>167983</v>
      </c>
      <c r="U745" s="6" t="s">
        <v>4142</v>
      </c>
      <c r="V745" s="6" t="s">
        <v>4143</v>
      </c>
      <c r="W745" s="6"/>
      <c r="X745" s="6"/>
      <c r="Y745" s="6"/>
      <c r="Z745" t="s">
        <v>4139</v>
      </c>
    </row>
    <row r="746" spans="1:26">
      <c r="A746" s="1">
        <v>44301</v>
      </c>
      <c r="B746" s="2">
        <v>202104151292</v>
      </c>
      <c r="C746" t="s">
        <v>18</v>
      </c>
      <c r="D746" t="s">
        <v>5445</v>
      </c>
      <c r="E746" t="s">
        <v>4141</v>
      </c>
      <c r="F746" t="s">
        <v>19</v>
      </c>
      <c r="G746" t="s">
        <v>1476</v>
      </c>
      <c r="H746" s="3">
        <v>4714781021463</v>
      </c>
      <c r="J746" t="s">
        <v>425</v>
      </c>
      <c r="K746">
        <v>1</v>
      </c>
      <c r="L746">
        <v>120</v>
      </c>
      <c r="N746" s="6" t="s">
        <v>3102</v>
      </c>
      <c r="O746" s="6"/>
      <c r="P746" s="6">
        <v>1099</v>
      </c>
      <c r="Q746" s="6" t="s">
        <v>1476</v>
      </c>
      <c r="R746" s="6" t="s">
        <v>1477</v>
      </c>
      <c r="S746" s="6"/>
      <c r="T746" s="6">
        <v>167983</v>
      </c>
      <c r="U746" s="6" t="s">
        <v>4142</v>
      </c>
      <c r="V746" s="6" t="s">
        <v>4143</v>
      </c>
      <c r="W746" s="6"/>
      <c r="X746" s="6"/>
      <c r="Y746" s="6"/>
      <c r="Z746" t="s">
        <v>4139</v>
      </c>
    </row>
    <row r="747" spans="1:26">
      <c r="A747" s="1">
        <v>44301</v>
      </c>
      <c r="B747" s="2">
        <v>202104151292</v>
      </c>
      <c r="C747" t="s">
        <v>18</v>
      </c>
      <c r="D747" t="s">
        <v>5445</v>
      </c>
      <c r="E747" t="s">
        <v>4141</v>
      </c>
      <c r="F747" t="s">
        <v>19</v>
      </c>
      <c r="G747" t="s">
        <v>1476</v>
      </c>
      <c r="H747" s="3">
        <v>4714781020954</v>
      </c>
      <c r="J747" t="s">
        <v>425</v>
      </c>
      <c r="K747">
        <v>1</v>
      </c>
      <c r="L747">
        <v>149</v>
      </c>
      <c r="N747" s="6" t="s">
        <v>1523</v>
      </c>
      <c r="O747" s="6"/>
      <c r="P747" s="6">
        <v>1099</v>
      </c>
      <c r="Q747" s="6" t="s">
        <v>1476</v>
      </c>
      <c r="R747" s="6" t="s">
        <v>1477</v>
      </c>
      <c r="S747" s="6"/>
      <c r="T747" s="6">
        <v>167983</v>
      </c>
      <c r="U747" s="6" t="s">
        <v>4142</v>
      </c>
      <c r="V747" s="6" t="s">
        <v>4143</v>
      </c>
      <c r="W747" s="6"/>
      <c r="X747" s="6"/>
      <c r="Y747" s="6"/>
      <c r="Z747" t="s">
        <v>4139</v>
      </c>
    </row>
    <row r="748" spans="1:26">
      <c r="A748" s="1">
        <v>44301</v>
      </c>
      <c r="B748" s="2">
        <v>202104151292</v>
      </c>
      <c r="C748" t="s">
        <v>18</v>
      </c>
      <c r="D748" t="s">
        <v>5445</v>
      </c>
      <c r="E748" t="s">
        <v>4141</v>
      </c>
      <c r="F748" t="s">
        <v>19</v>
      </c>
      <c r="G748" t="s">
        <v>1476</v>
      </c>
      <c r="H748" s="3" t="s">
        <v>1740</v>
      </c>
      <c r="J748" t="s">
        <v>425</v>
      </c>
      <c r="K748">
        <v>1</v>
      </c>
      <c r="L748">
        <v>0</v>
      </c>
      <c r="N748" s="6" t="s">
        <v>1741</v>
      </c>
      <c r="O748" s="6"/>
      <c r="P748" s="6">
        <v>1099</v>
      </c>
      <c r="Q748" s="6" t="s">
        <v>1476</v>
      </c>
      <c r="R748" s="6" t="s">
        <v>1477</v>
      </c>
      <c r="S748" s="6"/>
      <c r="T748" s="6">
        <v>167983</v>
      </c>
      <c r="U748" s="6" t="s">
        <v>4142</v>
      </c>
      <c r="V748" s="6" t="s">
        <v>4143</v>
      </c>
      <c r="W748" s="6"/>
      <c r="X748" s="6"/>
      <c r="Y748" s="6"/>
      <c r="Z748" t="s">
        <v>4139</v>
      </c>
    </row>
    <row r="749" spans="1:26">
      <c r="A749" s="1">
        <v>44301</v>
      </c>
      <c r="B749" s="2">
        <v>202104151293</v>
      </c>
      <c r="C749" t="s">
        <v>18</v>
      </c>
      <c r="D749" t="s">
        <v>5446</v>
      </c>
      <c r="E749" t="s">
        <v>4147</v>
      </c>
      <c r="F749" t="s">
        <v>19</v>
      </c>
      <c r="G749" t="s">
        <v>1476</v>
      </c>
      <c r="H749" s="3" t="s">
        <v>163</v>
      </c>
      <c r="J749" t="s">
        <v>425</v>
      </c>
      <c r="K749">
        <v>2</v>
      </c>
      <c r="L749">
        <v>798</v>
      </c>
      <c r="N749" s="6" t="s">
        <v>1487</v>
      </c>
      <c r="O749" s="6"/>
      <c r="P749" s="6">
        <v>933</v>
      </c>
      <c r="Q749" s="6" t="s">
        <v>1476</v>
      </c>
      <c r="R749" s="6" t="s">
        <v>1477</v>
      </c>
      <c r="S749" s="6"/>
      <c r="T749" s="6">
        <v>187965</v>
      </c>
      <c r="U749" s="6" t="s">
        <v>4148</v>
      </c>
      <c r="V749" s="6" t="s">
        <v>4149</v>
      </c>
      <c r="W749" s="6"/>
      <c r="X749" s="6"/>
      <c r="Y749" s="6"/>
      <c r="Z749" t="s">
        <v>4145</v>
      </c>
    </row>
    <row r="750" spans="1:26">
      <c r="A750" s="1">
        <v>44301</v>
      </c>
      <c r="B750" s="2">
        <v>202104151293</v>
      </c>
      <c r="C750" t="s">
        <v>18</v>
      </c>
      <c r="D750" t="s">
        <v>5446</v>
      </c>
      <c r="E750" t="s">
        <v>4147</v>
      </c>
      <c r="F750" t="s">
        <v>19</v>
      </c>
      <c r="G750" t="s">
        <v>1476</v>
      </c>
      <c r="H750" s="3">
        <v>4714781020787</v>
      </c>
      <c r="J750" t="s">
        <v>425</v>
      </c>
      <c r="K750">
        <v>1</v>
      </c>
      <c r="L750">
        <v>135</v>
      </c>
      <c r="N750" s="6" t="s">
        <v>1979</v>
      </c>
      <c r="O750" s="6"/>
      <c r="P750" s="6">
        <v>933</v>
      </c>
      <c r="Q750" s="6" t="s">
        <v>1476</v>
      </c>
      <c r="R750" s="6" t="s">
        <v>1477</v>
      </c>
      <c r="S750" s="6"/>
      <c r="T750" s="6">
        <v>187965</v>
      </c>
      <c r="U750" s="6" t="s">
        <v>4148</v>
      </c>
      <c r="V750" s="6" t="s">
        <v>4149</v>
      </c>
      <c r="W750" s="6"/>
      <c r="X750" s="6"/>
      <c r="Y750" s="6"/>
      <c r="Z750" t="s">
        <v>4145</v>
      </c>
    </row>
    <row r="751" spans="1:26">
      <c r="A751" s="1">
        <v>44301</v>
      </c>
      <c r="B751" s="2">
        <v>202104151294</v>
      </c>
      <c r="C751" t="s">
        <v>18</v>
      </c>
      <c r="D751" t="s">
        <v>5447</v>
      </c>
      <c r="E751" t="s">
        <v>4153</v>
      </c>
      <c r="F751" t="s">
        <v>19</v>
      </c>
      <c r="G751" t="s">
        <v>1476</v>
      </c>
      <c r="H751" s="3">
        <v>4714781020107</v>
      </c>
      <c r="J751" t="s">
        <v>425</v>
      </c>
      <c r="K751">
        <v>1</v>
      </c>
      <c r="L751">
        <v>399</v>
      </c>
      <c r="N751" s="6" t="s">
        <v>877</v>
      </c>
      <c r="O751" s="6"/>
      <c r="P751" s="6">
        <v>464</v>
      </c>
      <c r="Q751" s="6" t="s">
        <v>1476</v>
      </c>
      <c r="R751" s="6" t="s">
        <v>1477</v>
      </c>
      <c r="S751" s="6"/>
      <c r="T751" s="6">
        <v>971155</v>
      </c>
      <c r="U751" s="6" t="s">
        <v>4154</v>
      </c>
      <c r="V751" s="6" t="s">
        <v>4155</v>
      </c>
      <c r="W751" s="6"/>
      <c r="X751" s="6"/>
      <c r="Y751" s="6"/>
      <c r="Z751" t="s">
        <v>4151</v>
      </c>
    </row>
    <row r="752" spans="1:26">
      <c r="A752" s="1">
        <v>44301</v>
      </c>
      <c r="B752" s="2">
        <v>202104151294</v>
      </c>
      <c r="C752" t="s">
        <v>18</v>
      </c>
      <c r="D752" t="s">
        <v>5447</v>
      </c>
      <c r="E752" t="s">
        <v>4153</v>
      </c>
      <c r="F752" t="s">
        <v>19</v>
      </c>
      <c r="G752" t="s">
        <v>1476</v>
      </c>
      <c r="H752" s="3" t="s">
        <v>1474</v>
      </c>
      <c r="J752" t="s">
        <v>1475</v>
      </c>
      <c r="K752">
        <v>1</v>
      </c>
      <c r="L752">
        <v>65</v>
      </c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</row>
    <row r="753" spans="1:26">
      <c r="A753" s="1">
        <v>44301</v>
      </c>
      <c r="B753" s="2">
        <v>202104151295</v>
      </c>
      <c r="C753" t="s">
        <v>18</v>
      </c>
      <c r="D753" t="s">
        <v>5448</v>
      </c>
      <c r="E753" t="s">
        <v>4159</v>
      </c>
      <c r="F753" t="s">
        <v>19</v>
      </c>
      <c r="G753" t="s">
        <v>1476</v>
      </c>
      <c r="H753" s="3" t="s">
        <v>187</v>
      </c>
      <c r="J753" t="s">
        <v>425</v>
      </c>
      <c r="K753">
        <v>2</v>
      </c>
      <c r="L753">
        <v>1083</v>
      </c>
      <c r="N753" s="6" t="s">
        <v>2762</v>
      </c>
      <c r="O753" s="6"/>
      <c r="P753" s="6">
        <v>1083</v>
      </c>
      <c r="Q753" s="6" t="s">
        <v>1476</v>
      </c>
      <c r="R753" s="6" t="s">
        <v>1477</v>
      </c>
      <c r="S753" s="6"/>
      <c r="T753" s="6">
        <v>112260</v>
      </c>
      <c r="U753" s="6" t="s">
        <v>4160</v>
      </c>
      <c r="V753" s="6" t="s">
        <v>4161</v>
      </c>
      <c r="W753" s="6"/>
      <c r="X753" s="6"/>
      <c r="Y753" s="6"/>
      <c r="Z753" t="s">
        <v>4157</v>
      </c>
    </row>
    <row r="754" spans="1:26">
      <c r="A754" s="1">
        <v>44301</v>
      </c>
      <c r="B754" s="2">
        <v>202104151295</v>
      </c>
      <c r="C754" t="s">
        <v>18</v>
      </c>
      <c r="D754" t="s">
        <v>5448</v>
      </c>
      <c r="E754" t="s">
        <v>4159</v>
      </c>
      <c r="F754" t="s">
        <v>19</v>
      </c>
      <c r="G754" t="s">
        <v>1476</v>
      </c>
      <c r="H754" s="3" t="s">
        <v>1740</v>
      </c>
      <c r="J754" t="s">
        <v>425</v>
      </c>
      <c r="K754">
        <v>1</v>
      </c>
      <c r="L754">
        <v>0</v>
      </c>
      <c r="N754" s="6" t="s">
        <v>1741</v>
      </c>
      <c r="O754" s="6"/>
      <c r="P754" s="6">
        <v>1083</v>
      </c>
      <c r="Q754" s="6" t="s">
        <v>1476</v>
      </c>
      <c r="R754" s="6" t="s">
        <v>1477</v>
      </c>
      <c r="S754" s="6"/>
      <c r="T754" s="6">
        <v>112260</v>
      </c>
      <c r="U754" s="6" t="s">
        <v>4160</v>
      </c>
      <c r="V754" s="6" t="s">
        <v>4161</v>
      </c>
      <c r="W754" s="6"/>
      <c r="X754" s="6"/>
      <c r="Y754" s="6"/>
      <c r="Z754" t="s">
        <v>4157</v>
      </c>
    </row>
    <row r="755" spans="1:26">
      <c r="A755" s="1">
        <v>44301</v>
      </c>
      <c r="B755" s="2">
        <v>202104151296</v>
      </c>
      <c r="C755" t="s">
        <v>18</v>
      </c>
      <c r="D755" t="s">
        <v>5449</v>
      </c>
      <c r="E755" t="s">
        <v>4165</v>
      </c>
      <c r="F755" t="s">
        <v>19</v>
      </c>
      <c r="G755" t="s">
        <v>1940</v>
      </c>
      <c r="H755" s="3" t="s">
        <v>1021</v>
      </c>
      <c r="J755" t="s">
        <v>425</v>
      </c>
      <c r="K755">
        <v>1</v>
      </c>
      <c r="L755">
        <v>199</v>
      </c>
      <c r="N755" s="6" t="s">
        <v>1527</v>
      </c>
      <c r="O755" s="6"/>
      <c r="P755" s="6">
        <v>917</v>
      </c>
      <c r="Q755" s="6" t="s">
        <v>1940</v>
      </c>
      <c r="R755" s="6" t="s">
        <v>1978</v>
      </c>
      <c r="S755" s="6"/>
      <c r="T755" s="6"/>
      <c r="U755" s="6"/>
      <c r="V755" s="6"/>
      <c r="W755" s="6">
        <v>300</v>
      </c>
      <c r="X755" s="6" t="s">
        <v>4166</v>
      </c>
      <c r="Y755" s="6"/>
      <c r="Z755" t="s">
        <v>4163</v>
      </c>
    </row>
    <row r="756" spans="1:26">
      <c r="A756" s="1">
        <v>44301</v>
      </c>
      <c r="B756" s="2">
        <v>202104151296</v>
      </c>
      <c r="C756" t="s">
        <v>18</v>
      </c>
      <c r="D756" t="s">
        <v>5449</v>
      </c>
      <c r="E756" t="s">
        <v>4165</v>
      </c>
      <c r="F756" t="s">
        <v>19</v>
      </c>
      <c r="G756" t="s">
        <v>1940</v>
      </c>
      <c r="H756" s="3">
        <v>4714781021463</v>
      </c>
      <c r="J756" t="s">
        <v>425</v>
      </c>
      <c r="K756">
        <v>1</v>
      </c>
      <c r="L756">
        <v>120</v>
      </c>
      <c r="N756" s="6" t="s">
        <v>3102</v>
      </c>
      <c r="O756" s="6"/>
      <c r="P756" s="6">
        <v>917</v>
      </c>
      <c r="Q756" s="6" t="s">
        <v>1940</v>
      </c>
      <c r="R756" s="6" t="s">
        <v>1978</v>
      </c>
      <c r="S756" s="6"/>
      <c r="T756" s="6"/>
      <c r="U756" s="6"/>
      <c r="V756" s="6"/>
      <c r="W756" s="6">
        <v>300</v>
      </c>
      <c r="X756" s="6" t="s">
        <v>4166</v>
      </c>
      <c r="Y756" s="6"/>
      <c r="Z756" t="s">
        <v>4163</v>
      </c>
    </row>
    <row r="757" spans="1:26">
      <c r="A757" s="1">
        <v>44301</v>
      </c>
      <c r="B757" s="2">
        <v>202104151296</v>
      </c>
      <c r="C757" t="s">
        <v>18</v>
      </c>
      <c r="D757" t="s">
        <v>5449</v>
      </c>
      <c r="E757" t="s">
        <v>4165</v>
      </c>
      <c r="F757" t="s">
        <v>19</v>
      </c>
      <c r="G757" t="s">
        <v>1940</v>
      </c>
      <c r="H757" s="3">
        <v>4714781024723</v>
      </c>
      <c r="J757" t="s">
        <v>425</v>
      </c>
      <c r="K757">
        <v>1</v>
      </c>
      <c r="L757">
        <v>299</v>
      </c>
      <c r="N757" s="6" t="s">
        <v>1525</v>
      </c>
      <c r="O757" s="6"/>
      <c r="P757" s="6">
        <v>917</v>
      </c>
      <c r="Q757" s="6" t="s">
        <v>1940</v>
      </c>
      <c r="R757" s="6" t="s">
        <v>1978</v>
      </c>
      <c r="S757" s="6"/>
      <c r="T757" s="6"/>
      <c r="U757" s="6"/>
      <c r="V757" s="6"/>
      <c r="W757" s="6">
        <v>300</v>
      </c>
      <c r="X757" s="6" t="s">
        <v>4166</v>
      </c>
      <c r="Y757" s="6"/>
      <c r="Z757" t="s">
        <v>4163</v>
      </c>
    </row>
    <row r="758" spans="1:26">
      <c r="A758" s="1">
        <v>44301</v>
      </c>
      <c r="B758" s="2">
        <v>202104151296</v>
      </c>
      <c r="C758" t="s">
        <v>18</v>
      </c>
      <c r="D758" t="s">
        <v>5449</v>
      </c>
      <c r="E758" t="s">
        <v>4165</v>
      </c>
      <c r="F758" t="s">
        <v>19</v>
      </c>
      <c r="G758" t="s">
        <v>1940</v>
      </c>
      <c r="H758" s="3">
        <v>4714781024716</v>
      </c>
      <c r="J758" t="s">
        <v>425</v>
      </c>
      <c r="K758">
        <v>1</v>
      </c>
      <c r="L758">
        <v>299</v>
      </c>
      <c r="N758" s="6" t="s">
        <v>1515</v>
      </c>
      <c r="O758" s="6"/>
      <c r="P758" s="6">
        <v>917</v>
      </c>
      <c r="Q758" s="6" t="s">
        <v>1940</v>
      </c>
      <c r="R758" s="6" t="s">
        <v>1978</v>
      </c>
      <c r="S758" s="6"/>
      <c r="T758" s="6"/>
      <c r="U758" s="6"/>
      <c r="V758" s="6"/>
      <c r="W758" s="6">
        <v>300</v>
      </c>
      <c r="X758" s="6" t="s">
        <v>4166</v>
      </c>
      <c r="Y758" s="6"/>
      <c r="Z758" t="s">
        <v>4163</v>
      </c>
    </row>
    <row r="759" spans="1:26">
      <c r="A759" s="1">
        <v>44301</v>
      </c>
      <c r="B759" s="2">
        <v>202104151297</v>
      </c>
      <c r="C759" t="s">
        <v>18</v>
      </c>
      <c r="D759" t="s">
        <v>5450</v>
      </c>
      <c r="E759" t="s">
        <v>4170</v>
      </c>
      <c r="F759" t="s">
        <v>19</v>
      </c>
      <c r="G759" t="s">
        <v>1476</v>
      </c>
      <c r="H759" s="3" t="s">
        <v>163</v>
      </c>
      <c r="J759" t="s">
        <v>425</v>
      </c>
      <c r="K759">
        <v>1</v>
      </c>
      <c r="L759">
        <v>399</v>
      </c>
      <c r="N759" s="6" t="s">
        <v>1487</v>
      </c>
      <c r="O759" s="6"/>
      <c r="P759" s="6">
        <v>849</v>
      </c>
      <c r="Q759" s="6" t="s">
        <v>1476</v>
      </c>
      <c r="R759" s="6" t="s">
        <v>1477</v>
      </c>
      <c r="S759" s="6"/>
      <c r="T759" s="6">
        <v>143242</v>
      </c>
      <c r="U759" s="6" t="s">
        <v>4171</v>
      </c>
      <c r="V759" s="6" t="s">
        <v>4172</v>
      </c>
      <c r="W759" s="6"/>
      <c r="X759" s="6"/>
      <c r="Y759" s="6"/>
      <c r="Z759" t="s">
        <v>4168</v>
      </c>
    </row>
    <row r="760" spans="1:26">
      <c r="A760" s="1">
        <v>44301</v>
      </c>
      <c r="B760" s="2">
        <v>202104151297</v>
      </c>
      <c r="C760" t="s">
        <v>18</v>
      </c>
      <c r="D760" t="s">
        <v>5450</v>
      </c>
      <c r="E760" t="s">
        <v>4170</v>
      </c>
      <c r="F760" t="s">
        <v>19</v>
      </c>
      <c r="G760" t="s">
        <v>1476</v>
      </c>
      <c r="H760" s="3" t="s">
        <v>175</v>
      </c>
      <c r="J760" t="s">
        <v>425</v>
      </c>
      <c r="K760">
        <v>1</v>
      </c>
      <c r="L760">
        <v>450</v>
      </c>
      <c r="N760" s="6" t="s">
        <v>1482</v>
      </c>
      <c r="O760" s="6"/>
      <c r="P760" s="6">
        <v>849</v>
      </c>
      <c r="Q760" s="6" t="s">
        <v>1476</v>
      </c>
      <c r="R760" s="6" t="s">
        <v>1477</v>
      </c>
      <c r="S760" s="6"/>
      <c r="T760" s="6">
        <v>143242</v>
      </c>
      <c r="U760" s="6" t="s">
        <v>4171</v>
      </c>
      <c r="V760" s="6" t="s">
        <v>4172</v>
      </c>
      <c r="W760" s="6"/>
      <c r="X760" s="6"/>
      <c r="Y760" s="6"/>
      <c r="Z760" t="s">
        <v>4168</v>
      </c>
    </row>
    <row r="761" spans="1:26">
      <c r="A761" s="1">
        <v>44301</v>
      </c>
      <c r="B761" s="2">
        <v>202104151298</v>
      </c>
      <c r="C761" t="s">
        <v>18</v>
      </c>
      <c r="D761" t="s">
        <v>5451</v>
      </c>
      <c r="E761" t="s">
        <v>4176</v>
      </c>
      <c r="F761" t="s">
        <v>19</v>
      </c>
      <c r="G761" t="s">
        <v>1940</v>
      </c>
      <c r="H761" s="3" t="s">
        <v>164</v>
      </c>
      <c r="J761" t="s">
        <v>425</v>
      </c>
      <c r="K761">
        <v>1</v>
      </c>
      <c r="L761">
        <v>302</v>
      </c>
      <c r="N761" s="6" t="s">
        <v>1487</v>
      </c>
      <c r="O761" s="6"/>
      <c r="P761" s="6">
        <v>1839</v>
      </c>
      <c r="Q761" s="6" t="s">
        <v>1940</v>
      </c>
      <c r="R761" s="6" t="s">
        <v>1495</v>
      </c>
      <c r="S761" s="6"/>
      <c r="T761" s="6"/>
      <c r="U761" s="6"/>
      <c r="V761" s="6"/>
      <c r="W761" s="6">
        <v>840</v>
      </c>
      <c r="X761" s="6" t="s">
        <v>4177</v>
      </c>
      <c r="Y761" s="6"/>
      <c r="Z761" t="s">
        <v>4174</v>
      </c>
    </row>
    <row r="762" spans="1:26">
      <c r="A762" s="1">
        <v>44301</v>
      </c>
      <c r="B762" s="2">
        <v>202104151298</v>
      </c>
      <c r="C762" t="s">
        <v>18</v>
      </c>
      <c r="D762" t="s">
        <v>5451</v>
      </c>
      <c r="E762" t="s">
        <v>4176</v>
      </c>
      <c r="F762" t="s">
        <v>19</v>
      </c>
      <c r="G762" t="s">
        <v>1940</v>
      </c>
      <c r="H762" s="3" t="s">
        <v>163</v>
      </c>
      <c r="J762" t="s">
        <v>425</v>
      </c>
      <c r="K762">
        <v>1</v>
      </c>
      <c r="L762">
        <v>399</v>
      </c>
      <c r="N762" s="6" t="s">
        <v>1487</v>
      </c>
      <c r="O762" s="6"/>
      <c r="P762" s="6">
        <v>1839</v>
      </c>
      <c r="Q762" s="6" t="s">
        <v>1940</v>
      </c>
      <c r="R762" s="6" t="s">
        <v>1495</v>
      </c>
      <c r="S762" s="6"/>
      <c r="T762" s="6"/>
      <c r="U762" s="6"/>
      <c r="V762" s="6"/>
      <c r="W762" s="6">
        <v>840</v>
      </c>
      <c r="X762" s="6" t="s">
        <v>4177</v>
      </c>
      <c r="Y762" s="6"/>
      <c r="Z762" t="s">
        <v>4174</v>
      </c>
    </row>
    <row r="763" spans="1:26">
      <c r="A763" s="1">
        <v>44301</v>
      </c>
      <c r="B763" s="2">
        <v>202104151298</v>
      </c>
      <c r="C763" t="s">
        <v>18</v>
      </c>
      <c r="D763" t="s">
        <v>5451</v>
      </c>
      <c r="E763" t="s">
        <v>4176</v>
      </c>
      <c r="F763" t="s">
        <v>19</v>
      </c>
      <c r="G763" t="s">
        <v>1940</v>
      </c>
      <c r="H763" s="3">
        <v>4714781020503</v>
      </c>
      <c r="J763" t="s">
        <v>425</v>
      </c>
      <c r="K763">
        <v>2</v>
      </c>
      <c r="L763">
        <v>336</v>
      </c>
      <c r="N763" s="6" t="s">
        <v>1521</v>
      </c>
      <c r="O763" s="6"/>
      <c r="P763" s="6">
        <v>1839</v>
      </c>
      <c r="Q763" s="6" t="s">
        <v>1940</v>
      </c>
      <c r="R763" s="6" t="s">
        <v>1495</v>
      </c>
      <c r="S763" s="6"/>
      <c r="T763" s="6"/>
      <c r="U763" s="6"/>
      <c r="V763" s="6"/>
      <c r="W763" s="6">
        <v>840</v>
      </c>
      <c r="X763" s="6" t="s">
        <v>4177</v>
      </c>
      <c r="Y763" s="6"/>
      <c r="Z763" t="s">
        <v>4174</v>
      </c>
    </row>
    <row r="764" spans="1:26">
      <c r="A764" s="1">
        <v>44301</v>
      </c>
      <c r="B764" s="2">
        <v>202104151298</v>
      </c>
      <c r="C764" t="s">
        <v>18</v>
      </c>
      <c r="D764" t="s">
        <v>5451</v>
      </c>
      <c r="E764" t="s">
        <v>4176</v>
      </c>
      <c r="F764" t="s">
        <v>19</v>
      </c>
      <c r="G764" t="s">
        <v>1940</v>
      </c>
      <c r="H764" s="3">
        <v>4714781020466</v>
      </c>
      <c r="J764" t="s">
        <v>425</v>
      </c>
      <c r="K764">
        <v>1</v>
      </c>
      <c r="L764">
        <v>168</v>
      </c>
      <c r="N764" s="6" t="s">
        <v>1981</v>
      </c>
      <c r="O764" s="6"/>
      <c r="P764" s="6">
        <v>1839</v>
      </c>
      <c r="Q764" s="6" t="s">
        <v>1940</v>
      </c>
      <c r="R764" s="6" t="s">
        <v>1495</v>
      </c>
      <c r="S764" s="6"/>
      <c r="T764" s="6"/>
      <c r="U764" s="6"/>
      <c r="V764" s="6"/>
      <c r="W764" s="6">
        <v>840</v>
      </c>
      <c r="X764" s="6" t="s">
        <v>4177</v>
      </c>
      <c r="Y764" s="6"/>
      <c r="Z764" t="s">
        <v>4174</v>
      </c>
    </row>
    <row r="765" spans="1:26">
      <c r="A765" s="1">
        <v>44301</v>
      </c>
      <c r="B765" s="2">
        <v>202104151298</v>
      </c>
      <c r="C765" t="s">
        <v>18</v>
      </c>
      <c r="D765" t="s">
        <v>5451</v>
      </c>
      <c r="E765" t="s">
        <v>4176</v>
      </c>
      <c r="F765" t="s">
        <v>19</v>
      </c>
      <c r="G765" t="s">
        <v>1940</v>
      </c>
      <c r="H765" s="3">
        <v>4714781020558</v>
      </c>
      <c r="J765" t="s">
        <v>425</v>
      </c>
      <c r="K765">
        <v>2</v>
      </c>
      <c r="L765">
        <v>336</v>
      </c>
      <c r="N765" s="6" t="s">
        <v>1950</v>
      </c>
      <c r="O765" s="6"/>
      <c r="P765" s="6">
        <v>1839</v>
      </c>
      <c r="Q765" s="6" t="s">
        <v>1940</v>
      </c>
      <c r="R765" s="6" t="s">
        <v>1495</v>
      </c>
      <c r="S765" s="6"/>
      <c r="T765" s="6"/>
      <c r="U765" s="6"/>
      <c r="V765" s="6"/>
      <c r="W765" s="6">
        <v>840</v>
      </c>
      <c r="X765" s="6" t="s">
        <v>4177</v>
      </c>
      <c r="Y765" s="6"/>
      <c r="Z765" t="s">
        <v>4174</v>
      </c>
    </row>
    <row r="766" spans="1:26">
      <c r="A766" s="1">
        <v>44301</v>
      </c>
      <c r="B766" s="2">
        <v>202104151298</v>
      </c>
      <c r="C766" t="s">
        <v>18</v>
      </c>
      <c r="D766" t="s">
        <v>5451</v>
      </c>
      <c r="E766" t="s">
        <v>4176</v>
      </c>
      <c r="F766" t="s">
        <v>19</v>
      </c>
      <c r="G766" t="s">
        <v>1940</v>
      </c>
      <c r="H766" s="3">
        <v>4714781020954</v>
      </c>
      <c r="J766" t="s">
        <v>425</v>
      </c>
      <c r="K766">
        <v>2</v>
      </c>
      <c r="L766">
        <v>298</v>
      </c>
      <c r="N766" s="6" t="s">
        <v>1523</v>
      </c>
      <c r="O766" s="6"/>
      <c r="P766" s="6">
        <v>1839</v>
      </c>
      <c r="Q766" s="6" t="s">
        <v>1940</v>
      </c>
      <c r="R766" s="6" t="s">
        <v>1495</v>
      </c>
      <c r="S766" s="6"/>
      <c r="T766" s="6"/>
      <c r="U766" s="6"/>
      <c r="V766" s="6"/>
      <c r="W766" s="6">
        <v>840</v>
      </c>
      <c r="X766" s="6" t="s">
        <v>4177</v>
      </c>
      <c r="Y766" s="6"/>
      <c r="Z766" t="s">
        <v>4174</v>
      </c>
    </row>
    <row r="767" spans="1:26">
      <c r="A767" s="1">
        <v>44301</v>
      </c>
      <c r="B767" s="2">
        <v>202104151298</v>
      </c>
      <c r="C767" t="s">
        <v>18</v>
      </c>
      <c r="D767" t="s">
        <v>5451</v>
      </c>
      <c r="E767" t="s">
        <v>4176</v>
      </c>
      <c r="F767" t="s">
        <v>19</v>
      </c>
      <c r="G767" t="s">
        <v>1940</v>
      </c>
      <c r="H767" s="3" t="s">
        <v>1887</v>
      </c>
      <c r="J767" t="s">
        <v>425</v>
      </c>
      <c r="K767">
        <v>1</v>
      </c>
      <c r="L767">
        <v>0</v>
      </c>
      <c r="N767" s="6" t="s">
        <v>1888</v>
      </c>
      <c r="O767" s="6"/>
      <c r="P767" s="6">
        <v>1839</v>
      </c>
      <c r="Q767" s="6" t="s">
        <v>1940</v>
      </c>
      <c r="R767" s="6" t="s">
        <v>1495</v>
      </c>
      <c r="S767" s="6"/>
      <c r="T767" s="6"/>
      <c r="U767" s="6"/>
      <c r="V767" s="6"/>
      <c r="W767" s="6">
        <v>840</v>
      </c>
      <c r="X767" s="6" t="s">
        <v>4177</v>
      </c>
      <c r="Y767" s="6"/>
      <c r="Z767" t="s">
        <v>4174</v>
      </c>
    </row>
    <row r="768" spans="1:26">
      <c r="A768" s="1">
        <v>44301</v>
      </c>
      <c r="B768" s="2">
        <v>202104151298</v>
      </c>
      <c r="C768" t="s">
        <v>18</v>
      </c>
      <c r="D768" t="s">
        <v>5451</v>
      </c>
      <c r="E768" t="s">
        <v>4176</v>
      </c>
      <c r="F768" t="s">
        <v>19</v>
      </c>
      <c r="G768" t="s">
        <v>1940</v>
      </c>
      <c r="H768" s="3" t="s">
        <v>1740</v>
      </c>
      <c r="J768" t="s">
        <v>425</v>
      </c>
      <c r="K768">
        <v>1</v>
      </c>
      <c r="L768">
        <v>0</v>
      </c>
      <c r="N768" s="6" t="s">
        <v>1741</v>
      </c>
      <c r="O768" s="6"/>
      <c r="P768" s="6">
        <v>1839</v>
      </c>
      <c r="Q768" s="6" t="s">
        <v>1940</v>
      </c>
      <c r="R768" s="6" t="s">
        <v>1495</v>
      </c>
      <c r="S768" s="6"/>
      <c r="T768" s="6"/>
      <c r="U768" s="6"/>
      <c r="V768" s="6"/>
      <c r="W768" s="6">
        <v>840</v>
      </c>
      <c r="X768" s="6" t="s">
        <v>4177</v>
      </c>
      <c r="Y768" s="6"/>
      <c r="Z768" t="s">
        <v>4174</v>
      </c>
    </row>
    <row r="769" spans="1:26">
      <c r="A769" s="1">
        <v>44301</v>
      </c>
      <c r="B769" s="2">
        <v>202104151298</v>
      </c>
      <c r="C769" t="s">
        <v>18</v>
      </c>
      <c r="D769" t="s">
        <v>5451</v>
      </c>
      <c r="E769" t="s">
        <v>4176</v>
      </c>
      <c r="F769" t="s">
        <v>19</v>
      </c>
      <c r="G769" t="s">
        <v>1940</v>
      </c>
      <c r="H769" s="3" t="s">
        <v>1810</v>
      </c>
      <c r="J769" t="s">
        <v>425</v>
      </c>
      <c r="K769">
        <v>1</v>
      </c>
      <c r="L769">
        <v>0</v>
      </c>
      <c r="N769" s="6" t="s">
        <v>1811</v>
      </c>
      <c r="O769" s="6"/>
      <c r="P769" s="6">
        <v>1839</v>
      </c>
      <c r="Q769" s="6" t="s">
        <v>1940</v>
      </c>
      <c r="R769" s="6" t="s">
        <v>1495</v>
      </c>
      <c r="S769" s="6"/>
      <c r="T769" s="6"/>
      <c r="U769" s="6"/>
      <c r="V769" s="6"/>
      <c r="W769" s="6">
        <v>840</v>
      </c>
      <c r="X769" s="6" t="s">
        <v>4177</v>
      </c>
      <c r="Y769" s="6"/>
      <c r="Z769" t="s">
        <v>4174</v>
      </c>
    </row>
    <row r="770" spans="1:26">
      <c r="A770" s="1">
        <v>44301</v>
      </c>
      <c r="B770" s="2">
        <v>202104151299</v>
      </c>
      <c r="C770" t="s">
        <v>18</v>
      </c>
      <c r="D770" t="s">
        <v>5452</v>
      </c>
      <c r="E770" t="s">
        <v>4181</v>
      </c>
      <c r="F770" t="s">
        <v>19</v>
      </c>
      <c r="G770" t="s">
        <v>1476</v>
      </c>
      <c r="H770" s="3">
        <v>4714781021463</v>
      </c>
      <c r="J770" t="s">
        <v>425</v>
      </c>
      <c r="K770">
        <v>1</v>
      </c>
      <c r="L770">
        <v>48</v>
      </c>
      <c r="N770" s="6" t="s">
        <v>3102</v>
      </c>
      <c r="O770" s="6"/>
      <c r="P770" s="6">
        <v>1373</v>
      </c>
      <c r="Q770" s="6" t="s">
        <v>1476</v>
      </c>
      <c r="R770" s="6" t="s">
        <v>1477</v>
      </c>
      <c r="S770" s="6"/>
      <c r="T770" s="6">
        <v>111876</v>
      </c>
      <c r="U770" s="6" t="s">
        <v>4182</v>
      </c>
      <c r="V770" s="6" t="s">
        <v>4183</v>
      </c>
      <c r="W770" s="6"/>
      <c r="X770" s="6"/>
      <c r="Y770" s="6"/>
      <c r="Z770" t="s">
        <v>4179</v>
      </c>
    </row>
    <row r="771" spans="1:26">
      <c r="A771" s="1">
        <v>44301</v>
      </c>
      <c r="B771" s="2">
        <v>202104151299</v>
      </c>
      <c r="C771" t="s">
        <v>18</v>
      </c>
      <c r="D771" t="s">
        <v>5452</v>
      </c>
      <c r="E771" t="s">
        <v>4181</v>
      </c>
      <c r="F771" t="s">
        <v>19</v>
      </c>
      <c r="G771" t="s">
        <v>1476</v>
      </c>
      <c r="H771" s="3">
        <v>4714781020107</v>
      </c>
      <c r="J771" t="s">
        <v>425</v>
      </c>
      <c r="K771">
        <v>3</v>
      </c>
      <c r="L771">
        <v>1197</v>
      </c>
      <c r="N771" s="6" t="s">
        <v>877</v>
      </c>
      <c r="O771" s="6"/>
      <c r="P771" s="6">
        <v>1373</v>
      </c>
      <c r="Q771" s="6" t="s">
        <v>1476</v>
      </c>
      <c r="R771" s="6" t="s">
        <v>1477</v>
      </c>
      <c r="S771" s="6"/>
      <c r="T771" s="6">
        <v>111876</v>
      </c>
      <c r="U771" s="6" t="s">
        <v>4182</v>
      </c>
      <c r="V771" s="6" t="s">
        <v>4183</v>
      </c>
      <c r="W771" s="6"/>
      <c r="X771" s="6"/>
      <c r="Y771" s="6"/>
      <c r="Z771" t="s">
        <v>4179</v>
      </c>
    </row>
    <row r="772" spans="1:26">
      <c r="A772" s="1">
        <v>44301</v>
      </c>
      <c r="B772" s="2">
        <v>202104151299</v>
      </c>
      <c r="C772" t="s">
        <v>18</v>
      </c>
      <c r="D772" t="s">
        <v>5452</v>
      </c>
      <c r="E772" t="s">
        <v>4181</v>
      </c>
      <c r="F772" t="s">
        <v>19</v>
      </c>
      <c r="G772" t="s">
        <v>1476</v>
      </c>
      <c r="H772" s="3">
        <v>4714781020817</v>
      </c>
      <c r="J772" t="s">
        <v>425</v>
      </c>
      <c r="K772">
        <v>1</v>
      </c>
      <c r="L772">
        <v>128</v>
      </c>
      <c r="N772" s="6" t="s">
        <v>1967</v>
      </c>
      <c r="O772" s="6"/>
      <c r="P772" s="6">
        <v>1373</v>
      </c>
      <c r="Q772" s="6" t="s">
        <v>1476</v>
      </c>
      <c r="R772" s="6" t="s">
        <v>1477</v>
      </c>
      <c r="S772" s="6"/>
      <c r="T772" s="6">
        <v>111876</v>
      </c>
      <c r="U772" s="6" t="s">
        <v>4182</v>
      </c>
      <c r="V772" s="6" t="s">
        <v>4183</v>
      </c>
      <c r="W772" s="6"/>
      <c r="X772" s="6"/>
      <c r="Y772" s="6"/>
      <c r="Z772" t="s">
        <v>4179</v>
      </c>
    </row>
    <row r="773" spans="1:26">
      <c r="A773" s="1">
        <v>44301</v>
      </c>
      <c r="B773" s="2">
        <v>202104151299</v>
      </c>
      <c r="C773" t="s">
        <v>18</v>
      </c>
      <c r="D773" t="s">
        <v>5452</v>
      </c>
      <c r="E773" t="s">
        <v>4181</v>
      </c>
      <c r="F773" t="s">
        <v>19</v>
      </c>
      <c r="G773" t="s">
        <v>1476</v>
      </c>
      <c r="H773" s="3" t="s">
        <v>1810</v>
      </c>
      <c r="J773" t="s">
        <v>425</v>
      </c>
      <c r="K773">
        <v>1</v>
      </c>
      <c r="L773">
        <v>0</v>
      </c>
      <c r="N773" s="6" t="s">
        <v>1811</v>
      </c>
      <c r="O773" s="6"/>
      <c r="P773" s="6">
        <v>1373</v>
      </c>
      <c r="Q773" s="6" t="s">
        <v>1476</v>
      </c>
      <c r="R773" s="6" t="s">
        <v>1477</v>
      </c>
      <c r="S773" s="6"/>
      <c r="T773" s="6">
        <v>111876</v>
      </c>
      <c r="U773" s="6" t="s">
        <v>4182</v>
      </c>
      <c r="V773" s="6" t="s">
        <v>4183</v>
      </c>
      <c r="W773" s="6"/>
      <c r="X773" s="6"/>
      <c r="Y773" s="6"/>
      <c r="Z773" t="s">
        <v>4179</v>
      </c>
    </row>
    <row r="774" spans="1:26">
      <c r="A774" s="1">
        <v>44301</v>
      </c>
      <c r="B774" s="2">
        <v>202104151300</v>
      </c>
      <c r="C774" t="s">
        <v>18</v>
      </c>
      <c r="D774" t="s">
        <v>5453</v>
      </c>
      <c r="E774" t="s">
        <v>4187</v>
      </c>
      <c r="F774" t="s">
        <v>19</v>
      </c>
      <c r="G774" t="s">
        <v>1476</v>
      </c>
      <c r="H774" s="3">
        <v>4714781020541</v>
      </c>
      <c r="J774" t="s">
        <v>425</v>
      </c>
      <c r="K774">
        <v>1</v>
      </c>
      <c r="L774">
        <v>240</v>
      </c>
      <c r="N774" s="6" t="s">
        <v>1493</v>
      </c>
      <c r="O774" s="6"/>
      <c r="P774" s="6">
        <v>1140</v>
      </c>
      <c r="Q774" s="6" t="s">
        <v>1476</v>
      </c>
      <c r="R774" s="6" t="s">
        <v>1477</v>
      </c>
      <c r="S774" s="6"/>
      <c r="T774" s="6">
        <v>184106</v>
      </c>
      <c r="U774" s="6" t="s">
        <v>4188</v>
      </c>
      <c r="V774" s="6" t="s">
        <v>4189</v>
      </c>
      <c r="W774" s="6"/>
      <c r="X774" s="6"/>
      <c r="Y774" s="6"/>
      <c r="Z774" t="s">
        <v>4185</v>
      </c>
    </row>
    <row r="775" spans="1:26">
      <c r="A775" s="1">
        <v>44301</v>
      </c>
      <c r="B775" s="2">
        <v>202104151300</v>
      </c>
      <c r="C775" t="s">
        <v>18</v>
      </c>
      <c r="D775" t="s">
        <v>5453</v>
      </c>
      <c r="E775" t="s">
        <v>4187</v>
      </c>
      <c r="F775" t="s">
        <v>19</v>
      </c>
      <c r="G775" t="s">
        <v>1476</v>
      </c>
      <c r="H775" s="3" t="s">
        <v>276</v>
      </c>
      <c r="J775" t="s">
        <v>425</v>
      </c>
      <c r="K775">
        <v>1</v>
      </c>
      <c r="L775">
        <v>900</v>
      </c>
      <c r="N775" s="6" t="s">
        <v>2001</v>
      </c>
      <c r="O775" s="6"/>
      <c r="P775" s="6">
        <v>1140</v>
      </c>
      <c r="Q775" s="6" t="s">
        <v>1476</v>
      </c>
      <c r="R775" s="6" t="s">
        <v>1477</v>
      </c>
      <c r="S775" s="6"/>
      <c r="T775" s="6">
        <v>184106</v>
      </c>
      <c r="U775" s="6" t="s">
        <v>4188</v>
      </c>
      <c r="V775" s="6" t="s">
        <v>4189</v>
      </c>
      <c r="W775" s="6"/>
      <c r="X775" s="6"/>
      <c r="Y775" s="6"/>
      <c r="Z775" t="s">
        <v>4185</v>
      </c>
    </row>
    <row r="776" spans="1:26">
      <c r="A776" s="1">
        <v>44301</v>
      </c>
      <c r="B776" s="2">
        <v>202104151300</v>
      </c>
      <c r="C776" t="s">
        <v>18</v>
      </c>
      <c r="D776" t="s">
        <v>5453</v>
      </c>
      <c r="E776" t="s">
        <v>4187</v>
      </c>
      <c r="F776" t="s">
        <v>19</v>
      </c>
      <c r="G776" t="s">
        <v>1476</v>
      </c>
      <c r="H776" s="3" t="s">
        <v>1740</v>
      </c>
      <c r="J776" t="s">
        <v>425</v>
      </c>
      <c r="K776">
        <v>1</v>
      </c>
      <c r="L776">
        <v>0</v>
      </c>
      <c r="N776" s="6" t="s">
        <v>1741</v>
      </c>
      <c r="O776" s="6"/>
      <c r="P776" s="6">
        <v>1140</v>
      </c>
      <c r="Q776" s="6" t="s">
        <v>1476</v>
      </c>
      <c r="R776" s="6" t="s">
        <v>1477</v>
      </c>
      <c r="S776" s="6"/>
      <c r="T776" s="6">
        <v>184106</v>
      </c>
      <c r="U776" s="6" t="s">
        <v>4188</v>
      </c>
      <c r="V776" s="6" t="s">
        <v>4189</v>
      </c>
      <c r="W776" s="6"/>
      <c r="X776" s="6"/>
      <c r="Y776" s="6"/>
      <c r="Z776" t="s">
        <v>4185</v>
      </c>
    </row>
    <row r="777" spans="1:26">
      <c r="A777" s="1">
        <v>44301</v>
      </c>
      <c r="B777" s="2">
        <v>202104151301</v>
      </c>
      <c r="C777" t="s">
        <v>18</v>
      </c>
      <c r="D777" t="s">
        <v>5454</v>
      </c>
      <c r="E777" t="s">
        <v>4193</v>
      </c>
      <c r="F777" t="s">
        <v>19</v>
      </c>
      <c r="G777" t="s">
        <v>1476</v>
      </c>
      <c r="H777" s="3">
        <v>4714781021012</v>
      </c>
      <c r="J777" t="s">
        <v>425</v>
      </c>
      <c r="K777">
        <v>1</v>
      </c>
      <c r="L777">
        <v>149</v>
      </c>
      <c r="N777" s="6" t="s">
        <v>1948</v>
      </c>
      <c r="O777" s="6"/>
      <c r="P777" s="6">
        <v>494</v>
      </c>
      <c r="Q777" s="6" t="s">
        <v>1476</v>
      </c>
      <c r="R777" s="6" t="s">
        <v>1477</v>
      </c>
      <c r="S777" s="6"/>
      <c r="T777" s="6">
        <v>174408</v>
      </c>
      <c r="U777" s="6" t="s">
        <v>4194</v>
      </c>
      <c r="V777" s="6" t="s">
        <v>4195</v>
      </c>
      <c r="W777" s="6"/>
      <c r="X777" s="6"/>
      <c r="Y777" s="6"/>
      <c r="Z777" t="s">
        <v>4191</v>
      </c>
    </row>
    <row r="778" spans="1:26">
      <c r="A778" s="1">
        <v>44301</v>
      </c>
      <c r="B778" s="2">
        <v>202104151301</v>
      </c>
      <c r="C778" t="s">
        <v>18</v>
      </c>
      <c r="D778" t="s">
        <v>5454</v>
      </c>
      <c r="E778" t="s">
        <v>4193</v>
      </c>
      <c r="F778" t="s">
        <v>19</v>
      </c>
      <c r="G778" t="s">
        <v>1476</v>
      </c>
      <c r="H778" s="3" t="s">
        <v>295</v>
      </c>
      <c r="J778" t="s">
        <v>425</v>
      </c>
      <c r="K778">
        <v>1</v>
      </c>
      <c r="L778">
        <v>280</v>
      </c>
      <c r="N778" s="6" t="s">
        <v>1479</v>
      </c>
      <c r="O778" s="6"/>
      <c r="P778" s="6">
        <v>494</v>
      </c>
      <c r="Q778" s="6" t="s">
        <v>1476</v>
      </c>
      <c r="R778" s="6" t="s">
        <v>1477</v>
      </c>
      <c r="S778" s="6"/>
      <c r="T778" s="6">
        <v>174408</v>
      </c>
      <c r="U778" s="6" t="s">
        <v>4194</v>
      </c>
      <c r="V778" s="6" t="s">
        <v>4195</v>
      </c>
      <c r="W778" s="6"/>
      <c r="X778" s="6"/>
      <c r="Y778" s="6"/>
      <c r="Z778" t="s">
        <v>4191</v>
      </c>
    </row>
    <row r="779" spans="1:26">
      <c r="A779" s="1">
        <v>44301</v>
      </c>
      <c r="B779" s="2">
        <v>202104151301</v>
      </c>
      <c r="C779" t="s">
        <v>18</v>
      </c>
      <c r="D779" t="s">
        <v>5454</v>
      </c>
      <c r="E779" t="s">
        <v>4193</v>
      </c>
      <c r="F779" t="s">
        <v>19</v>
      </c>
      <c r="G779" t="s">
        <v>1476</v>
      </c>
      <c r="H779" s="3" t="s">
        <v>1474</v>
      </c>
      <c r="J779" t="s">
        <v>1475</v>
      </c>
      <c r="K779">
        <v>1</v>
      </c>
      <c r="L779">
        <v>65</v>
      </c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</row>
    <row r="780" spans="1:26">
      <c r="A780" s="1">
        <v>44301</v>
      </c>
      <c r="B780" s="2">
        <v>202104151302</v>
      </c>
      <c r="C780" t="s">
        <v>18</v>
      </c>
      <c r="D780" t="s">
        <v>5455</v>
      </c>
      <c r="E780" t="s">
        <v>4199</v>
      </c>
      <c r="F780" t="s">
        <v>19</v>
      </c>
      <c r="G780" t="s">
        <v>1476</v>
      </c>
      <c r="H780" s="3" t="s">
        <v>308</v>
      </c>
      <c r="J780" t="s">
        <v>425</v>
      </c>
      <c r="K780">
        <v>1</v>
      </c>
      <c r="L780">
        <v>430</v>
      </c>
      <c r="N780" s="6" t="s">
        <v>1992</v>
      </c>
      <c r="O780" s="6"/>
      <c r="P780" s="6">
        <v>495</v>
      </c>
      <c r="Q780" s="6" t="s">
        <v>1476</v>
      </c>
      <c r="R780" s="6" t="s">
        <v>1477</v>
      </c>
      <c r="S780" s="6"/>
      <c r="T780" s="6">
        <v>165264</v>
      </c>
      <c r="U780" s="6" t="s">
        <v>4200</v>
      </c>
      <c r="V780" s="6" t="s">
        <v>4201</v>
      </c>
      <c r="W780" s="6"/>
      <c r="X780" s="6"/>
      <c r="Y780" s="6"/>
      <c r="Z780" t="s">
        <v>4197</v>
      </c>
    </row>
    <row r="781" spans="1:26">
      <c r="A781" s="1">
        <v>44301</v>
      </c>
      <c r="B781" s="2">
        <v>202104151302</v>
      </c>
      <c r="C781" t="s">
        <v>18</v>
      </c>
      <c r="D781" t="s">
        <v>5455</v>
      </c>
      <c r="E781" t="s">
        <v>4199</v>
      </c>
      <c r="F781" t="s">
        <v>19</v>
      </c>
      <c r="G781" t="s">
        <v>1476</v>
      </c>
      <c r="H781" s="3" t="s">
        <v>1474</v>
      </c>
      <c r="J781" t="s">
        <v>1475</v>
      </c>
      <c r="K781">
        <v>1</v>
      </c>
      <c r="L781">
        <v>65</v>
      </c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</row>
    <row r="782" spans="1:26">
      <c r="A782" s="1">
        <v>44302</v>
      </c>
      <c r="B782" s="2">
        <v>202104161303</v>
      </c>
      <c r="C782" t="s">
        <v>18</v>
      </c>
      <c r="D782" t="s">
        <v>5456</v>
      </c>
      <c r="E782" t="s">
        <v>4205</v>
      </c>
      <c r="F782" t="s">
        <v>19</v>
      </c>
      <c r="G782" t="s">
        <v>1476</v>
      </c>
      <c r="H782" s="3" t="s">
        <v>275</v>
      </c>
      <c r="J782" t="s">
        <v>425</v>
      </c>
      <c r="K782">
        <v>2</v>
      </c>
      <c r="L782">
        <v>986</v>
      </c>
      <c r="N782" s="6" t="s">
        <v>1512</v>
      </c>
      <c r="O782" s="6"/>
      <c r="P782" s="6">
        <v>1336</v>
      </c>
      <c r="Q782" s="6" t="s">
        <v>1476</v>
      </c>
      <c r="R782" s="6" t="s">
        <v>1048</v>
      </c>
      <c r="S782" s="6"/>
      <c r="T782" s="6">
        <v>941279</v>
      </c>
      <c r="U782" s="6" t="s">
        <v>4206</v>
      </c>
      <c r="V782" s="6" t="s">
        <v>4207</v>
      </c>
      <c r="W782" s="6"/>
      <c r="X782" s="6"/>
      <c r="Y782" s="6"/>
      <c r="Z782" t="s">
        <v>4203</v>
      </c>
    </row>
    <row r="783" spans="1:26">
      <c r="A783" s="1">
        <v>44302</v>
      </c>
      <c r="B783" s="2">
        <v>202104161303</v>
      </c>
      <c r="C783" t="s">
        <v>18</v>
      </c>
      <c r="D783" t="s">
        <v>5456</v>
      </c>
      <c r="E783" t="s">
        <v>4205</v>
      </c>
      <c r="F783" t="s">
        <v>19</v>
      </c>
      <c r="G783" t="s">
        <v>1476</v>
      </c>
      <c r="H783" s="3">
        <v>4714781020268</v>
      </c>
      <c r="J783" t="s">
        <v>425</v>
      </c>
      <c r="K783">
        <v>1</v>
      </c>
      <c r="L783">
        <v>350</v>
      </c>
      <c r="N783" s="6" t="s">
        <v>1909</v>
      </c>
      <c r="O783" s="6"/>
      <c r="P783" s="6">
        <v>1336</v>
      </c>
      <c r="Q783" s="6" t="s">
        <v>1476</v>
      </c>
      <c r="R783" s="6" t="s">
        <v>1048</v>
      </c>
      <c r="S783" s="6"/>
      <c r="T783" s="6">
        <v>941279</v>
      </c>
      <c r="U783" s="6" t="s">
        <v>4206</v>
      </c>
      <c r="V783" s="6" t="s">
        <v>4207</v>
      </c>
      <c r="W783" s="6"/>
      <c r="X783" s="6"/>
      <c r="Y783" s="6"/>
      <c r="Z783" t="s">
        <v>4203</v>
      </c>
    </row>
    <row r="784" spans="1:26">
      <c r="A784" s="1">
        <v>44302</v>
      </c>
      <c r="B784" s="2">
        <v>202104161303</v>
      </c>
      <c r="C784" t="s">
        <v>18</v>
      </c>
      <c r="D784" t="s">
        <v>5456</v>
      </c>
      <c r="E784" t="s">
        <v>4205</v>
      </c>
      <c r="F784" t="s">
        <v>19</v>
      </c>
      <c r="G784" t="s">
        <v>1476</v>
      </c>
      <c r="H784" s="3" t="s">
        <v>1740</v>
      </c>
      <c r="J784" t="s">
        <v>425</v>
      </c>
      <c r="K784">
        <v>1</v>
      </c>
      <c r="L784">
        <v>0</v>
      </c>
      <c r="N784" s="6" t="s">
        <v>1741</v>
      </c>
      <c r="O784" s="6"/>
      <c r="P784" s="6">
        <v>1336</v>
      </c>
      <c r="Q784" s="6" t="s">
        <v>1476</v>
      </c>
      <c r="R784" s="6" t="s">
        <v>1048</v>
      </c>
      <c r="S784" s="6"/>
      <c r="T784" s="6">
        <v>941279</v>
      </c>
      <c r="U784" s="6" t="s">
        <v>4206</v>
      </c>
      <c r="V784" s="6" t="s">
        <v>4207</v>
      </c>
      <c r="W784" s="6"/>
      <c r="X784" s="6"/>
      <c r="Y784" s="6"/>
      <c r="Z784" t="s">
        <v>4203</v>
      </c>
    </row>
    <row r="785" spans="1:26">
      <c r="A785" s="1">
        <v>44302</v>
      </c>
      <c r="B785" s="2">
        <v>202104161304</v>
      </c>
      <c r="C785" t="s">
        <v>18</v>
      </c>
      <c r="D785" t="s">
        <v>5457</v>
      </c>
      <c r="E785" t="s">
        <v>4211</v>
      </c>
      <c r="F785" t="s">
        <v>19</v>
      </c>
      <c r="G785" t="s">
        <v>1476</v>
      </c>
      <c r="H785" s="3" t="s">
        <v>181</v>
      </c>
      <c r="J785" t="s">
        <v>425</v>
      </c>
      <c r="K785">
        <v>1</v>
      </c>
      <c r="L785">
        <v>888</v>
      </c>
      <c r="N785" s="6" t="s">
        <v>879</v>
      </c>
      <c r="O785" s="6"/>
      <c r="P785" s="6">
        <v>888</v>
      </c>
      <c r="Q785" s="6" t="s">
        <v>1476</v>
      </c>
      <c r="R785" s="6" t="s">
        <v>1477</v>
      </c>
      <c r="S785" s="6"/>
      <c r="T785" s="6">
        <v>209236</v>
      </c>
      <c r="U785" s="6" t="s">
        <v>4212</v>
      </c>
      <c r="V785" s="6" t="s">
        <v>4213</v>
      </c>
      <c r="W785" s="6"/>
      <c r="X785" s="6"/>
      <c r="Y785" s="6"/>
      <c r="Z785" t="s">
        <v>4209</v>
      </c>
    </row>
    <row r="786" spans="1:26">
      <c r="A786" s="1">
        <v>44302</v>
      </c>
      <c r="B786" s="2">
        <v>202104161305</v>
      </c>
      <c r="C786" t="s">
        <v>18</v>
      </c>
      <c r="D786" t="s">
        <v>5458</v>
      </c>
      <c r="E786" t="s">
        <v>4217</v>
      </c>
      <c r="F786" t="s">
        <v>19</v>
      </c>
      <c r="G786" t="s">
        <v>1476</v>
      </c>
      <c r="H786" s="3">
        <v>4714781024815</v>
      </c>
      <c r="J786" t="s">
        <v>425</v>
      </c>
      <c r="K786">
        <v>1</v>
      </c>
      <c r="L786">
        <v>750</v>
      </c>
      <c r="N786" s="6" t="s">
        <v>2011</v>
      </c>
      <c r="O786" s="6"/>
      <c r="P786" s="6">
        <v>750</v>
      </c>
      <c r="Q786" s="6" t="s">
        <v>1476</v>
      </c>
      <c r="R786" s="6" t="s">
        <v>1477</v>
      </c>
      <c r="S786" s="6"/>
      <c r="T786" s="6">
        <v>991838</v>
      </c>
      <c r="U786" s="6" t="s">
        <v>4218</v>
      </c>
      <c r="V786" s="6" t="s">
        <v>4219</v>
      </c>
      <c r="W786" s="6"/>
      <c r="X786" s="6"/>
      <c r="Y786" s="6"/>
      <c r="Z786" t="s">
        <v>4215</v>
      </c>
    </row>
    <row r="787" spans="1:26">
      <c r="A787" s="1">
        <v>44302</v>
      </c>
      <c r="B787" s="2">
        <v>202104161306</v>
      </c>
      <c r="C787" t="s">
        <v>18</v>
      </c>
      <c r="D787" t="s">
        <v>5459</v>
      </c>
      <c r="E787" t="s">
        <v>4223</v>
      </c>
      <c r="F787" t="s">
        <v>19</v>
      </c>
      <c r="G787" t="s">
        <v>1476</v>
      </c>
      <c r="H787" s="3" t="s">
        <v>181</v>
      </c>
      <c r="J787" t="s">
        <v>425</v>
      </c>
      <c r="K787">
        <v>1</v>
      </c>
      <c r="L787">
        <v>888</v>
      </c>
      <c r="N787" s="6" t="s">
        <v>879</v>
      </c>
      <c r="O787" s="6"/>
      <c r="P787" s="6">
        <v>1737</v>
      </c>
      <c r="Q787" s="6" t="s">
        <v>1476</v>
      </c>
      <c r="R787" s="6" t="s">
        <v>1477</v>
      </c>
      <c r="S787" s="6"/>
      <c r="T787" s="6">
        <v>200310</v>
      </c>
      <c r="U787" s="6" t="s">
        <v>4224</v>
      </c>
      <c r="V787" s="6" t="s">
        <v>4225</v>
      </c>
      <c r="W787" s="6"/>
      <c r="X787" s="6"/>
      <c r="Y787" s="6"/>
      <c r="Z787" t="s">
        <v>4221</v>
      </c>
    </row>
    <row r="788" spans="1:26">
      <c r="A788" s="1">
        <v>44302</v>
      </c>
      <c r="B788" s="2">
        <v>202104161306</v>
      </c>
      <c r="C788" t="s">
        <v>18</v>
      </c>
      <c r="D788" t="s">
        <v>5459</v>
      </c>
      <c r="E788" t="s">
        <v>4223</v>
      </c>
      <c r="F788" t="s">
        <v>19</v>
      </c>
      <c r="G788" t="s">
        <v>1476</v>
      </c>
      <c r="H788" s="3" t="s">
        <v>175</v>
      </c>
      <c r="J788" t="s">
        <v>425</v>
      </c>
      <c r="K788">
        <v>1</v>
      </c>
      <c r="L788">
        <v>450</v>
      </c>
      <c r="N788" s="6" t="s">
        <v>1482</v>
      </c>
      <c r="O788" s="6"/>
      <c r="P788" s="6">
        <v>1737</v>
      </c>
      <c r="Q788" s="6" t="s">
        <v>1476</v>
      </c>
      <c r="R788" s="6" t="s">
        <v>1477</v>
      </c>
      <c r="S788" s="6"/>
      <c r="T788" s="6">
        <v>200310</v>
      </c>
      <c r="U788" s="6" t="s">
        <v>4224</v>
      </c>
      <c r="V788" s="6" t="s">
        <v>4225</v>
      </c>
      <c r="W788" s="6"/>
      <c r="X788" s="6"/>
      <c r="Y788" s="6"/>
      <c r="Z788" t="s">
        <v>4221</v>
      </c>
    </row>
    <row r="789" spans="1:26">
      <c r="A789" s="1">
        <v>44302</v>
      </c>
      <c r="B789" s="2">
        <v>202104161306</v>
      </c>
      <c r="C789" t="s">
        <v>18</v>
      </c>
      <c r="D789" t="s">
        <v>5459</v>
      </c>
      <c r="E789" t="s">
        <v>4223</v>
      </c>
      <c r="F789" t="s">
        <v>19</v>
      </c>
      <c r="G789" t="s">
        <v>1476</v>
      </c>
      <c r="H789" s="3" t="s">
        <v>163</v>
      </c>
      <c r="J789" t="s">
        <v>425</v>
      </c>
      <c r="K789">
        <v>1</v>
      </c>
      <c r="L789">
        <v>399</v>
      </c>
      <c r="N789" s="6" t="s">
        <v>1487</v>
      </c>
      <c r="O789" s="6"/>
      <c r="P789" s="6">
        <v>1737</v>
      </c>
      <c r="Q789" s="6" t="s">
        <v>1476</v>
      </c>
      <c r="R789" s="6" t="s">
        <v>1477</v>
      </c>
      <c r="S789" s="6"/>
      <c r="T789" s="6">
        <v>200310</v>
      </c>
      <c r="U789" s="6" t="s">
        <v>4224</v>
      </c>
      <c r="V789" s="6" t="s">
        <v>4225</v>
      </c>
      <c r="W789" s="6"/>
      <c r="X789" s="6"/>
      <c r="Y789" s="6"/>
      <c r="Z789" t="s">
        <v>4221</v>
      </c>
    </row>
    <row r="790" spans="1:26">
      <c r="A790" s="1">
        <v>44302</v>
      </c>
      <c r="B790" s="2">
        <v>202104161306</v>
      </c>
      <c r="C790" t="s">
        <v>18</v>
      </c>
      <c r="D790" t="s">
        <v>5459</v>
      </c>
      <c r="E790" t="s">
        <v>4223</v>
      </c>
      <c r="F790" t="s">
        <v>19</v>
      </c>
      <c r="G790" t="s">
        <v>1476</v>
      </c>
      <c r="H790" s="3" t="s">
        <v>1740</v>
      </c>
      <c r="J790" t="s">
        <v>425</v>
      </c>
      <c r="K790">
        <v>1</v>
      </c>
      <c r="L790">
        <v>0</v>
      </c>
      <c r="N790" s="6" t="s">
        <v>1741</v>
      </c>
      <c r="O790" s="6"/>
      <c r="P790" s="6">
        <v>1737</v>
      </c>
      <c r="Q790" s="6" t="s">
        <v>1476</v>
      </c>
      <c r="R790" s="6" t="s">
        <v>1477</v>
      </c>
      <c r="S790" s="6"/>
      <c r="T790" s="6">
        <v>200310</v>
      </c>
      <c r="U790" s="6" t="s">
        <v>4224</v>
      </c>
      <c r="V790" s="6" t="s">
        <v>4225</v>
      </c>
      <c r="W790" s="6"/>
      <c r="X790" s="6"/>
      <c r="Y790" s="6"/>
      <c r="Z790" t="s">
        <v>4221</v>
      </c>
    </row>
    <row r="791" spans="1:26">
      <c r="A791" s="1">
        <v>44302</v>
      </c>
      <c r="B791" s="2">
        <v>202104161306</v>
      </c>
      <c r="C791" t="s">
        <v>18</v>
      </c>
      <c r="D791" t="s">
        <v>5459</v>
      </c>
      <c r="E791" t="s">
        <v>4223</v>
      </c>
      <c r="F791" t="s">
        <v>19</v>
      </c>
      <c r="G791" t="s">
        <v>1476</v>
      </c>
      <c r="H791" s="3" t="s">
        <v>1887</v>
      </c>
      <c r="J791" t="s">
        <v>425</v>
      </c>
      <c r="K791">
        <v>1</v>
      </c>
      <c r="L791">
        <v>0</v>
      </c>
      <c r="N791" s="6" t="s">
        <v>1888</v>
      </c>
      <c r="O791" s="6"/>
      <c r="P791" s="6">
        <v>1737</v>
      </c>
      <c r="Q791" s="6" t="s">
        <v>1476</v>
      </c>
      <c r="R791" s="6" t="s">
        <v>1477</v>
      </c>
      <c r="S791" s="6"/>
      <c r="T791" s="6">
        <v>200310</v>
      </c>
      <c r="U791" s="6" t="s">
        <v>4224</v>
      </c>
      <c r="V791" s="6" t="s">
        <v>4225</v>
      </c>
      <c r="W791" s="6"/>
      <c r="X791" s="6"/>
      <c r="Y791" s="6"/>
      <c r="Z791" t="s">
        <v>4221</v>
      </c>
    </row>
    <row r="792" spans="1:26">
      <c r="A792" s="1">
        <v>44302</v>
      </c>
      <c r="B792" s="2">
        <v>202104161307</v>
      </c>
      <c r="C792" t="s">
        <v>18</v>
      </c>
      <c r="D792" t="s">
        <v>5460</v>
      </c>
      <c r="E792" t="s">
        <v>4229</v>
      </c>
      <c r="F792" t="s">
        <v>19</v>
      </c>
      <c r="G792" t="s">
        <v>1960</v>
      </c>
      <c r="H792" s="3" t="s">
        <v>252</v>
      </c>
      <c r="J792" t="s">
        <v>425</v>
      </c>
      <c r="K792">
        <v>1</v>
      </c>
      <c r="L792">
        <v>960</v>
      </c>
      <c r="N792" s="6" t="s">
        <v>1485</v>
      </c>
      <c r="O792" s="6"/>
      <c r="P792" s="6">
        <v>2835</v>
      </c>
      <c r="Q792" s="6" t="s">
        <v>1960</v>
      </c>
      <c r="R792" s="6" t="s">
        <v>1961</v>
      </c>
      <c r="S792" s="6"/>
      <c r="T792" s="6"/>
      <c r="U792" s="6"/>
      <c r="V792" s="6"/>
      <c r="W792" s="6">
        <v>115</v>
      </c>
      <c r="X792" s="6" t="s">
        <v>4230</v>
      </c>
      <c r="Y792" s="6"/>
      <c r="Z792" t="s">
        <v>4227</v>
      </c>
    </row>
    <row r="793" spans="1:26">
      <c r="A793" s="1">
        <v>44302</v>
      </c>
      <c r="B793" s="2">
        <v>202104161307</v>
      </c>
      <c r="C793" t="s">
        <v>18</v>
      </c>
      <c r="D793" t="s">
        <v>5460</v>
      </c>
      <c r="E793" t="s">
        <v>4229</v>
      </c>
      <c r="F793" t="s">
        <v>19</v>
      </c>
      <c r="G793" t="s">
        <v>1960</v>
      </c>
      <c r="H793" s="3" t="s">
        <v>181</v>
      </c>
      <c r="J793" t="s">
        <v>425</v>
      </c>
      <c r="K793">
        <v>2</v>
      </c>
      <c r="L793">
        <v>1776</v>
      </c>
      <c r="N793" s="6" t="s">
        <v>879</v>
      </c>
      <c r="O793" s="6"/>
      <c r="P793" s="6">
        <v>2835</v>
      </c>
      <c r="Q793" s="6" t="s">
        <v>1960</v>
      </c>
      <c r="R793" s="6" t="s">
        <v>1961</v>
      </c>
      <c r="S793" s="6"/>
      <c r="T793" s="6"/>
      <c r="U793" s="6"/>
      <c r="V793" s="6"/>
      <c r="W793" s="6">
        <v>115</v>
      </c>
      <c r="X793" s="6" t="s">
        <v>4230</v>
      </c>
      <c r="Y793" s="6"/>
      <c r="Z793" t="s">
        <v>4227</v>
      </c>
    </row>
    <row r="794" spans="1:26">
      <c r="A794" s="1">
        <v>44302</v>
      </c>
      <c r="B794" s="2">
        <v>202104161307</v>
      </c>
      <c r="C794" t="s">
        <v>18</v>
      </c>
      <c r="D794" t="s">
        <v>5460</v>
      </c>
      <c r="E794" t="s">
        <v>4229</v>
      </c>
      <c r="F794" t="s">
        <v>19</v>
      </c>
      <c r="G794" t="s">
        <v>1960</v>
      </c>
      <c r="H794" s="3">
        <v>4714781021036</v>
      </c>
      <c r="J794" t="s">
        <v>425</v>
      </c>
      <c r="K794">
        <v>1</v>
      </c>
      <c r="L794">
        <v>99</v>
      </c>
      <c r="N794" s="6" t="s">
        <v>2036</v>
      </c>
      <c r="O794" s="6"/>
      <c r="P794" s="6">
        <v>2835</v>
      </c>
      <c r="Q794" s="6" t="s">
        <v>1960</v>
      </c>
      <c r="R794" s="6" t="s">
        <v>1961</v>
      </c>
      <c r="S794" s="6"/>
      <c r="T794" s="6"/>
      <c r="U794" s="6"/>
      <c r="V794" s="6"/>
      <c r="W794" s="6">
        <v>115</v>
      </c>
      <c r="X794" s="6" t="s">
        <v>4230</v>
      </c>
      <c r="Y794" s="6"/>
      <c r="Z794" t="s">
        <v>4227</v>
      </c>
    </row>
    <row r="795" spans="1:26">
      <c r="A795" s="1">
        <v>44302</v>
      </c>
      <c r="B795" s="2">
        <v>202104161307</v>
      </c>
      <c r="C795" t="s">
        <v>18</v>
      </c>
      <c r="D795" t="s">
        <v>5460</v>
      </c>
      <c r="E795" t="s">
        <v>4229</v>
      </c>
      <c r="F795" t="s">
        <v>19</v>
      </c>
      <c r="G795" t="s">
        <v>1960</v>
      </c>
      <c r="H795" s="3" t="s">
        <v>1887</v>
      </c>
      <c r="J795" t="s">
        <v>425</v>
      </c>
      <c r="K795">
        <v>1</v>
      </c>
      <c r="L795">
        <v>0</v>
      </c>
      <c r="N795" s="6" t="s">
        <v>1888</v>
      </c>
      <c r="O795" s="6"/>
      <c r="P795" s="6">
        <v>2835</v>
      </c>
      <c r="Q795" s="6" t="s">
        <v>1960</v>
      </c>
      <c r="R795" s="6" t="s">
        <v>1961</v>
      </c>
      <c r="S795" s="6"/>
      <c r="T795" s="6"/>
      <c r="U795" s="6"/>
      <c r="V795" s="6"/>
      <c r="W795" s="6">
        <v>115</v>
      </c>
      <c r="X795" s="6" t="s">
        <v>4230</v>
      </c>
      <c r="Y795" s="6"/>
      <c r="Z795" t="s">
        <v>4227</v>
      </c>
    </row>
    <row r="796" spans="1:26">
      <c r="A796" s="1">
        <v>44302</v>
      </c>
      <c r="B796" s="2">
        <v>202104161307</v>
      </c>
      <c r="C796" t="s">
        <v>18</v>
      </c>
      <c r="D796" t="s">
        <v>5460</v>
      </c>
      <c r="E796" t="s">
        <v>4229</v>
      </c>
      <c r="F796" t="s">
        <v>19</v>
      </c>
      <c r="G796" t="s">
        <v>1960</v>
      </c>
      <c r="H796" s="3" t="s">
        <v>1810</v>
      </c>
      <c r="J796" t="s">
        <v>425</v>
      </c>
      <c r="K796">
        <v>1</v>
      </c>
      <c r="L796">
        <v>0</v>
      </c>
      <c r="N796" s="6" t="s">
        <v>1811</v>
      </c>
      <c r="O796" s="6"/>
      <c r="P796" s="6">
        <v>2835</v>
      </c>
      <c r="Q796" s="6" t="s">
        <v>1960</v>
      </c>
      <c r="R796" s="6" t="s">
        <v>1961</v>
      </c>
      <c r="S796" s="6"/>
      <c r="T796" s="6"/>
      <c r="U796" s="6"/>
      <c r="V796" s="6"/>
      <c r="W796" s="6">
        <v>115</v>
      </c>
      <c r="X796" s="6" t="s">
        <v>4230</v>
      </c>
      <c r="Y796" s="6"/>
      <c r="Z796" t="s">
        <v>4227</v>
      </c>
    </row>
    <row r="797" spans="1:26">
      <c r="A797" s="1">
        <v>44302</v>
      </c>
      <c r="B797" s="2">
        <v>202104161307</v>
      </c>
      <c r="C797" t="s">
        <v>18</v>
      </c>
      <c r="D797" t="s">
        <v>5460</v>
      </c>
      <c r="E797" t="s">
        <v>4229</v>
      </c>
      <c r="F797" t="s">
        <v>19</v>
      </c>
      <c r="G797" t="s">
        <v>1960</v>
      </c>
      <c r="H797" s="3" t="s">
        <v>1887</v>
      </c>
      <c r="J797" t="s">
        <v>425</v>
      </c>
      <c r="K797">
        <v>1</v>
      </c>
      <c r="L797">
        <v>0</v>
      </c>
      <c r="N797" s="6" t="s">
        <v>1888</v>
      </c>
      <c r="O797" s="6"/>
      <c r="P797" s="6">
        <v>2835</v>
      </c>
      <c r="Q797" s="6" t="s">
        <v>1960</v>
      </c>
      <c r="R797" s="6" t="s">
        <v>1961</v>
      </c>
      <c r="S797" s="6"/>
      <c r="T797" s="6"/>
      <c r="U797" s="6"/>
      <c r="V797" s="6"/>
      <c r="W797" s="6">
        <v>115</v>
      </c>
      <c r="X797" s="6" t="s">
        <v>4230</v>
      </c>
      <c r="Y797" s="6"/>
      <c r="Z797" t="s">
        <v>4227</v>
      </c>
    </row>
    <row r="798" spans="1:26">
      <c r="A798" s="1">
        <v>44302</v>
      </c>
      <c r="B798" s="2">
        <v>202104161308</v>
      </c>
      <c r="C798" t="s">
        <v>18</v>
      </c>
      <c r="D798" t="s">
        <v>5461</v>
      </c>
      <c r="E798" t="s">
        <v>4234</v>
      </c>
      <c r="F798" t="s">
        <v>19</v>
      </c>
      <c r="G798" t="s">
        <v>1960</v>
      </c>
      <c r="H798" s="3" t="s">
        <v>275</v>
      </c>
      <c r="J798" t="s">
        <v>425</v>
      </c>
      <c r="K798">
        <v>1</v>
      </c>
      <c r="L798">
        <v>528</v>
      </c>
      <c r="N798" s="6" t="s">
        <v>1512</v>
      </c>
      <c r="O798" s="6"/>
      <c r="P798" s="6">
        <v>608</v>
      </c>
      <c r="Q798" s="6" t="s">
        <v>1960</v>
      </c>
      <c r="R798" s="6" t="s">
        <v>1961</v>
      </c>
      <c r="S798" s="6"/>
      <c r="T798" s="6"/>
      <c r="U798" s="6"/>
      <c r="V798" s="6"/>
      <c r="W798" s="6">
        <v>708</v>
      </c>
      <c r="X798" s="6" t="s">
        <v>4235</v>
      </c>
      <c r="Y798" s="6"/>
      <c r="Z798" t="s">
        <v>4232</v>
      </c>
    </row>
    <row r="799" spans="1:26">
      <c r="A799" s="1">
        <v>44302</v>
      </c>
      <c r="B799" s="2">
        <v>202104161308</v>
      </c>
      <c r="C799" t="s">
        <v>18</v>
      </c>
      <c r="D799" t="s">
        <v>5461</v>
      </c>
      <c r="E799" t="s">
        <v>4234</v>
      </c>
      <c r="F799" t="s">
        <v>19</v>
      </c>
      <c r="G799" t="s">
        <v>1960</v>
      </c>
      <c r="H799" s="3" t="s">
        <v>1474</v>
      </c>
      <c r="J799" t="s">
        <v>1475</v>
      </c>
      <c r="K799">
        <v>1</v>
      </c>
      <c r="L799">
        <v>80</v>
      </c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</row>
    <row r="800" spans="1:26">
      <c r="A800" s="1">
        <v>44302</v>
      </c>
      <c r="B800" s="2">
        <v>202104161309</v>
      </c>
      <c r="C800" t="s">
        <v>18</v>
      </c>
      <c r="D800" t="s">
        <v>5462</v>
      </c>
      <c r="E800" t="s">
        <v>4239</v>
      </c>
      <c r="F800" t="s">
        <v>19</v>
      </c>
      <c r="G800" t="s">
        <v>1476</v>
      </c>
      <c r="H800" s="3" t="s">
        <v>1043</v>
      </c>
      <c r="J800" t="s">
        <v>425</v>
      </c>
      <c r="K800">
        <v>1</v>
      </c>
      <c r="L800">
        <v>399</v>
      </c>
      <c r="N800" s="6" t="s">
        <v>1487</v>
      </c>
      <c r="O800" s="6"/>
      <c r="P800" s="6">
        <v>1174</v>
      </c>
      <c r="Q800" s="6" t="s">
        <v>1476</v>
      </c>
      <c r="R800" s="6" t="s">
        <v>1477</v>
      </c>
      <c r="S800" s="6"/>
      <c r="T800" s="6">
        <v>116181</v>
      </c>
      <c r="U800" s="6" t="s">
        <v>3379</v>
      </c>
      <c r="V800" s="6" t="s">
        <v>3380</v>
      </c>
      <c r="W800" s="6"/>
      <c r="X800" s="6"/>
      <c r="Y800" s="6"/>
      <c r="Z800" t="s">
        <v>4237</v>
      </c>
    </row>
    <row r="801" spans="1:26">
      <c r="A801" s="1">
        <v>44302</v>
      </c>
      <c r="B801" s="2">
        <v>202104161309</v>
      </c>
      <c r="C801" t="s">
        <v>18</v>
      </c>
      <c r="D801" t="s">
        <v>5462</v>
      </c>
      <c r="E801" t="s">
        <v>4239</v>
      </c>
      <c r="F801" t="s">
        <v>19</v>
      </c>
      <c r="G801" t="s">
        <v>1476</v>
      </c>
      <c r="H801" s="3">
        <v>4714781020848</v>
      </c>
      <c r="J801" t="s">
        <v>425</v>
      </c>
      <c r="K801">
        <v>1</v>
      </c>
      <c r="L801">
        <v>350</v>
      </c>
      <c r="N801" s="6" t="s">
        <v>1821</v>
      </c>
      <c r="O801" s="6"/>
      <c r="P801" s="6">
        <v>1174</v>
      </c>
      <c r="Q801" s="6" t="s">
        <v>1476</v>
      </c>
      <c r="R801" s="6" t="s">
        <v>1477</v>
      </c>
      <c r="S801" s="6"/>
      <c r="T801" s="6">
        <v>116181</v>
      </c>
      <c r="U801" s="6" t="s">
        <v>3379</v>
      </c>
      <c r="V801" s="6" t="s">
        <v>3380</v>
      </c>
      <c r="W801" s="6"/>
      <c r="X801" s="6"/>
      <c r="Y801" s="6"/>
      <c r="Z801" t="s">
        <v>4237</v>
      </c>
    </row>
    <row r="802" spans="1:26">
      <c r="A802" s="1">
        <v>44302</v>
      </c>
      <c r="B802" s="2">
        <v>202104161309</v>
      </c>
      <c r="C802" t="s">
        <v>18</v>
      </c>
      <c r="D802" t="s">
        <v>5462</v>
      </c>
      <c r="E802" t="s">
        <v>4239</v>
      </c>
      <c r="F802" t="s">
        <v>19</v>
      </c>
      <c r="G802" t="s">
        <v>1476</v>
      </c>
      <c r="H802" s="3">
        <v>4714781020954</v>
      </c>
      <c r="J802" t="s">
        <v>425</v>
      </c>
      <c r="K802">
        <v>2</v>
      </c>
      <c r="L802">
        <v>290</v>
      </c>
      <c r="N802" s="6" t="s">
        <v>1497</v>
      </c>
      <c r="O802" s="6"/>
      <c r="P802" s="6">
        <v>1174</v>
      </c>
      <c r="Q802" s="6" t="s">
        <v>1476</v>
      </c>
      <c r="R802" s="6" t="s">
        <v>1477</v>
      </c>
      <c r="S802" s="6"/>
      <c r="T802" s="6">
        <v>116181</v>
      </c>
      <c r="U802" s="6" t="s">
        <v>3379</v>
      </c>
      <c r="V802" s="6" t="s">
        <v>3380</v>
      </c>
      <c r="W802" s="6"/>
      <c r="X802" s="6"/>
      <c r="Y802" s="6"/>
      <c r="Z802" t="s">
        <v>4237</v>
      </c>
    </row>
    <row r="803" spans="1:26">
      <c r="A803" s="1">
        <v>44302</v>
      </c>
      <c r="B803" s="2">
        <v>202104161309</v>
      </c>
      <c r="C803" t="s">
        <v>18</v>
      </c>
      <c r="D803" t="s">
        <v>5462</v>
      </c>
      <c r="E803" t="s">
        <v>4239</v>
      </c>
      <c r="F803" t="s">
        <v>19</v>
      </c>
      <c r="G803" t="s">
        <v>1476</v>
      </c>
      <c r="H803" s="3">
        <v>4714781020787</v>
      </c>
      <c r="J803" t="s">
        <v>425</v>
      </c>
      <c r="K803">
        <v>1</v>
      </c>
      <c r="L803">
        <v>135</v>
      </c>
      <c r="N803" s="6" t="s">
        <v>1979</v>
      </c>
      <c r="O803" s="6"/>
      <c r="P803" s="6">
        <v>1174</v>
      </c>
      <c r="Q803" s="6" t="s">
        <v>1476</v>
      </c>
      <c r="R803" s="6" t="s">
        <v>1477</v>
      </c>
      <c r="S803" s="6"/>
      <c r="T803" s="6">
        <v>116181</v>
      </c>
      <c r="U803" s="6" t="s">
        <v>3379</v>
      </c>
      <c r="V803" s="6" t="s">
        <v>3380</v>
      </c>
      <c r="W803" s="6"/>
      <c r="X803" s="6"/>
      <c r="Y803" s="6"/>
      <c r="Z803" t="s">
        <v>4237</v>
      </c>
    </row>
    <row r="804" spans="1:26">
      <c r="A804" s="1">
        <v>44302</v>
      </c>
      <c r="B804" s="2">
        <v>202104161309</v>
      </c>
      <c r="C804" t="s">
        <v>18</v>
      </c>
      <c r="D804" t="s">
        <v>5462</v>
      </c>
      <c r="E804" t="s">
        <v>4239</v>
      </c>
      <c r="F804" t="s">
        <v>19</v>
      </c>
      <c r="G804" t="s">
        <v>1476</v>
      </c>
      <c r="H804" s="3" t="s">
        <v>1740</v>
      </c>
      <c r="J804" t="s">
        <v>425</v>
      </c>
      <c r="K804">
        <v>1</v>
      </c>
      <c r="L804">
        <v>0</v>
      </c>
      <c r="N804" s="6" t="s">
        <v>1741</v>
      </c>
      <c r="O804" s="6"/>
      <c r="P804" s="6">
        <v>1174</v>
      </c>
      <c r="Q804" s="6" t="s">
        <v>1476</v>
      </c>
      <c r="R804" s="6" t="s">
        <v>1477</v>
      </c>
      <c r="S804" s="6"/>
      <c r="T804" s="6">
        <v>116181</v>
      </c>
      <c r="U804" s="6" t="s">
        <v>3379</v>
      </c>
      <c r="V804" s="6" t="s">
        <v>3380</v>
      </c>
      <c r="W804" s="6"/>
      <c r="X804" s="6"/>
      <c r="Y804" s="6"/>
      <c r="Z804" t="s">
        <v>4237</v>
      </c>
    </row>
    <row r="805" spans="1:26">
      <c r="A805" s="1">
        <v>44302</v>
      </c>
      <c r="B805" s="2">
        <v>202104161310</v>
      </c>
      <c r="C805" t="s">
        <v>18</v>
      </c>
      <c r="D805" t="s">
        <v>5463</v>
      </c>
      <c r="E805" t="s">
        <v>4243</v>
      </c>
      <c r="F805" t="s">
        <v>19</v>
      </c>
      <c r="G805" t="s">
        <v>1476</v>
      </c>
      <c r="H805" s="3" t="s">
        <v>1042</v>
      </c>
      <c r="J805" t="s">
        <v>425</v>
      </c>
      <c r="K805">
        <v>1</v>
      </c>
      <c r="L805">
        <v>339</v>
      </c>
      <c r="N805" s="6" t="s">
        <v>1487</v>
      </c>
      <c r="O805" s="6"/>
      <c r="P805" s="6">
        <v>1139</v>
      </c>
      <c r="Q805" s="6" t="s">
        <v>1476</v>
      </c>
      <c r="R805" s="6" t="s">
        <v>1477</v>
      </c>
      <c r="S805" s="6"/>
      <c r="T805" s="6">
        <v>863632</v>
      </c>
      <c r="U805" s="6" t="s">
        <v>4244</v>
      </c>
      <c r="V805" s="6" t="s">
        <v>4245</v>
      </c>
      <c r="W805" s="6"/>
      <c r="X805" s="6"/>
      <c r="Y805" s="6"/>
      <c r="Z805" t="s">
        <v>4241</v>
      </c>
    </row>
    <row r="806" spans="1:26">
      <c r="A806" s="1">
        <v>44302</v>
      </c>
      <c r="B806" s="2">
        <v>202104161310</v>
      </c>
      <c r="C806" t="s">
        <v>18</v>
      </c>
      <c r="D806" t="s">
        <v>5463</v>
      </c>
      <c r="E806" t="s">
        <v>4243</v>
      </c>
      <c r="F806" t="s">
        <v>19</v>
      </c>
      <c r="G806" t="s">
        <v>1476</v>
      </c>
      <c r="H806" s="3" t="s">
        <v>175</v>
      </c>
      <c r="J806" t="s">
        <v>425</v>
      </c>
      <c r="K806">
        <v>1</v>
      </c>
      <c r="L806">
        <v>450</v>
      </c>
      <c r="N806" s="6" t="s">
        <v>1482</v>
      </c>
      <c r="O806" s="6"/>
      <c r="P806" s="6">
        <v>1139</v>
      </c>
      <c r="Q806" s="6" t="s">
        <v>1476</v>
      </c>
      <c r="R806" s="6" t="s">
        <v>1477</v>
      </c>
      <c r="S806" s="6"/>
      <c r="T806" s="6">
        <v>863632</v>
      </c>
      <c r="U806" s="6" t="s">
        <v>4244</v>
      </c>
      <c r="V806" s="6" t="s">
        <v>4245</v>
      </c>
      <c r="W806" s="6"/>
      <c r="X806" s="6"/>
      <c r="Y806" s="6"/>
      <c r="Z806" t="s">
        <v>4241</v>
      </c>
    </row>
    <row r="807" spans="1:26">
      <c r="A807" s="1">
        <v>44302</v>
      </c>
      <c r="B807" s="2">
        <v>202104161310</v>
      </c>
      <c r="C807" t="s">
        <v>18</v>
      </c>
      <c r="D807" t="s">
        <v>5463</v>
      </c>
      <c r="E807" t="s">
        <v>4243</v>
      </c>
      <c r="F807" t="s">
        <v>19</v>
      </c>
      <c r="G807" t="s">
        <v>1476</v>
      </c>
      <c r="H807" s="3">
        <v>4714781020824</v>
      </c>
      <c r="J807" t="s">
        <v>425</v>
      </c>
      <c r="K807">
        <v>1</v>
      </c>
      <c r="L807">
        <v>350</v>
      </c>
      <c r="N807" s="6" t="s">
        <v>1920</v>
      </c>
      <c r="O807" s="6"/>
      <c r="P807" s="6">
        <v>1139</v>
      </c>
      <c r="Q807" s="6" t="s">
        <v>1476</v>
      </c>
      <c r="R807" s="6" t="s">
        <v>1477</v>
      </c>
      <c r="S807" s="6"/>
      <c r="T807" s="6">
        <v>863632</v>
      </c>
      <c r="U807" s="6" t="s">
        <v>4244</v>
      </c>
      <c r="V807" s="6" t="s">
        <v>4245</v>
      </c>
      <c r="W807" s="6"/>
      <c r="X807" s="6"/>
      <c r="Y807" s="6"/>
      <c r="Z807" t="s">
        <v>4241</v>
      </c>
    </row>
    <row r="808" spans="1:26">
      <c r="A808" s="1">
        <v>44302</v>
      </c>
      <c r="B808" s="2">
        <v>202104161310</v>
      </c>
      <c r="C808" t="s">
        <v>18</v>
      </c>
      <c r="D808" t="s">
        <v>5463</v>
      </c>
      <c r="E808" t="s">
        <v>4243</v>
      </c>
      <c r="F808" t="s">
        <v>19</v>
      </c>
      <c r="G808" t="s">
        <v>1476</v>
      </c>
      <c r="H808" s="3" t="s">
        <v>1810</v>
      </c>
      <c r="J808" t="s">
        <v>425</v>
      </c>
      <c r="K808">
        <v>1</v>
      </c>
      <c r="L808">
        <v>0</v>
      </c>
      <c r="N808" s="6" t="s">
        <v>1811</v>
      </c>
      <c r="O808" s="6"/>
      <c r="P808" s="6">
        <v>1139</v>
      </c>
      <c r="Q808" s="6" t="s">
        <v>1476</v>
      </c>
      <c r="R808" s="6" t="s">
        <v>1477</v>
      </c>
      <c r="S808" s="6"/>
      <c r="T808" s="6">
        <v>863632</v>
      </c>
      <c r="U808" s="6" t="s">
        <v>4244</v>
      </c>
      <c r="V808" s="6" t="s">
        <v>4245</v>
      </c>
      <c r="W808" s="6"/>
      <c r="X808" s="6"/>
      <c r="Y808" s="6"/>
      <c r="Z808" t="s">
        <v>4241</v>
      </c>
    </row>
    <row r="809" spans="1:26">
      <c r="A809" s="1">
        <v>44302</v>
      </c>
      <c r="B809" s="2">
        <v>202104161311</v>
      </c>
      <c r="C809" t="s">
        <v>18</v>
      </c>
      <c r="D809" t="s">
        <v>5464</v>
      </c>
      <c r="E809" t="s">
        <v>4249</v>
      </c>
      <c r="F809" t="s">
        <v>19</v>
      </c>
      <c r="G809" t="s">
        <v>1476</v>
      </c>
      <c r="H809" s="3">
        <v>4714781020107</v>
      </c>
      <c r="J809" t="s">
        <v>425</v>
      </c>
      <c r="K809">
        <v>3</v>
      </c>
      <c r="L809">
        <v>1137</v>
      </c>
      <c r="N809" s="6" t="s">
        <v>877</v>
      </c>
      <c r="O809" s="6"/>
      <c r="P809" s="6">
        <v>1137</v>
      </c>
      <c r="Q809" s="6" t="s">
        <v>1476</v>
      </c>
      <c r="R809" s="6" t="s">
        <v>1477</v>
      </c>
      <c r="S809" s="6"/>
      <c r="T809" s="6">
        <v>965378</v>
      </c>
      <c r="U809" s="6" t="s">
        <v>4250</v>
      </c>
      <c r="V809" s="6" t="s">
        <v>4251</v>
      </c>
      <c r="W809" s="6"/>
      <c r="X809" s="6"/>
      <c r="Y809" s="6"/>
      <c r="Z809" t="s">
        <v>4247</v>
      </c>
    </row>
    <row r="810" spans="1:26">
      <c r="A810" s="1">
        <v>44302</v>
      </c>
      <c r="B810" s="2">
        <v>202104161311</v>
      </c>
      <c r="C810" t="s">
        <v>18</v>
      </c>
      <c r="D810" t="s">
        <v>5464</v>
      </c>
      <c r="E810" t="s">
        <v>4249</v>
      </c>
      <c r="F810" t="s">
        <v>19</v>
      </c>
      <c r="G810" t="s">
        <v>1476</v>
      </c>
      <c r="H810" s="3" t="s">
        <v>1887</v>
      </c>
      <c r="J810" t="s">
        <v>425</v>
      </c>
      <c r="K810">
        <v>1</v>
      </c>
      <c r="L810">
        <v>0</v>
      </c>
      <c r="N810" s="6" t="s">
        <v>1888</v>
      </c>
      <c r="O810" s="6"/>
      <c r="P810" s="6">
        <v>1137</v>
      </c>
      <c r="Q810" s="6" t="s">
        <v>1476</v>
      </c>
      <c r="R810" s="6" t="s">
        <v>1477</v>
      </c>
      <c r="S810" s="6"/>
      <c r="T810" s="6">
        <v>965378</v>
      </c>
      <c r="U810" s="6" t="s">
        <v>4250</v>
      </c>
      <c r="V810" s="6" t="s">
        <v>4251</v>
      </c>
      <c r="W810" s="6"/>
      <c r="X810" s="6"/>
      <c r="Y810" s="6"/>
      <c r="Z810" t="s">
        <v>4247</v>
      </c>
    </row>
    <row r="811" spans="1:26">
      <c r="A811" s="1">
        <v>44302</v>
      </c>
      <c r="B811" s="2">
        <v>202104161312</v>
      </c>
      <c r="C811" t="s">
        <v>18</v>
      </c>
      <c r="D811" t="s">
        <v>5465</v>
      </c>
      <c r="E811" t="s">
        <v>4255</v>
      </c>
      <c r="F811" t="s">
        <v>19</v>
      </c>
      <c r="G811" t="s">
        <v>1960</v>
      </c>
      <c r="H811" s="3" t="s">
        <v>175</v>
      </c>
      <c r="J811" t="s">
        <v>425</v>
      </c>
      <c r="K811">
        <v>2</v>
      </c>
      <c r="L811">
        <v>900</v>
      </c>
      <c r="N811" s="6" t="s">
        <v>1482</v>
      </c>
      <c r="O811" s="6"/>
      <c r="P811" s="6">
        <v>1049</v>
      </c>
      <c r="Q811" s="6" t="s">
        <v>1960</v>
      </c>
      <c r="R811" s="6" t="s">
        <v>1961</v>
      </c>
      <c r="S811" s="6"/>
      <c r="T811" s="6"/>
      <c r="U811" s="6"/>
      <c r="V811" s="6"/>
      <c r="W811" s="6">
        <v>327</v>
      </c>
      <c r="X811" s="6" t="s">
        <v>4256</v>
      </c>
      <c r="Y811" s="6"/>
      <c r="Z811" t="s">
        <v>4253</v>
      </c>
    </row>
    <row r="812" spans="1:26">
      <c r="A812" s="1">
        <v>44302</v>
      </c>
      <c r="B812" s="2">
        <v>202104161312</v>
      </c>
      <c r="C812" t="s">
        <v>18</v>
      </c>
      <c r="D812" t="s">
        <v>5465</v>
      </c>
      <c r="E812" t="s">
        <v>4255</v>
      </c>
      <c r="F812" t="s">
        <v>19</v>
      </c>
      <c r="G812" t="s">
        <v>1960</v>
      </c>
      <c r="H812" s="3">
        <v>4714781021029</v>
      </c>
      <c r="J812" t="s">
        <v>425</v>
      </c>
      <c r="K812">
        <v>1</v>
      </c>
      <c r="L812">
        <v>149</v>
      </c>
      <c r="N812" s="6" t="s">
        <v>1505</v>
      </c>
      <c r="O812" s="6"/>
      <c r="P812" s="6">
        <v>1049</v>
      </c>
      <c r="Q812" s="6" t="s">
        <v>1960</v>
      </c>
      <c r="R812" s="6" t="s">
        <v>1961</v>
      </c>
      <c r="S812" s="6"/>
      <c r="T812" s="6"/>
      <c r="U812" s="6"/>
      <c r="V812" s="6"/>
      <c r="W812" s="6">
        <v>327</v>
      </c>
      <c r="X812" s="6" t="s">
        <v>4256</v>
      </c>
      <c r="Y812" s="6"/>
      <c r="Z812" t="s">
        <v>4253</v>
      </c>
    </row>
    <row r="813" spans="1:26">
      <c r="A813" s="1">
        <v>44302</v>
      </c>
      <c r="B813" s="2">
        <v>202104161313</v>
      </c>
      <c r="C813" t="s">
        <v>18</v>
      </c>
      <c r="D813" t="s">
        <v>5466</v>
      </c>
      <c r="E813" t="s">
        <v>4260</v>
      </c>
      <c r="F813" t="s">
        <v>19</v>
      </c>
      <c r="G813" t="s">
        <v>1476</v>
      </c>
      <c r="H813" s="3" t="s">
        <v>316</v>
      </c>
      <c r="J813" t="s">
        <v>425</v>
      </c>
      <c r="K813">
        <v>1</v>
      </c>
      <c r="L813">
        <v>1574</v>
      </c>
      <c r="N813" s="6" t="s">
        <v>4262</v>
      </c>
      <c r="O813" s="6"/>
      <c r="P813" s="6">
        <v>2462</v>
      </c>
      <c r="Q813" s="6" t="s">
        <v>1476</v>
      </c>
      <c r="R813" s="6" t="s">
        <v>1477</v>
      </c>
      <c r="S813" s="6"/>
      <c r="T813" s="6">
        <v>171568</v>
      </c>
      <c r="U813" s="6" t="s">
        <v>2720</v>
      </c>
      <c r="V813" s="6" t="s">
        <v>2721</v>
      </c>
      <c r="W813" s="6"/>
      <c r="X813" s="6"/>
      <c r="Y813" s="6"/>
      <c r="Z813" t="s">
        <v>4258</v>
      </c>
    </row>
    <row r="814" spans="1:26">
      <c r="A814" s="1">
        <v>44302</v>
      </c>
      <c r="B814" s="2">
        <v>202104161313</v>
      </c>
      <c r="C814" t="s">
        <v>18</v>
      </c>
      <c r="D814" t="s">
        <v>5466</v>
      </c>
      <c r="E814" t="s">
        <v>4260</v>
      </c>
      <c r="F814" t="s">
        <v>19</v>
      </c>
      <c r="G814" t="s">
        <v>1476</v>
      </c>
      <c r="H814" s="3" t="s">
        <v>181</v>
      </c>
      <c r="J814" t="s">
        <v>425</v>
      </c>
      <c r="K814">
        <v>1</v>
      </c>
      <c r="L814">
        <v>888</v>
      </c>
      <c r="N814" s="6" t="s">
        <v>879</v>
      </c>
      <c r="O814" s="6"/>
      <c r="P814" s="6">
        <v>2462</v>
      </c>
      <c r="Q814" s="6" t="s">
        <v>1476</v>
      </c>
      <c r="R814" s="6" t="s">
        <v>1477</v>
      </c>
      <c r="S814" s="6"/>
      <c r="T814" s="6">
        <v>171568</v>
      </c>
      <c r="U814" s="6" t="s">
        <v>2720</v>
      </c>
      <c r="V814" s="6" t="s">
        <v>2721</v>
      </c>
      <c r="W814" s="6"/>
      <c r="X814" s="6"/>
      <c r="Y814" s="6"/>
      <c r="Z814" t="s">
        <v>4258</v>
      </c>
    </row>
    <row r="815" spans="1:26">
      <c r="A815" s="1">
        <v>44302</v>
      </c>
      <c r="B815" s="2">
        <v>202104161313</v>
      </c>
      <c r="C815" t="s">
        <v>18</v>
      </c>
      <c r="D815" t="s">
        <v>5466</v>
      </c>
      <c r="E815" t="s">
        <v>4260</v>
      </c>
      <c r="F815" t="s">
        <v>19</v>
      </c>
      <c r="G815" t="s">
        <v>1476</v>
      </c>
      <c r="H815" s="3" t="s">
        <v>1740</v>
      </c>
      <c r="J815" t="s">
        <v>425</v>
      </c>
      <c r="K815">
        <v>1</v>
      </c>
      <c r="L815">
        <v>0</v>
      </c>
      <c r="N815" s="6" t="s">
        <v>1741</v>
      </c>
      <c r="O815" s="6"/>
      <c r="P815" s="6">
        <v>2462</v>
      </c>
      <c r="Q815" s="6" t="s">
        <v>1476</v>
      </c>
      <c r="R815" s="6" t="s">
        <v>1477</v>
      </c>
      <c r="S815" s="6"/>
      <c r="T815" s="6">
        <v>171568</v>
      </c>
      <c r="U815" s="6" t="s">
        <v>2720</v>
      </c>
      <c r="V815" s="6" t="s">
        <v>2721</v>
      </c>
      <c r="W815" s="6"/>
      <c r="X815" s="6"/>
      <c r="Y815" s="6"/>
      <c r="Z815" t="s">
        <v>4258</v>
      </c>
    </row>
    <row r="816" spans="1:26">
      <c r="A816" s="1">
        <v>44302</v>
      </c>
      <c r="B816" s="2">
        <v>202104161313</v>
      </c>
      <c r="C816" t="s">
        <v>18</v>
      </c>
      <c r="D816" t="s">
        <v>5466</v>
      </c>
      <c r="E816" t="s">
        <v>4260</v>
      </c>
      <c r="F816" t="s">
        <v>19</v>
      </c>
      <c r="G816" t="s">
        <v>1476</v>
      </c>
      <c r="H816" s="3" t="s">
        <v>1887</v>
      </c>
      <c r="J816" t="s">
        <v>425</v>
      </c>
      <c r="K816">
        <v>1</v>
      </c>
      <c r="L816">
        <v>0</v>
      </c>
      <c r="N816" s="6" t="s">
        <v>1888</v>
      </c>
      <c r="O816" s="6"/>
      <c r="P816" s="6">
        <v>2462</v>
      </c>
      <c r="Q816" s="6" t="s">
        <v>1476</v>
      </c>
      <c r="R816" s="6" t="s">
        <v>1477</v>
      </c>
      <c r="S816" s="6"/>
      <c r="T816" s="6">
        <v>171568</v>
      </c>
      <c r="U816" s="6" t="s">
        <v>2720</v>
      </c>
      <c r="V816" s="6" t="s">
        <v>2721</v>
      </c>
      <c r="W816" s="6"/>
      <c r="X816" s="6"/>
      <c r="Y816" s="6"/>
      <c r="Z816" t="s">
        <v>4258</v>
      </c>
    </row>
    <row r="817" spans="1:26">
      <c r="A817" s="1">
        <v>44302</v>
      </c>
      <c r="B817" s="2">
        <v>202104161313</v>
      </c>
      <c r="C817" t="s">
        <v>18</v>
      </c>
      <c r="D817" t="s">
        <v>5466</v>
      </c>
      <c r="E817" t="s">
        <v>4260</v>
      </c>
      <c r="F817" t="s">
        <v>19</v>
      </c>
      <c r="G817" t="s">
        <v>1476</v>
      </c>
      <c r="H817" s="3" t="s">
        <v>1810</v>
      </c>
      <c r="J817" t="s">
        <v>425</v>
      </c>
      <c r="K817">
        <v>1</v>
      </c>
      <c r="L817">
        <v>0</v>
      </c>
      <c r="N817" s="6" t="s">
        <v>1811</v>
      </c>
      <c r="O817" s="6"/>
      <c r="P817" s="6">
        <v>2462</v>
      </c>
      <c r="Q817" s="6" t="s">
        <v>1476</v>
      </c>
      <c r="R817" s="6" t="s">
        <v>1477</v>
      </c>
      <c r="S817" s="6"/>
      <c r="T817" s="6">
        <v>171568</v>
      </c>
      <c r="U817" s="6" t="s">
        <v>2720</v>
      </c>
      <c r="V817" s="6" t="s">
        <v>2721</v>
      </c>
      <c r="W817" s="6"/>
      <c r="X817" s="6"/>
      <c r="Y817" s="6"/>
      <c r="Z817" t="s">
        <v>4258</v>
      </c>
    </row>
    <row r="818" spans="1:26">
      <c r="A818" s="1">
        <v>44302</v>
      </c>
      <c r="B818" s="2">
        <v>202104161314</v>
      </c>
      <c r="C818" t="s">
        <v>18</v>
      </c>
      <c r="D818" t="s">
        <v>5467</v>
      </c>
      <c r="E818" t="s">
        <v>4267</v>
      </c>
      <c r="F818" t="s">
        <v>19</v>
      </c>
      <c r="G818" t="s">
        <v>1476</v>
      </c>
      <c r="H818" s="3">
        <v>4714781020848</v>
      </c>
      <c r="J818" t="s">
        <v>425</v>
      </c>
      <c r="K818">
        <v>3</v>
      </c>
      <c r="L818">
        <v>997</v>
      </c>
      <c r="N818" s="6" t="s">
        <v>1821</v>
      </c>
      <c r="O818" s="6"/>
      <c r="P818" s="6">
        <v>997</v>
      </c>
      <c r="Q818" s="6" t="s">
        <v>1476</v>
      </c>
      <c r="R818" s="6" t="s">
        <v>1477</v>
      </c>
      <c r="S818" s="6"/>
      <c r="T818" s="6">
        <v>958635</v>
      </c>
      <c r="U818" s="6" t="s">
        <v>4268</v>
      </c>
      <c r="V818" s="6" t="s">
        <v>4269</v>
      </c>
      <c r="W818" s="6"/>
      <c r="X818" s="6"/>
      <c r="Y818" s="6"/>
      <c r="Z818" t="s">
        <v>4265</v>
      </c>
    </row>
    <row r="819" spans="1:26">
      <c r="A819" s="1">
        <v>44302</v>
      </c>
      <c r="B819" s="2">
        <v>202104161314</v>
      </c>
      <c r="C819" t="s">
        <v>18</v>
      </c>
      <c r="D819" t="s">
        <v>5467</v>
      </c>
      <c r="E819" t="s">
        <v>4267</v>
      </c>
      <c r="F819" t="s">
        <v>19</v>
      </c>
      <c r="G819" t="s">
        <v>1476</v>
      </c>
      <c r="H819" s="3" t="s">
        <v>1740</v>
      </c>
      <c r="J819" t="s">
        <v>425</v>
      </c>
      <c r="K819">
        <v>1</v>
      </c>
      <c r="L819">
        <v>0</v>
      </c>
      <c r="N819" s="6" t="s">
        <v>1741</v>
      </c>
      <c r="O819" s="6"/>
      <c r="P819" s="6">
        <v>997</v>
      </c>
      <c r="Q819" s="6" t="s">
        <v>1476</v>
      </c>
      <c r="R819" s="6" t="s">
        <v>1477</v>
      </c>
      <c r="S819" s="6"/>
      <c r="T819" s="6">
        <v>958635</v>
      </c>
      <c r="U819" s="6" t="s">
        <v>4268</v>
      </c>
      <c r="V819" s="6" t="s">
        <v>4269</v>
      </c>
      <c r="W819" s="6"/>
      <c r="X819" s="6"/>
      <c r="Y819" s="6"/>
      <c r="Z819" t="s">
        <v>4265</v>
      </c>
    </row>
    <row r="820" spans="1:26">
      <c r="A820" s="1">
        <v>44302</v>
      </c>
      <c r="B820" s="2">
        <v>202104161315</v>
      </c>
      <c r="C820" t="s">
        <v>18</v>
      </c>
      <c r="D820" t="s">
        <v>5468</v>
      </c>
      <c r="E820" t="s">
        <v>4273</v>
      </c>
      <c r="F820" t="s">
        <v>19</v>
      </c>
      <c r="G820" t="s">
        <v>1476</v>
      </c>
      <c r="H820" s="3" t="s">
        <v>277</v>
      </c>
      <c r="J820" t="s">
        <v>425</v>
      </c>
      <c r="K820">
        <v>1</v>
      </c>
      <c r="L820">
        <v>769</v>
      </c>
      <c r="N820" s="6" t="s">
        <v>1970</v>
      </c>
      <c r="O820" s="6"/>
      <c r="P820" s="6">
        <v>808</v>
      </c>
      <c r="Q820" s="6" t="s">
        <v>1476</v>
      </c>
      <c r="R820" s="6" t="s">
        <v>1477</v>
      </c>
      <c r="S820" s="6"/>
      <c r="T820" s="6">
        <v>177522</v>
      </c>
      <c r="U820" s="6" t="s">
        <v>4274</v>
      </c>
      <c r="V820" s="6" t="s">
        <v>4275</v>
      </c>
      <c r="W820" s="6"/>
      <c r="X820" s="6"/>
      <c r="Y820" s="6"/>
      <c r="Z820" t="s">
        <v>4271</v>
      </c>
    </row>
    <row r="821" spans="1:26">
      <c r="A821" s="1">
        <v>44302</v>
      </c>
      <c r="B821" s="2">
        <v>202104161315</v>
      </c>
      <c r="C821" t="s">
        <v>18</v>
      </c>
      <c r="D821" t="s">
        <v>5468</v>
      </c>
      <c r="E821" t="s">
        <v>4273</v>
      </c>
      <c r="F821" t="s">
        <v>19</v>
      </c>
      <c r="G821" t="s">
        <v>1476</v>
      </c>
      <c r="H821" s="3">
        <v>4714781024877</v>
      </c>
      <c r="J821" t="s">
        <v>425</v>
      </c>
      <c r="K821">
        <v>1</v>
      </c>
      <c r="L821">
        <v>39</v>
      </c>
      <c r="N821" s="6" t="s">
        <v>2004</v>
      </c>
      <c r="O821" s="6"/>
      <c r="P821" s="6">
        <v>808</v>
      </c>
      <c r="Q821" s="6" t="s">
        <v>1476</v>
      </c>
      <c r="R821" s="6" t="s">
        <v>1477</v>
      </c>
      <c r="S821" s="6"/>
      <c r="T821" s="6">
        <v>177522</v>
      </c>
      <c r="U821" s="6" t="s">
        <v>4274</v>
      </c>
      <c r="V821" s="6" t="s">
        <v>4275</v>
      </c>
      <c r="W821" s="6"/>
      <c r="X821" s="6"/>
      <c r="Y821" s="6"/>
      <c r="Z821" t="s">
        <v>4271</v>
      </c>
    </row>
    <row r="822" spans="1:26">
      <c r="A822" s="1">
        <v>44302</v>
      </c>
      <c r="B822" s="2">
        <v>202104161316</v>
      </c>
      <c r="C822" t="s">
        <v>18</v>
      </c>
      <c r="D822" t="s">
        <v>5469</v>
      </c>
      <c r="E822" t="s">
        <v>4279</v>
      </c>
      <c r="F822" t="s">
        <v>19</v>
      </c>
      <c r="G822" t="s">
        <v>1476</v>
      </c>
      <c r="H822" s="3" t="s">
        <v>175</v>
      </c>
      <c r="J822" t="s">
        <v>425</v>
      </c>
      <c r="K822">
        <v>1</v>
      </c>
      <c r="L822">
        <v>378</v>
      </c>
      <c r="N822" s="6" t="s">
        <v>1482</v>
      </c>
      <c r="O822" s="6"/>
      <c r="P822" s="6">
        <v>1375</v>
      </c>
      <c r="Q822" s="6" t="s">
        <v>1476</v>
      </c>
      <c r="R822" s="6" t="s">
        <v>1477</v>
      </c>
      <c r="S822" s="6"/>
      <c r="T822" s="6">
        <v>152006</v>
      </c>
      <c r="U822" s="6" t="s">
        <v>4280</v>
      </c>
      <c r="V822" s="6" t="s">
        <v>4281</v>
      </c>
      <c r="W822" s="6"/>
      <c r="X822" s="6"/>
      <c r="Y822" s="6"/>
      <c r="Z822" t="s">
        <v>4277</v>
      </c>
    </row>
    <row r="823" spans="1:26">
      <c r="A823" s="1">
        <v>44302</v>
      </c>
      <c r="B823" s="2">
        <v>202104161316</v>
      </c>
      <c r="C823" t="s">
        <v>18</v>
      </c>
      <c r="D823" t="s">
        <v>5469</v>
      </c>
      <c r="E823" t="s">
        <v>4279</v>
      </c>
      <c r="F823" t="s">
        <v>19</v>
      </c>
      <c r="G823" t="s">
        <v>1476</v>
      </c>
      <c r="H823" s="3">
        <v>4714781020794</v>
      </c>
      <c r="J823" t="s">
        <v>425</v>
      </c>
      <c r="K823">
        <v>1</v>
      </c>
      <c r="L823">
        <v>109</v>
      </c>
      <c r="N823" s="6" t="s">
        <v>1490</v>
      </c>
      <c r="O823" s="6"/>
      <c r="P823" s="6">
        <v>1375</v>
      </c>
      <c r="Q823" s="6" t="s">
        <v>1476</v>
      </c>
      <c r="R823" s="6" t="s">
        <v>1477</v>
      </c>
      <c r="S823" s="6"/>
      <c r="T823" s="6">
        <v>152006</v>
      </c>
      <c r="U823" s="6" t="s">
        <v>4280</v>
      </c>
      <c r="V823" s="6" t="s">
        <v>4281</v>
      </c>
      <c r="W823" s="6"/>
      <c r="X823" s="6"/>
      <c r="Y823" s="6"/>
      <c r="Z823" t="s">
        <v>4277</v>
      </c>
    </row>
    <row r="824" spans="1:26">
      <c r="A824" s="1">
        <v>44302</v>
      </c>
      <c r="B824" s="2">
        <v>202104161316</v>
      </c>
      <c r="C824" t="s">
        <v>18</v>
      </c>
      <c r="D824" t="s">
        <v>5469</v>
      </c>
      <c r="E824" t="s">
        <v>4279</v>
      </c>
      <c r="F824" t="s">
        <v>19</v>
      </c>
      <c r="G824" t="s">
        <v>1476</v>
      </c>
      <c r="H824" s="3" t="s">
        <v>181</v>
      </c>
      <c r="J824" t="s">
        <v>425</v>
      </c>
      <c r="K824">
        <v>1</v>
      </c>
      <c r="L824">
        <v>888</v>
      </c>
      <c r="N824" s="6" t="s">
        <v>879</v>
      </c>
      <c r="O824" s="6"/>
      <c r="P824" s="6">
        <v>1375</v>
      </c>
      <c r="Q824" s="6" t="s">
        <v>1476</v>
      </c>
      <c r="R824" s="6" t="s">
        <v>1477</v>
      </c>
      <c r="S824" s="6"/>
      <c r="T824" s="6">
        <v>152006</v>
      </c>
      <c r="U824" s="6" t="s">
        <v>4280</v>
      </c>
      <c r="V824" s="6" t="s">
        <v>4281</v>
      </c>
      <c r="W824" s="6"/>
      <c r="X824" s="6"/>
      <c r="Y824" s="6"/>
      <c r="Z824" t="s">
        <v>4277</v>
      </c>
    </row>
    <row r="825" spans="1:26">
      <c r="A825" s="1">
        <v>44302</v>
      </c>
      <c r="B825" s="2">
        <v>202104161316</v>
      </c>
      <c r="C825" t="s">
        <v>18</v>
      </c>
      <c r="D825" t="s">
        <v>5469</v>
      </c>
      <c r="E825" t="s">
        <v>4279</v>
      </c>
      <c r="F825" t="s">
        <v>19</v>
      </c>
      <c r="G825" t="s">
        <v>1476</v>
      </c>
      <c r="H825" s="3" t="s">
        <v>1740</v>
      </c>
      <c r="J825" t="s">
        <v>425</v>
      </c>
      <c r="K825">
        <v>1</v>
      </c>
      <c r="L825">
        <v>0</v>
      </c>
      <c r="N825" s="6" t="s">
        <v>1741</v>
      </c>
      <c r="O825" s="6"/>
      <c r="P825" s="6">
        <v>1375</v>
      </c>
      <c r="Q825" s="6" t="s">
        <v>1476</v>
      </c>
      <c r="R825" s="6" t="s">
        <v>1477</v>
      </c>
      <c r="S825" s="6"/>
      <c r="T825" s="6">
        <v>152006</v>
      </c>
      <c r="U825" s="6" t="s">
        <v>4280</v>
      </c>
      <c r="V825" s="6" t="s">
        <v>4281</v>
      </c>
      <c r="W825" s="6"/>
      <c r="X825" s="6"/>
      <c r="Y825" s="6"/>
      <c r="Z825" t="s">
        <v>4277</v>
      </c>
    </row>
    <row r="826" spans="1:26">
      <c r="A826" s="1">
        <v>44302</v>
      </c>
      <c r="B826" s="2">
        <v>202104161317</v>
      </c>
      <c r="C826" t="s">
        <v>18</v>
      </c>
      <c r="D826" t="s">
        <v>5470</v>
      </c>
      <c r="E826" t="s">
        <v>4285</v>
      </c>
      <c r="F826" t="s">
        <v>19</v>
      </c>
      <c r="G826" t="s">
        <v>1476</v>
      </c>
      <c r="H826" s="3" t="s">
        <v>298</v>
      </c>
      <c r="J826" t="s">
        <v>425</v>
      </c>
      <c r="K826">
        <v>2</v>
      </c>
      <c r="L826">
        <v>1292</v>
      </c>
      <c r="N826" s="6" t="s">
        <v>1945</v>
      </c>
      <c r="O826" s="6"/>
      <c r="P826" s="6">
        <v>1292</v>
      </c>
      <c r="Q826" s="6" t="s">
        <v>1476</v>
      </c>
      <c r="R826" s="6" t="s">
        <v>1477</v>
      </c>
      <c r="S826" s="6"/>
      <c r="T826" s="6">
        <v>870917</v>
      </c>
      <c r="U826" s="6" t="s">
        <v>4286</v>
      </c>
      <c r="V826" s="6" t="s">
        <v>4287</v>
      </c>
      <c r="W826" s="6"/>
      <c r="X826" s="6"/>
      <c r="Y826" s="6"/>
      <c r="Z826" t="s">
        <v>4283</v>
      </c>
    </row>
    <row r="827" spans="1:26">
      <c r="A827" s="1">
        <v>44302</v>
      </c>
      <c r="B827" s="2">
        <v>202104161317</v>
      </c>
      <c r="C827" t="s">
        <v>18</v>
      </c>
      <c r="D827" t="s">
        <v>5470</v>
      </c>
      <c r="E827" t="s">
        <v>4285</v>
      </c>
      <c r="F827" t="s">
        <v>19</v>
      </c>
      <c r="G827" t="s">
        <v>1476</v>
      </c>
      <c r="H827" s="3" t="s">
        <v>1887</v>
      </c>
      <c r="J827" t="s">
        <v>425</v>
      </c>
      <c r="K827">
        <v>1</v>
      </c>
      <c r="L827">
        <v>0</v>
      </c>
      <c r="N827" s="6" t="s">
        <v>1888</v>
      </c>
      <c r="O827" s="6"/>
      <c r="P827" s="6">
        <v>1292</v>
      </c>
      <c r="Q827" s="6" t="s">
        <v>1476</v>
      </c>
      <c r="R827" s="6" t="s">
        <v>1477</v>
      </c>
      <c r="S827" s="6"/>
      <c r="T827" s="6">
        <v>870917</v>
      </c>
      <c r="U827" s="6" t="s">
        <v>4286</v>
      </c>
      <c r="V827" s="6" t="s">
        <v>4287</v>
      </c>
      <c r="W827" s="6"/>
      <c r="X827" s="6"/>
      <c r="Y827" s="6"/>
      <c r="Z827" t="s">
        <v>4283</v>
      </c>
    </row>
    <row r="828" spans="1:26">
      <c r="A828" s="1">
        <v>44302</v>
      </c>
      <c r="B828" s="2">
        <v>202104161318</v>
      </c>
      <c r="C828" t="s">
        <v>18</v>
      </c>
      <c r="D828" t="s">
        <v>5471</v>
      </c>
      <c r="E828" t="s">
        <v>4291</v>
      </c>
      <c r="F828" t="s">
        <v>19</v>
      </c>
      <c r="G828" t="s">
        <v>1940</v>
      </c>
      <c r="H828" s="3">
        <v>4714781020268</v>
      </c>
      <c r="J828" t="s">
        <v>425</v>
      </c>
      <c r="K828">
        <v>1</v>
      </c>
      <c r="L828">
        <v>362</v>
      </c>
      <c r="N828" s="6" t="s">
        <v>2020</v>
      </c>
      <c r="O828" s="6"/>
      <c r="P828" s="6">
        <v>1301</v>
      </c>
      <c r="Q828" s="6" t="s">
        <v>1940</v>
      </c>
      <c r="R828" s="6" t="s">
        <v>1495</v>
      </c>
      <c r="S828" s="6"/>
      <c r="T828" s="6"/>
      <c r="U828" s="6"/>
      <c r="V828" s="6"/>
      <c r="W828" s="6">
        <v>104</v>
      </c>
      <c r="X828" s="6" t="s">
        <v>4292</v>
      </c>
      <c r="Y828" s="6"/>
      <c r="Z828" t="s">
        <v>4289</v>
      </c>
    </row>
    <row r="829" spans="1:26">
      <c r="A829" s="1">
        <v>44302</v>
      </c>
      <c r="B829" s="2">
        <v>202104161318</v>
      </c>
      <c r="C829" t="s">
        <v>18</v>
      </c>
      <c r="D829" t="s">
        <v>5471</v>
      </c>
      <c r="E829" t="s">
        <v>4291</v>
      </c>
      <c r="F829" t="s">
        <v>19</v>
      </c>
      <c r="G829" t="s">
        <v>1940</v>
      </c>
      <c r="H829" s="3" t="s">
        <v>276</v>
      </c>
      <c r="J829" t="s">
        <v>425</v>
      </c>
      <c r="K829">
        <v>1</v>
      </c>
      <c r="L829">
        <v>900</v>
      </c>
      <c r="N829" s="6" t="s">
        <v>2001</v>
      </c>
      <c r="O829" s="6"/>
      <c r="P829" s="6">
        <v>1301</v>
      </c>
      <c r="Q829" s="6" t="s">
        <v>1940</v>
      </c>
      <c r="R829" s="6" t="s">
        <v>1495</v>
      </c>
      <c r="S829" s="6"/>
      <c r="T829" s="6"/>
      <c r="U829" s="6"/>
      <c r="V829" s="6"/>
      <c r="W829" s="6">
        <v>104</v>
      </c>
      <c r="X829" s="6" t="s">
        <v>4292</v>
      </c>
      <c r="Y829" s="6"/>
      <c r="Z829" t="s">
        <v>4289</v>
      </c>
    </row>
    <row r="830" spans="1:26">
      <c r="A830" s="1">
        <v>44302</v>
      </c>
      <c r="B830" s="2">
        <v>202104161318</v>
      </c>
      <c r="C830" t="s">
        <v>18</v>
      </c>
      <c r="D830" t="s">
        <v>5471</v>
      </c>
      <c r="E830" t="s">
        <v>4291</v>
      </c>
      <c r="F830" t="s">
        <v>19</v>
      </c>
      <c r="G830" t="s">
        <v>1940</v>
      </c>
      <c r="H830" s="3">
        <v>4714781024877</v>
      </c>
      <c r="J830" t="s">
        <v>425</v>
      </c>
      <c r="K830">
        <v>1</v>
      </c>
      <c r="L830">
        <v>39</v>
      </c>
      <c r="N830" s="6" t="s">
        <v>2004</v>
      </c>
      <c r="O830" s="6"/>
      <c r="P830" s="6">
        <v>1301</v>
      </c>
      <c r="Q830" s="6" t="s">
        <v>1940</v>
      </c>
      <c r="R830" s="6" t="s">
        <v>1495</v>
      </c>
      <c r="S830" s="6"/>
      <c r="T830" s="6"/>
      <c r="U830" s="6"/>
      <c r="V830" s="6"/>
      <c r="W830" s="6">
        <v>104</v>
      </c>
      <c r="X830" s="6" t="s">
        <v>4292</v>
      </c>
      <c r="Y830" s="6"/>
      <c r="Z830" t="s">
        <v>4289</v>
      </c>
    </row>
    <row r="831" spans="1:26">
      <c r="A831" s="1">
        <v>44302</v>
      </c>
      <c r="B831" s="2">
        <v>202104161318</v>
      </c>
      <c r="C831" t="s">
        <v>18</v>
      </c>
      <c r="D831" t="s">
        <v>5471</v>
      </c>
      <c r="E831" t="s">
        <v>4291</v>
      </c>
      <c r="F831" t="s">
        <v>19</v>
      </c>
      <c r="G831" t="s">
        <v>1940</v>
      </c>
      <c r="H831" s="3" t="s">
        <v>1740</v>
      </c>
      <c r="J831" t="s">
        <v>425</v>
      </c>
      <c r="K831">
        <v>1</v>
      </c>
      <c r="L831">
        <v>0</v>
      </c>
      <c r="N831" s="6" t="s">
        <v>1741</v>
      </c>
      <c r="O831" s="6"/>
      <c r="P831" s="6">
        <v>1301</v>
      </c>
      <c r="Q831" s="6" t="s">
        <v>1940</v>
      </c>
      <c r="R831" s="6" t="s">
        <v>1495</v>
      </c>
      <c r="S831" s="6"/>
      <c r="T831" s="6"/>
      <c r="U831" s="6"/>
      <c r="V831" s="6"/>
      <c r="W831" s="6">
        <v>104</v>
      </c>
      <c r="X831" s="6" t="s">
        <v>4292</v>
      </c>
      <c r="Y831" s="6"/>
      <c r="Z831" t="s">
        <v>4289</v>
      </c>
    </row>
    <row r="832" spans="1:26">
      <c r="A832" s="1">
        <v>44302</v>
      </c>
      <c r="B832" s="2">
        <v>202104161319</v>
      </c>
      <c r="C832" t="s">
        <v>18</v>
      </c>
      <c r="D832" t="s">
        <v>5472</v>
      </c>
      <c r="E832" t="s">
        <v>4296</v>
      </c>
      <c r="F832" t="s">
        <v>19</v>
      </c>
      <c r="G832" t="s">
        <v>1476</v>
      </c>
      <c r="H832" s="3" t="s">
        <v>163</v>
      </c>
      <c r="J832" t="s">
        <v>425</v>
      </c>
      <c r="K832">
        <v>1</v>
      </c>
      <c r="L832">
        <v>399</v>
      </c>
      <c r="N832" s="6" t="s">
        <v>1487</v>
      </c>
      <c r="O832" s="6"/>
      <c r="P832" s="6">
        <v>849</v>
      </c>
      <c r="Q832" s="6" t="s">
        <v>1476</v>
      </c>
      <c r="R832" s="6" t="s">
        <v>1477</v>
      </c>
      <c r="S832" s="6"/>
      <c r="T832" s="6">
        <v>113517</v>
      </c>
      <c r="U832" s="6" t="s">
        <v>4297</v>
      </c>
      <c r="V832" s="6" t="s">
        <v>4298</v>
      </c>
      <c r="W832" s="6"/>
      <c r="X832" s="6"/>
      <c r="Y832" s="6"/>
      <c r="Z832" t="s">
        <v>4294</v>
      </c>
    </row>
    <row r="833" spans="1:26">
      <c r="A833" s="1">
        <v>44302</v>
      </c>
      <c r="B833" s="2">
        <v>202104161319</v>
      </c>
      <c r="C833" t="s">
        <v>18</v>
      </c>
      <c r="D833" t="s">
        <v>5472</v>
      </c>
      <c r="E833" t="s">
        <v>4296</v>
      </c>
      <c r="F833" t="s">
        <v>19</v>
      </c>
      <c r="G833" t="s">
        <v>1476</v>
      </c>
      <c r="H833" s="3" t="s">
        <v>175</v>
      </c>
      <c r="J833" t="s">
        <v>425</v>
      </c>
      <c r="K833">
        <v>1</v>
      </c>
      <c r="L833">
        <v>450</v>
      </c>
      <c r="N833" s="6" t="s">
        <v>1482</v>
      </c>
      <c r="O833" s="6"/>
      <c r="P833" s="6">
        <v>849</v>
      </c>
      <c r="Q833" s="6" t="s">
        <v>1476</v>
      </c>
      <c r="R833" s="6" t="s">
        <v>1477</v>
      </c>
      <c r="S833" s="6"/>
      <c r="T833" s="6">
        <v>113517</v>
      </c>
      <c r="U833" s="6" t="s">
        <v>4297</v>
      </c>
      <c r="V833" s="6" t="s">
        <v>4298</v>
      </c>
      <c r="W833" s="6"/>
      <c r="X833" s="6"/>
      <c r="Y833" s="6"/>
      <c r="Z833" t="s">
        <v>4294</v>
      </c>
    </row>
    <row r="834" spans="1:26">
      <c r="A834" s="1">
        <v>44302</v>
      </c>
      <c r="B834" s="2">
        <v>202104161320</v>
      </c>
      <c r="C834" t="s">
        <v>18</v>
      </c>
      <c r="D834" t="s">
        <v>5473</v>
      </c>
      <c r="E834" t="s">
        <v>4302</v>
      </c>
      <c r="F834" t="s">
        <v>19</v>
      </c>
      <c r="G834" t="s">
        <v>1476</v>
      </c>
      <c r="H834" s="3" t="s">
        <v>259</v>
      </c>
      <c r="J834" t="s">
        <v>425</v>
      </c>
      <c r="K834">
        <v>1</v>
      </c>
      <c r="L834">
        <v>340</v>
      </c>
      <c r="N834" s="6" t="s">
        <v>1482</v>
      </c>
      <c r="O834" s="6"/>
      <c r="P834" s="6">
        <v>1315</v>
      </c>
      <c r="Q834" s="6" t="s">
        <v>1476</v>
      </c>
      <c r="R834" s="6" t="s">
        <v>1477</v>
      </c>
      <c r="S834" s="6"/>
      <c r="T834" s="6">
        <v>967352</v>
      </c>
      <c r="U834" s="6" t="s">
        <v>4303</v>
      </c>
      <c r="V834" s="6" t="s">
        <v>4304</v>
      </c>
      <c r="W834" s="6"/>
      <c r="X834" s="6"/>
      <c r="Y834" s="6"/>
      <c r="Z834" t="s">
        <v>4300</v>
      </c>
    </row>
    <row r="835" spans="1:26">
      <c r="A835" s="1">
        <v>44302</v>
      </c>
      <c r="B835" s="2">
        <v>202104161320</v>
      </c>
      <c r="C835" t="s">
        <v>18</v>
      </c>
      <c r="D835" t="s">
        <v>5473</v>
      </c>
      <c r="E835" t="s">
        <v>4302</v>
      </c>
      <c r="F835" t="s">
        <v>19</v>
      </c>
      <c r="G835" t="s">
        <v>1476</v>
      </c>
      <c r="H835" s="3" t="s">
        <v>1044</v>
      </c>
      <c r="J835" t="s">
        <v>425</v>
      </c>
      <c r="K835">
        <v>1</v>
      </c>
      <c r="L835">
        <v>399</v>
      </c>
      <c r="N835" s="6" t="s">
        <v>1487</v>
      </c>
      <c r="O835" s="6"/>
      <c r="P835" s="6">
        <v>1315</v>
      </c>
      <c r="Q835" s="6" t="s">
        <v>1476</v>
      </c>
      <c r="R835" s="6" t="s">
        <v>1477</v>
      </c>
      <c r="S835" s="6"/>
      <c r="T835" s="6">
        <v>967352</v>
      </c>
      <c r="U835" s="6" t="s">
        <v>4303</v>
      </c>
      <c r="V835" s="6" t="s">
        <v>4304</v>
      </c>
      <c r="W835" s="6"/>
      <c r="X835" s="6"/>
      <c r="Y835" s="6"/>
      <c r="Z835" t="s">
        <v>4300</v>
      </c>
    </row>
    <row r="836" spans="1:26">
      <c r="A836" s="1">
        <v>44302</v>
      </c>
      <c r="B836" s="2">
        <v>202104161320</v>
      </c>
      <c r="C836" t="s">
        <v>18</v>
      </c>
      <c r="D836" t="s">
        <v>5473</v>
      </c>
      <c r="E836" t="s">
        <v>4302</v>
      </c>
      <c r="F836" t="s">
        <v>19</v>
      </c>
      <c r="G836" t="s">
        <v>1476</v>
      </c>
      <c r="H836" s="3" t="s">
        <v>1043</v>
      </c>
      <c r="J836" t="s">
        <v>425</v>
      </c>
      <c r="K836">
        <v>1</v>
      </c>
      <c r="L836">
        <v>399</v>
      </c>
      <c r="N836" s="6" t="s">
        <v>1487</v>
      </c>
      <c r="O836" s="6"/>
      <c r="P836" s="6">
        <v>1315</v>
      </c>
      <c r="Q836" s="6" t="s">
        <v>1476</v>
      </c>
      <c r="R836" s="6" t="s">
        <v>1477</v>
      </c>
      <c r="S836" s="6"/>
      <c r="T836" s="6">
        <v>967352</v>
      </c>
      <c r="U836" s="6" t="s">
        <v>4303</v>
      </c>
      <c r="V836" s="6" t="s">
        <v>4304</v>
      </c>
      <c r="W836" s="6"/>
      <c r="X836" s="6"/>
      <c r="Y836" s="6"/>
      <c r="Z836" t="s">
        <v>4300</v>
      </c>
    </row>
    <row r="837" spans="1:26">
      <c r="A837" s="1">
        <v>44302</v>
      </c>
      <c r="B837" s="2">
        <v>202104161320</v>
      </c>
      <c r="C837" t="s">
        <v>18</v>
      </c>
      <c r="D837" t="s">
        <v>5473</v>
      </c>
      <c r="E837" t="s">
        <v>4302</v>
      </c>
      <c r="F837" t="s">
        <v>19</v>
      </c>
      <c r="G837" t="s">
        <v>1476</v>
      </c>
      <c r="H837" s="3">
        <v>4714781021227</v>
      </c>
      <c r="J837" t="s">
        <v>425</v>
      </c>
      <c r="K837">
        <v>1</v>
      </c>
      <c r="L837">
        <v>59</v>
      </c>
      <c r="N837" s="6" t="s">
        <v>2465</v>
      </c>
      <c r="O837" s="6"/>
      <c r="P837" s="6">
        <v>1315</v>
      </c>
      <c r="Q837" s="6" t="s">
        <v>1476</v>
      </c>
      <c r="R837" s="6" t="s">
        <v>1477</v>
      </c>
      <c r="S837" s="6"/>
      <c r="T837" s="6">
        <v>967352</v>
      </c>
      <c r="U837" s="6" t="s">
        <v>4303</v>
      </c>
      <c r="V837" s="6" t="s">
        <v>4304</v>
      </c>
      <c r="W837" s="6"/>
      <c r="X837" s="6"/>
      <c r="Y837" s="6"/>
      <c r="Z837" t="s">
        <v>4300</v>
      </c>
    </row>
    <row r="838" spans="1:26">
      <c r="A838" s="1">
        <v>44302</v>
      </c>
      <c r="B838" s="2">
        <v>202104161320</v>
      </c>
      <c r="C838" t="s">
        <v>18</v>
      </c>
      <c r="D838" t="s">
        <v>5473</v>
      </c>
      <c r="E838" t="s">
        <v>4302</v>
      </c>
      <c r="F838" t="s">
        <v>19</v>
      </c>
      <c r="G838" t="s">
        <v>1476</v>
      </c>
      <c r="H838" s="3">
        <v>4714781021234</v>
      </c>
      <c r="J838" t="s">
        <v>425</v>
      </c>
      <c r="K838">
        <v>1</v>
      </c>
      <c r="L838">
        <v>59</v>
      </c>
      <c r="N838" s="6" t="s">
        <v>2412</v>
      </c>
      <c r="O838" s="6"/>
      <c r="P838" s="6">
        <v>1315</v>
      </c>
      <c r="Q838" s="6" t="s">
        <v>1476</v>
      </c>
      <c r="R838" s="6" t="s">
        <v>1477</v>
      </c>
      <c r="S838" s="6"/>
      <c r="T838" s="6">
        <v>967352</v>
      </c>
      <c r="U838" s="6" t="s">
        <v>4303</v>
      </c>
      <c r="V838" s="6" t="s">
        <v>4304</v>
      </c>
      <c r="W838" s="6"/>
      <c r="X838" s="6"/>
      <c r="Y838" s="6"/>
      <c r="Z838" t="s">
        <v>4300</v>
      </c>
    </row>
    <row r="839" spans="1:26">
      <c r="A839" s="1">
        <v>44302</v>
      </c>
      <c r="B839" s="2">
        <v>202104161320</v>
      </c>
      <c r="C839" t="s">
        <v>18</v>
      </c>
      <c r="D839" t="s">
        <v>5473</v>
      </c>
      <c r="E839" t="s">
        <v>4302</v>
      </c>
      <c r="F839" t="s">
        <v>19</v>
      </c>
      <c r="G839" t="s">
        <v>1476</v>
      </c>
      <c r="H839" s="3">
        <v>4714781021241</v>
      </c>
      <c r="J839" t="s">
        <v>425</v>
      </c>
      <c r="K839">
        <v>1</v>
      </c>
      <c r="L839">
        <v>59</v>
      </c>
      <c r="N839" s="6" t="s">
        <v>2417</v>
      </c>
      <c r="O839" s="6"/>
      <c r="P839" s="6">
        <v>1315</v>
      </c>
      <c r="Q839" s="6" t="s">
        <v>1476</v>
      </c>
      <c r="R839" s="6" t="s">
        <v>1477</v>
      </c>
      <c r="S839" s="6"/>
      <c r="T839" s="6">
        <v>967352</v>
      </c>
      <c r="U839" s="6" t="s">
        <v>4303</v>
      </c>
      <c r="V839" s="6" t="s">
        <v>4304</v>
      </c>
      <c r="W839" s="6"/>
      <c r="X839" s="6"/>
      <c r="Y839" s="6"/>
      <c r="Z839" t="s">
        <v>4300</v>
      </c>
    </row>
    <row r="840" spans="1:26">
      <c r="A840" s="1">
        <v>44302</v>
      </c>
      <c r="B840" s="2">
        <v>202104161320</v>
      </c>
      <c r="C840" t="s">
        <v>18</v>
      </c>
      <c r="D840" t="s">
        <v>5473</v>
      </c>
      <c r="E840" t="s">
        <v>4302</v>
      </c>
      <c r="F840" t="s">
        <v>19</v>
      </c>
      <c r="G840" t="s">
        <v>1476</v>
      </c>
      <c r="H840" s="3" t="s">
        <v>1740</v>
      </c>
      <c r="J840" t="s">
        <v>425</v>
      </c>
      <c r="K840">
        <v>1</v>
      </c>
      <c r="L840">
        <v>0</v>
      </c>
      <c r="N840" s="6" t="s">
        <v>1741</v>
      </c>
      <c r="O840" s="6"/>
      <c r="P840" s="6">
        <v>1315</v>
      </c>
      <c r="Q840" s="6" t="s">
        <v>1476</v>
      </c>
      <c r="R840" s="6" t="s">
        <v>1477</v>
      </c>
      <c r="S840" s="6"/>
      <c r="T840" s="6">
        <v>967352</v>
      </c>
      <c r="U840" s="6" t="s">
        <v>4303</v>
      </c>
      <c r="V840" s="6" t="s">
        <v>4304</v>
      </c>
      <c r="W840" s="6"/>
      <c r="X840" s="6"/>
      <c r="Y840" s="6"/>
      <c r="Z840" t="s">
        <v>4300</v>
      </c>
    </row>
    <row r="841" spans="1:26">
      <c r="A841" s="1">
        <v>44302</v>
      </c>
      <c r="B841" s="2">
        <v>202104161321</v>
      </c>
      <c r="C841" t="s">
        <v>18</v>
      </c>
      <c r="D841" t="s">
        <v>5474</v>
      </c>
      <c r="E841" t="s">
        <v>4308</v>
      </c>
      <c r="F841" t="s">
        <v>19</v>
      </c>
      <c r="G841" t="s">
        <v>1476</v>
      </c>
      <c r="H841" s="3">
        <v>4714781020770</v>
      </c>
      <c r="J841" t="s">
        <v>425</v>
      </c>
      <c r="K841">
        <v>1</v>
      </c>
      <c r="L841">
        <v>149</v>
      </c>
      <c r="N841" s="6" t="s">
        <v>1555</v>
      </c>
      <c r="O841" s="6"/>
      <c r="P841" s="6">
        <v>1046</v>
      </c>
      <c r="Q841" s="6" t="s">
        <v>1476</v>
      </c>
      <c r="R841" s="6" t="s">
        <v>1477</v>
      </c>
      <c r="S841" s="6"/>
      <c r="T841" s="6">
        <v>185822</v>
      </c>
      <c r="U841" s="6" t="s">
        <v>4309</v>
      </c>
      <c r="V841" s="6" t="s">
        <v>4310</v>
      </c>
      <c r="W841" s="6"/>
      <c r="X841" s="6"/>
      <c r="Y841" s="6"/>
      <c r="Z841" t="s">
        <v>4306</v>
      </c>
    </row>
    <row r="842" spans="1:26">
      <c r="A842" s="1">
        <v>44302</v>
      </c>
      <c r="B842" s="2">
        <v>202104161321</v>
      </c>
      <c r="C842" t="s">
        <v>18</v>
      </c>
      <c r="D842" t="s">
        <v>5474</v>
      </c>
      <c r="E842" t="s">
        <v>4308</v>
      </c>
      <c r="F842" t="s">
        <v>19</v>
      </c>
      <c r="G842" t="s">
        <v>1476</v>
      </c>
      <c r="H842" s="3">
        <v>4714781020282</v>
      </c>
      <c r="J842" t="s">
        <v>425</v>
      </c>
      <c r="K842">
        <v>1</v>
      </c>
      <c r="L842">
        <v>299</v>
      </c>
      <c r="N842" s="6" t="s">
        <v>1913</v>
      </c>
      <c r="O842" s="6"/>
      <c r="P842" s="6">
        <v>1046</v>
      </c>
      <c r="Q842" s="6" t="s">
        <v>1476</v>
      </c>
      <c r="R842" s="6" t="s">
        <v>1477</v>
      </c>
      <c r="S842" s="6"/>
      <c r="T842" s="6">
        <v>185822</v>
      </c>
      <c r="U842" s="6" t="s">
        <v>4309</v>
      </c>
      <c r="V842" s="6" t="s">
        <v>4310</v>
      </c>
      <c r="W842" s="6"/>
      <c r="X842" s="6"/>
      <c r="Y842" s="6"/>
      <c r="Z842" t="s">
        <v>4306</v>
      </c>
    </row>
    <row r="843" spans="1:26">
      <c r="A843" s="1">
        <v>44302</v>
      </c>
      <c r="B843" s="2">
        <v>202104161321</v>
      </c>
      <c r="C843" t="s">
        <v>18</v>
      </c>
      <c r="D843" t="s">
        <v>5474</v>
      </c>
      <c r="E843" t="s">
        <v>4308</v>
      </c>
      <c r="F843" t="s">
        <v>19</v>
      </c>
      <c r="G843" t="s">
        <v>1476</v>
      </c>
      <c r="H843" s="3">
        <v>4714781024730</v>
      </c>
      <c r="J843" t="s">
        <v>425</v>
      </c>
      <c r="K843">
        <v>1</v>
      </c>
      <c r="L843">
        <v>299</v>
      </c>
      <c r="N843" s="6" t="s">
        <v>1500</v>
      </c>
      <c r="O843" s="6"/>
      <c r="P843" s="6">
        <v>1046</v>
      </c>
      <c r="Q843" s="6" t="s">
        <v>1476</v>
      </c>
      <c r="R843" s="6" t="s">
        <v>1477</v>
      </c>
      <c r="S843" s="6"/>
      <c r="T843" s="6">
        <v>185822</v>
      </c>
      <c r="U843" s="6" t="s">
        <v>4309</v>
      </c>
      <c r="V843" s="6" t="s">
        <v>4310</v>
      </c>
      <c r="W843" s="6"/>
      <c r="X843" s="6"/>
      <c r="Y843" s="6"/>
      <c r="Z843" t="s">
        <v>4306</v>
      </c>
    </row>
    <row r="844" spans="1:26">
      <c r="A844" s="1">
        <v>44302</v>
      </c>
      <c r="B844" s="2">
        <v>202104161321</v>
      </c>
      <c r="C844" t="s">
        <v>18</v>
      </c>
      <c r="D844" t="s">
        <v>5474</v>
      </c>
      <c r="E844" t="s">
        <v>4308</v>
      </c>
      <c r="F844" t="s">
        <v>19</v>
      </c>
      <c r="G844" t="s">
        <v>1476</v>
      </c>
      <c r="H844" s="3">
        <v>4714781024716</v>
      </c>
      <c r="J844" t="s">
        <v>425</v>
      </c>
      <c r="K844">
        <v>1</v>
      </c>
      <c r="L844">
        <v>299</v>
      </c>
      <c r="N844" s="6" t="s">
        <v>1515</v>
      </c>
      <c r="O844" s="6"/>
      <c r="P844" s="6">
        <v>1046</v>
      </c>
      <c r="Q844" s="6" t="s">
        <v>1476</v>
      </c>
      <c r="R844" s="6" t="s">
        <v>1477</v>
      </c>
      <c r="S844" s="6"/>
      <c r="T844" s="6">
        <v>185822</v>
      </c>
      <c r="U844" s="6" t="s">
        <v>4309</v>
      </c>
      <c r="V844" s="6" t="s">
        <v>4310</v>
      </c>
      <c r="W844" s="6"/>
      <c r="X844" s="6"/>
      <c r="Y844" s="6"/>
      <c r="Z844" t="s">
        <v>4306</v>
      </c>
    </row>
    <row r="845" spans="1:26">
      <c r="A845" s="1">
        <v>44302</v>
      </c>
      <c r="B845" s="2">
        <v>202104161321</v>
      </c>
      <c r="C845" t="s">
        <v>18</v>
      </c>
      <c r="D845" t="s">
        <v>5474</v>
      </c>
      <c r="E845" t="s">
        <v>4308</v>
      </c>
      <c r="F845" t="s">
        <v>19</v>
      </c>
      <c r="G845" t="s">
        <v>1476</v>
      </c>
      <c r="H845" s="3" t="s">
        <v>1887</v>
      </c>
      <c r="J845" t="s">
        <v>425</v>
      </c>
      <c r="K845">
        <v>1</v>
      </c>
      <c r="L845">
        <v>0</v>
      </c>
      <c r="N845" s="6" t="s">
        <v>1888</v>
      </c>
      <c r="O845" s="6"/>
      <c r="P845" s="6">
        <v>1046</v>
      </c>
      <c r="Q845" s="6" t="s">
        <v>1476</v>
      </c>
      <c r="R845" s="6" t="s">
        <v>1477</v>
      </c>
      <c r="S845" s="6"/>
      <c r="T845" s="6">
        <v>185822</v>
      </c>
      <c r="U845" s="6" t="s">
        <v>4309</v>
      </c>
      <c r="V845" s="6" t="s">
        <v>4310</v>
      </c>
      <c r="W845" s="6"/>
      <c r="X845" s="6"/>
      <c r="Y845" s="6"/>
      <c r="Z845" t="s">
        <v>4306</v>
      </c>
    </row>
    <row r="846" spans="1:26">
      <c r="A846" s="1">
        <v>44302</v>
      </c>
      <c r="B846" s="2">
        <v>202104161322</v>
      </c>
      <c r="C846" t="s">
        <v>18</v>
      </c>
      <c r="D846" t="s">
        <v>5475</v>
      </c>
      <c r="E846" t="s">
        <v>4314</v>
      </c>
      <c r="F846" t="s">
        <v>19</v>
      </c>
      <c r="G846" t="s">
        <v>1940</v>
      </c>
      <c r="H846" s="3">
        <v>4714781020541</v>
      </c>
      <c r="J846" t="s">
        <v>425</v>
      </c>
      <c r="K846">
        <v>1</v>
      </c>
      <c r="L846">
        <v>300</v>
      </c>
      <c r="N846" s="6" t="s">
        <v>1493</v>
      </c>
      <c r="O846" s="6"/>
      <c r="P846" s="6">
        <v>360</v>
      </c>
      <c r="Q846" s="6" t="s">
        <v>1940</v>
      </c>
      <c r="R846" s="6" t="s">
        <v>1495</v>
      </c>
      <c r="S846" s="6"/>
      <c r="T846" s="6"/>
      <c r="U846" s="6"/>
      <c r="V846" s="6"/>
      <c r="W846" s="6">
        <v>908</v>
      </c>
      <c r="X846" s="6" t="s">
        <v>4315</v>
      </c>
      <c r="Y846" s="6"/>
      <c r="Z846" t="s">
        <v>4312</v>
      </c>
    </row>
    <row r="847" spans="1:26">
      <c r="A847" s="1">
        <v>44302</v>
      </c>
      <c r="B847" s="2">
        <v>202104161322</v>
      </c>
      <c r="C847" t="s">
        <v>18</v>
      </c>
      <c r="D847" t="s">
        <v>5475</v>
      </c>
      <c r="E847" t="s">
        <v>4314</v>
      </c>
      <c r="F847" t="s">
        <v>19</v>
      </c>
      <c r="G847" t="s">
        <v>1940</v>
      </c>
      <c r="H847" s="3" t="s">
        <v>1474</v>
      </c>
      <c r="J847" t="s">
        <v>1475</v>
      </c>
      <c r="K847">
        <v>1</v>
      </c>
      <c r="L847">
        <v>60</v>
      </c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</row>
    <row r="848" spans="1:26">
      <c r="A848" s="1">
        <v>44302</v>
      </c>
      <c r="B848" s="2">
        <v>202104161323</v>
      </c>
      <c r="C848" t="s">
        <v>18</v>
      </c>
      <c r="D848" t="s">
        <v>5476</v>
      </c>
      <c r="E848" t="s">
        <v>4319</v>
      </c>
      <c r="F848" t="s">
        <v>19</v>
      </c>
      <c r="G848" t="s">
        <v>1940</v>
      </c>
      <c r="H848" s="3">
        <v>4714781021463</v>
      </c>
      <c r="J848" t="s">
        <v>425</v>
      </c>
      <c r="K848">
        <v>1</v>
      </c>
      <c r="L848">
        <v>28</v>
      </c>
      <c r="N848" s="6" t="s">
        <v>3102</v>
      </c>
      <c r="O848" s="6"/>
      <c r="P848" s="6">
        <v>1932</v>
      </c>
      <c r="Q848" s="6" t="s">
        <v>1940</v>
      </c>
      <c r="R848" s="6" t="s">
        <v>1495</v>
      </c>
      <c r="S848" s="6"/>
      <c r="T848" s="6"/>
      <c r="U848" s="6"/>
      <c r="V848" s="6"/>
      <c r="W848" s="6">
        <v>300</v>
      </c>
      <c r="X848" s="6" t="s">
        <v>4320</v>
      </c>
      <c r="Y848" s="6"/>
      <c r="Z848" t="s">
        <v>4317</v>
      </c>
    </row>
    <row r="849" spans="1:26">
      <c r="A849" s="1">
        <v>44302</v>
      </c>
      <c r="B849" s="2">
        <v>202104161323</v>
      </c>
      <c r="C849" t="s">
        <v>18</v>
      </c>
      <c r="D849" t="s">
        <v>5476</v>
      </c>
      <c r="E849" t="s">
        <v>4319</v>
      </c>
      <c r="F849" t="s">
        <v>19</v>
      </c>
      <c r="G849" t="s">
        <v>1940</v>
      </c>
      <c r="H849" s="3">
        <v>4714781020817</v>
      </c>
      <c r="J849" t="s">
        <v>425</v>
      </c>
      <c r="K849">
        <v>1</v>
      </c>
      <c r="L849">
        <v>128</v>
      </c>
      <c r="N849" s="6" t="s">
        <v>1967</v>
      </c>
      <c r="O849" s="6"/>
      <c r="P849" s="6">
        <v>1932</v>
      </c>
      <c r="Q849" s="6" t="s">
        <v>1940</v>
      </c>
      <c r="R849" s="6" t="s">
        <v>1495</v>
      </c>
      <c r="S849" s="6"/>
      <c r="T849" s="6"/>
      <c r="U849" s="6"/>
      <c r="V849" s="6"/>
      <c r="W849" s="6">
        <v>300</v>
      </c>
      <c r="X849" s="6" t="s">
        <v>4320</v>
      </c>
      <c r="Y849" s="6"/>
      <c r="Z849" t="s">
        <v>4317</v>
      </c>
    </row>
    <row r="850" spans="1:26">
      <c r="A850" s="1">
        <v>44302</v>
      </c>
      <c r="B850" s="2">
        <v>202104161323</v>
      </c>
      <c r="C850" t="s">
        <v>18</v>
      </c>
      <c r="D850" t="s">
        <v>5476</v>
      </c>
      <c r="E850" t="s">
        <v>4319</v>
      </c>
      <c r="F850" t="s">
        <v>19</v>
      </c>
      <c r="G850" t="s">
        <v>1940</v>
      </c>
      <c r="H850" s="3" t="s">
        <v>181</v>
      </c>
      <c r="J850" t="s">
        <v>425</v>
      </c>
      <c r="K850">
        <v>2</v>
      </c>
      <c r="L850">
        <v>1776</v>
      </c>
      <c r="N850" s="6" t="s">
        <v>879</v>
      </c>
      <c r="O850" s="6"/>
      <c r="P850" s="6">
        <v>1932</v>
      </c>
      <c r="Q850" s="6" t="s">
        <v>1940</v>
      </c>
      <c r="R850" s="6" t="s">
        <v>1495</v>
      </c>
      <c r="S850" s="6"/>
      <c r="T850" s="6"/>
      <c r="U850" s="6"/>
      <c r="V850" s="6"/>
      <c r="W850" s="6">
        <v>300</v>
      </c>
      <c r="X850" s="6" t="s">
        <v>4320</v>
      </c>
      <c r="Y850" s="6"/>
      <c r="Z850" t="s">
        <v>4317</v>
      </c>
    </row>
    <row r="851" spans="1:26">
      <c r="A851" s="1">
        <v>44302</v>
      </c>
      <c r="B851" s="2">
        <v>202104161323</v>
      </c>
      <c r="C851" t="s">
        <v>18</v>
      </c>
      <c r="D851" t="s">
        <v>5476</v>
      </c>
      <c r="E851" t="s">
        <v>4319</v>
      </c>
      <c r="F851" t="s">
        <v>19</v>
      </c>
      <c r="G851" t="s">
        <v>1940</v>
      </c>
      <c r="H851" s="3" t="s">
        <v>1887</v>
      </c>
      <c r="J851" t="s">
        <v>425</v>
      </c>
      <c r="K851">
        <v>1</v>
      </c>
      <c r="L851">
        <v>0</v>
      </c>
      <c r="N851" s="6" t="s">
        <v>1888</v>
      </c>
      <c r="O851" s="6"/>
      <c r="P851" s="6">
        <v>1932</v>
      </c>
      <c r="Q851" s="6" t="s">
        <v>1940</v>
      </c>
      <c r="R851" s="6" t="s">
        <v>1495</v>
      </c>
      <c r="S851" s="6"/>
      <c r="T851" s="6"/>
      <c r="U851" s="6"/>
      <c r="V851" s="6"/>
      <c r="W851" s="6">
        <v>300</v>
      </c>
      <c r="X851" s="6" t="s">
        <v>4320</v>
      </c>
      <c r="Y851" s="6"/>
      <c r="Z851" t="s">
        <v>4317</v>
      </c>
    </row>
    <row r="852" spans="1:26">
      <c r="A852" s="1">
        <v>44302</v>
      </c>
      <c r="B852" s="2">
        <v>202104161323</v>
      </c>
      <c r="C852" t="s">
        <v>18</v>
      </c>
      <c r="D852" t="s">
        <v>5476</v>
      </c>
      <c r="E852" t="s">
        <v>4319</v>
      </c>
      <c r="F852" t="s">
        <v>19</v>
      </c>
      <c r="G852" t="s">
        <v>1940</v>
      </c>
      <c r="H852" s="3" t="s">
        <v>1740</v>
      </c>
      <c r="J852" t="s">
        <v>425</v>
      </c>
      <c r="K852">
        <v>1</v>
      </c>
      <c r="L852">
        <v>0</v>
      </c>
      <c r="N852" s="6" t="s">
        <v>1741</v>
      </c>
      <c r="O852" s="6"/>
      <c r="P852" s="6">
        <v>1932</v>
      </c>
      <c r="Q852" s="6" t="s">
        <v>1940</v>
      </c>
      <c r="R852" s="6" t="s">
        <v>1495</v>
      </c>
      <c r="S852" s="6"/>
      <c r="T852" s="6"/>
      <c r="U852" s="6"/>
      <c r="V852" s="6"/>
      <c r="W852" s="6">
        <v>300</v>
      </c>
      <c r="X852" s="6" t="s">
        <v>4320</v>
      </c>
      <c r="Y852" s="6"/>
      <c r="Z852" t="s">
        <v>4317</v>
      </c>
    </row>
    <row r="853" spans="1:26">
      <c r="A853" s="1">
        <v>44302</v>
      </c>
      <c r="B853" s="2">
        <v>202104161323</v>
      </c>
      <c r="C853" t="s">
        <v>18</v>
      </c>
      <c r="D853" t="s">
        <v>5476</v>
      </c>
      <c r="E853" t="s">
        <v>4319</v>
      </c>
      <c r="F853" t="s">
        <v>19</v>
      </c>
      <c r="G853" t="s">
        <v>1940</v>
      </c>
      <c r="H853" s="3" t="s">
        <v>1887</v>
      </c>
      <c r="J853" t="s">
        <v>425</v>
      </c>
      <c r="K853">
        <v>1</v>
      </c>
      <c r="L853">
        <v>0</v>
      </c>
      <c r="N853" s="6" t="s">
        <v>1888</v>
      </c>
      <c r="O853" s="7"/>
      <c r="P853" s="6">
        <v>1932</v>
      </c>
      <c r="Q853" s="6" t="s">
        <v>1940</v>
      </c>
      <c r="R853" s="6" t="s">
        <v>1495</v>
      </c>
      <c r="S853" s="6"/>
      <c r="T853" s="6"/>
      <c r="U853" s="6"/>
      <c r="V853" s="6"/>
      <c r="W853" s="6">
        <v>300</v>
      </c>
      <c r="X853" s="6" t="s">
        <v>4320</v>
      </c>
      <c r="Y853" s="6"/>
      <c r="Z853" t="s">
        <v>4317</v>
      </c>
    </row>
    <row r="854" spans="1:26">
      <c r="A854" s="1">
        <v>44302</v>
      </c>
      <c r="B854" s="2">
        <v>202104161324</v>
      </c>
      <c r="C854" t="s">
        <v>18</v>
      </c>
      <c r="D854" t="s">
        <v>5477</v>
      </c>
      <c r="E854" t="s">
        <v>4324</v>
      </c>
      <c r="F854" t="s">
        <v>19</v>
      </c>
      <c r="G854" t="s">
        <v>1940</v>
      </c>
      <c r="H854" s="3" t="s">
        <v>212</v>
      </c>
      <c r="J854" t="s">
        <v>425</v>
      </c>
      <c r="K854">
        <v>1</v>
      </c>
      <c r="L854">
        <v>738</v>
      </c>
      <c r="N854" s="6" t="s">
        <v>1929</v>
      </c>
      <c r="O854" s="7"/>
      <c r="P854" s="6">
        <v>1036</v>
      </c>
      <c r="Q854" s="6" t="s">
        <v>1940</v>
      </c>
      <c r="R854" s="6" t="s">
        <v>1495</v>
      </c>
      <c r="S854" s="6"/>
      <c r="T854" s="6"/>
      <c r="U854" s="6"/>
      <c r="V854" s="6"/>
      <c r="W854" s="6">
        <v>701</v>
      </c>
      <c r="X854" s="6" t="s">
        <v>4326</v>
      </c>
      <c r="Y854" s="6"/>
      <c r="Z854" t="s">
        <v>4322</v>
      </c>
    </row>
    <row r="855" spans="1:26">
      <c r="A855" s="1">
        <v>44302</v>
      </c>
      <c r="B855" s="2">
        <v>202104161324</v>
      </c>
      <c r="C855" t="s">
        <v>18</v>
      </c>
      <c r="D855" t="s">
        <v>5477</v>
      </c>
      <c r="E855" t="s">
        <v>4324</v>
      </c>
      <c r="F855" t="s">
        <v>19</v>
      </c>
      <c r="G855" t="s">
        <v>1940</v>
      </c>
      <c r="H855" s="3" t="s">
        <v>1021</v>
      </c>
      <c r="J855" t="s">
        <v>425</v>
      </c>
      <c r="K855">
        <v>1</v>
      </c>
      <c r="L855">
        <v>199</v>
      </c>
      <c r="N855" s="6" t="s">
        <v>1527</v>
      </c>
      <c r="O855" s="6"/>
      <c r="P855" s="6">
        <v>1036</v>
      </c>
      <c r="Q855" s="6" t="s">
        <v>1940</v>
      </c>
      <c r="R855" s="6" t="s">
        <v>1495</v>
      </c>
      <c r="S855" s="6"/>
      <c r="T855" s="6"/>
      <c r="U855" s="6"/>
      <c r="V855" s="6"/>
      <c r="W855" s="6">
        <v>701</v>
      </c>
      <c r="X855" s="6" t="s">
        <v>4326</v>
      </c>
      <c r="Y855" s="6"/>
      <c r="Z855" t="s">
        <v>4322</v>
      </c>
    </row>
    <row r="856" spans="1:26">
      <c r="A856" s="1">
        <v>44302</v>
      </c>
      <c r="B856" s="2">
        <v>202104161324</v>
      </c>
      <c r="C856" t="s">
        <v>18</v>
      </c>
      <c r="D856" t="s">
        <v>5477</v>
      </c>
      <c r="E856" t="s">
        <v>4324</v>
      </c>
      <c r="F856" t="s">
        <v>19</v>
      </c>
      <c r="G856" t="s">
        <v>1940</v>
      </c>
      <c r="H856" s="3">
        <v>4714781021050</v>
      </c>
      <c r="J856" t="s">
        <v>425</v>
      </c>
      <c r="K856">
        <v>1</v>
      </c>
      <c r="L856">
        <v>99</v>
      </c>
      <c r="N856" s="6" t="s">
        <v>2028</v>
      </c>
      <c r="O856" s="6"/>
      <c r="P856" s="6">
        <v>1036</v>
      </c>
      <c r="Q856" s="6" t="s">
        <v>1940</v>
      </c>
      <c r="R856" s="6" t="s">
        <v>1495</v>
      </c>
      <c r="S856" s="6"/>
      <c r="T856" s="6"/>
      <c r="U856" s="6"/>
      <c r="V856" s="6"/>
      <c r="W856" s="6">
        <v>701</v>
      </c>
      <c r="X856" s="6" t="s">
        <v>4326</v>
      </c>
      <c r="Y856" s="6"/>
      <c r="Z856" t="s">
        <v>4322</v>
      </c>
    </row>
    <row r="857" spans="1:26">
      <c r="A857" s="1">
        <v>44302</v>
      </c>
      <c r="B857" s="2">
        <v>202104161324</v>
      </c>
      <c r="C857" t="s">
        <v>18</v>
      </c>
      <c r="D857" t="s">
        <v>5477</v>
      </c>
      <c r="E857" t="s">
        <v>4324</v>
      </c>
      <c r="F857" t="s">
        <v>19</v>
      </c>
      <c r="G857" t="s">
        <v>1940</v>
      </c>
      <c r="H857" s="3" t="s">
        <v>1740</v>
      </c>
      <c r="J857" t="s">
        <v>425</v>
      </c>
      <c r="K857">
        <v>1</v>
      </c>
      <c r="L857">
        <v>0</v>
      </c>
      <c r="N857" s="6" t="s">
        <v>1741</v>
      </c>
      <c r="O857" s="6"/>
      <c r="P857" s="6">
        <v>1036</v>
      </c>
      <c r="Q857" s="6" t="s">
        <v>1940</v>
      </c>
      <c r="R857" s="6" t="s">
        <v>1495</v>
      </c>
      <c r="S857" s="6"/>
      <c r="T857" s="6"/>
      <c r="U857" s="6"/>
      <c r="V857" s="6"/>
      <c r="W857" s="6">
        <v>701</v>
      </c>
      <c r="X857" s="6" t="s">
        <v>4326</v>
      </c>
      <c r="Y857" s="6"/>
      <c r="Z857" t="s">
        <v>4322</v>
      </c>
    </row>
    <row r="858" spans="1:26">
      <c r="A858" s="1">
        <v>44302</v>
      </c>
      <c r="B858" s="2">
        <v>202104161325</v>
      </c>
      <c r="C858" t="s">
        <v>18</v>
      </c>
      <c r="D858" t="s">
        <v>5478</v>
      </c>
      <c r="E858" t="s">
        <v>4330</v>
      </c>
      <c r="F858" t="s">
        <v>19</v>
      </c>
      <c r="G858" t="s">
        <v>1476</v>
      </c>
      <c r="H858" s="3" t="s">
        <v>163</v>
      </c>
      <c r="J858" t="s">
        <v>425</v>
      </c>
      <c r="K858">
        <v>5</v>
      </c>
      <c r="L858">
        <v>1995</v>
      </c>
      <c r="N858" s="6" t="s">
        <v>1487</v>
      </c>
      <c r="O858" s="6"/>
      <c r="P858" s="6">
        <v>1995</v>
      </c>
      <c r="Q858" s="6" t="s">
        <v>1476</v>
      </c>
      <c r="R858" s="6" t="s">
        <v>1477</v>
      </c>
      <c r="S858" s="6"/>
      <c r="T858" s="6">
        <v>197847</v>
      </c>
      <c r="U858" s="6" t="s">
        <v>4331</v>
      </c>
      <c r="V858" s="6" t="s">
        <v>4332</v>
      </c>
      <c r="W858" s="6"/>
      <c r="X858" s="6"/>
      <c r="Y858" s="6"/>
      <c r="Z858" t="s">
        <v>4328</v>
      </c>
    </row>
    <row r="859" spans="1:26">
      <c r="A859" s="1">
        <v>44302</v>
      </c>
      <c r="B859" s="2">
        <v>202104161325</v>
      </c>
      <c r="C859" t="s">
        <v>18</v>
      </c>
      <c r="D859" t="s">
        <v>5478</v>
      </c>
      <c r="E859" t="s">
        <v>4330</v>
      </c>
      <c r="F859" t="s">
        <v>19</v>
      </c>
      <c r="G859" t="s">
        <v>1476</v>
      </c>
      <c r="H859" s="3" t="s">
        <v>1887</v>
      </c>
      <c r="J859" t="s">
        <v>425</v>
      </c>
      <c r="K859">
        <v>1</v>
      </c>
      <c r="L859">
        <v>0</v>
      </c>
      <c r="N859" s="6" t="s">
        <v>1888</v>
      </c>
      <c r="O859" s="6"/>
      <c r="P859" s="6">
        <v>1995</v>
      </c>
      <c r="Q859" s="6" t="s">
        <v>1476</v>
      </c>
      <c r="R859" s="6" t="s">
        <v>1477</v>
      </c>
      <c r="S859" s="6"/>
      <c r="T859" s="6">
        <v>197847</v>
      </c>
      <c r="U859" s="6" t="s">
        <v>4331</v>
      </c>
      <c r="V859" s="6" t="s">
        <v>4332</v>
      </c>
      <c r="W859" s="6"/>
      <c r="X859" s="6"/>
      <c r="Y859" s="6"/>
      <c r="Z859" t="s">
        <v>4328</v>
      </c>
    </row>
    <row r="860" spans="1:26">
      <c r="A860" s="1">
        <v>44302</v>
      </c>
      <c r="B860" s="2">
        <v>202104161325</v>
      </c>
      <c r="C860" t="s">
        <v>18</v>
      </c>
      <c r="D860" t="s">
        <v>5478</v>
      </c>
      <c r="E860" t="s">
        <v>4330</v>
      </c>
      <c r="F860" t="s">
        <v>19</v>
      </c>
      <c r="G860" t="s">
        <v>1476</v>
      </c>
      <c r="H860" s="3" t="s">
        <v>1740</v>
      </c>
      <c r="J860" t="s">
        <v>425</v>
      </c>
      <c r="K860">
        <v>1</v>
      </c>
      <c r="L860">
        <v>0</v>
      </c>
      <c r="N860" s="6" t="s">
        <v>1741</v>
      </c>
      <c r="O860" s="6"/>
      <c r="P860" s="6">
        <v>1995</v>
      </c>
      <c r="Q860" s="6" t="s">
        <v>1476</v>
      </c>
      <c r="R860" s="6" t="s">
        <v>1477</v>
      </c>
      <c r="S860" s="6"/>
      <c r="T860" s="6">
        <v>197847</v>
      </c>
      <c r="U860" s="6" t="s">
        <v>4331</v>
      </c>
      <c r="V860" s="6" t="s">
        <v>4332</v>
      </c>
      <c r="W860" s="6"/>
      <c r="X860" s="6"/>
      <c r="Y860" s="6"/>
      <c r="Z860" t="s">
        <v>4328</v>
      </c>
    </row>
    <row r="861" spans="1:26">
      <c r="A861" s="1">
        <v>44302</v>
      </c>
      <c r="B861" s="2">
        <v>202104161325</v>
      </c>
      <c r="C861" t="s">
        <v>18</v>
      </c>
      <c r="D861" t="s">
        <v>5478</v>
      </c>
      <c r="E861" t="s">
        <v>4330</v>
      </c>
      <c r="F861" t="s">
        <v>19</v>
      </c>
      <c r="G861" t="s">
        <v>1476</v>
      </c>
      <c r="H861" s="3" t="s">
        <v>1810</v>
      </c>
      <c r="J861" t="s">
        <v>425</v>
      </c>
      <c r="K861">
        <v>1</v>
      </c>
      <c r="L861">
        <v>0</v>
      </c>
      <c r="N861" s="6" t="s">
        <v>1811</v>
      </c>
      <c r="O861" s="6"/>
      <c r="P861" s="6">
        <v>1995</v>
      </c>
      <c r="Q861" s="6" t="s">
        <v>1476</v>
      </c>
      <c r="R861" s="6" t="s">
        <v>1477</v>
      </c>
      <c r="S861" s="6"/>
      <c r="T861" s="6">
        <v>197847</v>
      </c>
      <c r="U861" s="6" t="s">
        <v>4331</v>
      </c>
      <c r="V861" s="6" t="s">
        <v>4332</v>
      </c>
      <c r="W861" s="6"/>
      <c r="X861" s="6"/>
      <c r="Y861" s="6"/>
      <c r="Z861" t="s">
        <v>4328</v>
      </c>
    </row>
    <row r="862" spans="1:26">
      <c r="A862" s="1">
        <v>44302</v>
      </c>
      <c r="B862" s="2">
        <v>202104161326</v>
      </c>
      <c r="C862" t="s">
        <v>18</v>
      </c>
      <c r="D862" t="s">
        <v>5479</v>
      </c>
      <c r="E862" t="s">
        <v>4336</v>
      </c>
      <c r="F862" t="s">
        <v>19</v>
      </c>
      <c r="G862" t="s">
        <v>1476</v>
      </c>
      <c r="H862" s="3" t="s">
        <v>242</v>
      </c>
      <c r="J862" t="s">
        <v>425</v>
      </c>
      <c r="K862">
        <v>1</v>
      </c>
      <c r="L862">
        <v>960</v>
      </c>
      <c r="N862" s="6" t="s">
        <v>1485</v>
      </c>
      <c r="O862" s="6"/>
      <c r="P862" s="6">
        <v>960</v>
      </c>
      <c r="Q862" s="6" t="s">
        <v>1476</v>
      </c>
      <c r="R862" s="6" t="s">
        <v>1477</v>
      </c>
      <c r="S862" s="6"/>
      <c r="T862" s="6">
        <v>197434</v>
      </c>
      <c r="U862" s="6" t="s">
        <v>4337</v>
      </c>
      <c r="V862" s="6" t="s">
        <v>4338</v>
      </c>
      <c r="W862" s="6"/>
      <c r="X862" s="6"/>
      <c r="Y862" s="6"/>
      <c r="Z862" t="s">
        <v>4334</v>
      </c>
    </row>
    <row r="863" spans="1:26">
      <c r="A863" s="1">
        <v>44302</v>
      </c>
      <c r="B863" s="2">
        <v>202104161327</v>
      </c>
      <c r="C863" t="s">
        <v>18</v>
      </c>
      <c r="D863" t="s">
        <v>5480</v>
      </c>
      <c r="E863" t="s">
        <v>4342</v>
      </c>
      <c r="F863" t="s">
        <v>19</v>
      </c>
      <c r="G863" t="s">
        <v>1476</v>
      </c>
      <c r="H863" s="3">
        <v>4714781021463</v>
      </c>
      <c r="J863" t="s">
        <v>425</v>
      </c>
      <c r="K863">
        <v>5</v>
      </c>
      <c r="L863">
        <v>600</v>
      </c>
      <c r="N863" s="6" t="s">
        <v>3102</v>
      </c>
      <c r="O863" s="6"/>
      <c r="P863" s="6">
        <v>1050</v>
      </c>
      <c r="Q863" s="6" t="s">
        <v>1476</v>
      </c>
      <c r="R863" s="6" t="s">
        <v>1477</v>
      </c>
      <c r="S863" s="6"/>
      <c r="T863" s="6">
        <v>112879</v>
      </c>
      <c r="U863" s="6" t="s">
        <v>4343</v>
      </c>
      <c r="V863" s="6" t="s">
        <v>4344</v>
      </c>
      <c r="W863" s="6"/>
      <c r="X863" s="6"/>
      <c r="Y863" s="6"/>
      <c r="Z863" t="s">
        <v>4340</v>
      </c>
    </row>
    <row r="864" spans="1:26">
      <c r="A864" s="1">
        <v>44302</v>
      </c>
      <c r="B864" s="2">
        <v>202104161327</v>
      </c>
      <c r="C864" t="s">
        <v>18</v>
      </c>
      <c r="D864" t="s">
        <v>5480</v>
      </c>
      <c r="E864" t="s">
        <v>4342</v>
      </c>
      <c r="F864" t="s">
        <v>19</v>
      </c>
      <c r="G864" t="s">
        <v>1476</v>
      </c>
      <c r="H864" s="3" t="s">
        <v>175</v>
      </c>
      <c r="J864" t="s">
        <v>425</v>
      </c>
      <c r="K864">
        <v>1</v>
      </c>
      <c r="L864">
        <v>450</v>
      </c>
      <c r="N864" s="6" t="s">
        <v>1482</v>
      </c>
      <c r="O864" s="6"/>
      <c r="P864" s="6">
        <v>1050</v>
      </c>
      <c r="Q864" s="6" t="s">
        <v>1476</v>
      </c>
      <c r="R864" s="6" t="s">
        <v>1477</v>
      </c>
      <c r="S864" s="6"/>
      <c r="T864" s="6">
        <v>112879</v>
      </c>
      <c r="U864" s="6" t="s">
        <v>4343</v>
      </c>
      <c r="V864" s="6" t="s">
        <v>4344</v>
      </c>
      <c r="W864" s="6"/>
      <c r="X864" s="6"/>
      <c r="Y864" s="6"/>
      <c r="Z864" t="s">
        <v>4340</v>
      </c>
    </row>
    <row r="865" spans="1:26">
      <c r="A865" s="1">
        <v>44302</v>
      </c>
      <c r="B865" s="2">
        <v>202104161327</v>
      </c>
      <c r="C865" t="s">
        <v>18</v>
      </c>
      <c r="D865" t="s">
        <v>5480</v>
      </c>
      <c r="E865" t="s">
        <v>4342</v>
      </c>
      <c r="F865" t="s">
        <v>19</v>
      </c>
      <c r="G865" t="s">
        <v>1476</v>
      </c>
      <c r="H865" s="3" t="s">
        <v>1740</v>
      </c>
      <c r="J865" t="s">
        <v>425</v>
      </c>
      <c r="K865">
        <v>1</v>
      </c>
      <c r="L865">
        <v>0</v>
      </c>
      <c r="N865" s="6" t="s">
        <v>1741</v>
      </c>
      <c r="O865" s="6"/>
      <c r="P865" s="6">
        <v>1050</v>
      </c>
      <c r="Q865" s="6" t="s">
        <v>1476</v>
      </c>
      <c r="R865" s="6" t="s">
        <v>1477</v>
      </c>
      <c r="S865" s="6"/>
      <c r="T865" s="6">
        <v>112879</v>
      </c>
      <c r="U865" s="6" t="s">
        <v>4343</v>
      </c>
      <c r="V865" s="6" t="s">
        <v>4344</v>
      </c>
      <c r="W865" s="6"/>
      <c r="X865" s="6"/>
      <c r="Y865" s="6"/>
      <c r="Z865" t="s">
        <v>4340</v>
      </c>
    </row>
    <row r="866" spans="1:26">
      <c r="A866" s="1">
        <v>44302</v>
      </c>
      <c r="B866" s="2">
        <v>202104161328</v>
      </c>
      <c r="C866" t="s">
        <v>18</v>
      </c>
      <c r="D866" t="s">
        <v>5481</v>
      </c>
      <c r="E866" t="s">
        <v>4348</v>
      </c>
      <c r="F866" t="s">
        <v>19</v>
      </c>
      <c r="G866" t="s">
        <v>1476</v>
      </c>
      <c r="H866" s="3">
        <v>4714781020107</v>
      </c>
      <c r="J866" t="s">
        <v>425</v>
      </c>
      <c r="K866">
        <v>2</v>
      </c>
      <c r="L866">
        <v>696</v>
      </c>
      <c r="N866" s="6" t="s">
        <v>877</v>
      </c>
      <c r="O866" s="6"/>
      <c r="P866" s="6">
        <v>995</v>
      </c>
      <c r="Q866" s="6" t="s">
        <v>1476</v>
      </c>
      <c r="R866" s="6" t="s">
        <v>1477</v>
      </c>
      <c r="S866" s="6"/>
      <c r="T866" s="6">
        <v>170853</v>
      </c>
      <c r="U866" s="6" t="s">
        <v>4349</v>
      </c>
      <c r="V866" s="6" t="s">
        <v>4350</v>
      </c>
      <c r="W866" s="6"/>
      <c r="X866" s="6"/>
      <c r="Y866" s="6"/>
      <c r="Z866" t="s">
        <v>4346</v>
      </c>
    </row>
    <row r="867" spans="1:26">
      <c r="A867" s="1">
        <v>44302</v>
      </c>
      <c r="B867" s="2">
        <v>202104161328</v>
      </c>
      <c r="C867" t="s">
        <v>18</v>
      </c>
      <c r="D867" t="s">
        <v>5481</v>
      </c>
      <c r="E867" t="s">
        <v>4348</v>
      </c>
      <c r="F867" t="s">
        <v>19</v>
      </c>
      <c r="G867" t="s">
        <v>1476</v>
      </c>
      <c r="H867" s="3">
        <v>4714781020282</v>
      </c>
      <c r="J867" t="s">
        <v>425</v>
      </c>
      <c r="K867">
        <v>1</v>
      </c>
      <c r="L867">
        <v>299</v>
      </c>
      <c r="N867" s="6" t="s">
        <v>1913</v>
      </c>
      <c r="O867" s="6"/>
      <c r="P867" s="6">
        <v>995</v>
      </c>
      <c r="Q867" s="6" t="s">
        <v>1476</v>
      </c>
      <c r="R867" s="6" t="s">
        <v>1477</v>
      </c>
      <c r="S867" s="6"/>
      <c r="T867" s="6">
        <v>170853</v>
      </c>
      <c r="U867" s="6" t="s">
        <v>4349</v>
      </c>
      <c r="V867" s="6" t="s">
        <v>4350</v>
      </c>
      <c r="W867" s="6"/>
      <c r="X867" s="6"/>
      <c r="Y867" s="6"/>
      <c r="Z867" t="s">
        <v>4346</v>
      </c>
    </row>
    <row r="868" spans="1:26">
      <c r="A868" s="1">
        <v>44302</v>
      </c>
      <c r="B868" s="2">
        <v>202104161328</v>
      </c>
      <c r="C868" t="s">
        <v>18</v>
      </c>
      <c r="D868" t="s">
        <v>5481</v>
      </c>
      <c r="E868" t="s">
        <v>4348</v>
      </c>
      <c r="F868" t="s">
        <v>19</v>
      </c>
      <c r="G868" t="s">
        <v>1476</v>
      </c>
      <c r="H868" s="3" t="s">
        <v>1740</v>
      </c>
      <c r="J868" t="s">
        <v>425</v>
      </c>
      <c r="K868">
        <v>1</v>
      </c>
      <c r="L868">
        <v>0</v>
      </c>
      <c r="N868" s="6" t="s">
        <v>1741</v>
      </c>
      <c r="O868" s="6"/>
      <c r="P868" s="6">
        <v>995</v>
      </c>
      <c r="Q868" s="6" t="s">
        <v>1476</v>
      </c>
      <c r="R868" s="6" t="s">
        <v>1477</v>
      </c>
      <c r="S868" s="6"/>
      <c r="T868" s="6">
        <v>170853</v>
      </c>
      <c r="U868" s="6" t="s">
        <v>4349</v>
      </c>
      <c r="V868" s="6" t="s">
        <v>4350</v>
      </c>
      <c r="W868" s="6"/>
      <c r="X868" s="6"/>
      <c r="Y868" s="6"/>
      <c r="Z868" t="s">
        <v>4346</v>
      </c>
    </row>
    <row r="869" spans="1:26">
      <c r="A869" s="1">
        <v>44302</v>
      </c>
      <c r="B869" s="2">
        <v>202104161329</v>
      </c>
      <c r="C869" t="s">
        <v>18</v>
      </c>
      <c r="D869" t="s">
        <v>5482</v>
      </c>
      <c r="E869" t="s">
        <v>4354</v>
      </c>
      <c r="F869" t="s">
        <v>19</v>
      </c>
      <c r="G869" t="s">
        <v>1476</v>
      </c>
      <c r="H869" s="3">
        <v>4714781020541</v>
      </c>
      <c r="J869" t="s">
        <v>425</v>
      </c>
      <c r="K869">
        <v>2</v>
      </c>
      <c r="L869">
        <v>600</v>
      </c>
      <c r="N869" s="6" t="s">
        <v>1493</v>
      </c>
      <c r="O869" s="6"/>
      <c r="P869" s="6">
        <v>665</v>
      </c>
      <c r="Q869" s="6" t="s">
        <v>1476</v>
      </c>
      <c r="R869" s="6" t="s">
        <v>1477</v>
      </c>
      <c r="S869" s="6"/>
      <c r="T869" s="6">
        <v>119261</v>
      </c>
      <c r="U869" s="6" t="s">
        <v>4355</v>
      </c>
      <c r="V869" s="6" t="s">
        <v>4356</v>
      </c>
      <c r="W869" s="6"/>
      <c r="X869" s="6"/>
      <c r="Y869" s="6"/>
      <c r="Z869" t="s">
        <v>4352</v>
      </c>
    </row>
    <row r="870" spans="1:26">
      <c r="A870" s="1">
        <v>44302</v>
      </c>
      <c r="B870" s="2">
        <v>202104161329</v>
      </c>
      <c r="C870" t="s">
        <v>18</v>
      </c>
      <c r="D870" t="s">
        <v>5482</v>
      </c>
      <c r="E870" t="s">
        <v>4354</v>
      </c>
      <c r="F870" t="s">
        <v>19</v>
      </c>
      <c r="G870" t="s">
        <v>1476</v>
      </c>
      <c r="H870" s="3" t="s">
        <v>1474</v>
      </c>
      <c r="J870" t="s">
        <v>1475</v>
      </c>
      <c r="K870">
        <v>1</v>
      </c>
      <c r="L870">
        <v>65</v>
      </c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</row>
    <row r="871" spans="1:26">
      <c r="A871" s="1">
        <v>44302</v>
      </c>
      <c r="B871" s="2">
        <v>202104161330</v>
      </c>
      <c r="C871" t="s">
        <v>18</v>
      </c>
      <c r="D871" t="s">
        <v>5483</v>
      </c>
      <c r="E871" t="s">
        <v>4360</v>
      </c>
      <c r="F871" t="s">
        <v>19</v>
      </c>
      <c r="G871" t="s">
        <v>1476</v>
      </c>
      <c r="H871" s="3">
        <v>4714781020152</v>
      </c>
      <c r="J871" t="s">
        <v>425</v>
      </c>
      <c r="K871">
        <v>1</v>
      </c>
      <c r="L871">
        <v>59</v>
      </c>
      <c r="N871" s="6" t="s">
        <v>282</v>
      </c>
      <c r="O871" s="6"/>
      <c r="P871" s="6">
        <v>939</v>
      </c>
      <c r="Q871" s="6" t="s">
        <v>1476</v>
      </c>
      <c r="R871" s="6" t="s">
        <v>1477</v>
      </c>
      <c r="S871" s="6"/>
      <c r="T871" s="6">
        <v>183918</v>
      </c>
      <c r="U871" s="6" t="s">
        <v>4361</v>
      </c>
      <c r="V871" s="6" t="s">
        <v>4362</v>
      </c>
      <c r="W871" s="6"/>
      <c r="X871" s="6"/>
      <c r="Y871" s="6"/>
      <c r="Z871" t="s">
        <v>4358</v>
      </c>
    </row>
    <row r="872" spans="1:26">
      <c r="A872" s="1">
        <v>44302</v>
      </c>
      <c r="B872" s="2">
        <v>202104161330</v>
      </c>
      <c r="C872" t="s">
        <v>18</v>
      </c>
      <c r="D872" t="s">
        <v>5483</v>
      </c>
      <c r="E872" t="s">
        <v>4360</v>
      </c>
      <c r="F872" t="s">
        <v>19</v>
      </c>
      <c r="G872" t="s">
        <v>1476</v>
      </c>
      <c r="H872" s="3" t="s">
        <v>175</v>
      </c>
      <c r="J872" t="s">
        <v>425</v>
      </c>
      <c r="K872">
        <v>1</v>
      </c>
      <c r="L872">
        <v>450</v>
      </c>
      <c r="N872" s="6" t="s">
        <v>1482</v>
      </c>
      <c r="O872" s="6"/>
      <c r="P872" s="6">
        <v>939</v>
      </c>
      <c r="Q872" s="6" t="s">
        <v>1476</v>
      </c>
      <c r="R872" s="6" t="s">
        <v>1477</v>
      </c>
      <c r="S872" s="6"/>
      <c r="T872" s="6">
        <v>183918</v>
      </c>
      <c r="U872" s="6" t="s">
        <v>4361</v>
      </c>
      <c r="V872" s="6" t="s">
        <v>4362</v>
      </c>
      <c r="W872" s="6"/>
      <c r="X872" s="6"/>
      <c r="Y872" s="6"/>
      <c r="Z872" t="s">
        <v>4358</v>
      </c>
    </row>
    <row r="873" spans="1:26">
      <c r="A873" s="1">
        <v>44302</v>
      </c>
      <c r="B873" s="2">
        <v>202104161330</v>
      </c>
      <c r="C873" t="s">
        <v>18</v>
      </c>
      <c r="D873" t="s">
        <v>5483</v>
      </c>
      <c r="E873" t="s">
        <v>4360</v>
      </c>
      <c r="F873" t="s">
        <v>19</v>
      </c>
      <c r="G873" t="s">
        <v>1476</v>
      </c>
      <c r="H873" s="3" t="s">
        <v>308</v>
      </c>
      <c r="J873" t="s">
        <v>425</v>
      </c>
      <c r="K873">
        <v>1</v>
      </c>
      <c r="L873">
        <v>430</v>
      </c>
      <c r="N873" s="6" t="s">
        <v>1992</v>
      </c>
      <c r="O873" s="6"/>
      <c r="P873" s="6">
        <v>939</v>
      </c>
      <c r="Q873" s="6" t="s">
        <v>1476</v>
      </c>
      <c r="R873" s="6" t="s">
        <v>1477</v>
      </c>
      <c r="S873" s="6"/>
      <c r="T873" s="6">
        <v>183918</v>
      </c>
      <c r="U873" s="6" t="s">
        <v>4361</v>
      </c>
      <c r="V873" s="6" t="s">
        <v>4362</v>
      </c>
      <c r="W873" s="6"/>
      <c r="X873" s="6"/>
      <c r="Y873" s="6"/>
      <c r="Z873" t="s">
        <v>4358</v>
      </c>
    </row>
    <row r="874" spans="1:26">
      <c r="A874" s="1">
        <v>44302</v>
      </c>
      <c r="B874" s="2">
        <v>202104161331</v>
      </c>
      <c r="C874" t="s">
        <v>18</v>
      </c>
      <c r="D874" t="s">
        <v>5484</v>
      </c>
      <c r="E874" t="s">
        <v>4366</v>
      </c>
      <c r="F874" t="s">
        <v>19</v>
      </c>
      <c r="G874" t="s">
        <v>1960</v>
      </c>
      <c r="H874" s="3">
        <v>4714781020954</v>
      </c>
      <c r="J874" t="s">
        <v>425</v>
      </c>
      <c r="K874">
        <v>1</v>
      </c>
      <c r="L874">
        <v>149</v>
      </c>
      <c r="N874" s="6" t="s">
        <v>1523</v>
      </c>
      <c r="O874" s="6"/>
      <c r="P874" s="6">
        <v>628</v>
      </c>
      <c r="Q874" s="6" t="s">
        <v>1960</v>
      </c>
      <c r="R874" s="6" t="s">
        <v>1961</v>
      </c>
      <c r="S874" s="6"/>
      <c r="T874" s="6"/>
      <c r="U874" s="6"/>
      <c r="V874" s="6"/>
      <c r="W874" s="6">
        <v>235</v>
      </c>
      <c r="X874" s="6" t="s">
        <v>4367</v>
      </c>
      <c r="Y874" s="6"/>
      <c r="Z874" t="s">
        <v>4364</v>
      </c>
    </row>
    <row r="875" spans="1:26">
      <c r="A875" s="1">
        <v>44302</v>
      </c>
      <c r="B875" s="2">
        <v>202104161331</v>
      </c>
      <c r="C875" t="s">
        <v>18</v>
      </c>
      <c r="D875" t="s">
        <v>5484</v>
      </c>
      <c r="E875" t="s">
        <v>4366</v>
      </c>
      <c r="F875" t="s">
        <v>19</v>
      </c>
      <c r="G875" t="s">
        <v>1960</v>
      </c>
      <c r="H875" s="3">
        <v>4714781020107</v>
      </c>
      <c r="J875" t="s">
        <v>425</v>
      </c>
      <c r="K875">
        <v>1</v>
      </c>
      <c r="L875">
        <v>399</v>
      </c>
      <c r="N875" s="6" t="s">
        <v>877</v>
      </c>
      <c r="O875" s="6"/>
      <c r="P875" s="6">
        <v>628</v>
      </c>
      <c r="Q875" s="6" t="s">
        <v>1960</v>
      </c>
      <c r="R875" s="6" t="s">
        <v>1961</v>
      </c>
      <c r="S875" s="6"/>
      <c r="T875" s="6"/>
      <c r="U875" s="6"/>
      <c r="V875" s="6"/>
      <c r="W875" s="6">
        <v>235</v>
      </c>
      <c r="X875" s="6" t="s">
        <v>4367</v>
      </c>
      <c r="Y875" s="6"/>
      <c r="Z875" t="s">
        <v>4364</v>
      </c>
    </row>
    <row r="876" spans="1:26">
      <c r="A876" s="1">
        <v>44302</v>
      </c>
      <c r="B876" s="2">
        <v>202104161331</v>
      </c>
      <c r="C876" t="s">
        <v>18</v>
      </c>
      <c r="D876" t="s">
        <v>5484</v>
      </c>
      <c r="E876" t="s">
        <v>4366</v>
      </c>
      <c r="F876" t="s">
        <v>19</v>
      </c>
      <c r="G876" t="s">
        <v>1960</v>
      </c>
      <c r="H876" s="3" t="s">
        <v>1474</v>
      </c>
      <c r="J876" t="s">
        <v>1475</v>
      </c>
      <c r="K876">
        <v>1</v>
      </c>
      <c r="L876">
        <v>80</v>
      </c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</row>
    <row r="877" spans="1:26">
      <c r="A877" s="1">
        <v>44302</v>
      </c>
      <c r="B877" s="2">
        <v>202104161332</v>
      </c>
      <c r="C877" t="s">
        <v>18</v>
      </c>
      <c r="D877" t="s">
        <v>5485</v>
      </c>
      <c r="E877" t="s">
        <v>4371</v>
      </c>
      <c r="F877" t="s">
        <v>19</v>
      </c>
      <c r="G877" t="s">
        <v>1940</v>
      </c>
      <c r="H877" s="3" t="s">
        <v>163</v>
      </c>
      <c r="J877" t="s">
        <v>425</v>
      </c>
      <c r="K877">
        <v>2</v>
      </c>
      <c r="L877">
        <v>698</v>
      </c>
      <c r="N877" s="6" t="s">
        <v>1487</v>
      </c>
      <c r="O877" s="6"/>
      <c r="P877" s="6">
        <v>956</v>
      </c>
      <c r="Q877" s="6" t="s">
        <v>1940</v>
      </c>
      <c r="R877" s="6" t="s">
        <v>1978</v>
      </c>
      <c r="S877" s="6"/>
      <c r="T877" s="6"/>
      <c r="U877" s="6"/>
      <c r="V877" s="6"/>
      <c r="W877" s="6">
        <v>338</v>
      </c>
      <c r="X877" s="6" t="s">
        <v>4372</v>
      </c>
      <c r="Y877" s="6"/>
      <c r="Z877" t="s">
        <v>4369</v>
      </c>
    </row>
    <row r="878" spans="1:26">
      <c r="A878" s="1">
        <v>44302</v>
      </c>
      <c r="B878" s="2">
        <v>202104161332</v>
      </c>
      <c r="C878" t="s">
        <v>18</v>
      </c>
      <c r="D878" t="s">
        <v>5485</v>
      </c>
      <c r="E878" t="s">
        <v>4371</v>
      </c>
      <c r="F878" t="s">
        <v>19</v>
      </c>
      <c r="G878" t="s">
        <v>1940</v>
      </c>
      <c r="H878" s="3" t="s">
        <v>1021</v>
      </c>
      <c r="J878" t="s">
        <v>425</v>
      </c>
      <c r="K878">
        <v>1</v>
      </c>
      <c r="L878">
        <v>199</v>
      </c>
      <c r="N878" s="6" t="s">
        <v>1527</v>
      </c>
      <c r="O878" s="6"/>
      <c r="P878" s="6">
        <v>956</v>
      </c>
      <c r="Q878" s="6" t="s">
        <v>1940</v>
      </c>
      <c r="R878" s="6" t="s">
        <v>1978</v>
      </c>
      <c r="S878" s="6"/>
      <c r="T878" s="6"/>
      <c r="U878" s="6"/>
      <c r="V878" s="6"/>
      <c r="W878" s="6">
        <v>338</v>
      </c>
      <c r="X878" s="6" t="s">
        <v>4372</v>
      </c>
      <c r="Y878" s="6"/>
      <c r="Z878" t="s">
        <v>4369</v>
      </c>
    </row>
    <row r="879" spans="1:26">
      <c r="A879" s="1">
        <v>44302</v>
      </c>
      <c r="B879" s="2">
        <v>202104161332</v>
      </c>
      <c r="C879" t="s">
        <v>18</v>
      </c>
      <c r="D879" t="s">
        <v>5485</v>
      </c>
      <c r="E879" t="s">
        <v>4371</v>
      </c>
      <c r="F879" t="s">
        <v>19</v>
      </c>
      <c r="G879" t="s">
        <v>1940</v>
      </c>
      <c r="H879" s="3">
        <v>4714781020169</v>
      </c>
      <c r="J879" t="s">
        <v>425</v>
      </c>
      <c r="K879">
        <v>1</v>
      </c>
      <c r="L879">
        <v>59</v>
      </c>
      <c r="N879" s="6" t="s">
        <v>195</v>
      </c>
      <c r="O879" s="6"/>
      <c r="P879" s="6">
        <v>956</v>
      </c>
      <c r="Q879" s="6" t="s">
        <v>1940</v>
      </c>
      <c r="R879" s="6" t="s">
        <v>1978</v>
      </c>
      <c r="S879" s="6"/>
      <c r="T879" s="6"/>
      <c r="U879" s="6"/>
      <c r="V879" s="6"/>
      <c r="W879" s="6">
        <v>338</v>
      </c>
      <c r="X879" s="6" t="s">
        <v>4372</v>
      </c>
      <c r="Y879" s="6"/>
      <c r="Z879" t="s">
        <v>4369</v>
      </c>
    </row>
    <row r="880" spans="1:26">
      <c r="A880" s="1">
        <v>44302</v>
      </c>
      <c r="B880" s="2">
        <v>202104161332</v>
      </c>
      <c r="C880" t="s">
        <v>18</v>
      </c>
      <c r="D880" t="s">
        <v>5485</v>
      </c>
      <c r="E880" t="s">
        <v>4371</v>
      </c>
      <c r="F880" t="s">
        <v>19</v>
      </c>
      <c r="G880" t="s">
        <v>1940</v>
      </c>
      <c r="H880" s="3" t="s">
        <v>1810</v>
      </c>
      <c r="J880" t="s">
        <v>425</v>
      </c>
      <c r="K880">
        <v>1</v>
      </c>
      <c r="L880">
        <v>0</v>
      </c>
      <c r="N880" s="6" t="s">
        <v>1811</v>
      </c>
      <c r="O880" s="6"/>
      <c r="P880" s="6">
        <v>956</v>
      </c>
      <c r="Q880" s="6" t="s">
        <v>1940</v>
      </c>
      <c r="R880" s="6" t="s">
        <v>1978</v>
      </c>
      <c r="S880" s="6"/>
      <c r="T880" s="6"/>
      <c r="U880" s="6"/>
      <c r="V880" s="6"/>
      <c r="W880" s="6">
        <v>338</v>
      </c>
      <c r="X880" s="6" t="s">
        <v>4372</v>
      </c>
      <c r="Y880" s="6"/>
      <c r="Z880" t="s">
        <v>4369</v>
      </c>
    </row>
    <row r="881" spans="1:26">
      <c r="A881" s="1">
        <v>44302</v>
      </c>
      <c r="B881" s="2">
        <v>202104161333</v>
      </c>
      <c r="C881" t="s">
        <v>18</v>
      </c>
      <c r="D881" t="s">
        <v>5486</v>
      </c>
      <c r="E881" t="s">
        <v>4376</v>
      </c>
      <c r="F881" t="s">
        <v>19</v>
      </c>
      <c r="G881" t="s">
        <v>1476</v>
      </c>
      <c r="H881" s="3" t="s">
        <v>275</v>
      </c>
      <c r="J881" t="s">
        <v>425</v>
      </c>
      <c r="K881">
        <v>1</v>
      </c>
      <c r="L881">
        <v>528</v>
      </c>
      <c r="N881" s="6" t="s">
        <v>1512</v>
      </c>
      <c r="O881" s="6"/>
      <c r="P881" s="6">
        <v>593</v>
      </c>
      <c r="Q881" s="6" t="s">
        <v>1476</v>
      </c>
      <c r="R881" s="6" t="s">
        <v>1477</v>
      </c>
      <c r="S881" s="6"/>
      <c r="T881" s="6">
        <v>167260</v>
      </c>
      <c r="U881" s="6" t="s">
        <v>4377</v>
      </c>
      <c r="V881" s="6" t="s">
        <v>4378</v>
      </c>
      <c r="W881" s="6"/>
      <c r="X881" s="6"/>
      <c r="Y881" s="6"/>
      <c r="Z881" t="s">
        <v>4374</v>
      </c>
    </row>
    <row r="882" spans="1:26">
      <c r="A882" s="1">
        <v>44302</v>
      </c>
      <c r="B882" s="2">
        <v>202104161333</v>
      </c>
      <c r="C882" t="s">
        <v>18</v>
      </c>
      <c r="D882" t="s">
        <v>5486</v>
      </c>
      <c r="E882" t="s">
        <v>4376</v>
      </c>
      <c r="F882" t="s">
        <v>19</v>
      </c>
      <c r="G882" t="s">
        <v>1476</v>
      </c>
      <c r="H882" s="3" t="s">
        <v>1474</v>
      </c>
      <c r="J882" t="s">
        <v>1475</v>
      </c>
      <c r="K882">
        <v>1</v>
      </c>
      <c r="L882">
        <v>65</v>
      </c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</row>
    <row r="883" spans="1:26">
      <c r="A883" s="1">
        <v>44302</v>
      </c>
      <c r="B883" s="2">
        <v>202104161334</v>
      </c>
      <c r="C883" t="s">
        <v>18</v>
      </c>
      <c r="D883" t="s">
        <v>5487</v>
      </c>
      <c r="E883" t="s">
        <v>4382</v>
      </c>
      <c r="F883" t="s">
        <v>19</v>
      </c>
      <c r="G883" t="s">
        <v>1960</v>
      </c>
      <c r="H883" s="3">
        <v>4714781020107</v>
      </c>
      <c r="J883" t="s">
        <v>425</v>
      </c>
      <c r="K883">
        <v>1</v>
      </c>
      <c r="L883">
        <v>399</v>
      </c>
      <c r="N883" s="6" t="s">
        <v>877</v>
      </c>
      <c r="O883" s="6"/>
      <c r="P883" s="6">
        <v>599</v>
      </c>
      <c r="Q883" s="6" t="s">
        <v>1960</v>
      </c>
      <c r="R883" s="6" t="s">
        <v>1961</v>
      </c>
      <c r="S883" s="6"/>
      <c r="T883" s="6"/>
      <c r="U883" s="6"/>
      <c r="V883" s="6"/>
      <c r="W883" s="6">
        <v>110</v>
      </c>
      <c r="X883" s="6" t="s">
        <v>4383</v>
      </c>
      <c r="Y883" s="6"/>
      <c r="Z883" t="s">
        <v>4380</v>
      </c>
    </row>
    <row r="884" spans="1:26">
      <c r="A884" s="1">
        <v>44302</v>
      </c>
      <c r="B884" s="2">
        <v>202104161334</v>
      </c>
      <c r="C884" t="s">
        <v>18</v>
      </c>
      <c r="D884" t="s">
        <v>5487</v>
      </c>
      <c r="E884" t="s">
        <v>4382</v>
      </c>
      <c r="F884" t="s">
        <v>19</v>
      </c>
      <c r="G884" t="s">
        <v>1960</v>
      </c>
      <c r="H884" s="3">
        <v>4714781021463</v>
      </c>
      <c r="J884" t="s">
        <v>425</v>
      </c>
      <c r="K884">
        <v>1</v>
      </c>
      <c r="L884">
        <v>120</v>
      </c>
      <c r="N884" s="6" t="s">
        <v>3102</v>
      </c>
      <c r="O884" s="6"/>
      <c r="P884" s="6">
        <v>599</v>
      </c>
      <c r="Q884" s="6" t="s">
        <v>1960</v>
      </c>
      <c r="R884" s="6" t="s">
        <v>1961</v>
      </c>
      <c r="S884" s="6"/>
      <c r="T884" s="6"/>
      <c r="U884" s="6"/>
      <c r="V884" s="6"/>
      <c r="W884" s="6">
        <v>110</v>
      </c>
      <c r="X884" s="6" t="s">
        <v>4383</v>
      </c>
      <c r="Y884" s="6"/>
      <c r="Z884" t="s">
        <v>4380</v>
      </c>
    </row>
    <row r="885" spans="1:26">
      <c r="A885" s="1">
        <v>44302</v>
      </c>
      <c r="B885" s="2">
        <v>202104161334</v>
      </c>
      <c r="C885" t="s">
        <v>18</v>
      </c>
      <c r="D885" t="s">
        <v>5487</v>
      </c>
      <c r="E885" t="s">
        <v>4382</v>
      </c>
      <c r="F885" t="s">
        <v>19</v>
      </c>
      <c r="G885" t="s">
        <v>1960</v>
      </c>
      <c r="H885" s="3" t="s">
        <v>1474</v>
      </c>
      <c r="J885" t="s">
        <v>1475</v>
      </c>
      <c r="K885">
        <v>1</v>
      </c>
      <c r="L885">
        <v>80</v>
      </c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</row>
    <row r="886" spans="1:26">
      <c r="A886" s="1">
        <v>44302</v>
      </c>
      <c r="B886" s="2">
        <v>202104161335</v>
      </c>
      <c r="C886" t="s">
        <v>18</v>
      </c>
      <c r="D886" t="s">
        <v>5488</v>
      </c>
      <c r="E886" t="s">
        <v>4387</v>
      </c>
      <c r="F886" t="s">
        <v>19</v>
      </c>
      <c r="G886" t="s">
        <v>1476</v>
      </c>
      <c r="H886" s="3" t="s">
        <v>181</v>
      </c>
      <c r="J886" t="s">
        <v>425</v>
      </c>
      <c r="K886">
        <v>1</v>
      </c>
      <c r="L886">
        <v>888</v>
      </c>
      <c r="N886" s="6" t="s">
        <v>879</v>
      </c>
      <c r="O886" s="6"/>
      <c r="P886" s="6">
        <v>1278</v>
      </c>
      <c r="Q886" s="6" t="s">
        <v>1476</v>
      </c>
      <c r="R886" s="6" t="s">
        <v>1495</v>
      </c>
      <c r="S886" s="6"/>
      <c r="T886" s="6">
        <v>943714</v>
      </c>
      <c r="U886" s="6" t="s">
        <v>4388</v>
      </c>
      <c r="V886" s="6" t="s">
        <v>4389</v>
      </c>
      <c r="W886" s="6"/>
      <c r="X886" s="6"/>
      <c r="Y886" s="6"/>
      <c r="Z886" t="s">
        <v>4385</v>
      </c>
    </row>
    <row r="887" spans="1:26">
      <c r="A887" s="1">
        <v>44302</v>
      </c>
      <c r="B887" s="2">
        <v>202104161335</v>
      </c>
      <c r="C887" t="s">
        <v>18</v>
      </c>
      <c r="D887" t="s">
        <v>5488</v>
      </c>
      <c r="E887" t="s">
        <v>4387</v>
      </c>
      <c r="F887" t="s">
        <v>19</v>
      </c>
      <c r="G887" t="s">
        <v>1476</v>
      </c>
      <c r="H887" s="3" t="s">
        <v>344</v>
      </c>
      <c r="J887" t="s">
        <v>425</v>
      </c>
      <c r="K887">
        <v>1</v>
      </c>
      <c r="L887">
        <v>390</v>
      </c>
      <c r="N887" s="6" t="s">
        <v>1924</v>
      </c>
      <c r="O887" s="6"/>
      <c r="P887" s="6">
        <v>1278</v>
      </c>
      <c r="Q887" s="6" t="s">
        <v>1476</v>
      </c>
      <c r="R887" s="6" t="s">
        <v>1495</v>
      </c>
      <c r="S887" s="6"/>
      <c r="T887" s="6">
        <v>943714</v>
      </c>
      <c r="U887" s="6" t="s">
        <v>4388</v>
      </c>
      <c r="V887" s="6" t="s">
        <v>4389</v>
      </c>
      <c r="W887" s="6"/>
      <c r="X887" s="6"/>
      <c r="Y887" s="6"/>
      <c r="Z887" t="s">
        <v>4385</v>
      </c>
    </row>
    <row r="888" spans="1:26">
      <c r="A888" s="1">
        <v>44302</v>
      </c>
      <c r="B888" s="2">
        <v>202104161335</v>
      </c>
      <c r="C888" t="s">
        <v>18</v>
      </c>
      <c r="D888" t="s">
        <v>5488</v>
      </c>
      <c r="E888" t="s">
        <v>4387</v>
      </c>
      <c r="F888" t="s">
        <v>19</v>
      </c>
      <c r="G888" t="s">
        <v>1476</v>
      </c>
      <c r="H888" s="3" t="s">
        <v>1887</v>
      </c>
      <c r="J888" t="s">
        <v>425</v>
      </c>
      <c r="K888">
        <v>1</v>
      </c>
      <c r="L888">
        <v>0</v>
      </c>
      <c r="N888" s="6" t="s">
        <v>1888</v>
      </c>
      <c r="O888" s="6"/>
      <c r="P888" s="6">
        <v>1278</v>
      </c>
      <c r="Q888" s="6" t="s">
        <v>1476</v>
      </c>
      <c r="R888" s="6" t="s">
        <v>1495</v>
      </c>
      <c r="S888" s="6"/>
      <c r="T888" s="6">
        <v>943714</v>
      </c>
      <c r="U888" s="6" t="s">
        <v>4388</v>
      </c>
      <c r="V888" s="6" t="s">
        <v>4389</v>
      </c>
      <c r="W888" s="6"/>
      <c r="X888" s="6"/>
      <c r="Y888" s="6"/>
      <c r="Z888" t="s">
        <v>4385</v>
      </c>
    </row>
    <row r="889" spans="1:26">
      <c r="A889" s="1">
        <v>44302</v>
      </c>
      <c r="B889" s="2">
        <v>202104161336</v>
      </c>
      <c r="C889" t="s">
        <v>18</v>
      </c>
      <c r="D889" t="s">
        <v>5489</v>
      </c>
      <c r="E889" t="s">
        <v>4393</v>
      </c>
      <c r="F889" t="s">
        <v>19</v>
      </c>
      <c r="G889" t="s">
        <v>1476</v>
      </c>
      <c r="H889" s="3" t="s">
        <v>471</v>
      </c>
      <c r="J889" t="s">
        <v>425</v>
      </c>
      <c r="K889">
        <v>1</v>
      </c>
      <c r="L889">
        <v>524</v>
      </c>
      <c r="N889" s="6" t="s">
        <v>1558</v>
      </c>
      <c r="O889" s="6"/>
      <c r="P889" s="6">
        <v>2384</v>
      </c>
      <c r="Q889" s="6" t="s">
        <v>1476</v>
      </c>
      <c r="R889" s="6" t="s">
        <v>1477</v>
      </c>
      <c r="S889" s="6"/>
      <c r="T889" s="6">
        <v>167732</v>
      </c>
      <c r="U889" s="6" t="s">
        <v>4394</v>
      </c>
      <c r="V889" s="6" t="s">
        <v>4395</v>
      </c>
      <c r="W889" s="6"/>
      <c r="X889" s="6"/>
      <c r="Y889" s="6"/>
      <c r="Z889" t="s">
        <v>4391</v>
      </c>
    </row>
    <row r="890" spans="1:26">
      <c r="A890" s="1">
        <v>44302</v>
      </c>
      <c r="B890" s="2">
        <v>202104161336</v>
      </c>
      <c r="C890" t="s">
        <v>18</v>
      </c>
      <c r="D890" t="s">
        <v>5489</v>
      </c>
      <c r="E890" t="s">
        <v>4393</v>
      </c>
      <c r="F890" t="s">
        <v>19</v>
      </c>
      <c r="G890" t="s">
        <v>1476</v>
      </c>
      <c r="H890" s="3" t="s">
        <v>249</v>
      </c>
      <c r="J890" t="s">
        <v>425</v>
      </c>
      <c r="K890">
        <v>1</v>
      </c>
      <c r="L890">
        <v>960</v>
      </c>
      <c r="N890" s="6" t="s">
        <v>1485</v>
      </c>
      <c r="O890" s="6"/>
      <c r="P890" s="6">
        <v>2384</v>
      </c>
      <c r="Q890" s="6" t="s">
        <v>1476</v>
      </c>
      <c r="R890" s="6" t="s">
        <v>1477</v>
      </c>
      <c r="S890" s="6"/>
      <c r="T890" s="6">
        <v>167732</v>
      </c>
      <c r="U890" s="6" t="s">
        <v>4394</v>
      </c>
      <c r="V890" s="6" t="s">
        <v>4395</v>
      </c>
      <c r="W890" s="6"/>
      <c r="X890" s="6"/>
      <c r="Y890" s="6"/>
      <c r="Z890" t="s">
        <v>4391</v>
      </c>
    </row>
    <row r="891" spans="1:26">
      <c r="A891" s="1">
        <v>44302</v>
      </c>
      <c r="B891" s="2">
        <v>202104161336</v>
      </c>
      <c r="C891" t="s">
        <v>18</v>
      </c>
      <c r="D891" t="s">
        <v>5489</v>
      </c>
      <c r="E891" t="s">
        <v>4393</v>
      </c>
      <c r="F891" t="s">
        <v>19</v>
      </c>
      <c r="G891" t="s">
        <v>1476</v>
      </c>
      <c r="H891" s="3" t="s">
        <v>276</v>
      </c>
      <c r="J891" t="s">
        <v>425</v>
      </c>
      <c r="K891">
        <v>1</v>
      </c>
      <c r="L891">
        <v>900</v>
      </c>
      <c r="N891" s="6" t="s">
        <v>2001</v>
      </c>
      <c r="O891" s="6"/>
      <c r="P891" s="6">
        <v>2384</v>
      </c>
      <c r="Q891" s="6" t="s">
        <v>1476</v>
      </c>
      <c r="R891" s="6" t="s">
        <v>1477</v>
      </c>
      <c r="S891" s="6"/>
      <c r="T891" s="6">
        <v>167732</v>
      </c>
      <c r="U891" s="6" t="s">
        <v>4394</v>
      </c>
      <c r="V891" s="6" t="s">
        <v>4395</v>
      </c>
      <c r="W891" s="6"/>
      <c r="X891" s="6"/>
      <c r="Y891" s="6"/>
      <c r="Z891" t="s">
        <v>4391</v>
      </c>
    </row>
    <row r="892" spans="1:26">
      <c r="A892" s="1">
        <v>44302</v>
      </c>
      <c r="B892" s="2">
        <v>202104161336</v>
      </c>
      <c r="C892" t="s">
        <v>18</v>
      </c>
      <c r="D892" t="s">
        <v>5489</v>
      </c>
      <c r="E892" t="s">
        <v>4393</v>
      </c>
      <c r="F892" t="s">
        <v>19</v>
      </c>
      <c r="G892" t="s">
        <v>1476</v>
      </c>
      <c r="H892" s="3" t="s">
        <v>1887</v>
      </c>
      <c r="J892" t="s">
        <v>425</v>
      </c>
      <c r="K892">
        <v>1</v>
      </c>
      <c r="L892">
        <v>0</v>
      </c>
      <c r="N892" s="6" t="s">
        <v>1888</v>
      </c>
      <c r="O892" s="6"/>
      <c r="P892" s="6">
        <v>2384</v>
      </c>
      <c r="Q892" s="6" t="s">
        <v>1476</v>
      </c>
      <c r="R892" s="6" t="s">
        <v>1477</v>
      </c>
      <c r="S892" s="6"/>
      <c r="T892" s="6">
        <v>167732</v>
      </c>
      <c r="U892" s="6" t="s">
        <v>4394</v>
      </c>
      <c r="V892" s="6" t="s">
        <v>4395</v>
      </c>
      <c r="W892" s="6"/>
      <c r="X892" s="6"/>
      <c r="Y892" s="6"/>
      <c r="Z892" t="s">
        <v>4391</v>
      </c>
    </row>
    <row r="893" spans="1:26">
      <c r="A893" s="1">
        <v>44302</v>
      </c>
      <c r="B893" s="2">
        <v>202104161336</v>
      </c>
      <c r="C893" t="s">
        <v>18</v>
      </c>
      <c r="D893" t="s">
        <v>5489</v>
      </c>
      <c r="E893" t="s">
        <v>4393</v>
      </c>
      <c r="F893" t="s">
        <v>19</v>
      </c>
      <c r="G893" t="s">
        <v>1476</v>
      </c>
      <c r="H893" s="3" t="s">
        <v>1740</v>
      </c>
      <c r="J893" t="s">
        <v>425</v>
      </c>
      <c r="K893">
        <v>1</v>
      </c>
      <c r="L893">
        <v>0</v>
      </c>
      <c r="N893" s="6" t="s">
        <v>1741</v>
      </c>
      <c r="O893" s="6"/>
      <c r="P893" s="6">
        <v>2384</v>
      </c>
      <c r="Q893" s="6" t="s">
        <v>1476</v>
      </c>
      <c r="R893" s="6" t="s">
        <v>1477</v>
      </c>
      <c r="S893" s="6"/>
      <c r="T893" s="6">
        <v>167732</v>
      </c>
      <c r="U893" s="6" t="s">
        <v>4394</v>
      </c>
      <c r="V893" s="6" t="s">
        <v>4395</v>
      </c>
      <c r="W893" s="6"/>
      <c r="X893" s="6"/>
      <c r="Y893" s="6"/>
      <c r="Z893" t="s">
        <v>4391</v>
      </c>
    </row>
    <row r="894" spans="1:26">
      <c r="A894" s="1">
        <v>44302</v>
      </c>
      <c r="B894" s="2">
        <v>202104161336</v>
      </c>
      <c r="C894" t="s">
        <v>18</v>
      </c>
      <c r="D894" t="s">
        <v>5489</v>
      </c>
      <c r="E894" t="s">
        <v>4393</v>
      </c>
      <c r="F894" t="s">
        <v>19</v>
      </c>
      <c r="G894" t="s">
        <v>1476</v>
      </c>
      <c r="H894" s="3" t="s">
        <v>1810</v>
      </c>
      <c r="J894" t="s">
        <v>425</v>
      </c>
      <c r="K894">
        <v>1</v>
      </c>
      <c r="L894">
        <v>0</v>
      </c>
      <c r="N894" s="6" t="s">
        <v>1811</v>
      </c>
      <c r="O894" s="6"/>
      <c r="P894" s="6">
        <v>2384</v>
      </c>
      <c r="Q894" s="6" t="s">
        <v>1476</v>
      </c>
      <c r="R894" s="6" t="s">
        <v>1477</v>
      </c>
      <c r="S894" s="6"/>
      <c r="T894" s="6">
        <v>167732</v>
      </c>
      <c r="U894" s="6" t="s">
        <v>4394</v>
      </c>
      <c r="V894" s="6" t="s">
        <v>4395</v>
      </c>
      <c r="W894" s="6"/>
      <c r="X894" s="6"/>
      <c r="Y894" s="6"/>
      <c r="Z894" t="s">
        <v>4391</v>
      </c>
    </row>
    <row r="895" spans="1:26">
      <c r="A895" s="1">
        <v>44302</v>
      </c>
      <c r="B895" s="2">
        <v>202104161337</v>
      </c>
      <c r="C895" t="s">
        <v>18</v>
      </c>
      <c r="D895" t="s">
        <v>5490</v>
      </c>
      <c r="E895" t="s">
        <v>4399</v>
      </c>
      <c r="F895" t="s">
        <v>19</v>
      </c>
      <c r="G895" t="s">
        <v>1940</v>
      </c>
      <c r="H895" s="3">
        <v>4714781020107</v>
      </c>
      <c r="J895" t="s">
        <v>425</v>
      </c>
      <c r="K895">
        <v>3</v>
      </c>
      <c r="L895">
        <v>1197</v>
      </c>
      <c r="N895" s="6" t="s">
        <v>877</v>
      </c>
      <c r="O895" s="6"/>
      <c r="P895" s="6">
        <v>1197</v>
      </c>
      <c r="Q895" s="6" t="s">
        <v>1940</v>
      </c>
      <c r="R895" s="6" t="s">
        <v>1048</v>
      </c>
      <c r="S895" s="6"/>
      <c r="T895" s="6"/>
      <c r="U895" s="6"/>
      <c r="V895" s="6"/>
      <c r="W895" s="6">
        <v>800</v>
      </c>
      <c r="X895" s="6" t="s">
        <v>4400</v>
      </c>
      <c r="Y895" s="6"/>
      <c r="Z895" t="s">
        <v>4397</v>
      </c>
    </row>
    <row r="896" spans="1:26">
      <c r="A896" s="1">
        <v>44302</v>
      </c>
      <c r="B896" s="2">
        <v>202104161337</v>
      </c>
      <c r="C896" t="s">
        <v>18</v>
      </c>
      <c r="D896" t="s">
        <v>5490</v>
      </c>
      <c r="E896" t="s">
        <v>4399</v>
      </c>
      <c r="F896" t="s">
        <v>19</v>
      </c>
      <c r="G896" t="s">
        <v>1940</v>
      </c>
      <c r="H896" s="3" t="s">
        <v>1740</v>
      </c>
      <c r="J896" t="s">
        <v>425</v>
      </c>
      <c r="K896">
        <v>1</v>
      </c>
      <c r="L896">
        <v>0</v>
      </c>
      <c r="N896" s="6" t="s">
        <v>1741</v>
      </c>
      <c r="O896" s="6"/>
      <c r="P896" s="6">
        <v>1197</v>
      </c>
      <c r="Q896" s="6" t="s">
        <v>1940</v>
      </c>
      <c r="R896" s="6" t="s">
        <v>1048</v>
      </c>
      <c r="S896" s="6"/>
      <c r="T896" s="6"/>
      <c r="U896" s="6"/>
      <c r="V896" s="6"/>
      <c r="W896" s="6">
        <v>800</v>
      </c>
      <c r="X896" s="6" t="s">
        <v>4400</v>
      </c>
      <c r="Y896" s="6"/>
      <c r="Z896" t="s">
        <v>4397</v>
      </c>
    </row>
    <row r="897" spans="1:26">
      <c r="A897" s="1">
        <v>44302</v>
      </c>
      <c r="B897" s="2">
        <v>202104161338</v>
      </c>
      <c r="C897" t="s">
        <v>18</v>
      </c>
      <c r="D897" t="s">
        <v>5491</v>
      </c>
      <c r="E897" t="s">
        <v>4404</v>
      </c>
      <c r="F897" t="s">
        <v>19</v>
      </c>
      <c r="G897" t="s">
        <v>1476</v>
      </c>
      <c r="H897" s="3" t="s">
        <v>201</v>
      </c>
      <c r="J897" t="s">
        <v>425</v>
      </c>
      <c r="K897">
        <v>1</v>
      </c>
      <c r="L897">
        <v>659</v>
      </c>
      <c r="N897" s="6" t="s">
        <v>1929</v>
      </c>
      <c r="O897" s="6"/>
      <c r="P897" s="6">
        <v>1203</v>
      </c>
      <c r="Q897" s="6" t="s">
        <v>1476</v>
      </c>
      <c r="R897" s="6" t="s">
        <v>1477</v>
      </c>
      <c r="S897" s="6"/>
      <c r="T897" s="6">
        <v>914233</v>
      </c>
      <c r="U897" s="6" t="s">
        <v>4405</v>
      </c>
      <c r="V897" s="6" t="s">
        <v>4406</v>
      </c>
      <c r="W897" s="6"/>
      <c r="X897" s="6"/>
      <c r="Y897" s="6"/>
      <c r="Z897" t="s">
        <v>4402</v>
      </c>
    </row>
    <row r="898" spans="1:26">
      <c r="A898" s="1">
        <v>44302</v>
      </c>
      <c r="B898" s="2">
        <v>202104161338</v>
      </c>
      <c r="C898" t="s">
        <v>18</v>
      </c>
      <c r="D898" t="s">
        <v>5491</v>
      </c>
      <c r="E898" t="s">
        <v>4404</v>
      </c>
      <c r="F898" t="s">
        <v>19</v>
      </c>
      <c r="G898" t="s">
        <v>1476</v>
      </c>
      <c r="H898" s="3" t="s">
        <v>163</v>
      </c>
      <c r="J898" t="s">
        <v>425</v>
      </c>
      <c r="K898">
        <v>1</v>
      </c>
      <c r="L898">
        <v>399</v>
      </c>
      <c r="N898" s="6" t="s">
        <v>1487</v>
      </c>
      <c r="O898" s="6"/>
      <c r="P898" s="6">
        <v>1203</v>
      </c>
      <c r="Q898" s="6" t="s">
        <v>1476</v>
      </c>
      <c r="R898" s="6" t="s">
        <v>1477</v>
      </c>
      <c r="S898" s="6"/>
      <c r="T898" s="6">
        <v>914233</v>
      </c>
      <c r="U898" s="6" t="s">
        <v>4405</v>
      </c>
      <c r="V898" s="6" t="s">
        <v>4406</v>
      </c>
      <c r="W898" s="6"/>
      <c r="X898" s="6"/>
      <c r="Y898" s="6"/>
      <c r="Z898" t="s">
        <v>4402</v>
      </c>
    </row>
    <row r="899" spans="1:26">
      <c r="A899" s="1">
        <v>44302</v>
      </c>
      <c r="B899" s="2">
        <v>202104161338</v>
      </c>
      <c r="C899" t="s">
        <v>18</v>
      </c>
      <c r="D899" t="s">
        <v>5491</v>
      </c>
      <c r="E899" t="s">
        <v>4404</v>
      </c>
      <c r="F899" t="s">
        <v>19</v>
      </c>
      <c r="G899" t="s">
        <v>1476</v>
      </c>
      <c r="H899" s="3">
        <v>4714781020954</v>
      </c>
      <c r="J899" t="s">
        <v>425</v>
      </c>
      <c r="K899">
        <v>1</v>
      </c>
      <c r="L899">
        <v>145</v>
      </c>
      <c r="N899" s="6" t="s">
        <v>1497</v>
      </c>
      <c r="O899" s="6"/>
      <c r="P899" s="6">
        <v>1203</v>
      </c>
      <c r="Q899" s="6" t="s">
        <v>1476</v>
      </c>
      <c r="R899" s="6" t="s">
        <v>1477</v>
      </c>
      <c r="S899" s="6"/>
      <c r="T899" s="6">
        <v>914233</v>
      </c>
      <c r="U899" s="6" t="s">
        <v>4405</v>
      </c>
      <c r="V899" s="6" t="s">
        <v>4406</v>
      </c>
      <c r="W899" s="6"/>
      <c r="X899" s="6"/>
      <c r="Y899" s="6"/>
      <c r="Z899" t="s">
        <v>4402</v>
      </c>
    </row>
    <row r="900" spans="1:26">
      <c r="A900" s="1">
        <v>44302</v>
      </c>
      <c r="B900" s="2">
        <v>202104161338</v>
      </c>
      <c r="C900" t="s">
        <v>18</v>
      </c>
      <c r="D900" t="s">
        <v>5491</v>
      </c>
      <c r="E900" t="s">
        <v>4404</v>
      </c>
      <c r="F900" t="s">
        <v>19</v>
      </c>
      <c r="G900" t="s">
        <v>1476</v>
      </c>
      <c r="H900" s="3" t="s">
        <v>1740</v>
      </c>
      <c r="J900" t="s">
        <v>425</v>
      </c>
      <c r="K900">
        <v>1</v>
      </c>
      <c r="L900">
        <v>0</v>
      </c>
      <c r="N900" s="6" t="s">
        <v>1741</v>
      </c>
      <c r="O900" s="6"/>
      <c r="P900" s="6">
        <v>1203</v>
      </c>
      <c r="Q900" s="6" t="s">
        <v>1476</v>
      </c>
      <c r="R900" s="6" t="s">
        <v>1477</v>
      </c>
      <c r="S900" s="6"/>
      <c r="T900" s="6">
        <v>914233</v>
      </c>
      <c r="U900" s="6" t="s">
        <v>4405</v>
      </c>
      <c r="V900" s="6" t="s">
        <v>4406</v>
      </c>
      <c r="W900" s="6"/>
      <c r="X900" s="6"/>
      <c r="Y900" s="6"/>
      <c r="Z900" t="s">
        <v>4402</v>
      </c>
    </row>
    <row r="901" spans="1:26">
      <c r="A901" s="1">
        <v>44302</v>
      </c>
      <c r="B901" s="2">
        <v>202104161339</v>
      </c>
      <c r="C901" t="s">
        <v>18</v>
      </c>
      <c r="D901" t="s">
        <v>5492</v>
      </c>
      <c r="E901" t="s">
        <v>4410</v>
      </c>
      <c r="F901" t="s">
        <v>19</v>
      </c>
      <c r="G901" t="s">
        <v>1476</v>
      </c>
      <c r="H901" s="3" t="s">
        <v>248</v>
      </c>
      <c r="J901" t="s">
        <v>425</v>
      </c>
      <c r="K901">
        <v>1</v>
      </c>
      <c r="L901">
        <v>960</v>
      </c>
      <c r="N901" s="6" t="s">
        <v>1485</v>
      </c>
      <c r="O901" s="6"/>
      <c r="P901" s="6">
        <v>960</v>
      </c>
      <c r="Q901" s="6" t="s">
        <v>1476</v>
      </c>
      <c r="R901" s="6" t="s">
        <v>1477</v>
      </c>
      <c r="S901" s="6"/>
      <c r="T901" s="6">
        <v>911555</v>
      </c>
      <c r="U901" s="6" t="s">
        <v>4411</v>
      </c>
      <c r="V901" s="6" t="s">
        <v>4412</v>
      </c>
      <c r="W901" s="6"/>
      <c r="X901" s="6"/>
      <c r="Y901" s="6"/>
      <c r="Z901" t="s">
        <v>4408</v>
      </c>
    </row>
    <row r="902" spans="1:26">
      <c r="A902" s="1">
        <v>44302</v>
      </c>
      <c r="B902" s="2">
        <v>202104161340</v>
      </c>
      <c r="C902" t="s">
        <v>18</v>
      </c>
      <c r="D902" t="s">
        <v>5493</v>
      </c>
      <c r="E902" t="s">
        <v>4416</v>
      </c>
      <c r="F902" t="s">
        <v>19</v>
      </c>
      <c r="G902" t="s">
        <v>1476</v>
      </c>
      <c r="H902" s="3">
        <v>4714781020510</v>
      </c>
      <c r="J902" t="s">
        <v>425</v>
      </c>
      <c r="K902">
        <v>1</v>
      </c>
      <c r="L902">
        <v>204</v>
      </c>
      <c r="N902" s="6" t="s">
        <v>1902</v>
      </c>
      <c r="O902" s="6"/>
      <c r="P902" s="6">
        <v>1802</v>
      </c>
      <c r="Q902" s="6" t="s">
        <v>1476</v>
      </c>
      <c r="R902" s="6" t="s">
        <v>1477</v>
      </c>
      <c r="S902" s="6"/>
      <c r="T902" s="6">
        <v>199267</v>
      </c>
      <c r="U902" s="6" t="s">
        <v>4417</v>
      </c>
      <c r="V902" s="6" t="s">
        <v>4418</v>
      </c>
      <c r="W902" s="6"/>
      <c r="X902" s="6"/>
      <c r="Y902" s="6"/>
      <c r="Z902" t="s">
        <v>4414</v>
      </c>
    </row>
    <row r="903" spans="1:26">
      <c r="A903" s="1">
        <v>44302</v>
      </c>
      <c r="B903" s="2">
        <v>202104161340</v>
      </c>
      <c r="C903" t="s">
        <v>18</v>
      </c>
      <c r="D903" t="s">
        <v>5493</v>
      </c>
      <c r="E903" t="s">
        <v>4416</v>
      </c>
      <c r="F903" t="s">
        <v>19</v>
      </c>
      <c r="G903" t="s">
        <v>1476</v>
      </c>
      <c r="H903" s="3" t="s">
        <v>1370</v>
      </c>
      <c r="J903" t="s">
        <v>425</v>
      </c>
      <c r="K903">
        <v>1</v>
      </c>
      <c r="L903">
        <v>650</v>
      </c>
      <c r="N903" s="6" t="s">
        <v>1558</v>
      </c>
      <c r="O903" s="6"/>
      <c r="P903" s="6">
        <v>1802</v>
      </c>
      <c r="Q903" s="6" t="s">
        <v>1476</v>
      </c>
      <c r="R903" s="6" t="s">
        <v>1477</v>
      </c>
      <c r="S903" s="6"/>
      <c r="T903" s="6">
        <v>199267</v>
      </c>
      <c r="U903" s="6" t="s">
        <v>4417</v>
      </c>
      <c r="V903" s="6" t="s">
        <v>4418</v>
      </c>
      <c r="W903" s="6"/>
      <c r="X903" s="6"/>
      <c r="Y903" s="6"/>
      <c r="Z903" t="s">
        <v>4414</v>
      </c>
    </row>
    <row r="904" spans="1:26">
      <c r="A904" s="1">
        <v>44302</v>
      </c>
      <c r="B904" s="2">
        <v>202104161340</v>
      </c>
      <c r="C904" t="s">
        <v>18</v>
      </c>
      <c r="D904" t="s">
        <v>5493</v>
      </c>
      <c r="E904" t="s">
        <v>4416</v>
      </c>
      <c r="F904" t="s">
        <v>19</v>
      </c>
      <c r="G904" t="s">
        <v>1476</v>
      </c>
      <c r="H904" s="3">
        <v>4714781021715</v>
      </c>
      <c r="J904" t="s">
        <v>425</v>
      </c>
      <c r="K904">
        <v>1</v>
      </c>
      <c r="L904">
        <v>299</v>
      </c>
      <c r="N904" s="6" t="s">
        <v>2415</v>
      </c>
      <c r="O904" s="6"/>
      <c r="P904" s="6">
        <v>1802</v>
      </c>
      <c r="Q904" s="6" t="s">
        <v>1476</v>
      </c>
      <c r="R904" s="6" t="s">
        <v>1477</v>
      </c>
      <c r="S904" s="6"/>
      <c r="T904" s="6">
        <v>199267</v>
      </c>
      <c r="U904" s="6" t="s">
        <v>4417</v>
      </c>
      <c r="V904" s="6" t="s">
        <v>4418</v>
      </c>
      <c r="W904" s="6"/>
      <c r="X904" s="6"/>
      <c r="Y904" s="6"/>
      <c r="Z904" t="s">
        <v>4414</v>
      </c>
    </row>
    <row r="905" spans="1:26">
      <c r="A905" s="1">
        <v>44302</v>
      </c>
      <c r="B905" s="2">
        <v>202104161340</v>
      </c>
      <c r="C905" t="s">
        <v>18</v>
      </c>
      <c r="D905" t="s">
        <v>5493</v>
      </c>
      <c r="E905" t="s">
        <v>4416</v>
      </c>
      <c r="F905" t="s">
        <v>19</v>
      </c>
      <c r="G905" t="s">
        <v>1476</v>
      </c>
      <c r="H905" s="3" t="s">
        <v>175</v>
      </c>
      <c r="J905" t="s">
        <v>425</v>
      </c>
      <c r="K905">
        <v>1</v>
      </c>
      <c r="L905">
        <v>450</v>
      </c>
      <c r="N905" s="6" t="s">
        <v>1482</v>
      </c>
      <c r="O905" s="6"/>
      <c r="P905" s="6">
        <v>1802</v>
      </c>
      <c r="Q905" s="6" t="s">
        <v>1476</v>
      </c>
      <c r="R905" s="6" t="s">
        <v>1477</v>
      </c>
      <c r="S905" s="6"/>
      <c r="T905" s="6">
        <v>199267</v>
      </c>
      <c r="U905" s="6" t="s">
        <v>4417</v>
      </c>
      <c r="V905" s="6" t="s">
        <v>4418</v>
      </c>
      <c r="W905" s="6"/>
      <c r="X905" s="6"/>
      <c r="Y905" s="6"/>
      <c r="Z905" t="s">
        <v>4414</v>
      </c>
    </row>
    <row r="906" spans="1:26">
      <c r="A906" s="1">
        <v>44302</v>
      </c>
      <c r="B906" s="2">
        <v>202104161340</v>
      </c>
      <c r="C906" t="s">
        <v>18</v>
      </c>
      <c r="D906" t="s">
        <v>5493</v>
      </c>
      <c r="E906" t="s">
        <v>4416</v>
      </c>
      <c r="F906" t="s">
        <v>19</v>
      </c>
      <c r="G906" t="s">
        <v>1476</v>
      </c>
      <c r="H906" s="3" t="s">
        <v>1021</v>
      </c>
      <c r="J906" t="s">
        <v>425</v>
      </c>
      <c r="K906">
        <v>1</v>
      </c>
      <c r="L906">
        <v>199</v>
      </c>
      <c r="N906" s="6" t="s">
        <v>1527</v>
      </c>
      <c r="O906" s="6"/>
      <c r="P906" s="6">
        <v>1802</v>
      </c>
      <c r="Q906" s="6" t="s">
        <v>1476</v>
      </c>
      <c r="R906" s="6" t="s">
        <v>1477</v>
      </c>
      <c r="S906" s="6"/>
      <c r="T906" s="6">
        <v>199267</v>
      </c>
      <c r="U906" s="6" t="s">
        <v>4417</v>
      </c>
      <c r="V906" s="6" t="s">
        <v>4418</v>
      </c>
      <c r="W906" s="6"/>
      <c r="X906" s="6"/>
      <c r="Y906" s="6"/>
      <c r="Z906" t="s">
        <v>4414</v>
      </c>
    </row>
    <row r="907" spans="1:26">
      <c r="A907" s="1">
        <v>44302</v>
      </c>
      <c r="B907" s="2">
        <v>202104161340</v>
      </c>
      <c r="C907" t="s">
        <v>18</v>
      </c>
      <c r="D907" t="s">
        <v>5493</v>
      </c>
      <c r="E907" t="s">
        <v>4416</v>
      </c>
      <c r="F907" t="s">
        <v>19</v>
      </c>
      <c r="G907" t="s">
        <v>1476</v>
      </c>
      <c r="H907" s="3" t="s">
        <v>1740</v>
      </c>
      <c r="J907" t="s">
        <v>425</v>
      </c>
      <c r="K907">
        <v>1</v>
      </c>
      <c r="L907">
        <v>0</v>
      </c>
      <c r="N907" s="6" t="s">
        <v>1741</v>
      </c>
      <c r="O907" s="6"/>
      <c r="P907" s="6">
        <v>1802</v>
      </c>
      <c r="Q907" s="6" t="s">
        <v>1476</v>
      </c>
      <c r="R907" s="6" t="s">
        <v>1477</v>
      </c>
      <c r="S907" s="6"/>
      <c r="T907" s="6">
        <v>199267</v>
      </c>
      <c r="U907" s="6" t="s">
        <v>4417</v>
      </c>
      <c r="V907" s="6" t="s">
        <v>4418</v>
      </c>
      <c r="W907" s="6"/>
      <c r="X907" s="6"/>
      <c r="Y907" s="6"/>
      <c r="Z907" t="s">
        <v>4414</v>
      </c>
    </row>
    <row r="908" spans="1:26">
      <c r="A908" s="1">
        <v>44302</v>
      </c>
      <c r="B908" s="2">
        <v>202104161340</v>
      </c>
      <c r="C908" t="s">
        <v>18</v>
      </c>
      <c r="D908" t="s">
        <v>5493</v>
      </c>
      <c r="E908" t="s">
        <v>4416</v>
      </c>
      <c r="F908" t="s">
        <v>19</v>
      </c>
      <c r="G908" t="s">
        <v>1476</v>
      </c>
      <c r="H908" s="3" t="s">
        <v>1810</v>
      </c>
      <c r="J908" t="s">
        <v>425</v>
      </c>
      <c r="K908">
        <v>1</v>
      </c>
      <c r="L908">
        <v>0</v>
      </c>
      <c r="N908" s="6" t="s">
        <v>1811</v>
      </c>
      <c r="O908" s="6"/>
      <c r="P908" s="6">
        <v>1802</v>
      </c>
      <c r="Q908" s="6" t="s">
        <v>1476</v>
      </c>
      <c r="R908" s="6" t="s">
        <v>1477</v>
      </c>
      <c r="S908" s="6"/>
      <c r="T908" s="6">
        <v>199267</v>
      </c>
      <c r="U908" s="6" t="s">
        <v>4417</v>
      </c>
      <c r="V908" s="6" t="s">
        <v>4418</v>
      </c>
      <c r="W908" s="6"/>
      <c r="X908" s="6"/>
      <c r="Y908" s="6"/>
      <c r="Z908" t="s">
        <v>4414</v>
      </c>
    </row>
    <row r="909" spans="1:26">
      <c r="A909" s="1">
        <v>44302</v>
      </c>
      <c r="B909" s="2">
        <v>202104161340</v>
      </c>
      <c r="C909" t="s">
        <v>18</v>
      </c>
      <c r="D909" t="s">
        <v>5493</v>
      </c>
      <c r="E909" t="s">
        <v>4416</v>
      </c>
      <c r="F909" t="s">
        <v>19</v>
      </c>
      <c r="G909" t="s">
        <v>1476</v>
      </c>
      <c r="H909" s="3" t="s">
        <v>1887</v>
      </c>
      <c r="J909" t="s">
        <v>425</v>
      </c>
      <c r="K909">
        <v>1</v>
      </c>
      <c r="L909">
        <v>0</v>
      </c>
      <c r="N909" s="6" t="s">
        <v>1888</v>
      </c>
      <c r="O909" s="6"/>
      <c r="P909" s="6">
        <v>1802</v>
      </c>
      <c r="Q909" s="6" t="s">
        <v>1476</v>
      </c>
      <c r="R909" s="6" t="s">
        <v>1477</v>
      </c>
      <c r="S909" s="6"/>
      <c r="T909" s="6">
        <v>199267</v>
      </c>
      <c r="U909" s="6" t="s">
        <v>4417</v>
      </c>
      <c r="V909" s="6" t="s">
        <v>4418</v>
      </c>
      <c r="W909" s="6"/>
      <c r="X909" s="6"/>
      <c r="Y909" s="6"/>
      <c r="Z909" t="s">
        <v>4414</v>
      </c>
    </row>
    <row r="910" spans="1:26">
      <c r="A910" s="1">
        <v>44302</v>
      </c>
      <c r="B910" s="2">
        <v>202104161341</v>
      </c>
      <c r="C910" t="s">
        <v>18</v>
      </c>
      <c r="D910" t="s">
        <v>5494</v>
      </c>
      <c r="E910" t="s">
        <v>4422</v>
      </c>
      <c r="F910" t="s">
        <v>19</v>
      </c>
      <c r="G910" t="s">
        <v>1476</v>
      </c>
      <c r="H910" s="3" t="s">
        <v>163</v>
      </c>
      <c r="J910" t="s">
        <v>425</v>
      </c>
      <c r="K910">
        <v>2</v>
      </c>
      <c r="L910">
        <v>736</v>
      </c>
      <c r="N910" s="6" t="s">
        <v>1487</v>
      </c>
      <c r="O910" s="6"/>
      <c r="P910" s="6">
        <v>1186</v>
      </c>
      <c r="Q910" s="6" t="s">
        <v>1476</v>
      </c>
      <c r="R910" s="6" t="s">
        <v>1477</v>
      </c>
      <c r="S910" s="6"/>
      <c r="T910" s="6">
        <v>188049</v>
      </c>
      <c r="U910" s="6" t="s">
        <v>4423</v>
      </c>
      <c r="V910" s="6" t="s">
        <v>4424</v>
      </c>
      <c r="W910" s="6"/>
      <c r="X910" s="6"/>
      <c r="Y910" s="6"/>
      <c r="Z910" t="s">
        <v>4420</v>
      </c>
    </row>
    <row r="911" spans="1:26">
      <c r="A911" s="1">
        <v>44302</v>
      </c>
      <c r="B911" s="2">
        <v>202104161341</v>
      </c>
      <c r="C911" t="s">
        <v>18</v>
      </c>
      <c r="D911" t="s">
        <v>5494</v>
      </c>
      <c r="E911" t="s">
        <v>4422</v>
      </c>
      <c r="F911" t="s">
        <v>19</v>
      </c>
      <c r="G911" t="s">
        <v>1476</v>
      </c>
      <c r="H911" s="3" t="s">
        <v>175</v>
      </c>
      <c r="J911" t="s">
        <v>425</v>
      </c>
      <c r="K911">
        <v>1</v>
      </c>
      <c r="L911">
        <v>450</v>
      </c>
      <c r="N911" s="6" t="s">
        <v>1482</v>
      </c>
      <c r="O911" s="6"/>
      <c r="P911" s="6">
        <v>1186</v>
      </c>
      <c r="Q911" s="6" t="s">
        <v>1476</v>
      </c>
      <c r="R911" s="6" t="s">
        <v>1477</v>
      </c>
      <c r="S911" s="6"/>
      <c r="T911" s="6">
        <v>188049</v>
      </c>
      <c r="U911" s="6" t="s">
        <v>4423</v>
      </c>
      <c r="V911" s="6" t="s">
        <v>4424</v>
      </c>
      <c r="W911" s="6"/>
      <c r="X911" s="6"/>
      <c r="Y911" s="6"/>
      <c r="Z911" t="s">
        <v>4420</v>
      </c>
    </row>
    <row r="912" spans="1:26">
      <c r="A912" s="1">
        <v>44302</v>
      </c>
      <c r="B912" s="2">
        <v>202104161341</v>
      </c>
      <c r="C912" t="s">
        <v>18</v>
      </c>
      <c r="D912" t="s">
        <v>5494</v>
      </c>
      <c r="E912" t="s">
        <v>4422</v>
      </c>
      <c r="F912" t="s">
        <v>19</v>
      </c>
      <c r="G912" t="s">
        <v>1476</v>
      </c>
      <c r="H912" s="3" t="s">
        <v>1740</v>
      </c>
      <c r="J912" t="s">
        <v>425</v>
      </c>
      <c r="K912">
        <v>1</v>
      </c>
      <c r="L912">
        <v>0</v>
      </c>
      <c r="N912" s="6" t="s">
        <v>1741</v>
      </c>
      <c r="O912" s="6"/>
      <c r="P912" s="6">
        <v>1186</v>
      </c>
      <c r="Q912" s="6" t="s">
        <v>1476</v>
      </c>
      <c r="R912" s="6" t="s">
        <v>1477</v>
      </c>
      <c r="S912" s="6"/>
      <c r="T912" s="6">
        <v>188049</v>
      </c>
      <c r="U912" s="6" t="s">
        <v>4423</v>
      </c>
      <c r="V912" s="6" t="s">
        <v>4424</v>
      </c>
      <c r="W912" s="6"/>
      <c r="X912" s="6"/>
      <c r="Y912" s="6"/>
      <c r="Z912" t="s">
        <v>4420</v>
      </c>
    </row>
    <row r="913" spans="1:26">
      <c r="A913" s="1">
        <v>44302</v>
      </c>
      <c r="B913" s="2">
        <v>202104161342</v>
      </c>
      <c r="C913" t="s">
        <v>18</v>
      </c>
      <c r="D913" t="s">
        <v>5495</v>
      </c>
      <c r="E913" t="s">
        <v>4428</v>
      </c>
      <c r="F913" t="s">
        <v>19</v>
      </c>
      <c r="G913" t="s">
        <v>1940</v>
      </c>
      <c r="H913" s="3">
        <v>4714781020541</v>
      </c>
      <c r="J913" t="s">
        <v>425</v>
      </c>
      <c r="K913">
        <v>2</v>
      </c>
      <c r="L913">
        <v>600</v>
      </c>
      <c r="N913" s="6" t="s">
        <v>1493</v>
      </c>
      <c r="O913" s="6"/>
      <c r="P913" s="6">
        <v>950</v>
      </c>
      <c r="Q913" s="6" t="s">
        <v>1940</v>
      </c>
      <c r="R913" s="6" t="s">
        <v>1048</v>
      </c>
      <c r="S913" s="6"/>
      <c r="T913" s="6"/>
      <c r="U913" s="6"/>
      <c r="V913" s="6"/>
      <c r="W913" s="6">
        <v>221</v>
      </c>
      <c r="X913" s="6" t="s">
        <v>4429</v>
      </c>
      <c r="Y913" s="6"/>
      <c r="Z913" t="s">
        <v>4426</v>
      </c>
    </row>
    <row r="914" spans="1:26">
      <c r="A914" s="1">
        <v>44302</v>
      </c>
      <c r="B914" s="2">
        <v>202104161342</v>
      </c>
      <c r="C914" t="s">
        <v>18</v>
      </c>
      <c r="D914" t="s">
        <v>5495</v>
      </c>
      <c r="E914" t="s">
        <v>4428</v>
      </c>
      <c r="F914" t="s">
        <v>19</v>
      </c>
      <c r="G914" t="s">
        <v>1940</v>
      </c>
      <c r="H914" s="3">
        <v>4714781020268</v>
      </c>
      <c r="J914" t="s">
        <v>425</v>
      </c>
      <c r="K914">
        <v>1</v>
      </c>
      <c r="L914">
        <v>350</v>
      </c>
      <c r="N914" s="6" t="s">
        <v>1909</v>
      </c>
      <c r="O914" s="6"/>
      <c r="P914" s="6">
        <v>950</v>
      </c>
      <c r="Q914" s="6" t="s">
        <v>1940</v>
      </c>
      <c r="R914" s="6" t="s">
        <v>1048</v>
      </c>
      <c r="S914" s="6"/>
      <c r="T914" s="6"/>
      <c r="U914" s="6"/>
      <c r="V914" s="6"/>
      <c r="W914" s="6">
        <v>221</v>
      </c>
      <c r="X914" s="6" t="s">
        <v>4429</v>
      </c>
      <c r="Y914" s="6"/>
      <c r="Z914" t="s">
        <v>4426</v>
      </c>
    </row>
    <row r="915" spans="1:26">
      <c r="A915" s="1">
        <v>44302</v>
      </c>
      <c r="B915" s="2">
        <v>202104161343</v>
      </c>
      <c r="C915" t="s">
        <v>18</v>
      </c>
      <c r="D915" t="s">
        <v>5496</v>
      </c>
      <c r="E915" t="s">
        <v>4433</v>
      </c>
      <c r="F915" t="s">
        <v>19</v>
      </c>
      <c r="G915" t="s">
        <v>1476</v>
      </c>
      <c r="H915" s="3">
        <v>4714781020510</v>
      </c>
      <c r="J915" t="s">
        <v>425</v>
      </c>
      <c r="K915">
        <v>1</v>
      </c>
      <c r="L915">
        <v>299</v>
      </c>
      <c r="N915" s="6" t="s">
        <v>1902</v>
      </c>
      <c r="O915" s="6"/>
      <c r="P915" s="6">
        <v>718</v>
      </c>
      <c r="Q915" s="6" t="s">
        <v>1476</v>
      </c>
      <c r="R915" s="6" t="s">
        <v>1477</v>
      </c>
      <c r="S915" s="6"/>
      <c r="T915" s="6">
        <v>201597</v>
      </c>
      <c r="U915" s="6" t="s">
        <v>4434</v>
      </c>
      <c r="V915" s="6" t="s">
        <v>4435</v>
      </c>
      <c r="W915" s="6"/>
      <c r="X915" s="6"/>
      <c r="Y915" s="6"/>
      <c r="Z915" t="s">
        <v>4431</v>
      </c>
    </row>
    <row r="916" spans="1:26">
      <c r="A916" s="1">
        <v>44302</v>
      </c>
      <c r="B916" s="2">
        <v>202104161343</v>
      </c>
      <c r="C916" t="s">
        <v>18</v>
      </c>
      <c r="D916" t="s">
        <v>5496</v>
      </c>
      <c r="E916" t="s">
        <v>4433</v>
      </c>
      <c r="F916" t="s">
        <v>19</v>
      </c>
      <c r="G916" t="s">
        <v>1476</v>
      </c>
      <c r="H916" s="3">
        <v>4714781021463</v>
      </c>
      <c r="J916" t="s">
        <v>425</v>
      </c>
      <c r="K916">
        <v>1</v>
      </c>
      <c r="L916">
        <v>120</v>
      </c>
      <c r="N916" s="6" t="s">
        <v>3102</v>
      </c>
      <c r="O916" s="6"/>
      <c r="P916" s="6">
        <v>718</v>
      </c>
      <c r="Q916" s="6" t="s">
        <v>1476</v>
      </c>
      <c r="R916" s="6" t="s">
        <v>1477</v>
      </c>
      <c r="S916" s="6"/>
      <c r="T916" s="6">
        <v>201597</v>
      </c>
      <c r="U916" s="6" t="s">
        <v>4434</v>
      </c>
      <c r="V916" s="6" t="s">
        <v>4435</v>
      </c>
      <c r="W916" s="6"/>
      <c r="X916" s="6"/>
      <c r="Y916" s="6"/>
      <c r="Z916" t="s">
        <v>4431</v>
      </c>
    </row>
    <row r="917" spans="1:26">
      <c r="A917" s="1">
        <v>44302</v>
      </c>
      <c r="B917" s="2">
        <v>202104161343</v>
      </c>
      <c r="C917" t="s">
        <v>18</v>
      </c>
      <c r="D917" t="s">
        <v>5496</v>
      </c>
      <c r="E917" t="s">
        <v>4433</v>
      </c>
      <c r="F917" t="s">
        <v>19</v>
      </c>
      <c r="G917" t="s">
        <v>1476</v>
      </c>
      <c r="H917" s="3">
        <v>4714781024716</v>
      </c>
      <c r="J917" t="s">
        <v>425</v>
      </c>
      <c r="K917">
        <v>1</v>
      </c>
      <c r="L917">
        <v>299</v>
      </c>
      <c r="N917" s="6" t="s">
        <v>1515</v>
      </c>
      <c r="O917" s="6"/>
      <c r="P917" s="6">
        <v>718</v>
      </c>
      <c r="Q917" s="6" t="s">
        <v>1476</v>
      </c>
      <c r="R917" s="6" t="s">
        <v>1477</v>
      </c>
      <c r="S917" s="6"/>
      <c r="T917" s="6">
        <v>201597</v>
      </c>
      <c r="U917" s="6" t="s">
        <v>4434</v>
      </c>
      <c r="V917" s="6" t="s">
        <v>4435</v>
      </c>
      <c r="W917" s="6"/>
      <c r="X917" s="6"/>
      <c r="Y917" s="6"/>
      <c r="Z917" t="s">
        <v>4431</v>
      </c>
    </row>
    <row r="918" spans="1:26">
      <c r="A918" s="1">
        <v>44302</v>
      </c>
      <c r="B918" s="2">
        <v>202104161344</v>
      </c>
      <c r="C918" t="s">
        <v>18</v>
      </c>
      <c r="D918" t="s">
        <v>5497</v>
      </c>
      <c r="E918" t="s">
        <v>4439</v>
      </c>
      <c r="F918" t="s">
        <v>19</v>
      </c>
      <c r="G918" t="s">
        <v>1940</v>
      </c>
      <c r="H918" s="3" t="s">
        <v>296</v>
      </c>
      <c r="J918" t="s">
        <v>425</v>
      </c>
      <c r="K918">
        <v>3</v>
      </c>
      <c r="L918">
        <v>1985</v>
      </c>
      <c r="N918" s="6" t="s">
        <v>1945</v>
      </c>
      <c r="O918" s="6"/>
      <c r="P918" s="6">
        <v>1985</v>
      </c>
      <c r="Q918" s="6" t="s">
        <v>1940</v>
      </c>
      <c r="R918" s="6" t="s">
        <v>1495</v>
      </c>
      <c r="S918" s="6"/>
      <c r="T918" s="6"/>
      <c r="U918" s="6"/>
      <c r="V918" s="6"/>
      <c r="W918" s="6">
        <v>303</v>
      </c>
      <c r="X918" s="6" t="s">
        <v>4440</v>
      </c>
      <c r="Y918" s="6"/>
      <c r="Z918" t="s">
        <v>4437</v>
      </c>
    </row>
    <row r="919" spans="1:26">
      <c r="A919" s="1">
        <v>44302</v>
      </c>
      <c r="B919" s="2">
        <v>202104161344</v>
      </c>
      <c r="C919" t="s">
        <v>18</v>
      </c>
      <c r="D919" t="s">
        <v>5497</v>
      </c>
      <c r="E919" t="s">
        <v>4439</v>
      </c>
      <c r="F919" t="s">
        <v>19</v>
      </c>
      <c r="G919" t="s">
        <v>1940</v>
      </c>
      <c r="H919" s="3" t="s">
        <v>1740</v>
      </c>
      <c r="J919" t="s">
        <v>425</v>
      </c>
      <c r="K919">
        <v>1</v>
      </c>
      <c r="L919">
        <v>0</v>
      </c>
      <c r="N919" s="6" t="s">
        <v>1741</v>
      </c>
      <c r="O919" s="6"/>
      <c r="P919" s="6">
        <v>1985</v>
      </c>
      <c r="Q919" s="6" t="s">
        <v>1940</v>
      </c>
      <c r="R919" s="6" t="s">
        <v>1495</v>
      </c>
      <c r="S919" s="6"/>
      <c r="T919" s="6"/>
      <c r="U919" s="6"/>
      <c r="V919" s="6"/>
      <c r="W919" s="6">
        <v>303</v>
      </c>
      <c r="X919" s="6" t="s">
        <v>4440</v>
      </c>
      <c r="Y919" s="6"/>
      <c r="Z919" t="s">
        <v>4437</v>
      </c>
    </row>
    <row r="920" spans="1:26">
      <c r="A920" s="1">
        <v>44302</v>
      </c>
      <c r="B920" s="2">
        <v>202104161344</v>
      </c>
      <c r="C920" t="s">
        <v>18</v>
      </c>
      <c r="D920" t="s">
        <v>5497</v>
      </c>
      <c r="E920" t="s">
        <v>4439</v>
      </c>
      <c r="F920" t="s">
        <v>19</v>
      </c>
      <c r="G920" t="s">
        <v>1940</v>
      </c>
      <c r="H920" s="3" t="s">
        <v>1740</v>
      </c>
      <c r="J920" t="s">
        <v>425</v>
      </c>
      <c r="K920">
        <v>1</v>
      </c>
      <c r="L920">
        <v>0</v>
      </c>
      <c r="N920" s="6" t="s">
        <v>1741</v>
      </c>
      <c r="O920" s="6"/>
      <c r="P920" s="6">
        <v>1985</v>
      </c>
      <c r="Q920" s="6" t="s">
        <v>1940</v>
      </c>
      <c r="R920" s="6" t="s">
        <v>1495</v>
      </c>
      <c r="S920" s="6"/>
      <c r="T920" s="6"/>
      <c r="U920" s="6"/>
      <c r="V920" s="6"/>
      <c r="W920" s="6">
        <v>303</v>
      </c>
      <c r="X920" s="6" t="s">
        <v>4440</v>
      </c>
      <c r="Y920" s="6"/>
      <c r="Z920" t="s">
        <v>4437</v>
      </c>
    </row>
    <row r="921" spans="1:26">
      <c r="A921" s="1">
        <v>44302</v>
      </c>
      <c r="B921" s="2">
        <v>202104161344</v>
      </c>
      <c r="C921" t="s">
        <v>18</v>
      </c>
      <c r="D921" t="s">
        <v>5497</v>
      </c>
      <c r="E921" t="s">
        <v>4439</v>
      </c>
      <c r="F921" t="s">
        <v>19</v>
      </c>
      <c r="G921" t="s">
        <v>1940</v>
      </c>
      <c r="H921" s="3" t="s">
        <v>1740</v>
      </c>
      <c r="J921" t="s">
        <v>425</v>
      </c>
      <c r="K921">
        <v>1</v>
      </c>
      <c r="L921">
        <v>0</v>
      </c>
      <c r="N921" s="6" t="s">
        <v>1741</v>
      </c>
      <c r="O921" s="6"/>
      <c r="P921" s="6">
        <v>1985</v>
      </c>
      <c r="Q921" s="6" t="s">
        <v>1940</v>
      </c>
      <c r="R921" s="6" t="s">
        <v>1495</v>
      </c>
      <c r="S921" s="6"/>
      <c r="T921" s="6"/>
      <c r="U921" s="6"/>
      <c r="V921" s="6"/>
      <c r="W921" s="6">
        <v>303</v>
      </c>
      <c r="X921" s="6" t="s">
        <v>4440</v>
      </c>
      <c r="Y921" s="6"/>
      <c r="Z921" t="s">
        <v>4437</v>
      </c>
    </row>
    <row r="922" spans="1:26">
      <c r="A922" s="1">
        <v>44302</v>
      </c>
      <c r="B922" s="2">
        <v>202104161345</v>
      </c>
      <c r="C922" t="s">
        <v>18</v>
      </c>
      <c r="D922" t="s">
        <v>5498</v>
      </c>
      <c r="E922" t="s">
        <v>4444</v>
      </c>
      <c r="F922" t="s">
        <v>19</v>
      </c>
      <c r="G922" t="s">
        <v>1476</v>
      </c>
      <c r="H922" s="3" t="s">
        <v>181</v>
      </c>
      <c r="J922" t="s">
        <v>425</v>
      </c>
      <c r="K922">
        <v>1</v>
      </c>
      <c r="L922">
        <v>888</v>
      </c>
      <c r="N922" s="6" t="s">
        <v>879</v>
      </c>
      <c r="O922" s="6"/>
      <c r="P922" s="6">
        <v>888</v>
      </c>
      <c r="Q922" s="6" t="s">
        <v>1476</v>
      </c>
      <c r="R922" s="6" t="s">
        <v>1477</v>
      </c>
      <c r="S922" s="6"/>
      <c r="T922" s="6">
        <v>199441</v>
      </c>
      <c r="U922" s="6" t="s">
        <v>4445</v>
      </c>
      <c r="V922" s="6" t="s">
        <v>4446</v>
      </c>
      <c r="W922" s="6"/>
      <c r="X922" s="6"/>
      <c r="Y922" s="6"/>
      <c r="Z922" t="s">
        <v>4442</v>
      </c>
    </row>
    <row r="923" spans="1:26">
      <c r="A923" s="1">
        <v>44302</v>
      </c>
      <c r="B923" s="2">
        <v>202104161346</v>
      </c>
      <c r="C923" t="s">
        <v>18</v>
      </c>
      <c r="D923" t="s">
        <v>5499</v>
      </c>
      <c r="E923" t="s">
        <v>4450</v>
      </c>
      <c r="F923" t="s">
        <v>19</v>
      </c>
      <c r="G923" t="s">
        <v>1476</v>
      </c>
      <c r="H923" s="3" t="s">
        <v>165</v>
      </c>
      <c r="J923" t="s">
        <v>425</v>
      </c>
      <c r="K923">
        <v>1</v>
      </c>
      <c r="L923">
        <v>399</v>
      </c>
      <c r="N923" s="6" t="s">
        <v>1487</v>
      </c>
      <c r="O923" s="6"/>
      <c r="P923" s="6">
        <v>798</v>
      </c>
      <c r="Q923" s="6" t="s">
        <v>1476</v>
      </c>
      <c r="R923" s="6" t="s">
        <v>1048</v>
      </c>
      <c r="S923" s="6"/>
      <c r="T923" s="6">
        <v>165367</v>
      </c>
      <c r="U923" s="6" t="s">
        <v>4451</v>
      </c>
      <c r="V923" s="6" t="s">
        <v>4452</v>
      </c>
      <c r="W923" s="6"/>
      <c r="X923" s="6"/>
      <c r="Y923" s="6"/>
      <c r="Z923" t="s">
        <v>4448</v>
      </c>
    </row>
    <row r="924" spans="1:26">
      <c r="A924" s="1">
        <v>44302</v>
      </c>
      <c r="B924" s="2">
        <v>202104161346</v>
      </c>
      <c r="C924" t="s">
        <v>18</v>
      </c>
      <c r="D924" t="s">
        <v>5499</v>
      </c>
      <c r="E924" t="s">
        <v>4450</v>
      </c>
      <c r="F924" t="s">
        <v>19</v>
      </c>
      <c r="G924" t="s">
        <v>1476</v>
      </c>
      <c r="H924" s="3" t="s">
        <v>166</v>
      </c>
      <c r="J924" t="s">
        <v>425</v>
      </c>
      <c r="K924">
        <v>1</v>
      </c>
      <c r="L924">
        <v>399</v>
      </c>
      <c r="N924" s="6" t="s">
        <v>1487</v>
      </c>
      <c r="O924" s="6"/>
      <c r="P924" s="6">
        <v>798</v>
      </c>
      <c r="Q924" s="6" t="s">
        <v>1476</v>
      </c>
      <c r="R924" s="6" t="s">
        <v>1048</v>
      </c>
      <c r="S924" s="6"/>
      <c r="T924" s="6">
        <v>165367</v>
      </c>
      <c r="U924" s="6" t="s">
        <v>4451</v>
      </c>
      <c r="V924" s="6" t="s">
        <v>4452</v>
      </c>
      <c r="W924" s="6"/>
      <c r="X924" s="6"/>
      <c r="Y924" s="6"/>
      <c r="Z924" t="s">
        <v>4448</v>
      </c>
    </row>
    <row r="925" spans="1:26">
      <c r="A925" s="1">
        <v>44302</v>
      </c>
      <c r="B925" s="2">
        <v>202104161347</v>
      </c>
      <c r="C925" t="s">
        <v>18</v>
      </c>
      <c r="D925" t="s">
        <v>5500</v>
      </c>
      <c r="E925" t="s">
        <v>4456</v>
      </c>
      <c r="F925" t="s">
        <v>19</v>
      </c>
      <c r="G925" t="s">
        <v>1476</v>
      </c>
      <c r="H925" s="3" t="s">
        <v>1045</v>
      </c>
      <c r="J925" t="s">
        <v>425</v>
      </c>
      <c r="K925">
        <v>1</v>
      </c>
      <c r="L925">
        <v>342</v>
      </c>
      <c r="N925" s="6" t="s">
        <v>1487</v>
      </c>
      <c r="O925" s="6"/>
      <c r="P925" s="6">
        <v>1091</v>
      </c>
      <c r="Q925" s="6" t="s">
        <v>1476</v>
      </c>
      <c r="R925" s="6" t="s">
        <v>1477</v>
      </c>
      <c r="S925" s="6"/>
      <c r="T925" s="6">
        <v>913012</v>
      </c>
      <c r="U925" s="6" t="s">
        <v>4457</v>
      </c>
      <c r="V925" s="6" t="s">
        <v>4458</v>
      </c>
      <c r="W925" s="6"/>
      <c r="X925" s="6"/>
      <c r="Y925" s="6"/>
      <c r="Z925" t="s">
        <v>4454</v>
      </c>
    </row>
    <row r="926" spans="1:26">
      <c r="A926" s="1">
        <v>44302</v>
      </c>
      <c r="B926" s="2">
        <v>202104161347</v>
      </c>
      <c r="C926" t="s">
        <v>18</v>
      </c>
      <c r="D926" t="s">
        <v>5500</v>
      </c>
      <c r="E926" t="s">
        <v>4456</v>
      </c>
      <c r="F926" t="s">
        <v>19</v>
      </c>
      <c r="G926" t="s">
        <v>1476</v>
      </c>
      <c r="H926" s="3" t="s">
        <v>175</v>
      </c>
      <c r="J926" t="s">
        <v>425</v>
      </c>
      <c r="K926">
        <v>1</v>
      </c>
      <c r="L926">
        <v>450</v>
      </c>
      <c r="N926" s="6" t="s">
        <v>1482</v>
      </c>
      <c r="O926" s="6"/>
      <c r="P926" s="6">
        <v>1091</v>
      </c>
      <c r="Q926" s="6" t="s">
        <v>1476</v>
      </c>
      <c r="R926" s="6" t="s">
        <v>1477</v>
      </c>
      <c r="S926" s="6"/>
      <c r="T926" s="6">
        <v>913012</v>
      </c>
      <c r="U926" s="6" t="s">
        <v>4457</v>
      </c>
      <c r="V926" s="6" t="s">
        <v>4458</v>
      </c>
      <c r="W926" s="6"/>
      <c r="X926" s="6"/>
      <c r="Y926" s="6"/>
      <c r="Z926" t="s">
        <v>4454</v>
      </c>
    </row>
    <row r="927" spans="1:26">
      <c r="A927" s="1">
        <v>44302</v>
      </c>
      <c r="B927" s="2">
        <v>202104161347</v>
      </c>
      <c r="C927" t="s">
        <v>18</v>
      </c>
      <c r="D927" t="s">
        <v>5500</v>
      </c>
      <c r="E927" t="s">
        <v>4456</v>
      </c>
      <c r="F927" t="s">
        <v>19</v>
      </c>
      <c r="G927" t="s">
        <v>1476</v>
      </c>
      <c r="H927" s="3">
        <v>4714781024723</v>
      </c>
      <c r="J927" t="s">
        <v>425</v>
      </c>
      <c r="K927">
        <v>1</v>
      </c>
      <c r="L927">
        <v>299</v>
      </c>
      <c r="N927" s="6" t="s">
        <v>1525</v>
      </c>
      <c r="O927" s="6"/>
      <c r="P927" s="6">
        <v>1091</v>
      </c>
      <c r="Q927" s="6" t="s">
        <v>1476</v>
      </c>
      <c r="R927" s="6" t="s">
        <v>1477</v>
      </c>
      <c r="S927" s="6"/>
      <c r="T927" s="6">
        <v>913012</v>
      </c>
      <c r="U927" s="6" t="s">
        <v>4457</v>
      </c>
      <c r="V927" s="6" t="s">
        <v>4458</v>
      </c>
      <c r="W927" s="6"/>
      <c r="X927" s="6"/>
      <c r="Y927" s="6"/>
      <c r="Z927" t="s">
        <v>4454</v>
      </c>
    </row>
    <row r="928" spans="1:26">
      <c r="A928" s="1">
        <v>44302</v>
      </c>
      <c r="B928" s="2">
        <v>202104161347</v>
      </c>
      <c r="C928" t="s">
        <v>18</v>
      </c>
      <c r="D928" t="s">
        <v>5500</v>
      </c>
      <c r="E928" t="s">
        <v>4456</v>
      </c>
      <c r="F928" t="s">
        <v>19</v>
      </c>
      <c r="G928" t="s">
        <v>1476</v>
      </c>
      <c r="H928" s="3" t="s">
        <v>1740</v>
      </c>
      <c r="J928" t="s">
        <v>425</v>
      </c>
      <c r="K928">
        <v>1</v>
      </c>
      <c r="L928">
        <v>0</v>
      </c>
      <c r="N928" s="6" t="s">
        <v>1741</v>
      </c>
      <c r="O928" s="6"/>
      <c r="P928" s="6">
        <v>1091</v>
      </c>
      <c r="Q928" s="6" t="s">
        <v>1476</v>
      </c>
      <c r="R928" s="6" t="s">
        <v>1477</v>
      </c>
      <c r="S928" s="6"/>
      <c r="T928" s="6">
        <v>913012</v>
      </c>
      <c r="U928" s="6" t="s">
        <v>4457</v>
      </c>
      <c r="V928" s="6" t="s">
        <v>4458</v>
      </c>
      <c r="W928" s="6"/>
      <c r="X928" s="6"/>
      <c r="Y928" s="6"/>
      <c r="Z928" t="s">
        <v>4454</v>
      </c>
    </row>
    <row r="929" spans="1:26">
      <c r="A929" s="1">
        <v>44302</v>
      </c>
      <c r="B929" s="2">
        <v>202104161348</v>
      </c>
      <c r="C929" t="s">
        <v>18</v>
      </c>
      <c r="D929" t="s">
        <v>5501</v>
      </c>
      <c r="E929" t="s">
        <v>4462</v>
      </c>
      <c r="F929" t="s">
        <v>19</v>
      </c>
      <c r="G929" t="s">
        <v>1476</v>
      </c>
      <c r="H929" s="3" t="s">
        <v>295</v>
      </c>
      <c r="J929" t="s">
        <v>425</v>
      </c>
      <c r="K929">
        <v>1</v>
      </c>
      <c r="L929">
        <v>229</v>
      </c>
      <c r="N929" s="6" t="s">
        <v>1479</v>
      </c>
      <c r="O929" s="6"/>
      <c r="P929" s="6">
        <v>1507</v>
      </c>
      <c r="Q929" s="6" t="s">
        <v>1476</v>
      </c>
      <c r="R929" s="6" t="s">
        <v>1477</v>
      </c>
      <c r="S929" s="6"/>
      <c r="T929" s="6">
        <v>185349</v>
      </c>
      <c r="U929" s="6" t="s">
        <v>4463</v>
      </c>
      <c r="V929" s="6" t="s">
        <v>4464</v>
      </c>
      <c r="W929" s="6"/>
      <c r="X929" s="6"/>
      <c r="Y929" s="6"/>
      <c r="Z929" t="s">
        <v>4460</v>
      </c>
    </row>
    <row r="930" spans="1:26">
      <c r="A930" s="1">
        <v>44302</v>
      </c>
      <c r="B930" s="2">
        <v>202104161348</v>
      </c>
      <c r="C930" t="s">
        <v>18</v>
      </c>
      <c r="D930" t="s">
        <v>5501</v>
      </c>
      <c r="E930" t="s">
        <v>4462</v>
      </c>
      <c r="F930" t="s">
        <v>19</v>
      </c>
      <c r="G930" t="s">
        <v>1476</v>
      </c>
      <c r="H930" s="3" t="s">
        <v>298</v>
      </c>
      <c r="J930" t="s">
        <v>425</v>
      </c>
      <c r="K930">
        <v>1</v>
      </c>
      <c r="L930">
        <v>680</v>
      </c>
      <c r="N930" s="6" t="s">
        <v>1945</v>
      </c>
      <c r="O930" s="6"/>
      <c r="P930" s="6">
        <v>1507</v>
      </c>
      <c r="Q930" s="6" t="s">
        <v>1476</v>
      </c>
      <c r="R930" s="6" t="s">
        <v>1477</v>
      </c>
      <c r="S930" s="6"/>
      <c r="T930" s="6">
        <v>185349</v>
      </c>
      <c r="U930" s="6" t="s">
        <v>4463</v>
      </c>
      <c r="V930" s="6" t="s">
        <v>4464</v>
      </c>
      <c r="W930" s="6"/>
      <c r="X930" s="6"/>
      <c r="Y930" s="6"/>
      <c r="Z930" t="s">
        <v>4460</v>
      </c>
    </row>
    <row r="931" spans="1:26">
      <c r="A931" s="1">
        <v>44302</v>
      </c>
      <c r="B931" s="2">
        <v>202104161348</v>
      </c>
      <c r="C931" t="s">
        <v>18</v>
      </c>
      <c r="D931" t="s">
        <v>5501</v>
      </c>
      <c r="E931" t="s">
        <v>4462</v>
      </c>
      <c r="F931" t="s">
        <v>19</v>
      </c>
      <c r="G931" t="s">
        <v>1476</v>
      </c>
      <c r="H931" s="3">
        <v>4714781024723</v>
      </c>
      <c r="J931" t="s">
        <v>425</v>
      </c>
      <c r="K931">
        <v>1</v>
      </c>
      <c r="L931">
        <v>299</v>
      </c>
      <c r="N931" s="6" t="s">
        <v>1525</v>
      </c>
      <c r="O931" s="6"/>
      <c r="P931" s="6">
        <v>1507</v>
      </c>
      <c r="Q931" s="6" t="s">
        <v>1476</v>
      </c>
      <c r="R931" s="6" t="s">
        <v>1477</v>
      </c>
      <c r="S931" s="6"/>
      <c r="T931" s="6">
        <v>185349</v>
      </c>
      <c r="U931" s="6" t="s">
        <v>4463</v>
      </c>
      <c r="V931" s="6" t="s">
        <v>4464</v>
      </c>
      <c r="W931" s="6"/>
      <c r="X931" s="6"/>
      <c r="Y931" s="6"/>
      <c r="Z931" t="s">
        <v>4460</v>
      </c>
    </row>
    <row r="932" spans="1:26">
      <c r="A932" s="1">
        <v>44302</v>
      </c>
      <c r="B932" s="2">
        <v>202104161348</v>
      </c>
      <c r="C932" t="s">
        <v>18</v>
      </c>
      <c r="D932" t="s">
        <v>5501</v>
      </c>
      <c r="E932" t="s">
        <v>4462</v>
      </c>
      <c r="F932" t="s">
        <v>19</v>
      </c>
      <c r="G932" t="s">
        <v>1476</v>
      </c>
      <c r="H932" s="3">
        <v>4714781020282</v>
      </c>
      <c r="J932" t="s">
        <v>425</v>
      </c>
      <c r="K932">
        <v>1</v>
      </c>
      <c r="L932">
        <v>299</v>
      </c>
      <c r="N932" s="6" t="s">
        <v>1913</v>
      </c>
      <c r="O932" s="6"/>
      <c r="P932" s="6">
        <v>1507</v>
      </c>
      <c r="Q932" s="6" t="s">
        <v>1476</v>
      </c>
      <c r="R932" s="6" t="s">
        <v>1477</v>
      </c>
      <c r="S932" s="6"/>
      <c r="T932" s="6">
        <v>185349</v>
      </c>
      <c r="U932" s="6" t="s">
        <v>4463</v>
      </c>
      <c r="V932" s="6" t="s">
        <v>4464</v>
      </c>
      <c r="W932" s="6"/>
      <c r="X932" s="6"/>
      <c r="Y932" s="6"/>
      <c r="Z932" t="s">
        <v>4460</v>
      </c>
    </row>
    <row r="933" spans="1:26">
      <c r="A933" s="1">
        <v>44302</v>
      </c>
      <c r="B933" s="2">
        <v>202104161348</v>
      </c>
      <c r="C933" t="s">
        <v>18</v>
      </c>
      <c r="D933" t="s">
        <v>5501</v>
      </c>
      <c r="E933" t="s">
        <v>4462</v>
      </c>
      <c r="F933" t="s">
        <v>19</v>
      </c>
      <c r="G933" t="s">
        <v>1476</v>
      </c>
      <c r="H933" s="3" t="s">
        <v>1740</v>
      </c>
      <c r="J933" t="s">
        <v>425</v>
      </c>
      <c r="K933">
        <v>1</v>
      </c>
      <c r="L933">
        <v>0</v>
      </c>
      <c r="N933" s="6" t="s">
        <v>1741</v>
      </c>
      <c r="O933" s="6"/>
      <c r="P933" s="6">
        <v>1507</v>
      </c>
      <c r="Q933" s="6" t="s">
        <v>1476</v>
      </c>
      <c r="R933" s="6" t="s">
        <v>1477</v>
      </c>
      <c r="S933" s="6"/>
      <c r="T933" s="6">
        <v>185349</v>
      </c>
      <c r="U933" s="6" t="s">
        <v>4463</v>
      </c>
      <c r="V933" s="6" t="s">
        <v>4464</v>
      </c>
      <c r="W933" s="6"/>
      <c r="X933" s="6"/>
      <c r="Y933" s="6"/>
      <c r="Z933" t="s">
        <v>4460</v>
      </c>
    </row>
    <row r="934" spans="1:26">
      <c r="A934" s="1">
        <v>44302</v>
      </c>
      <c r="B934" s="2">
        <v>202104161348</v>
      </c>
      <c r="C934" t="s">
        <v>18</v>
      </c>
      <c r="D934" t="s">
        <v>5501</v>
      </c>
      <c r="E934" t="s">
        <v>4462</v>
      </c>
      <c r="F934" t="s">
        <v>19</v>
      </c>
      <c r="G934" t="s">
        <v>1476</v>
      </c>
      <c r="H934" s="3" t="s">
        <v>1887</v>
      </c>
      <c r="J934" t="s">
        <v>425</v>
      </c>
      <c r="K934">
        <v>1</v>
      </c>
      <c r="L934">
        <v>0</v>
      </c>
      <c r="N934" s="6" t="s">
        <v>1888</v>
      </c>
      <c r="O934" s="6"/>
      <c r="P934" s="6">
        <v>1507</v>
      </c>
      <c r="Q934" s="6" t="s">
        <v>1476</v>
      </c>
      <c r="R934" s="6" t="s">
        <v>1477</v>
      </c>
      <c r="S934" s="6"/>
      <c r="T934" s="6">
        <v>185349</v>
      </c>
      <c r="U934" s="6" t="s">
        <v>4463</v>
      </c>
      <c r="V934" s="6" t="s">
        <v>4464</v>
      </c>
      <c r="W934" s="6"/>
      <c r="X934" s="6"/>
      <c r="Y934" s="6"/>
      <c r="Z934" t="s">
        <v>4460</v>
      </c>
    </row>
    <row r="935" spans="1:26">
      <c r="A935" s="1">
        <v>44302</v>
      </c>
      <c r="B935" s="2">
        <v>202104161349</v>
      </c>
      <c r="C935" t="s">
        <v>18</v>
      </c>
      <c r="D935" t="s">
        <v>5502</v>
      </c>
      <c r="E935" t="s">
        <v>4468</v>
      </c>
      <c r="F935" t="s">
        <v>19</v>
      </c>
      <c r="G935" t="s">
        <v>1940</v>
      </c>
      <c r="H935" s="3">
        <v>4714781020107</v>
      </c>
      <c r="J935" t="s">
        <v>425</v>
      </c>
      <c r="K935">
        <v>2</v>
      </c>
      <c r="L935">
        <v>798</v>
      </c>
      <c r="N935" s="6" t="s">
        <v>877</v>
      </c>
      <c r="O935" s="6"/>
      <c r="P935" s="6">
        <v>798</v>
      </c>
      <c r="Q935" s="6" t="s">
        <v>1940</v>
      </c>
      <c r="R935" s="6" t="s">
        <v>1495</v>
      </c>
      <c r="S935" s="6"/>
      <c r="T935" s="6"/>
      <c r="U935" s="6"/>
      <c r="V935" s="6"/>
      <c r="W935" s="6">
        <v>260</v>
      </c>
      <c r="X935" s="6" t="s">
        <v>4469</v>
      </c>
      <c r="Y935" s="6"/>
      <c r="Z935" t="s">
        <v>4466</v>
      </c>
    </row>
    <row r="936" spans="1:26">
      <c r="A936" s="1">
        <v>44302</v>
      </c>
      <c r="B936" s="2">
        <v>202104161350</v>
      </c>
      <c r="C936" t="s">
        <v>18</v>
      </c>
      <c r="D936" t="s">
        <v>5503</v>
      </c>
      <c r="E936" t="s">
        <v>4473</v>
      </c>
      <c r="F936" t="s">
        <v>19</v>
      </c>
      <c r="G936" t="s">
        <v>1476</v>
      </c>
      <c r="H936" s="3">
        <v>4714781024730</v>
      </c>
      <c r="J936" t="s">
        <v>425</v>
      </c>
      <c r="K936">
        <v>1</v>
      </c>
      <c r="L936">
        <v>299</v>
      </c>
      <c r="N936" s="6" t="s">
        <v>1500</v>
      </c>
      <c r="O936" s="6"/>
      <c r="P936" s="6">
        <v>364</v>
      </c>
      <c r="Q936" s="6" t="s">
        <v>1476</v>
      </c>
      <c r="R936" s="6" t="s">
        <v>1477</v>
      </c>
      <c r="S936" s="6"/>
      <c r="T936" s="6">
        <v>153995</v>
      </c>
      <c r="U936" s="6" t="s">
        <v>4474</v>
      </c>
      <c r="V936" s="6" t="s">
        <v>4475</v>
      </c>
      <c r="W936" s="6"/>
      <c r="X936" s="6"/>
      <c r="Y936" s="6"/>
      <c r="Z936" t="s">
        <v>4471</v>
      </c>
    </row>
    <row r="937" spans="1:26">
      <c r="A937" s="1">
        <v>44302</v>
      </c>
      <c r="B937" s="2">
        <v>202104161350</v>
      </c>
      <c r="C937" t="s">
        <v>18</v>
      </c>
      <c r="D937" t="s">
        <v>5503</v>
      </c>
      <c r="E937" t="s">
        <v>4473</v>
      </c>
      <c r="F937" t="s">
        <v>19</v>
      </c>
      <c r="G937" t="s">
        <v>1476</v>
      </c>
      <c r="H937" s="3" t="s">
        <v>1474</v>
      </c>
      <c r="J937" t="s">
        <v>1475</v>
      </c>
      <c r="K937">
        <v>1</v>
      </c>
      <c r="L937">
        <v>65</v>
      </c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</row>
    <row r="938" spans="1:26">
      <c r="A938" s="1">
        <v>44302</v>
      </c>
      <c r="B938" s="2">
        <v>202104161351</v>
      </c>
      <c r="C938" t="s">
        <v>18</v>
      </c>
      <c r="D938" t="s">
        <v>5504</v>
      </c>
      <c r="E938" t="s">
        <v>4479</v>
      </c>
      <c r="F938" t="s">
        <v>19</v>
      </c>
      <c r="G938" t="s">
        <v>1940</v>
      </c>
      <c r="H938" s="3">
        <v>4714781020282</v>
      </c>
      <c r="J938" t="s">
        <v>425</v>
      </c>
      <c r="K938">
        <v>1</v>
      </c>
      <c r="L938">
        <v>299</v>
      </c>
      <c r="N938" s="6" t="s">
        <v>1913</v>
      </c>
      <c r="O938" s="6"/>
      <c r="P938" s="6">
        <v>897</v>
      </c>
      <c r="Q938" s="6" t="s">
        <v>1940</v>
      </c>
      <c r="R938" s="6" t="s">
        <v>1495</v>
      </c>
      <c r="S938" s="6"/>
      <c r="T938" s="6"/>
      <c r="U938" s="6"/>
      <c r="V938" s="6"/>
      <c r="W938" s="6">
        <v>235</v>
      </c>
      <c r="X938" s="6" t="s">
        <v>4480</v>
      </c>
      <c r="Y938" s="6"/>
      <c r="Z938" t="s">
        <v>4477</v>
      </c>
    </row>
    <row r="939" spans="1:26">
      <c r="A939" s="1">
        <v>44302</v>
      </c>
      <c r="B939" s="2">
        <v>202104161351</v>
      </c>
      <c r="C939" t="s">
        <v>18</v>
      </c>
      <c r="D939" t="s">
        <v>5504</v>
      </c>
      <c r="E939" t="s">
        <v>4479</v>
      </c>
      <c r="F939" t="s">
        <v>19</v>
      </c>
      <c r="G939" t="s">
        <v>1940</v>
      </c>
      <c r="H939" s="3">
        <v>4714781024730</v>
      </c>
      <c r="J939" t="s">
        <v>425</v>
      </c>
      <c r="K939">
        <v>1</v>
      </c>
      <c r="L939">
        <v>299</v>
      </c>
      <c r="N939" s="6" t="s">
        <v>1500</v>
      </c>
      <c r="O939" s="6"/>
      <c r="P939" s="6">
        <v>897</v>
      </c>
      <c r="Q939" s="6" t="s">
        <v>1940</v>
      </c>
      <c r="R939" s="6" t="s">
        <v>1495</v>
      </c>
      <c r="S939" s="6"/>
      <c r="T939" s="6"/>
      <c r="U939" s="6"/>
      <c r="V939" s="6"/>
      <c r="W939" s="6">
        <v>235</v>
      </c>
      <c r="X939" s="6" t="s">
        <v>4480</v>
      </c>
      <c r="Y939" s="6"/>
      <c r="Z939" t="s">
        <v>4477</v>
      </c>
    </row>
    <row r="940" spans="1:26">
      <c r="A940" s="1">
        <v>44302</v>
      </c>
      <c r="B940" s="2">
        <v>202104161351</v>
      </c>
      <c r="C940" t="s">
        <v>18</v>
      </c>
      <c r="D940" t="s">
        <v>5504</v>
      </c>
      <c r="E940" t="s">
        <v>4479</v>
      </c>
      <c r="F940" t="s">
        <v>19</v>
      </c>
      <c r="G940" t="s">
        <v>1940</v>
      </c>
      <c r="H940" s="3">
        <v>4714781024716</v>
      </c>
      <c r="J940" t="s">
        <v>425</v>
      </c>
      <c r="K940">
        <v>1</v>
      </c>
      <c r="L940">
        <v>299</v>
      </c>
      <c r="N940" s="6" t="s">
        <v>1515</v>
      </c>
      <c r="O940" s="6"/>
      <c r="P940" s="6">
        <v>897</v>
      </c>
      <c r="Q940" s="6" t="s">
        <v>1940</v>
      </c>
      <c r="R940" s="6" t="s">
        <v>1495</v>
      </c>
      <c r="S940" s="6"/>
      <c r="T940" s="6"/>
      <c r="U940" s="6"/>
      <c r="V940" s="6"/>
      <c r="W940" s="6">
        <v>235</v>
      </c>
      <c r="X940" s="6" t="s">
        <v>4480</v>
      </c>
      <c r="Y940" s="6"/>
      <c r="Z940" t="s">
        <v>4477</v>
      </c>
    </row>
    <row r="941" spans="1:26">
      <c r="A941" s="1">
        <v>44302</v>
      </c>
      <c r="B941" s="2">
        <v>202104161352</v>
      </c>
      <c r="C941" t="s">
        <v>18</v>
      </c>
      <c r="D941" t="s">
        <v>5505</v>
      </c>
      <c r="E941" t="s">
        <v>4484</v>
      </c>
      <c r="F941" t="s">
        <v>19</v>
      </c>
      <c r="G941" t="s">
        <v>1476</v>
      </c>
      <c r="H941" s="3" t="s">
        <v>181</v>
      </c>
      <c r="J941" t="s">
        <v>425</v>
      </c>
      <c r="K941">
        <v>1</v>
      </c>
      <c r="L941">
        <v>888</v>
      </c>
      <c r="N941" s="6" t="s">
        <v>879</v>
      </c>
      <c r="O941" s="6"/>
      <c r="P941" s="6">
        <v>888</v>
      </c>
      <c r="Q941" s="6" t="s">
        <v>1476</v>
      </c>
      <c r="R941" s="6" t="s">
        <v>1477</v>
      </c>
      <c r="S941" s="6"/>
      <c r="T941" s="6">
        <v>110208</v>
      </c>
      <c r="U941" s="6" t="s">
        <v>4485</v>
      </c>
      <c r="V941" s="6" t="s">
        <v>4486</v>
      </c>
      <c r="W941" s="6"/>
      <c r="X941" s="6"/>
      <c r="Y941" s="6"/>
      <c r="Z941" t="s">
        <v>4482</v>
      </c>
    </row>
    <row r="942" spans="1:26">
      <c r="A942" s="1">
        <v>44302</v>
      </c>
      <c r="B942" s="2">
        <v>202104161353</v>
      </c>
      <c r="C942" t="s">
        <v>18</v>
      </c>
      <c r="D942" t="s">
        <v>5506</v>
      </c>
      <c r="E942" t="s">
        <v>4490</v>
      </c>
      <c r="F942" t="s">
        <v>19</v>
      </c>
      <c r="G942" t="s">
        <v>1476</v>
      </c>
      <c r="H942" s="3" t="s">
        <v>163</v>
      </c>
      <c r="J942" t="s">
        <v>425</v>
      </c>
      <c r="K942">
        <v>1</v>
      </c>
      <c r="L942">
        <v>399</v>
      </c>
      <c r="N942" s="6" t="s">
        <v>1487</v>
      </c>
      <c r="O942" s="6"/>
      <c r="P942" s="6">
        <v>849</v>
      </c>
      <c r="Q942" s="6" t="s">
        <v>1476</v>
      </c>
      <c r="R942" s="6" t="s">
        <v>1477</v>
      </c>
      <c r="S942" s="6"/>
      <c r="T942" s="6">
        <v>871345</v>
      </c>
      <c r="U942" s="6" t="s">
        <v>4491</v>
      </c>
      <c r="V942" s="6" t="s">
        <v>4492</v>
      </c>
      <c r="W942" s="6"/>
      <c r="X942" s="6"/>
      <c r="Y942" s="6"/>
      <c r="Z942" t="s">
        <v>4488</v>
      </c>
    </row>
    <row r="943" spans="1:26">
      <c r="A943" s="1">
        <v>44302</v>
      </c>
      <c r="B943" s="2">
        <v>202104161353</v>
      </c>
      <c r="C943" t="s">
        <v>18</v>
      </c>
      <c r="D943" t="s">
        <v>5506</v>
      </c>
      <c r="E943" t="s">
        <v>4490</v>
      </c>
      <c r="F943" t="s">
        <v>19</v>
      </c>
      <c r="G943" t="s">
        <v>1476</v>
      </c>
      <c r="H943" s="3" t="s">
        <v>175</v>
      </c>
      <c r="J943" t="s">
        <v>425</v>
      </c>
      <c r="K943">
        <v>1</v>
      </c>
      <c r="L943">
        <v>450</v>
      </c>
      <c r="N943" s="6" t="s">
        <v>1482</v>
      </c>
      <c r="O943" s="6"/>
      <c r="P943" s="6">
        <v>849</v>
      </c>
      <c r="Q943" s="6" t="s">
        <v>1476</v>
      </c>
      <c r="R943" s="6" t="s">
        <v>1477</v>
      </c>
      <c r="S943" s="6"/>
      <c r="T943" s="6">
        <v>871345</v>
      </c>
      <c r="U943" s="6" t="s">
        <v>4491</v>
      </c>
      <c r="V943" s="6" t="s">
        <v>4492</v>
      </c>
      <c r="W943" s="6"/>
      <c r="X943" s="6"/>
      <c r="Y943" s="6"/>
      <c r="Z943" t="s">
        <v>4488</v>
      </c>
    </row>
    <row r="944" spans="1:26">
      <c r="A944" s="1">
        <v>44302</v>
      </c>
      <c r="B944" s="2">
        <v>202104161354</v>
      </c>
      <c r="C944" t="s">
        <v>18</v>
      </c>
      <c r="D944" t="s">
        <v>5507</v>
      </c>
      <c r="E944" t="s">
        <v>4496</v>
      </c>
      <c r="F944" t="s">
        <v>19</v>
      </c>
      <c r="G944" t="s">
        <v>1940</v>
      </c>
      <c r="H944" s="3" t="s">
        <v>163</v>
      </c>
      <c r="J944" t="s">
        <v>425</v>
      </c>
      <c r="K944">
        <v>2</v>
      </c>
      <c r="L944">
        <v>798</v>
      </c>
      <c r="N944" s="6" t="s">
        <v>1487</v>
      </c>
      <c r="O944" s="6"/>
      <c r="P944" s="6">
        <v>798</v>
      </c>
      <c r="Q944" s="6" t="s">
        <v>1940</v>
      </c>
      <c r="R944" s="6" t="s">
        <v>1941</v>
      </c>
      <c r="S944" s="6"/>
      <c r="T944" s="6"/>
      <c r="U944" s="6"/>
      <c r="V944" s="6"/>
      <c r="W944" s="6">
        <v>221</v>
      </c>
      <c r="X944" s="6" t="s">
        <v>4497</v>
      </c>
      <c r="Y944" s="6"/>
      <c r="Z944" t="s">
        <v>4494</v>
      </c>
    </row>
    <row r="945" spans="1:26">
      <c r="A945" s="1">
        <v>44302</v>
      </c>
      <c r="B945" s="2">
        <v>202104161355</v>
      </c>
      <c r="C945" t="s">
        <v>18</v>
      </c>
      <c r="D945" t="s">
        <v>5508</v>
      </c>
      <c r="E945" t="s">
        <v>4501</v>
      </c>
      <c r="F945" t="s">
        <v>19</v>
      </c>
      <c r="G945" t="s">
        <v>1476</v>
      </c>
      <c r="H945" s="3" t="s">
        <v>436</v>
      </c>
      <c r="J945" t="s">
        <v>425</v>
      </c>
      <c r="K945">
        <v>2</v>
      </c>
      <c r="L945">
        <v>1215</v>
      </c>
      <c r="N945" s="6" t="s">
        <v>1558</v>
      </c>
      <c r="O945" s="6"/>
      <c r="P945" s="6">
        <v>1605</v>
      </c>
      <c r="Q945" s="6" t="s">
        <v>1476</v>
      </c>
      <c r="R945" s="6" t="s">
        <v>1477</v>
      </c>
      <c r="S945" s="6"/>
      <c r="T945" s="6">
        <v>182591</v>
      </c>
      <c r="U945" s="6" t="s">
        <v>4502</v>
      </c>
      <c r="V945" s="6" t="s">
        <v>4503</v>
      </c>
      <c r="W945" s="6"/>
      <c r="X945" s="6"/>
      <c r="Y945" s="6"/>
      <c r="Z945" t="s">
        <v>4499</v>
      </c>
    </row>
    <row r="946" spans="1:26">
      <c r="A946" s="1">
        <v>44302</v>
      </c>
      <c r="B946" s="2">
        <v>202104161355</v>
      </c>
      <c r="C946" t="s">
        <v>18</v>
      </c>
      <c r="D946" t="s">
        <v>5508</v>
      </c>
      <c r="E946" t="s">
        <v>4501</v>
      </c>
      <c r="F946" t="s">
        <v>19</v>
      </c>
      <c r="G946" t="s">
        <v>1476</v>
      </c>
      <c r="H946" s="3" t="s">
        <v>340</v>
      </c>
      <c r="J946" t="s">
        <v>425</v>
      </c>
      <c r="K946">
        <v>1</v>
      </c>
      <c r="L946">
        <v>390</v>
      </c>
      <c r="N946" s="6" t="s">
        <v>1924</v>
      </c>
      <c r="O946" s="6"/>
      <c r="P946" s="6">
        <v>1605</v>
      </c>
      <c r="Q946" s="6" t="s">
        <v>1476</v>
      </c>
      <c r="R946" s="6" t="s">
        <v>1477</v>
      </c>
      <c r="S946" s="6"/>
      <c r="T946" s="6">
        <v>182591</v>
      </c>
      <c r="U946" s="6" t="s">
        <v>4502</v>
      </c>
      <c r="V946" s="6" t="s">
        <v>4503</v>
      </c>
      <c r="W946" s="6"/>
      <c r="X946" s="6"/>
      <c r="Y946" s="6"/>
      <c r="Z946" t="s">
        <v>4499</v>
      </c>
    </row>
    <row r="947" spans="1:26">
      <c r="A947" s="1">
        <v>44302</v>
      </c>
      <c r="B947" s="2">
        <v>202104161355</v>
      </c>
      <c r="C947" t="s">
        <v>18</v>
      </c>
      <c r="D947" t="s">
        <v>5508</v>
      </c>
      <c r="E947" t="s">
        <v>4501</v>
      </c>
      <c r="F947" t="s">
        <v>19</v>
      </c>
      <c r="G947" t="s">
        <v>1476</v>
      </c>
      <c r="H947" s="3" t="s">
        <v>1740</v>
      </c>
      <c r="J947" t="s">
        <v>425</v>
      </c>
      <c r="K947">
        <v>1</v>
      </c>
      <c r="L947">
        <v>0</v>
      </c>
      <c r="N947" s="6" t="s">
        <v>1741</v>
      </c>
      <c r="O947" s="6"/>
      <c r="P947" s="6">
        <v>1605</v>
      </c>
      <c r="Q947" s="6" t="s">
        <v>1476</v>
      </c>
      <c r="R947" s="6" t="s">
        <v>1477</v>
      </c>
      <c r="S947" s="6"/>
      <c r="T947" s="6">
        <v>182591</v>
      </c>
      <c r="U947" s="6" t="s">
        <v>4502</v>
      </c>
      <c r="V947" s="6" t="s">
        <v>4503</v>
      </c>
      <c r="W947" s="6"/>
      <c r="X947" s="6"/>
      <c r="Y947" s="6"/>
      <c r="Z947" t="s">
        <v>4499</v>
      </c>
    </row>
    <row r="948" spans="1:26">
      <c r="A948" s="1">
        <v>44302</v>
      </c>
      <c r="B948" s="2">
        <v>202104161355</v>
      </c>
      <c r="C948" t="s">
        <v>18</v>
      </c>
      <c r="D948" t="s">
        <v>5508</v>
      </c>
      <c r="E948" t="s">
        <v>4501</v>
      </c>
      <c r="F948" t="s">
        <v>19</v>
      </c>
      <c r="G948" t="s">
        <v>1476</v>
      </c>
      <c r="H948" s="3" t="s">
        <v>1740</v>
      </c>
      <c r="J948" t="s">
        <v>425</v>
      </c>
      <c r="K948">
        <v>1</v>
      </c>
      <c r="L948">
        <v>0</v>
      </c>
      <c r="N948" s="6" t="s">
        <v>1741</v>
      </c>
      <c r="O948" s="6"/>
      <c r="P948" s="6">
        <v>1605</v>
      </c>
      <c r="Q948" s="6" t="s">
        <v>1476</v>
      </c>
      <c r="R948" s="6" t="s">
        <v>1477</v>
      </c>
      <c r="S948" s="6"/>
      <c r="T948" s="6">
        <v>182591</v>
      </c>
      <c r="U948" s="6" t="s">
        <v>4502</v>
      </c>
      <c r="V948" s="6" t="s">
        <v>4503</v>
      </c>
      <c r="W948" s="6"/>
      <c r="X948" s="6"/>
      <c r="Y948" s="6"/>
      <c r="Z948" t="s">
        <v>4499</v>
      </c>
    </row>
    <row r="949" spans="1:26">
      <c r="A949" s="1">
        <v>44302</v>
      </c>
      <c r="B949" s="2">
        <v>202104161356</v>
      </c>
      <c r="C949" t="s">
        <v>18</v>
      </c>
      <c r="D949" t="s">
        <v>5509</v>
      </c>
      <c r="E949" t="s">
        <v>4507</v>
      </c>
      <c r="F949" t="s">
        <v>19</v>
      </c>
      <c r="G949" t="s">
        <v>1476</v>
      </c>
      <c r="H949" s="3" t="s">
        <v>181</v>
      </c>
      <c r="J949" t="s">
        <v>425</v>
      </c>
      <c r="K949">
        <v>1</v>
      </c>
      <c r="L949">
        <v>830</v>
      </c>
      <c r="N949" s="6" t="s">
        <v>879</v>
      </c>
      <c r="O949" s="6"/>
      <c r="P949" s="6">
        <v>1110</v>
      </c>
      <c r="Q949" s="6" t="s">
        <v>1476</v>
      </c>
      <c r="R949" s="6" t="s">
        <v>1477</v>
      </c>
      <c r="S949" s="6"/>
      <c r="T949" s="6">
        <v>216670</v>
      </c>
      <c r="U949" s="6" t="s">
        <v>2442</v>
      </c>
      <c r="V949" s="6" t="s">
        <v>2443</v>
      </c>
      <c r="W949" s="6"/>
      <c r="X949" s="6"/>
      <c r="Y949" s="6"/>
      <c r="Z949" t="s">
        <v>4505</v>
      </c>
    </row>
    <row r="950" spans="1:26">
      <c r="A950" s="1">
        <v>44302</v>
      </c>
      <c r="B950" s="2">
        <v>202104161356</v>
      </c>
      <c r="C950" t="s">
        <v>18</v>
      </c>
      <c r="D950" t="s">
        <v>5509</v>
      </c>
      <c r="E950" t="s">
        <v>4507</v>
      </c>
      <c r="F950" t="s">
        <v>19</v>
      </c>
      <c r="G950" t="s">
        <v>1476</v>
      </c>
      <c r="H950" s="3" t="s">
        <v>295</v>
      </c>
      <c r="J950" t="s">
        <v>425</v>
      </c>
      <c r="K950">
        <v>1</v>
      </c>
      <c r="L950">
        <v>280</v>
      </c>
      <c r="N950" s="6" t="s">
        <v>1479</v>
      </c>
      <c r="O950" s="6"/>
      <c r="P950" s="6">
        <v>1110</v>
      </c>
      <c r="Q950" s="6" t="s">
        <v>1476</v>
      </c>
      <c r="R950" s="6" t="s">
        <v>1477</v>
      </c>
      <c r="S950" s="6"/>
      <c r="T950" s="6">
        <v>216670</v>
      </c>
      <c r="U950" s="6" t="s">
        <v>2442</v>
      </c>
      <c r="V950" s="6" t="s">
        <v>2443</v>
      </c>
      <c r="W950" s="6"/>
      <c r="X950" s="6"/>
      <c r="Y950" s="6"/>
      <c r="Z950" t="s">
        <v>4505</v>
      </c>
    </row>
    <row r="951" spans="1:26">
      <c r="A951" s="1">
        <v>44302</v>
      </c>
      <c r="B951" s="2">
        <v>202104161356</v>
      </c>
      <c r="C951" t="s">
        <v>18</v>
      </c>
      <c r="D951" t="s">
        <v>5509</v>
      </c>
      <c r="E951" t="s">
        <v>4507</v>
      </c>
      <c r="F951" t="s">
        <v>19</v>
      </c>
      <c r="G951" t="s">
        <v>1476</v>
      </c>
      <c r="H951" s="3" t="s">
        <v>1887</v>
      </c>
      <c r="J951" t="s">
        <v>425</v>
      </c>
      <c r="K951">
        <v>1</v>
      </c>
      <c r="L951">
        <v>0</v>
      </c>
      <c r="N951" s="6" t="s">
        <v>1888</v>
      </c>
      <c r="O951" s="6"/>
      <c r="P951" s="6">
        <v>1110</v>
      </c>
      <c r="Q951" s="6" t="s">
        <v>1476</v>
      </c>
      <c r="R951" s="6" t="s">
        <v>1477</v>
      </c>
      <c r="S951" s="6"/>
      <c r="T951" s="6">
        <v>216670</v>
      </c>
      <c r="U951" s="6" t="s">
        <v>2442</v>
      </c>
      <c r="V951" s="6" t="s">
        <v>2443</v>
      </c>
      <c r="W951" s="6"/>
      <c r="X951" s="6"/>
      <c r="Y951" s="6"/>
      <c r="Z951" t="s">
        <v>4505</v>
      </c>
    </row>
    <row r="952" spans="1:26">
      <c r="A952" s="1">
        <v>44302</v>
      </c>
      <c r="B952" s="2">
        <v>202104161357</v>
      </c>
      <c r="C952" t="s">
        <v>18</v>
      </c>
      <c r="D952" t="s">
        <v>5510</v>
      </c>
      <c r="E952" t="s">
        <v>4511</v>
      </c>
      <c r="F952" t="s">
        <v>19</v>
      </c>
      <c r="G952" t="s">
        <v>1476</v>
      </c>
      <c r="H952" s="3">
        <v>4714781021463</v>
      </c>
      <c r="J952" t="s">
        <v>425</v>
      </c>
      <c r="K952">
        <v>2</v>
      </c>
      <c r="L952">
        <v>240</v>
      </c>
      <c r="N952" s="6" t="s">
        <v>3102</v>
      </c>
      <c r="O952" s="6"/>
      <c r="P952" s="6">
        <v>603</v>
      </c>
      <c r="Q952" s="6" t="s">
        <v>1476</v>
      </c>
      <c r="R952" s="6" t="s">
        <v>1477</v>
      </c>
      <c r="S952" s="6"/>
      <c r="T952" s="6">
        <v>963408</v>
      </c>
      <c r="U952" s="6" t="s">
        <v>4512</v>
      </c>
      <c r="V952" s="6" t="s">
        <v>4513</v>
      </c>
      <c r="W952" s="6"/>
      <c r="X952" s="6"/>
      <c r="Y952" s="6"/>
      <c r="Z952" t="s">
        <v>4509</v>
      </c>
    </row>
    <row r="953" spans="1:26">
      <c r="A953" s="1">
        <v>44302</v>
      </c>
      <c r="B953" s="2">
        <v>202104161357</v>
      </c>
      <c r="C953" t="s">
        <v>18</v>
      </c>
      <c r="D953" t="s">
        <v>5510</v>
      </c>
      <c r="E953" t="s">
        <v>4511</v>
      </c>
      <c r="F953" t="s">
        <v>19</v>
      </c>
      <c r="G953" t="s">
        <v>1476</v>
      </c>
      <c r="H953" s="3">
        <v>4714781020954</v>
      </c>
      <c r="J953" t="s">
        <v>425</v>
      </c>
      <c r="K953">
        <v>2</v>
      </c>
      <c r="L953">
        <v>298</v>
      </c>
      <c r="N953" s="6" t="s">
        <v>1523</v>
      </c>
      <c r="O953" s="6"/>
      <c r="P953" s="6">
        <v>603</v>
      </c>
      <c r="Q953" s="6" t="s">
        <v>1476</v>
      </c>
      <c r="R953" s="6" t="s">
        <v>1477</v>
      </c>
      <c r="S953" s="6"/>
      <c r="T953" s="6">
        <v>963408</v>
      </c>
      <c r="U953" s="6" t="s">
        <v>4512</v>
      </c>
      <c r="V953" s="6" t="s">
        <v>4513</v>
      </c>
      <c r="W953" s="6"/>
      <c r="X953" s="6"/>
      <c r="Y953" s="6"/>
      <c r="Z953" t="s">
        <v>4509</v>
      </c>
    </row>
    <row r="954" spans="1:26">
      <c r="A954" s="1">
        <v>44302</v>
      </c>
      <c r="B954" s="2">
        <v>202104161357</v>
      </c>
      <c r="C954" t="s">
        <v>18</v>
      </c>
      <c r="D954" t="s">
        <v>5510</v>
      </c>
      <c r="E954" t="s">
        <v>4511</v>
      </c>
      <c r="F954" t="s">
        <v>19</v>
      </c>
      <c r="G954" t="s">
        <v>1476</v>
      </c>
      <c r="H954" s="3" t="s">
        <v>1474</v>
      </c>
      <c r="J954" t="s">
        <v>1475</v>
      </c>
      <c r="K954">
        <v>1</v>
      </c>
      <c r="L954">
        <v>65</v>
      </c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</row>
    <row r="955" spans="1:26">
      <c r="A955" s="1">
        <v>44302</v>
      </c>
      <c r="B955" s="2">
        <v>202104161358</v>
      </c>
      <c r="C955" t="s">
        <v>18</v>
      </c>
      <c r="D955" t="s">
        <v>5511</v>
      </c>
      <c r="E955" t="s">
        <v>4517</v>
      </c>
      <c r="F955" t="s">
        <v>19</v>
      </c>
      <c r="G955" t="s">
        <v>1476</v>
      </c>
      <c r="H955" s="3" t="s">
        <v>1021</v>
      </c>
      <c r="J955" t="s">
        <v>425</v>
      </c>
      <c r="K955">
        <v>1</v>
      </c>
      <c r="L955">
        <v>143</v>
      </c>
      <c r="N955" s="6" t="s">
        <v>1527</v>
      </c>
      <c r="O955" s="6"/>
      <c r="P955" s="6">
        <v>1382</v>
      </c>
      <c r="Q955" s="6" t="s">
        <v>1476</v>
      </c>
      <c r="R955" s="6" t="s">
        <v>1477</v>
      </c>
      <c r="S955" s="6"/>
      <c r="T955" s="6">
        <v>214490</v>
      </c>
      <c r="U955" s="6" t="s">
        <v>4518</v>
      </c>
      <c r="V955" s="6" t="s">
        <v>4519</v>
      </c>
      <c r="W955" s="6"/>
      <c r="X955" s="6"/>
      <c r="Y955" s="6"/>
      <c r="Z955" t="s">
        <v>4515</v>
      </c>
    </row>
    <row r="956" spans="1:26">
      <c r="A956" s="1">
        <v>44302</v>
      </c>
      <c r="B956" s="2">
        <v>202104161358</v>
      </c>
      <c r="C956" t="s">
        <v>18</v>
      </c>
      <c r="D956" t="s">
        <v>5511</v>
      </c>
      <c r="E956" t="s">
        <v>4517</v>
      </c>
      <c r="F956" t="s">
        <v>19</v>
      </c>
      <c r="G956" t="s">
        <v>1476</v>
      </c>
      <c r="H956" s="3" t="s">
        <v>175</v>
      </c>
      <c r="J956" t="s">
        <v>425</v>
      </c>
      <c r="K956">
        <v>1</v>
      </c>
      <c r="L956">
        <v>450</v>
      </c>
      <c r="N956" s="6" t="s">
        <v>1482</v>
      </c>
      <c r="O956" s="6"/>
      <c r="P956" s="6">
        <v>1382</v>
      </c>
      <c r="Q956" s="6" t="s">
        <v>1476</v>
      </c>
      <c r="R956" s="6" t="s">
        <v>1477</v>
      </c>
      <c r="S956" s="6"/>
      <c r="T956" s="6">
        <v>214490</v>
      </c>
      <c r="U956" s="6" t="s">
        <v>4518</v>
      </c>
      <c r="V956" s="6" t="s">
        <v>4519</v>
      </c>
      <c r="W956" s="6"/>
      <c r="X956" s="6"/>
      <c r="Y956" s="6"/>
      <c r="Z956" t="s">
        <v>4515</v>
      </c>
    </row>
    <row r="957" spans="1:26">
      <c r="A957" s="1">
        <v>44302</v>
      </c>
      <c r="B957" s="2">
        <v>202104161358</v>
      </c>
      <c r="C957" t="s">
        <v>18</v>
      </c>
      <c r="D957" t="s">
        <v>5511</v>
      </c>
      <c r="E957" t="s">
        <v>4517</v>
      </c>
      <c r="F957" t="s">
        <v>19</v>
      </c>
      <c r="G957" t="s">
        <v>1476</v>
      </c>
      <c r="H957" s="3" t="s">
        <v>288</v>
      </c>
      <c r="J957" t="s">
        <v>425</v>
      </c>
      <c r="K957">
        <v>1</v>
      </c>
      <c r="L957">
        <v>480</v>
      </c>
      <c r="N957" s="6" t="s">
        <v>1952</v>
      </c>
      <c r="O957" s="6"/>
      <c r="P957" s="6">
        <v>1382</v>
      </c>
      <c r="Q957" s="6" t="s">
        <v>1476</v>
      </c>
      <c r="R957" s="6" t="s">
        <v>1477</v>
      </c>
      <c r="S957" s="6"/>
      <c r="T957" s="6">
        <v>214490</v>
      </c>
      <c r="U957" s="6" t="s">
        <v>4518</v>
      </c>
      <c r="V957" s="6" t="s">
        <v>4519</v>
      </c>
      <c r="W957" s="6"/>
      <c r="X957" s="6"/>
      <c r="Y957" s="6"/>
      <c r="Z957" t="s">
        <v>4515</v>
      </c>
    </row>
    <row r="958" spans="1:26">
      <c r="A958" s="1">
        <v>44302</v>
      </c>
      <c r="B958" s="2">
        <v>202104161358</v>
      </c>
      <c r="C958" t="s">
        <v>18</v>
      </c>
      <c r="D958" t="s">
        <v>5511</v>
      </c>
      <c r="E958" t="s">
        <v>4517</v>
      </c>
      <c r="F958" t="s">
        <v>19</v>
      </c>
      <c r="G958" t="s">
        <v>1476</v>
      </c>
      <c r="H958" s="3">
        <v>4714781020510</v>
      </c>
      <c r="J958" t="s">
        <v>425</v>
      </c>
      <c r="K958">
        <v>1</v>
      </c>
      <c r="L958">
        <v>260</v>
      </c>
      <c r="N958" s="6" t="s">
        <v>1917</v>
      </c>
      <c r="O958" s="6"/>
      <c r="P958" s="6">
        <v>1382</v>
      </c>
      <c r="Q958" s="6" t="s">
        <v>1476</v>
      </c>
      <c r="R958" s="6" t="s">
        <v>1477</v>
      </c>
      <c r="S958" s="6"/>
      <c r="T958" s="6">
        <v>214490</v>
      </c>
      <c r="U958" s="6" t="s">
        <v>4518</v>
      </c>
      <c r="V958" s="6" t="s">
        <v>4519</v>
      </c>
      <c r="W958" s="6"/>
      <c r="X958" s="6"/>
      <c r="Y958" s="6"/>
      <c r="Z958" t="s">
        <v>4515</v>
      </c>
    </row>
    <row r="959" spans="1:26">
      <c r="A959" s="1">
        <v>44302</v>
      </c>
      <c r="B959" s="2">
        <v>202104161358</v>
      </c>
      <c r="C959" t="s">
        <v>18</v>
      </c>
      <c r="D959" t="s">
        <v>5511</v>
      </c>
      <c r="E959" t="s">
        <v>4517</v>
      </c>
      <c r="F959" t="s">
        <v>19</v>
      </c>
      <c r="G959" t="s">
        <v>1476</v>
      </c>
      <c r="H959" s="3">
        <v>4714781020169</v>
      </c>
      <c r="J959" t="s">
        <v>425</v>
      </c>
      <c r="K959">
        <v>1</v>
      </c>
      <c r="L959">
        <v>49</v>
      </c>
      <c r="N959" s="6" t="s">
        <v>195</v>
      </c>
      <c r="O959" s="6"/>
      <c r="P959" s="6">
        <v>1382</v>
      </c>
      <c r="Q959" s="6" t="s">
        <v>1476</v>
      </c>
      <c r="R959" s="6" t="s">
        <v>1477</v>
      </c>
      <c r="S959" s="6"/>
      <c r="T959" s="6">
        <v>214490</v>
      </c>
      <c r="U959" s="6" t="s">
        <v>4518</v>
      </c>
      <c r="V959" s="6" t="s">
        <v>4519</v>
      </c>
      <c r="W959" s="6"/>
      <c r="X959" s="6"/>
      <c r="Y959" s="6"/>
      <c r="Z959" t="s">
        <v>4515</v>
      </c>
    </row>
    <row r="960" spans="1:26">
      <c r="A960" s="1">
        <v>44302</v>
      </c>
      <c r="B960" s="2">
        <v>202104161358</v>
      </c>
      <c r="C960" t="s">
        <v>18</v>
      </c>
      <c r="D960" t="s">
        <v>5511</v>
      </c>
      <c r="E960" t="s">
        <v>4517</v>
      </c>
      <c r="F960" t="s">
        <v>19</v>
      </c>
      <c r="G960" t="s">
        <v>1476</v>
      </c>
      <c r="H960" s="3" t="s">
        <v>1810</v>
      </c>
      <c r="J960" t="s">
        <v>425</v>
      </c>
      <c r="K960">
        <v>1</v>
      </c>
      <c r="L960">
        <v>0</v>
      </c>
      <c r="N960" s="6" t="s">
        <v>1811</v>
      </c>
      <c r="O960" s="6"/>
      <c r="P960" s="6">
        <v>1382</v>
      </c>
      <c r="Q960" s="6" t="s">
        <v>1476</v>
      </c>
      <c r="R960" s="6" t="s">
        <v>1477</v>
      </c>
      <c r="S960" s="6"/>
      <c r="T960" s="6">
        <v>214490</v>
      </c>
      <c r="U960" s="6" t="s">
        <v>4518</v>
      </c>
      <c r="V960" s="6" t="s">
        <v>4519</v>
      </c>
      <c r="W960" s="6"/>
      <c r="X960" s="6"/>
      <c r="Y960" s="6"/>
      <c r="Z960" t="s">
        <v>4515</v>
      </c>
    </row>
    <row r="961" spans="1:26">
      <c r="A961" s="1">
        <v>44302</v>
      </c>
      <c r="B961" s="2">
        <v>202104161359</v>
      </c>
      <c r="C961" t="s">
        <v>18</v>
      </c>
      <c r="D961" t="s">
        <v>5512</v>
      </c>
      <c r="E961" t="s">
        <v>4523</v>
      </c>
      <c r="F961" t="s">
        <v>19</v>
      </c>
      <c r="G961" t="s">
        <v>1476</v>
      </c>
      <c r="H961" s="3">
        <v>4714781020800</v>
      </c>
      <c r="J961" t="s">
        <v>425</v>
      </c>
      <c r="K961">
        <v>1</v>
      </c>
      <c r="L961">
        <v>128</v>
      </c>
      <c r="N961" s="6" t="s">
        <v>1509</v>
      </c>
      <c r="O961" s="6"/>
      <c r="P961" s="6">
        <v>193</v>
      </c>
      <c r="Q961" s="6" t="s">
        <v>1476</v>
      </c>
      <c r="R961" s="6" t="s">
        <v>1477</v>
      </c>
      <c r="S961" s="6"/>
      <c r="T961" s="6">
        <v>905424</v>
      </c>
      <c r="U961" s="6" t="s">
        <v>4524</v>
      </c>
      <c r="V961" s="6" t="s">
        <v>4525</v>
      </c>
      <c r="W961" s="6"/>
      <c r="X961" s="6"/>
      <c r="Y961" s="6"/>
      <c r="Z961" t="s">
        <v>4521</v>
      </c>
    </row>
    <row r="962" spans="1:26">
      <c r="A962" s="1">
        <v>44302</v>
      </c>
      <c r="B962" s="2">
        <v>202104161359</v>
      </c>
      <c r="C962" t="s">
        <v>18</v>
      </c>
      <c r="D962" t="s">
        <v>5512</v>
      </c>
      <c r="E962" t="s">
        <v>4523</v>
      </c>
      <c r="F962" t="s">
        <v>19</v>
      </c>
      <c r="G962" t="s">
        <v>1476</v>
      </c>
      <c r="H962" s="3" t="s">
        <v>1474</v>
      </c>
      <c r="J962" t="s">
        <v>1475</v>
      </c>
      <c r="K962">
        <v>1</v>
      </c>
      <c r="L962">
        <v>65</v>
      </c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</row>
    <row r="963" spans="1:26">
      <c r="A963" s="1">
        <v>44302</v>
      </c>
      <c r="B963" s="2">
        <v>202104161360</v>
      </c>
      <c r="C963" t="s">
        <v>18</v>
      </c>
      <c r="D963" t="s">
        <v>5513</v>
      </c>
      <c r="E963" t="s">
        <v>4529</v>
      </c>
      <c r="F963" t="s">
        <v>19</v>
      </c>
      <c r="G963" t="s">
        <v>1476</v>
      </c>
      <c r="H963" s="3">
        <v>4714781021463</v>
      </c>
      <c r="J963" t="s">
        <v>425</v>
      </c>
      <c r="K963">
        <v>2</v>
      </c>
      <c r="L963">
        <v>240</v>
      </c>
      <c r="N963" s="6" t="s">
        <v>3102</v>
      </c>
      <c r="O963" s="6"/>
      <c r="P963" s="6">
        <v>767</v>
      </c>
      <c r="Q963" s="6" t="s">
        <v>1476</v>
      </c>
      <c r="R963" s="6" t="s">
        <v>1477</v>
      </c>
      <c r="S963" s="6"/>
      <c r="T963" s="6">
        <v>912097</v>
      </c>
      <c r="U963" s="6" t="s">
        <v>4530</v>
      </c>
      <c r="V963" s="6" t="s">
        <v>4531</v>
      </c>
      <c r="W963" s="6"/>
      <c r="X963" s="6"/>
      <c r="Y963" s="6"/>
      <c r="Z963" t="s">
        <v>4527</v>
      </c>
    </row>
    <row r="964" spans="1:26">
      <c r="A964" s="1">
        <v>44302</v>
      </c>
      <c r="B964" s="2">
        <v>202104161360</v>
      </c>
      <c r="C964" t="s">
        <v>18</v>
      </c>
      <c r="D964" t="s">
        <v>5513</v>
      </c>
      <c r="E964" t="s">
        <v>4529</v>
      </c>
      <c r="F964" t="s">
        <v>19</v>
      </c>
      <c r="G964" t="s">
        <v>1476</v>
      </c>
      <c r="H964" s="3" t="s">
        <v>1044</v>
      </c>
      <c r="J964" t="s">
        <v>425</v>
      </c>
      <c r="K964">
        <v>1</v>
      </c>
      <c r="L964">
        <v>399</v>
      </c>
      <c r="N964" s="6" t="s">
        <v>1487</v>
      </c>
      <c r="O964" s="6"/>
      <c r="P964" s="6">
        <v>767</v>
      </c>
      <c r="Q964" s="6" t="s">
        <v>1476</v>
      </c>
      <c r="R964" s="6" t="s">
        <v>1477</v>
      </c>
      <c r="S964" s="6"/>
      <c r="T964" s="6">
        <v>912097</v>
      </c>
      <c r="U964" s="6" t="s">
        <v>4530</v>
      </c>
      <c r="V964" s="6" t="s">
        <v>4531</v>
      </c>
      <c r="W964" s="6"/>
      <c r="X964" s="6"/>
      <c r="Y964" s="6"/>
      <c r="Z964" t="s">
        <v>4527</v>
      </c>
    </row>
    <row r="965" spans="1:26">
      <c r="A965" s="1">
        <v>44302</v>
      </c>
      <c r="B965" s="2">
        <v>202104161360</v>
      </c>
      <c r="C965" t="s">
        <v>18</v>
      </c>
      <c r="D965" t="s">
        <v>5513</v>
      </c>
      <c r="E965" t="s">
        <v>4529</v>
      </c>
      <c r="F965" t="s">
        <v>19</v>
      </c>
      <c r="G965" t="s">
        <v>1476</v>
      </c>
      <c r="H965" s="3">
        <v>4714781020800</v>
      </c>
      <c r="J965" t="s">
        <v>425</v>
      </c>
      <c r="K965">
        <v>1</v>
      </c>
      <c r="L965">
        <v>128</v>
      </c>
      <c r="N965" s="6" t="s">
        <v>1509</v>
      </c>
      <c r="O965" s="6"/>
      <c r="P965" s="6">
        <v>767</v>
      </c>
      <c r="Q965" s="6" t="s">
        <v>1476</v>
      </c>
      <c r="R965" s="6" t="s">
        <v>1477</v>
      </c>
      <c r="S965" s="6"/>
      <c r="T965" s="6">
        <v>912097</v>
      </c>
      <c r="U965" s="6" t="s">
        <v>4530</v>
      </c>
      <c r="V965" s="6" t="s">
        <v>4531</v>
      </c>
      <c r="W965" s="6"/>
      <c r="X965" s="6"/>
      <c r="Y965" s="6"/>
      <c r="Z965" t="s">
        <v>4527</v>
      </c>
    </row>
    <row r="966" spans="1:26">
      <c r="A966" s="1">
        <v>44302</v>
      </c>
      <c r="B966" s="2">
        <v>202104161361</v>
      </c>
      <c r="C966" t="s">
        <v>18</v>
      </c>
      <c r="D966" t="s">
        <v>5514</v>
      </c>
      <c r="E966" t="s">
        <v>4535</v>
      </c>
      <c r="F966" t="s">
        <v>19</v>
      </c>
      <c r="G966" t="s">
        <v>1476</v>
      </c>
      <c r="H966" s="3" t="s">
        <v>163</v>
      </c>
      <c r="J966" t="s">
        <v>425</v>
      </c>
      <c r="K966">
        <v>1</v>
      </c>
      <c r="L966">
        <v>343</v>
      </c>
      <c r="N966" s="6" t="s">
        <v>1487</v>
      </c>
      <c r="O966" s="6"/>
      <c r="P966" s="6">
        <v>1057</v>
      </c>
      <c r="Q966" s="6" t="s">
        <v>1476</v>
      </c>
      <c r="R966" s="6" t="s">
        <v>1477</v>
      </c>
      <c r="S966" s="6"/>
      <c r="T966" s="6">
        <v>996349</v>
      </c>
      <c r="U966" s="6" t="s">
        <v>4536</v>
      </c>
      <c r="V966" s="6" t="s">
        <v>4537</v>
      </c>
      <c r="W966" s="6"/>
      <c r="X966" s="6"/>
      <c r="Y966" s="6"/>
      <c r="Z966" t="s">
        <v>4533</v>
      </c>
    </row>
    <row r="967" spans="1:26">
      <c r="A967" s="1">
        <v>44302</v>
      </c>
      <c r="B967" s="2">
        <v>202104161361</v>
      </c>
      <c r="C967" t="s">
        <v>18</v>
      </c>
      <c r="D967" t="s">
        <v>5514</v>
      </c>
      <c r="E967" t="s">
        <v>4535</v>
      </c>
      <c r="F967" t="s">
        <v>19</v>
      </c>
      <c r="G967" t="s">
        <v>1476</v>
      </c>
      <c r="H967" s="3">
        <v>4714781020466</v>
      </c>
      <c r="J967" t="s">
        <v>425</v>
      </c>
      <c r="K967">
        <v>1</v>
      </c>
      <c r="L967">
        <v>168</v>
      </c>
      <c r="N967" s="6" t="s">
        <v>1981</v>
      </c>
      <c r="O967" s="6"/>
      <c r="P967" s="6">
        <v>1057</v>
      </c>
      <c r="Q967" s="6" t="s">
        <v>1476</v>
      </c>
      <c r="R967" s="6" t="s">
        <v>1477</v>
      </c>
      <c r="S967" s="6"/>
      <c r="T967" s="6">
        <v>996349</v>
      </c>
      <c r="U967" s="6" t="s">
        <v>4536</v>
      </c>
      <c r="V967" s="6" t="s">
        <v>4537</v>
      </c>
      <c r="W967" s="6"/>
      <c r="X967" s="6"/>
      <c r="Y967" s="6"/>
      <c r="Z967" t="s">
        <v>4533</v>
      </c>
    </row>
    <row r="968" spans="1:26">
      <c r="A968" s="1">
        <v>44302</v>
      </c>
      <c r="B968" s="2">
        <v>202104161361</v>
      </c>
      <c r="C968" t="s">
        <v>18</v>
      </c>
      <c r="D968" t="s">
        <v>5514</v>
      </c>
      <c r="E968" t="s">
        <v>4535</v>
      </c>
      <c r="F968" t="s">
        <v>19</v>
      </c>
      <c r="G968" t="s">
        <v>1476</v>
      </c>
      <c r="H968" s="3">
        <v>4714781020800</v>
      </c>
      <c r="J968" t="s">
        <v>425</v>
      </c>
      <c r="K968">
        <v>2</v>
      </c>
      <c r="L968">
        <v>256</v>
      </c>
      <c r="N968" s="6" t="s">
        <v>1509</v>
      </c>
      <c r="O968" s="6"/>
      <c r="P968" s="6">
        <v>1057</v>
      </c>
      <c r="Q968" s="6" t="s">
        <v>1476</v>
      </c>
      <c r="R968" s="6" t="s">
        <v>1477</v>
      </c>
      <c r="S968" s="6"/>
      <c r="T968" s="6">
        <v>996349</v>
      </c>
      <c r="U968" s="6" t="s">
        <v>4536</v>
      </c>
      <c r="V968" s="6" t="s">
        <v>4537</v>
      </c>
      <c r="W968" s="6"/>
      <c r="X968" s="6"/>
      <c r="Y968" s="6"/>
      <c r="Z968" t="s">
        <v>4533</v>
      </c>
    </row>
    <row r="969" spans="1:26">
      <c r="A969" s="1">
        <v>44302</v>
      </c>
      <c r="B969" s="2">
        <v>202104161361</v>
      </c>
      <c r="C969" t="s">
        <v>18</v>
      </c>
      <c r="D969" t="s">
        <v>5514</v>
      </c>
      <c r="E969" t="s">
        <v>4535</v>
      </c>
      <c r="F969" t="s">
        <v>19</v>
      </c>
      <c r="G969" t="s">
        <v>1476</v>
      </c>
      <c r="H969" s="3">
        <v>4714781020954</v>
      </c>
      <c r="J969" t="s">
        <v>425</v>
      </c>
      <c r="K969">
        <v>2</v>
      </c>
      <c r="L969">
        <v>290</v>
      </c>
      <c r="N969" s="6" t="s">
        <v>1497</v>
      </c>
      <c r="O969" s="6"/>
      <c r="P969" s="6">
        <v>1057</v>
      </c>
      <c r="Q969" s="6" t="s">
        <v>1476</v>
      </c>
      <c r="R969" s="6" t="s">
        <v>1477</v>
      </c>
      <c r="S969" s="6"/>
      <c r="T969" s="6">
        <v>996349</v>
      </c>
      <c r="U969" s="6" t="s">
        <v>4536</v>
      </c>
      <c r="V969" s="6" t="s">
        <v>4537</v>
      </c>
      <c r="W969" s="6"/>
      <c r="X969" s="6"/>
      <c r="Y969" s="6"/>
      <c r="Z969" t="s">
        <v>4533</v>
      </c>
    </row>
    <row r="970" spans="1:26">
      <c r="A970" s="1">
        <v>44302</v>
      </c>
      <c r="B970" s="2">
        <v>202104161361</v>
      </c>
      <c r="C970" t="s">
        <v>18</v>
      </c>
      <c r="D970" t="s">
        <v>5514</v>
      </c>
      <c r="E970" t="s">
        <v>4535</v>
      </c>
      <c r="F970" t="s">
        <v>19</v>
      </c>
      <c r="G970" t="s">
        <v>1476</v>
      </c>
      <c r="H970" s="3" t="s">
        <v>1740</v>
      </c>
      <c r="J970" t="s">
        <v>425</v>
      </c>
      <c r="K970">
        <v>1</v>
      </c>
      <c r="L970">
        <v>0</v>
      </c>
      <c r="N970" s="6" t="s">
        <v>1741</v>
      </c>
      <c r="O970" s="6"/>
      <c r="P970" s="6">
        <v>1057</v>
      </c>
      <c r="Q970" s="6" t="s">
        <v>1476</v>
      </c>
      <c r="R970" s="6" t="s">
        <v>1477</v>
      </c>
      <c r="S970" s="6"/>
      <c r="T970" s="6">
        <v>996349</v>
      </c>
      <c r="U970" s="6" t="s">
        <v>4536</v>
      </c>
      <c r="V970" s="6" t="s">
        <v>4537</v>
      </c>
      <c r="W970" s="6"/>
      <c r="X970" s="6"/>
      <c r="Y970" s="6"/>
      <c r="Z970" t="s">
        <v>4533</v>
      </c>
    </row>
    <row r="971" spans="1:26">
      <c r="A971" s="1">
        <v>44303</v>
      </c>
      <c r="B971" s="2">
        <v>202104171362</v>
      </c>
      <c r="C971" t="s">
        <v>18</v>
      </c>
      <c r="D971" t="s">
        <v>5515</v>
      </c>
      <c r="E971" t="s">
        <v>4541</v>
      </c>
      <c r="F971" t="s">
        <v>19</v>
      </c>
      <c r="G971" t="s">
        <v>1476</v>
      </c>
      <c r="H971" s="3" t="s">
        <v>244</v>
      </c>
      <c r="J971" t="s">
        <v>425</v>
      </c>
      <c r="K971">
        <v>1</v>
      </c>
      <c r="L971">
        <v>897</v>
      </c>
      <c r="N971" s="6" t="s">
        <v>1485</v>
      </c>
      <c r="O971" s="6"/>
      <c r="P971" s="6">
        <v>1196</v>
      </c>
      <c r="Q971" s="6" t="s">
        <v>1476</v>
      </c>
      <c r="R971" s="6" t="s">
        <v>1477</v>
      </c>
      <c r="S971" s="6"/>
      <c r="T971" s="6">
        <v>982292</v>
      </c>
      <c r="U971" s="6" t="s">
        <v>4542</v>
      </c>
      <c r="V971" s="6" t="s">
        <v>4543</v>
      </c>
      <c r="W971" s="6"/>
      <c r="X971" s="6"/>
      <c r="Y971" s="6"/>
      <c r="Z971" t="s">
        <v>4539</v>
      </c>
    </row>
    <row r="972" spans="1:26">
      <c r="A972" s="1">
        <v>44303</v>
      </c>
      <c r="B972" s="2">
        <v>202104171362</v>
      </c>
      <c r="C972" t="s">
        <v>18</v>
      </c>
      <c r="D972" t="s">
        <v>5515</v>
      </c>
      <c r="E972" t="s">
        <v>4541</v>
      </c>
      <c r="F972" t="s">
        <v>19</v>
      </c>
      <c r="G972" t="s">
        <v>1476</v>
      </c>
      <c r="H972" s="3">
        <v>4714781021715</v>
      </c>
      <c r="J972" t="s">
        <v>425</v>
      </c>
      <c r="K972">
        <v>1</v>
      </c>
      <c r="L972">
        <v>299</v>
      </c>
      <c r="N972" s="6" t="s">
        <v>2415</v>
      </c>
      <c r="O972" s="6"/>
      <c r="P972" s="6">
        <v>1196</v>
      </c>
      <c r="Q972" s="6" t="s">
        <v>1476</v>
      </c>
      <c r="R972" s="6" t="s">
        <v>1477</v>
      </c>
      <c r="S972" s="6"/>
      <c r="T972" s="6">
        <v>982292</v>
      </c>
      <c r="U972" s="6" t="s">
        <v>4542</v>
      </c>
      <c r="V972" s="6" t="s">
        <v>4543</v>
      </c>
      <c r="W972" s="6"/>
      <c r="X972" s="6"/>
      <c r="Y972" s="6"/>
      <c r="Z972" t="s">
        <v>4539</v>
      </c>
    </row>
    <row r="973" spans="1:26">
      <c r="A973" s="1">
        <v>44303</v>
      </c>
      <c r="B973" s="2">
        <v>202104171362</v>
      </c>
      <c r="C973" t="s">
        <v>18</v>
      </c>
      <c r="D973" t="s">
        <v>5515</v>
      </c>
      <c r="E973" t="s">
        <v>4541</v>
      </c>
      <c r="F973" t="s">
        <v>19</v>
      </c>
      <c r="G973" t="s">
        <v>1476</v>
      </c>
      <c r="H973" s="3" t="s">
        <v>1740</v>
      </c>
      <c r="J973" t="s">
        <v>425</v>
      </c>
      <c r="K973">
        <v>1</v>
      </c>
      <c r="L973">
        <v>0</v>
      </c>
      <c r="N973" s="6" t="s">
        <v>1741</v>
      </c>
      <c r="O973" s="6"/>
      <c r="P973" s="6">
        <v>1196</v>
      </c>
      <c r="Q973" s="6" t="s">
        <v>1476</v>
      </c>
      <c r="R973" s="6" t="s">
        <v>1477</v>
      </c>
      <c r="S973" s="6"/>
      <c r="T973" s="6">
        <v>982292</v>
      </c>
      <c r="U973" s="6" t="s">
        <v>4542</v>
      </c>
      <c r="V973" s="6" t="s">
        <v>4543</v>
      </c>
      <c r="W973" s="6"/>
      <c r="X973" s="6"/>
      <c r="Y973" s="6"/>
      <c r="Z973" t="s">
        <v>4539</v>
      </c>
    </row>
    <row r="974" spans="1:26">
      <c r="A974" s="1">
        <v>44303</v>
      </c>
      <c r="B974" s="2">
        <v>202104171363</v>
      </c>
      <c r="C974" t="s">
        <v>18</v>
      </c>
      <c r="D974" t="s">
        <v>5516</v>
      </c>
      <c r="E974" t="s">
        <v>4547</v>
      </c>
      <c r="F974" t="s">
        <v>19</v>
      </c>
      <c r="G974" t="s">
        <v>1476</v>
      </c>
      <c r="H974" s="3" t="s">
        <v>284</v>
      </c>
      <c r="J974" t="s">
        <v>425</v>
      </c>
      <c r="K974">
        <v>1</v>
      </c>
      <c r="L974">
        <v>300</v>
      </c>
      <c r="N974" s="6" t="s">
        <v>1905</v>
      </c>
      <c r="O974" s="6"/>
      <c r="P974" s="6">
        <v>792</v>
      </c>
      <c r="Q974" s="6" t="s">
        <v>1476</v>
      </c>
      <c r="R974" s="6" t="s">
        <v>1477</v>
      </c>
      <c r="S974" s="6"/>
      <c r="T974" s="6">
        <v>215183</v>
      </c>
      <c r="U974" s="6" t="s">
        <v>4548</v>
      </c>
      <c r="V974" s="6" t="s">
        <v>4549</v>
      </c>
      <c r="W974" s="6"/>
      <c r="X974" s="6"/>
      <c r="Y974" s="6"/>
      <c r="Z974" t="s">
        <v>4545</v>
      </c>
    </row>
    <row r="975" spans="1:26">
      <c r="A975" s="1">
        <v>44303</v>
      </c>
      <c r="B975" s="2">
        <v>202104171363</v>
      </c>
      <c r="C975" t="s">
        <v>18</v>
      </c>
      <c r="D975" t="s">
        <v>5516</v>
      </c>
      <c r="E975" t="s">
        <v>4547</v>
      </c>
      <c r="F975" t="s">
        <v>19</v>
      </c>
      <c r="G975" t="s">
        <v>1476</v>
      </c>
      <c r="H975" s="3">
        <v>4714781024730</v>
      </c>
      <c r="J975" t="s">
        <v>425</v>
      </c>
      <c r="K975">
        <v>1</v>
      </c>
      <c r="L975">
        <v>299</v>
      </c>
      <c r="N975" s="6" t="s">
        <v>1500</v>
      </c>
      <c r="O975" s="6"/>
      <c r="P975" s="6">
        <v>792</v>
      </c>
      <c r="Q975" s="6" t="s">
        <v>1476</v>
      </c>
      <c r="R975" s="6" t="s">
        <v>1477</v>
      </c>
      <c r="S975" s="6"/>
      <c r="T975" s="6">
        <v>215183</v>
      </c>
      <c r="U975" s="6" t="s">
        <v>4548</v>
      </c>
      <c r="V975" s="6" t="s">
        <v>4549</v>
      </c>
      <c r="W975" s="6"/>
      <c r="X975" s="6"/>
      <c r="Y975" s="6"/>
      <c r="Z975" t="s">
        <v>4545</v>
      </c>
    </row>
    <row r="976" spans="1:26">
      <c r="A976" s="1">
        <v>44303</v>
      </c>
      <c r="B976" s="2">
        <v>202104171363</v>
      </c>
      <c r="C976" t="s">
        <v>18</v>
      </c>
      <c r="D976" t="s">
        <v>5516</v>
      </c>
      <c r="E976" t="s">
        <v>4547</v>
      </c>
      <c r="F976" t="s">
        <v>19</v>
      </c>
      <c r="G976" t="s">
        <v>1476</v>
      </c>
      <c r="H976" s="3">
        <v>4714781021234</v>
      </c>
      <c r="J976" t="s">
        <v>425</v>
      </c>
      <c r="K976">
        <v>1</v>
      </c>
      <c r="L976">
        <v>69</v>
      </c>
      <c r="N976" s="6" t="s">
        <v>2412</v>
      </c>
      <c r="O976" s="6"/>
      <c r="P976" s="6">
        <v>792</v>
      </c>
      <c r="Q976" s="6" t="s">
        <v>1476</v>
      </c>
      <c r="R976" s="6" t="s">
        <v>1477</v>
      </c>
      <c r="S976" s="6"/>
      <c r="T976" s="6">
        <v>215183</v>
      </c>
      <c r="U976" s="6" t="s">
        <v>4548</v>
      </c>
      <c r="V976" s="6" t="s">
        <v>4549</v>
      </c>
      <c r="W976" s="6"/>
      <c r="X976" s="6"/>
      <c r="Y976" s="6"/>
      <c r="Z976" t="s">
        <v>4545</v>
      </c>
    </row>
    <row r="977" spans="1:26">
      <c r="A977" s="1">
        <v>44303</v>
      </c>
      <c r="B977" s="2">
        <v>202104171363</v>
      </c>
      <c r="C977" t="s">
        <v>18</v>
      </c>
      <c r="D977" t="s">
        <v>5516</v>
      </c>
      <c r="E977" t="s">
        <v>4547</v>
      </c>
      <c r="F977" t="s">
        <v>19</v>
      </c>
      <c r="G977" t="s">
        <v>1476</v>
      </c>
      <c r="H977" s="3">
        <v>4714781021241</v>
      </c>
      <c r="J977" t="s">
        <v>425</v>
      </c>
      <c r="K977">
        <v>1</v>
      </c>
      <c r="L977">
        <v>59</v>
      </c>
      <c r="N977" s="6" t="s">
        <v>2417</v>
      </c>
      <c r="O977" s="6"/>
      <c r="P977" s="6">
        <v>792</v>
      </c>
      <c r="Q977" s="6" t="s">
        <v>1476</v>
      </c>
      <c r="R977" s="6" t="s">
        <v>1477</v>
      </c>
      <c r="S977" s="6"/>
      <c r="T977" s="6">
        <v>215183</v>
      </c>
      <c r="U977" s="6" t="s">
        <v>4548</v>
      </c>
      <c r="V977" s="6" t="s">
        <v>4549</v>
      </c>
      <c r="W977" s="6"/>
      <c r="X977" s="6"/>
      <c r="Y977" s="6"/>
      <c r="Z977" t="s">
        <v>4545</v>
      </c>
    </row>
    <row r="978" spans="1:26">
      <c r="A978" s="1">
        <v>44303</v>
      </c>
      <c r="B978" s="2">
        <v>202104171363</v>
      </c>
      <c r="C978" t="s">
        <v>18</v>
      </c>
      <c r="D978" t="s">
        <v>5516</v>
      </c>
      <c r="E978" t="s">
        <v>4547</v>
      </c>
      <c r="F978" t="s">
        <v>19</v>
      </c>
      <c r="G978" t="s">
        <v>1476</v>
      </c>
      <c r="H978" s="3" t="s">
        <v>1474</v>
      </c>
      <c r="J978" t="s">
        <v>1475</v>
      </c>
      <c r="K978">
        <v>1</v>
      </c>
      <c r="L978">
        <v>65</v>
      </c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</row>
    <row r="979" spans="1:26">
      <c r="A979" s="1">
        <v>44303</v>
      </c>
      <c r="B979" s="2">
        <v>202104171364</v>
      </c>
      <c r="C979" t="s">
        <v>18</v>
      </c>
      <c r="D979" t="s">
        <v>5517</v>
      </c>
      <c r="E979" t="s">
        <v>4553</v>
      </c>
      <c r="F979" t="s">
        <v>19</v>
      </c>
      <c r="G979" t="s">
        <v>1476</v>
      </c>
      <c r="H979" s="3">
        <v>4714781020541</v>
      </c>
      <c r="J979" t="s">
        <v>425</v>
      </c>
      <c r="K979">
        <v>2</v>
      </c>
      <c r="L979">
        <v>600</v>
      </c>
      <c r="N979" s="6" t="s">
        <v>1493</v>
      </c>
      <c r="O979" s="6"/>
      <c r="P979" s="6">
        <v>665</v>
      </c>
      <c r="Q979" s="6" t="s">
        <v>1476</v>
      </c>
      <c r="R979" s="6" t="s">
        <v>1477</v>
      </c>
      <c r="S979" s="6"/>
      <c r="T979" s="6">
        <v>174187</v>
      </c>
      <c r="U979" s="6" t="s">
        <v>4554</v>
      </c>
      <c r="V979" s="6" t="s">
        <v>4555</v>
      </c>
      <c r="W979" s="6"/>
      <c r="X979" s="6"/>
      <c r="Y979" s="6"/>
      <c r="Z979" t="s">
        <v>4551</v>
      </c>
    </row>
    <row r="980" spans="1:26">
      <c r="A980" s="1">
        <v>44303</v>
      </c>
      <c r="B980" s="2">
        <v>202104171364</v>
      </c>
      <c r="C980" t="s">
        <v>18</v>
      </c>
      <c r="D980" t="s">
        <v>5517</v>
      </c>
      <c r="E980" t="s">
        <v>4553</v>
      </c>
      <c r="F980" t="s">
        <v>19</v>
      </c>
      <c r="G980" t="s">
        <v>1476</v>
      </c>
      <c r="H980" s="3" t="s">
        <v>1474</v>
      </c>
      <c r="J980" t="s">
        <v>1475</v>
      </c>
      <c r="K980">
        <v>1</v>
      </c>
      <c r="L980">
        <v>65</v>
      </c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</row>
    <row r="981" spans="1:26">
      <c r="A981" s="1">
        <v>44303</v>
      </c>
      <c r="B981" s="2">
        <v>202104171365</v>
      </c>
      <c r="C981" t="s">
        <v>18</v>
      </c>
      <c r="D981" t="s">
        <v>5518</v>
      </c>
      <c r="E981" t="s">
        <v>4559</v>
      </c>
      <c r="F981" t="s">
        <v>19</v>
      </c>
      <c r="G981" t="s">
        <v>1476</v>
      </c>
      <c r="H981" s="3">
        <v>4714781024730</v>
      </c>
      <c r="J981" t="s">
        <v>425</v>
      </c>
      <c r="K981">
        <v>1</v>
      </c>
      <c r="L981">
        <v>299</v>
      </c>
      <c r="N981" s="6" t="s">
        <v>1500</v>
      </c>
      <c r="O981" s="6"/>
      <c r="P981" s="6">
        <v>747</v>
      </c>
      <c r="Q981" s="6" t="s">
        <v>1476</v>
      </c>
      <c r="R981" s="6" t="s">
        <v>1477</v>
      </c>
      <c r="S981" s="6"/>
      <c r="T981" s="6">
        <v>122692</v>
      </c>
      <c r="U981" s="6" t="s">
        <v>4560</v>
      </c>
      <c r="V981" s="6" t="s">
        <v>4561</v>
      </c>
      <c r="W981" s="6"/>
      <c r="X981" s="6"/>
      <c r="Y981" s="6"/>
      <c r="Z981" t="s">
        <v>4557</v>
      </c>
    </row>
    <row r="982" spans="1:26">
      <c r="A982" s="1">
        <v>44303</v>
      </c>
      <c r="B982" s="2">
        <v>202104171365</v>
      </c>
      <c r="C982" t="s">
        <v>18</v>
      </c>
      <c r="D982" t="s">
        <v>5518</v>
      </c>
      <c r="E982" t="s">
        <v>4559</v>
      </c>
      <c r="F982" t="s">
        <v>19</v>
      </c>
      <c r="G982" t="s">
        <v>1476</v>
      </c>
      <c r="H982" s="3">
        <v>4714781024723</v>
      </c>
      <c r="J982" t="s">
        <v>425</v>
      </c>
      <c r="K982">
        <v>1</v>
      </c>
      <c r="L982">
        <v>299</v>
      </c>
      <c r="N982" s="6" t="s">
        <v>1525</v>
      </c>
      <c r="O982" s="6"/>
      <c r="P982" s="6">
        <v>747</v>
      </c>
      <c r="Q982" s="6" t="s">
        <v>1476</v>
      </c>
      <c r="R982" s="6" t="s">
        <v>1477</v>
      </c>
      <c r="S982" s="6"/>
      <c r="T982" s="6">
        <v>122692</v>
      </c>
      <c r="U982" s="6" t="s">
        <v>4560</v>
      </c>
      <c r="V982" s="6" t="s">
        <v>4561</v>
      </c>
      <c r="W982" s="6"/>
      <c r="X982" s="6"/>
      <c r="Y982" s="6"/>
      <c r="Z982" t="s">
        <v>4557</v>
      </c>
    </row>
    <row r="983" spans="1:26">
      <c r="A983" s="1">
        <v>44303</v>
      </c>
      <c r="B983" s="2">
        <v>202104171365</v>
      </c>
      <c r="C983" t="s">
        <v>18</v>
      </c>
      <c r="D983" t="s">
        <v>5518</v>
      </c>
      <c r="E983" t="s">
        <v>4559</v>
      </c>
      <c r="F983" t="s">
        <v>19</v>
      </c>
      <c r="G983" t="s">
        <v>1476</v>
      </c>
      <c r="H983" s="3">
        <v>4714781021005</v>
      </c>
      <c r="J983" t="s">
        <v>425</v>
      </c>
      <c r="K983">
        <v>1</v>
      </c>
      <c r="L983">
        <v>149</v>
      </c>
      <c r="N983" s="6" t="s">
        <v>1502</v>
      </c>
      <c r="O983" s="6"/>
      <c r="P983" s="6">
        <v>747</v>
      </c>
      <c r="Q983" s="6" t="s">
        <v>1476</v>
      </c>
      <c r="R983" s="6" t="s">
        <v>1477</v>
      </c>
      <c r="S983" s="6"/>
      <c r="T983" s="6">
        <v>122692</v>
      </c>
      <c r="U983" s="6" t="s">
        <v>4560</v>
      </c>
      <c r="V983" s="6" t="s">
        <v>4561</v>
      </c>
      <c r="W983" s="6"/>
      <c r="X983" s="6"/>
      <c r="Y983" s="6"/>
      <c r="Z983" t="s">
        <v>4557</v>
      </c>
    </row>
    <row r="984" spans="1:26">
      <c r="A984" s="1">
        <v>44303</v>
      </c>
      <c r="B984" s="2">
        <v>202104171366</v>
      </c>
      <c r="C984" t="s">
        <v>18</v>
      </c>
      <c r="D984" t="s">
        <v>5519</v>
      </c>
      <c r="E984" t="s">
        <v>4565</v>
      </c>
      <c r="F984" t="s">
        <v>19</v>
      </c>
      <c r="G984" t="s">
        <v>1476</v>
      </c>
      <c r="H984" s="3" t="s">
        <v>244</v>
      </c>
      <c r="J984" t="s">
        <v>425</v>
      </c>
      <c r="K984">
        <v>1</v>
      </c>
      <c r="L984">
        <v>960</v>
      </c>
      <c r="N984" s="6" t="s">
        <v>1485</v>
      </c>
      <c r="O984" s="6"/>
      <c r="P984" s="6">
        <v>960</v>
      </c>
      <c r="Q984" s="6" t="s">
        <v>1476</v>
      </c>
      <c r="R984" s="6" t="s">
        <v>1477</v>
      </c>
      <c r="S984" s="6"/>
      <c r="T984" s="6">
        <v>875141</v>
      </c>
      <c r="U984" s="6" t="s">
        <v>4566</v>
      </c>
      <c r="V984" s="6" t="s">
        <v>4567</v>
      </c>
      <c r="W984" s="6"/>
      <c r="X984" s="6"/>
      <c r="Y984" s="6"/>
      <c r="Z984" t="s">
        <v>4563</v>
      </c>
    </row>
    <row r="985" spans="1:26">
      <c r="A985" s="1">
        <v>44303</v>
      </c>
      <c r="B985" s="2">
        <v>202104171367</v>
      </c>
      <c r="C985" t="s">
        <v>18</v>
      </c>
      <c r="D985" t="s">
        <v>5520</v>
      </c>
      <c r="E985" t="s">
        <v>4571</v>
      </c>
      <c r="F985" t="s">
        <v>19</v>
      </c>
      <c r="G985" t="s">
        <v>1476</v>
      </c>
      <c r="H985" s="3" t="s">
        <v>1043</v>
      </c>
      <c r="J985" t="s">
        <v>425</v>
      </c>
      <c r="K985">
        <v>1</v>
      </c>
      <c r="L985">
        <v>399</v>
      </c>
      <c r="N985" s="6" t="s">
        <v>1487</v>
      </c>
      <c r="O985" s="6"/>
      <c r="P985" s="6">
        <v>771</v>
      </c>
      <c r="Q985" s="6" t="s">
        <v>1476</v>
      </c>
      <c r="R985" s="6" t="s">
        <v>1477</v>
      </c>
      <c r="S985" s="6"/>
      <c r="T985" s="6">
        <v>970266</v>
      </c>
      <c r="U985" s="6" t="s">
        <v>4572</v>
      </c>
      <c r="V985" s="6" t="s">
        <v>4573</v>
      </c>
      <c r="W985" s="6"/>
      <c r="X985" s="6"/>
      <c r="Y985" s="6"/>
      <c r="Z985" t="s">
        <v>4569</v>
      </c>
    </row>
    <row r="986" spans="1:26">
      <c r="A986" s="1">
        <v>44303</v>
      </c>
      <c r="B986" s="2">
        <v>202104171367</v>
      </c>
      <c r="C986" t="s">
        <v>18</v>
      </c>
      <c r="D986" t="s">
        <v>5520</v>
      </c>
      <c r="E986" t="s">
        <v>4571</v>
      </c>
      <c r="F986" t="s">
        <v>19</v>
      </c>
      <c r="G986" t="s">
        <v>1476</v>
      </c>
      <c r="H986" s="3">
        <v>4714781021050</v>
      </c>
      <c r="J986" t="s">
        <v>425</v>
      </c>
      <c r="K986">
        <v>1</v>
      </c>
      <c r="L986">
        <v>99</v>
      </c>
      <c r="N986" s="6" t="s">
        <v>2028</v>
      </c>
      <c r="O986" s="6"/>
      <c r="P986" s="6">
        <v>771</v>
      </c>
      <c r="Q986" s="6" t="s">
        <v>1476</v>
      </c>
      <c r="R986" s="6" t="s">
        <v>1477</v>
      </c>
      <c r="S986" s="6"/>
      <c r="T986" s="6">
        <v>970266</v>
      </c>
      <c r="U986" s="6" t="s">
        <v>4572</v>
      </c>
      <c r="V986" s="6" t="s">
        <v>4573</v>
      </c>
      <c r="W986" s="6"/>
      <c r="X986" s="6"/>
      <c r="Y986" s="6"/>
      <c r="Z986" t="s">
        <v>4569</v>
      </c>
    </row>
    <row r="987" spans="1:26">
      <c r="A987" s="1">
        <v>44303</v>
      </c>
      <c r="B987" s="2">
        <v>202104171367</v>
      </c>
      <c r="C987" t="s">
        <v>18</v>
      </c>
      <c r="D987" t="s">
        <v>5520</v>
      </c>
      <c r="E987" t="s">
        <v>4571</v>
      </c>
      <c r="F987" t="s">
        <v>19</v>
      </c>
      <c r="G987" t="s">
        <v>1476</v>
      </c>
      <c r="H987" s="3">
        <v>4714781021005</v>
      </c>
      <c r="J987" t="s">
        <v>425</v>
      </c>
      <c r="K987">
        <v>1</v>
      </c>
      <c r="L987">
        <v>149</v>
      </c>
      <c r="N987" s="6" t="s">
        <v>1502</v>
      </c>
      <c r="O987" s="6"/>
      <c r="P987" s="6">
        <v>771</v>
      </c>
      <c r="Q987" s="6" t="s">
        <v>1476</v>
      </c>
      <c r="R987" s="6" t="s">
        <v>1477</v>
      </c>
      <c r="S987" s="6"/>
      <c r="T987" s="6">
        <v>970266</v>
      </c>
      <c r="U987" s="6" t="s">
        <v>4572</v>
      </c>
      <c r="V987" s="6" t="s">
        <v>4573</v>
      </c>
      <c r="W987" s="6"/>
      <c r="X987" s="6"/>
      <c r="Y987" s="6"/>
      <c r="Z987" t="s">
        <v>4569</v>
      </c>
    </row>
    <row r="988" spans="1:26">
      <c r="A988" s="1">
        <v>44303</v>
      </c>
      <c r="B988" s="2">
        <v>202104171367</v>
      </c>
      <c r="C988" t="s">
        <v>18</v>
      </c>
      <c r="D988" t="s">
        <v>5520</v>
      </c>
      <c r="E988" t="s">
        <v>4571</v>
      </c>
      <c r="F988" t="s">
        <v>19</v>
      </c>
      <c r="G988" t="s">
        <v>1476</v>
      </c>
      <c r="H988" s="3">
        <v>4714781021227</v>
      </c>
      <c r="J988" t="s">
        <v>425</v>
      </c>
      <c r="K988">
        <v>1</v>
      </c>
      <c r="L988">
        <v>59</v>
      </c>
      <c r="N988" s="6" t="s">
        <v>2465</v>
      </c>
      <c r="O988" s="6"/>
      <c r="P988" s="6">
        <v>771</v>
      </c>
      <c r="Q988" s="6" t="s">
        <v>1476</v>
      </c>
      <c r="R988" s="6" t="s">
        <v>1477</v>
      </c>
      <c r="S988" s="6"/>
      <c r="T988" s="6">
        <v>970266</v>
      </c>
      <c r="U988" s="6" t="s">
        <v>4572</v>
      </c>
      <c r="V988" s="6" t="s">
        <v>4573</v>
      </c>
      <c r="W988" s="6"/>
      <c r="X988" s="6"/>
      <c r="Y988" s="6"/>
      <c r="Z988" t="s">
        <v>4569</v>
      </c>
    </row>
    <row r="989" spans="1:26">
      <c r="A989" s="1">
        <v>44303</v>
      </c>
      <c r="B989" s="2">
        <v>202104171367</v>
      </c>
      <c r="C989" t="s">
        <v>18</v>
      </c>
      <c r="D989" t="s">
        <v>5520</v>
      </c>
      <c r="E989" t="s">
        <v>4571</v>
      </c>
      <c r="F989" t="s">
        <v>19</v>
      </c>
      <c r="G989" t="s">
        <v>1476</v>
      </c>
      <c r="H989" s="3" t="s">
        <v>1474</v>
      </c>
      <c r="J989" t="s">
        <v>1475</v>
      </c>
      <c r="K989">
        <v>1</v>
      </c>
      <c r="L989">
        <v>65</v>
      </c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</row>
    <row r="990" spans="1:26">
      <c r="A990" s="1">
        <v>44303</v>
      </c>
      <c r="B990" s="2">
        <v>202104171368</v>
      </c>
      <c r="C990" t="s">
        <v>18</v>
      </c>
      <c r="D990" t="s">
        <v>5521</v>
      </c>
      <c r="E990" t="s">
        <v>4577</v>
      </c>
      <c r="F990" t="s">
        <v>19</v>
      </c>
      <c r="G990" t="s">
        <v>1476</v>
      </c>
      <c r="H990" s="3">
        <v>4714781021463</v>
      </c>
      <c r="J990" t="s">
        <v>425</v>
      </c>
      <c r="K990">
        <v>1</v>
      </c>
      <c r="L990">
        <v>120</v>
      </c>
      <c r="N990" s="6" t="s">
        <v>3102</v>
      </c>
      <c r="O990" s="6"/>
      <c r="P990" s="6">
        <v>866</v>
      </c>
      <c r="Q990" s="6" t="s">
        <v>1476</v>
      </c>
      <c r="R990" s="6" t="s">
        <v>1477</v>
      </c>
      <c r="S990" s="6"/>
      <c r="T990" s="6">
        <v>208129</v>
      </c>
      <c r="U990" s="6" t="s">
        <v>4578</v>
      </c>
      <c r="V990" s="6" t="s">
        <v>4579</v>
      </c>
      <c r="W990" s="6"/>
      <c r="X990" s="6"/>
      <c r="Y990" s="6"/>
      <c r="Z990" t="s">
        <v>4575</v>
      </c>
    </row>
    <row r="991" spans="1:26">
      <c r="A991" s="1">
        <v>44303</v>
      </c>
      <c r="B991" s="2">
        <v>202104171368</v>
      </c>
      <c r="C991" t="s">
        <v>18</v>
      </c>
      <c r="D991" t="s">
        <v>5521</v>
      </c>
      <c r="E991" t="s">
        <v>4577</v>
      </c>
      <c r="F991" t="s">
        <v>19</v>
      </c>
      <c r="G991" t="s">
        <v>1476</v>
      </c>
      <c r="H991" s="3">
        <v>4714781020954</v>
      </c>
      <c r="J991" t="s">
        <v>425</v>
      </c>
      <c r="K991">
        <v>1</v>
      </c>
      <c r="L991">
        <v>149</v>
      </c>
      <c r="N991" s="6" t="s">
        <v>1523</v>
      </c>
      <c r="O991" s="6"/>
      <c r="P991" s="6">
        <v>866</v>
      </c>
      <c r="Q991" s="6" t="s">
        <v>1476</v>
      </c>
      <c r="R991" s="6" t="s">
        <v>1477</v>
      </c>
      <c r="S991" s="6"/>
      <c r="T991" s="6">
        <v>208129</v>
      </c>
      <c r="U991" s="6" t="s">
        <v>4578</v>
      </c>
      <c r="V991" s="6" t="s">
        <v>4579</v>
      </c>
      <c r="W991" s="6"/>
      <c r="X991" s="6"/>
      <c r="Y991" s="6"/>
      <c r="Z991" t="s">
        <v>4575</v>
      </c>
    </row>
    <row r="992" spans="1:26">
      <c r="A992" s="1">
        <v>44303</v>
      </c>
      <c r="B992" s="2">
        <v>202104171368</v>
      </c>
      <c r="C992" t="s">
        <v>18</v>
      </c>
      <c r="D992" t="s">
        <v>5521</v>
      </c>
      <c r="E992" t="s">
        <v>4577</v>
      </c>
      <c r="F992" t="s">
        <v>19</v>
      </c>
      <c r="G992" t="s">
        <v>1476</v>
      </c>
      <c r="H992" s="3">
        <v>4714781020770</v>
      </c>
      <c r="J992" t="s">
        <v>425</v>
      </c>
      <c r="K992">
        <v>1</v>
      </c>
      <c r="L992">
        <v>149</v>
      </c>
      <c r="N992" s="6" t="s">
        <v>1555</v>
      </c>
      <c r="O992" s="6"/>
      <c r="P992" s="6">
        <v>866</v>
      </c>
      <c r="Q992" s="6" t="s">
        <v>1476</v>
      </c>
      <c r="R992" s="6" t="s">
        <v>1477</v>
      </c>
      <c r="S992" s="6"/>
      <c r="T992" s="6">
        <v>208129</v>
      </c>
      <c r="U992" s="6" t="s">
        <v>4578</v>
      </c>
      <c r="V992" s="6" t="s">
        <v>4579</v>
      </c>
      <c r="W992" s="6"/>
      <c r="X992" s="6"/>
      <c r="Y992" s="6"/>
      <c r="Z992" t="s">
        <v>4575</v>
      </c>
    </row>
    <row r="993" spans="1:26">
      <c r="A993" s="1">
        <v>44303</v>
      </c>
      <c r="B993" s="2">
        <v>202104171368</v>
      </c>
      <c r="C993" t="s">
        <v>18</v>
      </c>
      <c r="D993" t="s">
        <v>5521</v>
      </c>
      <c r="E993" t="s">
        <v>4577</v>
      </c>
      <c r="F993" t="s">
        <v>19</v>
      </c>
      <c r="G993" t="s">
        <v>1476</v>
      </c>
      <c r="H993" s="3">
        <v>4714781020787</v>
      </c>
      <c r="J993" t="s">
        <v>425</v>
      </c>
      <c r="K993">
        <v>1</v>
      </c>
      <c r="L993">
        <v>149</v>
      </c>
      <c r="N993" s="6" t="s">
        <v>1958</v>
      </c>
      <c r="O993" s="6"/>
      <c r="P993" s="6">
        <v>866</v>
      </c>
      <c r="Q993" s="6" t="s">
        <v>1476</v>
      </c>
      <c r="R993" s="6" t="s">
        <v>1477</v>
      </c>
      <c r="S993" s="6"/>
      <c r="T993" s="6">
        <v>208129</v>
      </c>
      <c r="U993" s="6" t="s">
        <v>4578</v>
      </c>
      <c r="V993" s="6" t="s">
        <v>4579</v>
      </c>
      <c r="W993" s="6"/>
      <c r="X993" s="6"/>
      <c r="Y993" s="6"/>
      <c r="Z993" t="s">
        <v>4575</v>
      </c>
    </row>
    <row r="994" spans="1:26">
      <c r="A994" s="1">
        <v>44303</v>
      </c>
      <c r="B994" s="2">
        <v>202104171368</v>
      </c>
      <c r="C994" t="s">
        <v>18</v>
      </c>
      <c r="D994" t="s">
        <v>5521</v>
      </c>
      <c r="E994" t="s">
        <v>4577</v>
      </c>
      <c r="F994" t="s">
        <v>19</v>
      </c>
      <c r="G994" t="s">
        <v>1476</v>
      </c>
      <c r="H994" s="3">
        <v>4714781024730</v>
      </c>
      <c r="J994" t="s">
        <v>425</v>
      </c>
      <c r="K994">
        <v>1</v>
      </c>
      <c r="L994">
        <v>299</v>
      </c>
      <c r="N994" s="6" t="s">
        <v>1500</v>
      </c>
      <c r="O994" s="6"/>
      <c r="P994" s="6">
        <v>866</v>
      </c>
      <c r="Q994" s="6" t="s">
        <v>1476</v>
      </c>
      <c r="R994" s="6" t="s">
        <v>1477</v>
      </c>
      <c r="S994" s="6"/>
      <c r="T994" s="6">
        <v>208129</v>
      </c>
      <c r="U994" s="6" t="s">
        <v>4578</v>
      </c>
      <c r="V994" s="6" t="s">
        <v>4579</v>
      </c>
      <c r="W994" s="6"/>
      <c r="X994" s="6"/>
      <c r="Y994" s="6"/>
      <c r="Z994" t="s">
        <v>4575</v>
      </c>
    </row>
    <row r="995" spans="1:26">
      <c r="A995" s="1">
        <v>44303</v>
      </c>
      <c r="B995" s="2">
        <v>202104171369</v>
      </c>
      <c r="C995" t="s">
        <v>18</v>
      </c>
      <c r="D995" t="s">
        <v>5522</v>
      </c>
      <c r="E995" t="s">
        <v>4583</v>
      </c>
      <c r="F995" t="s">
        <v>19</v>
      </c>
      <c r="G995" t="s">
        <v>1960</v>
      </c>
      <c r="H995" s="3" t="s">
        <v>275</v>
      </c>
      <c r="J995" t="s">
        <v>425</v>
      </c>
      <c r="K995">
        <v>1</v>
      </c>
      <c r="L995">
        <v>528</v>
      </c>
      <c r="N995" s="6" t="s">
        <v>1512</v>
      </c>
      <c r="O995" s="6"/>
      <c r="P995" s="6">
        <v>608</v>
      </c>
      <c r="Q995" s="6" t="s">
        <v>1960</v>
      </c>
      <c r="R995" s="6" t="s">
        <v>1961</v>
      </c>
      <c r="S995" s="6"/>
      <c r="T995" s="6"/>
      <c r="U995" s="6"/>
      <c r="V995" s="6"/>
      <c r="W995" s="6">
        <v>408</v>
      </c>
      <c r="X995" s="6" t="s">
        <v>4584</v>
      </c>
      <c r="Y995" s="6"/>
      <c r="Z995" t="s">
        <v>4581</v>
      </c>
    </row>
    <row r="996" spans="1:26">
      <c r="A996" s="1">
        <v>44303</v>
      </c>
      <c r="B996" s="2">
        <v>202104171369</v>
      </c>
      <c r="C996" t="s">
        <v>18</v>
      </c>
      <c r="D996" t="s">
        <v>5522</v>
      </c>
      <c r="E996" t="s">
        <v>4583</v>
      </c>
      <c r="F996" t="s">
        <v>19</v>
      </c>
      <c r="G996" t="s">
        <v>1960</v>
      </c>
      <c r="H996" s="3" t="s">
        <v>1474</v>
      </c>
      <c r="J996" t="s">
        <v>1475</v>
      </c>
      <c r="K996">
        <v>1</v>
      </c>
      <c r="L996">
        <v>80</v>
      </c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</row>
    <row r="997" spans="1:26">
      <c r="A997" s="1">
        <v>44303</v>
      </c>
      <c r="B997" s="2">
        <v>202104171370</v>
      </c>
      <c r="C997" t="s">
        <v>18</v>
      </c>
      <c r="D997" t="s">
        <v>5523</v>
      </c>
      <c r="E997" t="s">
        <v>4588</v>
      </c>
      <c r="F997" t="s">
        <v>19</v>
      </c>
      <c r="G997" t="s">
        <v>1476</v>
      </c>
      <c r="H997" s="3" t="s">
        <v>275</v>
      </c>
      <c r="J997" t="s">
        <v>425</v>
      </c>
      <c r="K997">
        <v>2</v>
      </c>
      <c r="L997">
        <v>1003</v>
      </c>
      <c r="N997" s="6" t="s">
        <v>1512</v>
      </c>
      <c r="O997" s="6"/>
      <c r="P997" s="6">
        <v>1003</v>
      </c>
      <c r="Q997" s="6" t="s">
        <v>1476</v>
      </c>
      <c r="R997" s="6" t="s">
        <v>1477</v>
      </c>
      <c r="S997" s="6"/>
      <c r="T997" s="6">
        <v>981107</v>
      </c>
      <c r="U997" s="6" t="s">
        <v>4589</v>
      </c>
      <c r="V997" s="6" t="s">
        <v>4590</v>
      </c>
      <c r="W997" s="6"/>
      <c r="X997" s="6"/>
      <c r="Y997" s="6"/>
      <c r="Z997" t="s">
        <v>4586</v>
      </c>
    </row>
    <row r="998" spans="1:26">
      <c r="A998" s="1">
        <v>44303</v>
      </c>
      <c r="B998" s="2">
        <v>202104171370</v>
      </c>
      <c r="C998" t="s">
        <v>18</v>
      </c>
      <c r="D998" t="s">
        <v>5523</v>
      </c>
      <c r="E998" t="s">
        <v>4588</v>
      </c>
      <c r="F998" t="s">
        <v>19</v>
      </c>
      <c r="G998" t="s">
        <v>1476</v>
      </c>
      <c r="H998" s="3" t="s">
        <v>1887</v>
      </c>
      <c r="J998" t="s">
        <v>425</v>
      </c>
      <c r="K998">
        <v>1</v>
      </c>
      <c r="L998">
        <v>0</v>
      </c>
      <c r="N998" s="6" t="s">
        <v>1888</v>
      </c>
      <c r="O998" s="6"/>
      <c r="P998" s="6">
        <v>1003</v>
      </c>
      <c r="Q998" s="6" t="s">
        <v>1476</v>
      </c>
      <c r="R998" s="6" t="s">
        <v>1477</v>
      </c>
      <c r="S998" s="6"/>
      <c r="T998" s="6">
        <v>981107</v>
      </c>
      <c r="U998" s="6" t="s">
        <v>4589</v>
      </c>
      <c r="V998" s="6" t="s">
        <v>4590</v>
      </c>
      <c r="W998" s="6"/>
      <c r="X998" s="6"/>
      <c r="Y998" s="6"/>
      <c r="Z998" t="s">
        <v>4586</v>
      </c>
    </row>
    <row r="999" spans="1:26">
      <c r="A999" s="1">
        <v>44303</v>
      </c>
      <c r="B999" s="2">
        <v>202104171371</v>
      </c>
      <c r="C999" t="s">
        <v>18</v>
      </c>
      <c r="D999" t="s">
        <v>5524</v>
      </c>
      <c r="E999" t="s">
        <v>4594</v>
      </c>
      <c r="F999" t="s">
        <v>19</v>
      </c>
      <c r="G999" t="s">
        <v>1960</v>
      </c>
      <c r="H999" s="3" t="s">
        <v>163</v>
      </c>
      <c r="J999" t="s">
        <v>425</v>
      </c>
      <c r="K999">
        <v>1</v>
      </c>
      <c r="L999">
        <v>399</v>
      </c>
      <c r="N999" s="6" t="s">
        <v>1487</v>
      </c>
      <c r="O999" s="6"/>
      <c r="P999" s="6">
        <v>977</v>
      </c>
      <c r="Q999" s="6" t="s">
        <v>1960</v>
      </c>
      <c r="R999" s="6" t="s">
        <v>1961</v>
      </c>
      <c r="S999" s="6"/>
      <c r="T999" s="6"/>
      <c r="U999" s="6"/>
      <c r="V999" s="6"/>
      <c r="W999" s="6">
        <v>412</v>
      </c>
      <c r="X999" s="6" t="s">
        <v>4595</v>
      </c>
      <c r="Y999" s="6" t="s">
        <v>1983</v>
      </c>
      <c r="Z999" t="s">
        <v>4592</v>
      </c>
    </row>
    <row r="1000" spans="1:26">
      <c r="A1000" s="1">
        <v>44303</v>
      </c>
      <c r="B1000" s="2">
        <v>202104171371</v>
      </c>
      <c r="C1000" t="s">
        <v>18</v>
      </c>
      <c r="D1000" t="s">
        <v>5524</v>
      </c>
      <c r="E1000" t="s">
        <v>4594</v>
      </c>
      <c r="F1000" t="s">
        <v>19</v>
      </c>
      <c r="G1000" t="s">
        <v>1960</v>
      </c>
      <c r="H1000" s="3" t="s">
        <v>175</v>
      </c>
      <c r="J1000" t="s">
        <v>425</v>
      </c>
      <c r="K1000">
        <v>1</v>
      </c>
      <c r="L1000">
        <v>450</v>
      </c>
      <c r="N1000" s="6" t="s">
        <v>1482</v>
      </c>
      <c r="O1000" s="6"/>
      <c r="P1000" s="6">
        <v>977</v>
      </c>
      <c r="Q1000" s="6" t="s">
        <v>1960</v>
      </c>
      <c r="R1000" s="6" t="s">
        <v>1961</v>
      </c>
      <c r="S1000" s="6"/>
      <c r="T1000" s="6"/>
      <c r="U1000" s="6"/>
      <c r="V1000" s="6"/>
      <c r="W1000" s="6">
        <v>412</v>
      </c>
      <c r="X1000" s="6" t="s">
        <v>4595</v>
      </c>
      <c r="Y1000" s="6" t="s">
        <v>1983</v>
      </c>
      <c r="Z1000" t="s">
        <v>4592</v>
      </c>
    </row>
    <row r="1001" spans="1:26">
      <c r="A1001" s="1">
        <v>44303</v>
      </c>
      <c r="B1001" s="2">
        <v>202104171371</v>
      </c>
      <c r="C1001" t="s">
        <v>18</v>
      </c>
      <c r="D1001" t="s">
        <v>5524</v>
      </c>
      <c r="E1001" t="s">
        <v>4594</v>
      </c>
      <c r="F1001" t="s">
        <v>19</v>
      </c>
      <c r="G1001" t="s">
        <v>1960</v>
      </c>
      <c r="H1001" s="3">
        <v>4714781020800</v>
      </c>
      <c r="J1001" t="s">
        <v>425</v>
      </c>
      <c r="K1001">
        <v>1</v>
      </c>
      <c r="L1001">
        <v>128</v>
      </c>
      <c r="N1001" s="6" t="s">
        <v>1509</v>
      </c>
      <c r="O1001" s="6"/>
      <c r="P1001" s="6">
        <v>977</v>
      </c>
      <c r="Q1001" s="6" t="s">
        <v>1960</v>
      </c>
      <c r="R1001" s="6" t="s">
        <v>1961</v>
      </c>
      <c r="S1001" s="6"/>
      <c r="T1001" s="6"/>
      <c r="U1001" s="6"/>
      <c r="V1001" s="6"/>
      <c r="W1001" s="6">
        <v>412</v>
      </c>
      <c r="X1001" s="6" t="s">
        <v>4595</v>
      </c>
      <c r="Y1001" s="6" t="s">
        <v>1983</v>
      </c>
      <c r="Z1001" t="s">
        <v>4592</v>
      </c>
    </row>
    <row r="1002" spans="1:26">
      <c r="A1002" s="1">
        <v>44303</v>
      </c>
      <c r="B1002" s="2">
        <v>202104171372</v>
      </c>
      <c r="C1002" t="s">
        <v>18</v>
      </c>
      <c r="D1002" t="s">
        <v>5362</v>
      </c>
      <c r="E1002" t="s">
        <v>4598</v>
      </c>
      <c r="F1002" t="s">
        <v>19</v>
      </c>
      <c r="G1002" t="s">
        <v>1476</v>
      </c>
      <c r="H1002" s="3" t="s">
        <v>165</v>
      </c>
      <c r="J1002" t="s">
        <v>425</v>
      </c>
      <c r="K1002">
        <v>1</v>
      </c>
      <c r="L1002">
        <v>399</v>
      </c>
      <c r="N1002" s="6" t="s">
        <v>1487</v>
      </c>
      <c r="O1002" s="6"/>
      <c r="P1002" s="6">
        <v>798</v>
      </c>
      <c r="Q1002" s="6" t="s">
        <v>1476</v>
      </c>
      <c r="R1002" s="6" t="s">
        <v>1477</v>
      </c>
      <c r="S1002" s="6"/>
      <c r="T1002" s="6">
        <v>138561</v>
      </c>
      <c r="U1002" s="6" t="s">
        <v>4057</v>
      </c>
      <c r="V1002" s="6" t="s">
        <v>4058</v>
      </c>
      <c r="W1002" s="6"/>
      <c r="X1002" s="6"/>
      <c r="Y1002" s="6"/>
      <c r="Z1002" t="s">
        <v>4597</v>
      </c>
    </row>
    <row r="1003" spans="1:26">
      <c r="A1003" s="1">
        <v>44303</v>
      </c>
      <c r="B1003" s="2">
        <v>202104171372</v>
      </c>
      <c r="C1003" t="s">
        <v>18</v>
      </c>
      <c r="D1003" t="s">
        <v>5362</v>
      </c>
      <c r="E1003" t="s">
        <v>4598</v>
      </c>
      <c r="F1003" t="s">
        <v>19</v>
      </c>
      <c r="G1003" t="s">
        <v>1476</v>
      </c>
      <c r="H1003" s="3" t="s">
        <v>164</v>
      </c>
      <c r="J1003" t="s">
        <v>425</v>
      </c>
      <c r="K1003">
        <v>1</v>
      </c>
      <c r="L1003">
        <v>399</v>
      </c>
      <c r="N1003" s="6" t="s">
        <v>1487</v>
      </c>
      <c r="O1003" s="6"/>
      <c r="P1003" s="6">
        <v>798</v>
      </c>
      <c r="Q1003" s="6" t="s">
        <v>1476</v>
      </c>
      <c r="R1003" s="6" t="s">
        <v>1477</v>
      </c>
      <c r="S1003" s="6"/>
      <c r="T1003" s="6">
        <v>138561</v>
      </c>
      <c r="U1003" s="6" t="s">
        <v>4057</v>
      </c>
      <c r="V1003" s="6" t="s">
        <v>4058</v>
      </c>
      <c r="W1003" s="6"/>
      <c r="X1003" s="6"/>
      <c r="Y1003" s="6"/>
      <c r="Z1003" t="s">
        <v>4597</v>
      </c>
    </row>
    <row r="1004" spans="1:26">
      <c r="A1004" s="1">
        <v>44303</v>
      </c>
      <c r="B1004" s="2">
        <v>202104171373</v>
      </c>
      <c r="C1004" t="s">
        <v>18</v>
      </c>
      <c r="D1004" t="s">
        <v>5525</v>
      </c>
      <c r="E1004" t="s">
        <v>4602</v>
      </c>
      <c r="F1004" t="s">
        <v>19</v>
      </c>
      <c r="G1004" t="s">
        <v>1940</v>
      </c>
      <c r="H1004" s="3">
        <v>4714781020510</v>
      </c>
      <c r="J1004" t="s">
        <v>425</v>
      </c>
      <c r="K1004">
        <v>2</v>
      </c>
      <c r="L1004">
        <v>500</v>
      </c>
      <c r="N1004" s="6" t="s">
        <v>1902</v>
      </c>
      <c r="O1004" s="6"/>
      <c r="P1004" s="6">
        <v>1853</v>
      </c>
      <c r="Q1004" s="6" t="s">
        <v>1940</v>
      </c>
      <c r="R1004" s="6" t="s">
        <v>1048</v>
      </c>
      <c r="S1004" s="6"/>
      <c r="T1004" s="6"/>
      <c r="U1004" s="6"/>
      <c r="V1004" s="6"/>
      <c r="W1004" s="6">
        <v>236</v>
      </c>
      <c r="X1004" s="6" t="s">
        <v>4603</v>
      </c>
      <c r="Y1004" s="6"/>
      <c r="Z1004" t="s">
        <v>4600</v>
      </c>
    </row>
    <row r="1005" spans="1:26">
      <c r="A1005" s="1">
        <v>44303</v>
      </c>
      <c r="B1005" s="2">
        <v>202104171373</v>
      </c>
      <c r="C1005" t="s">
        <v>18</v>
      </c>
      <c r="D1005" t="s">
        <v>5525</v>
      </c>
      <c r="E1005" t="s">
        <v>4602</v>
      </c>
      <c r="F1005" t="s">
        <v>19</v>
      </c>
      <c r="G1005" t="s">
        <v>1940</v>
      </c>
      <c r="H1005" s="3">
        <v>4714781020824</v>
      </c>
      <c r="J1005" t="s">
        <v>425</v>
      </c>
      <c r="K1005">
        <v>2</v>
      </c>
      <c r="L1005">
        <v>700</v>
      </c>
      <c r="N1005" s="6" t="s">
        <v>1920</v>
      </c>
      <c r="O1005" s="6"/>
      <c r="P1005" s="6">
        <v>1853</v>
      </c>
      <c r="Q1005" s="6" t="s">
        <v>1940</v>
      </c>
      <c r="R1005" s="6" t="s">
        <v>1048</v>
      </c>
      <c r="S1005" s="6"/>
      <c r="T1005" s="6"/>
      <c r="U1005" s="6"/>
      <c r="V1005" s="6"/>
      <c r="W1005" s="6">
        <v>236</v>
      </c>
      <c r="X1005" s="6" t="s">
        <v>4603</v>
      </c>
      <c r="Y1005" s="6"/>
      <c r="Z1005" t="s">
        <v>4600</v>
      </c>
    </row>
    <row r="1006" spans="1:26">
      <c r="A1006" s="1">
        <v>44303</v>
      </c>
      <c r="B1006" s="2">
        <v>202104171373</v>
      </c>
      <c r="C1006" t="s">
        <v>18</v>
      </c>
      <c r="D1006" t="s">
        <v>5525</v>
      </c>
      <c r="E1006" t="s">
        <v>4602</v>
      </c>
      <c r="F1006" t="s">
        <v>19</v>
      </c>
      <c r="G1006" t="s">
        <v>1940</v>
      </c>
      <c r="H1006" s="3">
        <v>4714781020954</v>
      </c>
      <c r="J1006" t="s">
        <v>425</v>
      </c>
      <c r="K1006">
        <v>1</v>
      </c>
      <c r="L1006">
        <v>149</v>
      </c>
      <c r="N1006" s="6" t="s">
        <v>1523</v>
      </c>
      <c r="O1006" s="6"/>
      <c r="P1006" s="6">
        <v>1853</v>
      </c>
      <c r="Q1006" s="6" t="s">
        <v>1940</v>
      </c>
      <c r="R1006" s="6" t="s">
        <v>1048</v>
      </c>
      <c r="S1006" s="6"/>
      <c r="T1006" s="6"/>
      <c r="U1006" s="6"/>
      <c r="V1006" s="6"/>
      <c r="W1006" s="6">
        <v>236</v>
      </c>
      <c r="X1006" s="6" t="s">
        <v>4603</v>
      </c>
      <c r="Y1006" s="6"/>
      <c r="Z1006" t="s">
        <v>4600</v>
      </c>
    </row>
    <row r="1007" spans="1:26">
      <c r="A1007" s="1">
        <v>44303</v>
      </c>
      <c r="B1007" s="2">
        <v>202104171373</v>
      </c>
      <c r="C1007" t="s">
        <v>18</v>
      </c>
      <c r="D1007" t="s">
        <v>5525</v>
      </c>
      <c r="E1007" t="s">
        <v>4602</v>
      </c>
      <c r="F1007" t="s">
        <v>19</v>
      </c>
      <c r="G1007" t="s">
        <v>1940</v>
      </c>
      <c r="H1007" s="3">
        <v>4714781020558</v>
      </c>
      <c r="J1007" t="s">
        <v>425</v>
      </c>
      <c r="K1007">
        <v>1</v>
      </c>
      <c r="L1007">
        <v>168</v>
      </c>
      <c r="N1007" s="6" t="s">
        <v>1950</v>
      </c>
      <c r="O1007" s="6"/>
      <c r="P1007" s="6">
        <v>1853</v>
      </c>
      <c r="Q1007" s="6" t="s">
        <v>1940</v>
      </c>
      <c r="R1007" s="6" t="s">
        <v>1048</v>
      </c>
      <c r="S1007" s="6"/>
      <c r="T1007" s="6"/>
      <c r="U1007" s="6"/>
      <c r="V1007" s="6"/>
      <c r="W1007" s="6">
        <v>236</v>
      </c>
      <c r="X1007" s="6" t="s">
        <v>4603</v>
      </c>
      <c r="Y1007" s="6"/>
      <c r="Z1007" t="s">
        <v>4600</v>
      </c>
    </row>
    <row r="1008" spans="1:26">
      <c r="A1008" s="1">
        <v>44303</v>
      </c>
      <c r="B1008" s="2">
        <v>202104171373</v>
      </c>
      <c r="C1008" t="s">
        <v>18</v>
      </c>
      <c r="D1008" t="s">
        <v>5525</v>
      </c>
      <c r="E1008" t="s">
        <v>4602</v>
      </c>
      <c r="F1008" t="s">
        <v>19</v>
      </c>
      <c r="G1008" t="s">
        <v>1940</v>
      </c>
      <c r="H1008" s="3">
        <v>4714781020503</v>
      </c>
      <c r="J1008" t="s">
        <v>425</v>
      </c>
      <c r="K1008">
        <v>1</v>
      </c>
      <c r="L1008">
        <v>168</v>
      </c>
      <c r="N1008" s="6" t="s">
        <v>1521</v>
      </c>
      <c r="O1008" s="6"/>
      <c r="P1008" s="6">
        <v>1853</v>
      </c>
      <c r="Q1008" s="6" t="s">
        <v>1940</v>
      </c>
      <c r="R1008" s="6" t="s">
        <v>1048</v>
      </c>
      <c r="S1008" s="6"/>
      <c r="T1008" s="6"/>
      <c r="U1008" s="6"/>
      <c r="V1008" s="6"/>
      <c r="W1008" s="6">
        <v>236</v>
      </c>
      <c r="X1008" s="6" t="s">
        <v>4603</v>
      </c>
      <c r="Y1008" s="6"/>
      <c r="Z1008" t="s">
        <v>4600</v>
      </c>
    </row>
    <row r="1009" spans="1:26">
      <c r="A1009" s="1">
        <v>44303</v>
      </c>
      <c r="B1009" s="2">
        <v>202104171373</v>
      </c>
      <c r="C1009" t="s">
        <v>18</v>
      </c>
      <c r="D1009" t="s">
        <v>5525</v>
      </c>
      <c r="E1009" t="s">
        <v>4602</v>
      </c>
      <c r="F1009" t="s">
        <v>19</v>
      </c>
      <c r="G1009" t="s">
        <v>1940</v>
      </c>
      <c r="H1009" s="3">
        <v>4714781020466</v>
      </c>
      <c r="J1009" t="s">
        <v>425</v>
      </c>
      <c r="K1009">
        <v>1</v>
      </c>
      <c r="L1009">
        <v>168</v>
      </c>
      <c r="N1009" s="6" t="s">
        <v>1981</v>
      </c>
      <c r="O1009" s="6"/>
      <c r="P1009" s="6">
        <v>1853</v>
      </c>
      <c r="Q1009" s="6" t="s">
        <v>1940</v>
      </c>
      <c r="R1009" s="6" t="s">
        <v>1048</v>
      </c>
      <c r="S1009" s="6"/>
      <c r="T1009" s="6"/>
      <c r="U1009" s="6"/>
      <c r="V1009" s="6"/>
      <c r="W1009" s="6">
        <v>236</v>
      </c>
      <c r="X1009" s="6" t="s">
        <v>4603</v>
      </c>
      <c r="Y1009" s="6"/>
      <c r="Z1009" t="s">
        <v>4600</v>
      </c>
    </row>
    <row r="1010" spans="1:26">
      <c r="A1010" s="1">
        <v>44303</v>
      </c>
      <c r="B1010" s="2">
        <v>202104171373</v>
      </c>
      <c r="C1010" t="s">
        <v>18</v>
      </c>
      <c r="D1010" t="s">
        <v>5525</v>
      </c>
      <c r="E1010" t="s">
        <v>4602</v>
      </c>
      <c r="F1010" t="s">
        <v>19</v>
      </c>
      <c r="G1010" t="s">
        <v>1940</v>
      </c>
      <c r="H1010" s="3" t="s">
        <v>1740</v>
      </c>
      <c r="J1010" t="s">
        <v>425</v>
      </c>
      <c r="K1010">
        <v>1</v>
      </c>
      <c r="L1010">
        <v>0</v>
      </c>
      <c r="N1010" s="6" t="s">
        <v>1741</v>
      </c>
      <c r="O1010" s="6"/>
      <c r="P1010" s="6">
        <v>1853</v>
      </c>
      <c r="Q1010" s="6" t="s">
        <v>1940</v>
      </c>
      <c r="R1010" s="6" t="s">
        <v>1048</v>
      </c>
      <c r="S1010" s="6"/>
      <c r="T1010" s="6"/>
      <c r="U1010" s="6"/>
      <c r="V1010" s="6"/>
      <c r="W1010" s="6">
        <v>236</v>
      </c>
      <c r="X1010" s="6" t="s">
        <v>4603</v>
      </c>
      <c r="Y1010" s="6"/>
      <c r="Z1010" t="s">
        <v>4600</v>
      </c>
    </row>
    <row r="1011" spans="1:26">
      <c r="A1011" s="1">
        <v>44303</v>
      </c>
      <c r="B1011" s="2">
        <v>202104171373</v>
      </c>
      <c r="C1011" t="s">
        <v>18</v>
      </c>
      <c r="D1011" t="s">
        <v>5525</v>
      </c>
      <c r="E1011" t="s">
        <v>4602</v>
      </c>
      <c r="F1011" t="s">
        <v>19</v>
      </c>
      <c r="G1011" t="s">
        <v>1940</v>
      </c>
      <c r="H1011" s="3" t="s">
        <v>1887</v>
      </c>
      <c r="J1011" t="s">
        <v>425</v>
      </c>
      <c r="K1011">
        <v>1</v>
      </c>
      <c r="L1011">
        <v>0</v>
      </c>
      <c r="N1011" s="6" t="s">
        <v>1888</v>
      </c>
      <c r="O1011" s="6"/>
      <c r="P1011" s="6">
        <v>1853</v>
      </c>
      <c r="Q1011" s="6" t="s">
        <v>1940</v>
      </c>
      <c r="R1011" s="6" t="s">
        <v>1048</v>
      </c>
      <c r="S1011" s="6"/>
      <c r="T1011" s="6"/>
      <c r="U1011" s="6"/>
      <c r="V1011" s="6"/>
      <c r="W1011" s="6">
        <v>236</v>
      </c>
      <c r="X1011" s="6" t="s">
        <v>4603</v>
      </c>
      <c r="Y1011" s="6"/>
      <c r="Z1011" t="s">
        <v>4600</v>
      </c>
    </row>
    <row r="1012" spans="1:26">
      <c r="A1012" s="1">
        <v>44303</v>
      </c>
      <c r="B1012" s="2">
        <v>202104171373</v>
      </c>
      <c r="C1012" t="s">
        <v>18</v>
      </c>
      <c r="D1012" t="s">
        <v>5525</v>
      </c>
      <c r="E1012" t="s">
        <v>4602</v>
      </c>
      <c r="F1012" t="s">
        <v>19</v>
      </c>
      <c r="G1012" t="s">
        <v>1940</v>
      </c>
      <c r="H1012" s="3" t="s">
        <v>1740</v>
      </c>
      <c r="J1012" t="s">
        <v>425</v>
      </c>
      <c r="K1012">
        <v>1</v>
      </c>
      <c r="L1012">
        <v>0</v>
      </c>
      <c r="N1012" s="6" t="s">
        <v>1741</v>
      </c>
      <c r="O1012" s="6"/>
      <c r="P1012" s="6">
        <v>1853</v>
      </c>
      <c r="Q1012" s="6" t="s">
        <v>1940</v>
      </c>
      <c r="R1012" s="6" t="s">
        <v>1048</v>
      </c>
      <c r="S1012" s="6"/>
      <c r="T1012" s="6"/>
      <c r="U1012" s="6"/>
      <c r="V1012" s="6"/>
      <c r="W1012" s="6">
        <v>236</v>
      </c>
      <c r="X1012" s="6" t="s">
        <v>4603</v>
      </c>
      <c r="Y1012" s="6"/>
      <c r="Z1012" t="s">
        <v>4600</v>
      </c>
    </row>
    <row r="1013" spans="1:26">
      <c r="A1013" s="1">
        <v>44303</v>
      </c>
      <c r="B1013" s="2">
        <v>202104171374</v>
      </c>
      <c r="C1013" t="s">
        <v>18</v>
      </c>
      <c r="D1013" t="s">
        <v>5526</v>
      </c>
      <c r="E1013" t="s">
        <v>4607</v>
      </c>
      <c r="F1013" t="s">
        <v>19</v>
      </c>
      <c r="G1013" t="s">
        <v>1476</v>
      </c>
      <c r="H1013" s="3">
        <v>4714781020541</v>
      </c>
      <c r="J1013" t="s">
        <v>425</v>
      </c>
      <c r="K1013">
        <v>1</v>
      </c>
      <c r="L1013">
        <v>300</v>
      </c>
      <c r="N1013" s="6" t="s">
        <v>1493</v>
      </c>
      <c r="O1013" s="6"/>
      <c r="P1013" s="6">
        <v>365</v>
      </c>
      <c r="Q1013" s="6" t="s">
        <v>1476</v>
      </c>
      <c r="R1013" s="6" t="s">
        <v>1477</v>
      </c>
      <c r="S1013" s="6"/>
      <c r="T1013" s="6">
        <v>194011</v>
      </c>
      <c r="U1013" s="6" t="s">
        <v>4608</v>
      </c>
      <c r="V1013" s="6" t="s">
        <v>4609</v>
      </c>
      <c r="W1013" s="6"/>
      <c r="X1013" s="6"/>
      <c r="Y1013" s="6"/>
      <c r="Z1013" t="s">
        <v>4605</v>
      </c>
    </row>
    <row r="1014" spans="1:26">
      <c r="A1014" s="1">
        <v>44303</v>
      </c>
      <c r="B1014" s="2">
        <v>202104171374</v>
      </c>
      <c r="C1014" t="s">
        <v>18</v>
      </c>
      <c r="D1014" t="s">
        <v>5526</v>
      </c>
      <c r="E1014" t="s">
        <v>4607</v>
      </c>
      <c r="F1014" t="s">
        <v>19</v>
      </c>
      <c r="G1014" t="s">
        <v>1476</v>
      </c>
      <c r="H1014" s="3" t="s">
        <v>1474</v>
      </c>
      <c r="J1014" t="s">
        <v>1475</v>
      </c>
      <c r="K1014">
        <v>1</v>
      </c>
      <c r="L1014">
        <v>65</v>
      </c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</row>
    <row r="1015" spans="1:26">
      <c r="A1015" s="1">
        <v>44303</v>
      </c>
      <c r="B1015" s="2">
        <v>202104171375</v>
      </c>
      <c r="C1015" t="s">
        <v>18</v>
      </c>
      <c r="D1015" t="s">
        <v>5527</v>
      </c>
      <c r="E1015" t="s">
        <v>4613</v>
      </c>
      <c r="F1015" t="s">
        <v>19</v>
      </c>
      <c r="G1015" t="s">
        <v>1476</v>
      </c>
      <c r="H1015" s="3" t="s">
        <v>163</v>
      </c>
      <c r="J1015" t="s">
        <v>425</v>
      </c>
      <c r="K1015">
        <v>1</v>
      </c>
      <c r="L1015">
        <v>399</v>
      </c>
      <c r="N1015" s="6" t="s">
        <v>1487</v>
      </c>
      <c r="O1015" s="6"/>
      <c r="P1015" s="6">
        <v>975</v>
      </c>
      <c r="Q1015" s="6" t="s">
        <v>1476</v>
      </c>
      <c r="R1015" s="6" t="s">
        <v>1477</v>
      </c>
      <c r="S1015" s="6"/>
      <c r="T1015" s="6">
        <v>112651</v>
      </c>
      <c r="U1015" s="6" t="s">
        <v>4614</v>
      </c>
      <c r="V1015" s="6" t="s">
        <v>4615</v>
      </c>
      <c r="W1015" s="6"/>
      <c r="X1015" s="6"/>
      <c r="Y1015" s="6"/>
      <c r="Z1015" t="s">
        <v>4611</v>
      </c>
    </row>
    <row r="1016" spans="1:26">
      <c r="A1016" s="1">
        <v>44303</v>
      </c>
      <c r="B1016" s="2">
        <v>202104171375</v>
      </c>
      <c r="C1016" t="s">
        <v>18</v>
      </c>
      <c r="D1016" t="s">
        <v>5527</v>
      </c>
      <c r="E1016" t="s">
        <v>4613</v>
      </c>
      <c r="F1016" t="s">
        <v>19</v>
      </c>
      <c r="G1016" t="s">
        <v>1476</v>
      </c>
      <c r="H1016" s="3">
        <v>4714781020817</v>
      </c>
      <c r="J1016" t="s">
        <v>425</v>
      </c>
      <c r="K1016">
        <v>1</v>
      </c>
      <c r="L1016">
        <v>128</v>
      </c>
      <c r="N1016" s="6" t="s">
        <v>1967</v>
      </c>
      <c r="O1016" s="6"/>
      <c r="P1016" s="6">
        <v>975</v>
      </c>
      <c r="Q1016" s="6" t="s">
        <v>1476</v>
      </c>
      <c r="R1016" s="6" t="s">
        <v>1477</v>
      </c>
      <c r="S1016" s="6"/>
      <c r="T1016" s="6">
        <v>112651</v>
      </c>
      <c r="U1016" s="6" t="s">
        <v>4614</v>
      </c>
      <c r="V1016" s="6" t="s">
        <v>4615</v>
      </c>
      <c r="W1016" s="6"/>
      <c r="X1016" s="6"/>
      <c r="Y1016" s="6"/>
      <c r="Z1016" t="s">
        <v>4611</v>
      </c>
    </row>
    <row r="1017" spans="1:26">
      <c r="A1017" s="1">
        <v>44303</v>
      </c>
      <c r="B1017" s="2">
        <v>202104171375</v>
      </c>
      <c r="C1017" t="s">
        <v>18</v>
      </c>
      <c r="D1017" t="s">
        <v>5527</v>
      </c>
      <c r="E1017" t="s">
        <v>4613</v>
      </c>
      <c r="F1017" t="s">
        <v>19</v>
      </c>
      <c r="G1017" t="s">
        <v>1476</v>
      </c>
      <c r="H1017" s="3">
        <v>4714781020954</v>
      </c>
      <c r="J1017" t="s">
        <v>425</v>
      </c>
      <c r="K1017">
        <v>1</v>
      </c>
      <c r="L1017">
        <v>149</v>
      </c>
      <c r="N1017" s="6" t="s">
        <v>1523</v>
      </c>
      <c r="O1017" s="6"/>
      <c r="P1017" s="6">
        <v>975</v>
      </c>
      <c r="Q1017" s="6" t="s">
        <v>1476</v>
      </c>
      <c r="R1017" s="6" t="s">
        <v>1477</v>
      </c>
      <c r="S1017" s="6"/>
      <c r="T1017" s="6">
        <v>112651</v>
      </c>
      <c r="U1017" s="6" t="s">
        <v>4614</v>
      </c>
      <c r="V1017" s="6" t="s">
        <v>4615</v>
      </c>
      <c r="W1017" s="6"/>
      <c r="X1017" s="6"/>
      <c r="Y1017" s="6"/>
      <c r="Z1017" t="s">
        <v>4611</v>
      </c>
    </row>
    <row r="1018" spans="1:26">
      <c r="A1018" s="1">
        <v>44303</v>
      </c>
      <c r="B1018" s="2">
        <v>202104171375</v>
      </c>
      <c r="C1018" t="s">
        <v>18</v>
      </c>
      <c r="D1018" t="s">
        <v>5527</v>
      </c>
      <c r="E1018" t="s">
        <v>4613</v>
      </c>
      <c r="F1018" t="s">
        <v>19</v>
      </c>
      <c r="G1018" t="s">
        <v>1476</v>
      </c>
      <c r="H1018" s="3">
        <v>4714781024730</v>
      </c>
      <c r="J1018" t="s">
        <v>425</v>
      </c>
      <c r="K1018">
        <v>1</v>
      </c>
      <c r="L1018">
        <v>299</v>
      </c>
      <c r="N1018" s="6" t="s">
        <v>1500</v>
      </c>
      <c r="O1018" s="6"/>
      <c r="P1018" s="6">
        <v>975</v>
      </c>
      <c r="Q1018" s="6" t="s">
        <v>1476</v>
      </c>
      <c r="R1018" s="6" t="s">
        <v>1477</v>
      </c>
      <c r="S1018" s="6"/>
      <c r="T1018" s="6">
        <v>112651</v>
      </c>
      <c r="U1018" s="6" t="s">
        <v>4614</v>
      </c>
      <c r="V1018" s="6" t="s">
        <v>4615</v>
      </c>
      <c r="W1018" s="6"/>
      <c r="X1018" s="6"/>
      <c r="Y1018" s="6"/>
      <c r="Z1018" t="s">
        <v>4611</v>
      </c>
    </row>
    <row r="1019" spans="1:26">
      <c r="A1019" s="1">
        <v>44303</v>
      </c>
      <c r="B1019" s="2">
        <v>202104171376</v>
      </c>
      <c r="C1019" t="s">
        <v>18</v>
      </c>
      <c r="D1019" t="s">
        <v>5528</v>
      </c>
      <c r="E1019" t="s">
        <v>4619</v>
      </c>
      <c r="F1019" t="s">
        <v>19</v>
      </c>
      <c r="G1019" t="s">
        <v>1476</v>
      </c>
      <c r="H1019" s="3" t="s">
        <v>1045</v>
      </c>
      <c r="J1019" t="s">
        <v>425</v>
      </c>
      <c r="K1019">
        <v>1</v>
      </c>
      <c r="L1019">
        <v>399</v>
      </c>
      <c r="N1019" s="6" t="s">
        <v>1487</v>
      </c>
      <c r="O1019" s="6"/>
      <c r="P1019" s="6">
        <v>464</v>
      </c>
      <c r="Q1019" s="6" t="s">
        <v>1476</v>
      </c>
      <c r="R1019" s="6" t="s">
        <v>1477</v>
      </c>
      <c r="S1019" s="6"/>
      <c r="T1019" s="6">
        <v>137524</v>
      </c>
      <c r="U1019" s="6" t="s">
        <v>4620</v>
      </c>
      <c r="V1019" s="6" t="s">
        <v>4621</v>
      </c>
      <c r="W1019" s="6"/>
      <c r="X1019" s="6"/>
      <c r="Y1019" s="6"/>
      <c r="Z1019" t="s">
        <v>4617</v>
      </c>
    </row>
    <row r="1020" spans="1:26">
      <c r="A1020" s="1">
        <v>44303</v>
      </c>
      <c r="B1020" s="2">
        <v>202104171376</v>
      </c>
      <c r="C1020" t="s">
        <v>18</v>
      </c>
      <c r="D1020" t="s">
        <v>5528</v>
      </c>
      <c r="E1020" t="s">
        <v>4619</v>
      </c>
      <c r="F1020" t="s">
        <v>19</v>
      </c>
      <c r="G1020" t="s">
        <v>1476</v>
      </c>
      <c r="H1020" s="3" t="s">
        <v>1474</v>
      </c>
      <c r="J1020" t="s">
        <v>1475</v>
      </c>
      <c r="K1020">
        <v>1</v>
      </c>
      <c r="L1020">
        <v>65</v>
      </c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  <c r="Y1020" s="6"/>
    </row>
    <row r="1021" spans="1:26">
      <c r="A1021" s="1">
        <v>44303</v>
      </c>
      <c r="B1021" s="2">
        <v>202104171377</v>
      </c>
      <c r="C1021" t="s">
        <v>18</v>
      </c>
      <c r="D1021" t="s">
        <v>5529</v>
      </c>
      <c r="E1021" t="s">
        <v>4625</v>
      </c>
      <c r="F1021" t="s">
        <v>19</v>
      </c>
      <c r="G1021" t="s">
        <v>1940</v>
      </c>
      <c r="H1021" s="3" t="s">
        <v>275</v>
      </c>
      <c r="J1021" t="s">
        <v>425</v>
      </c>
      <c r="K1021">
        <v>1</v>
      </c>
      <c r="L1021">
        <v>528</v>
      </c>
      <c r="N1021" s="6" t="s">
        <v>1512</v>
      </c>
      <c r="O1021" s="6"/>
      <c r="P1021" s="6">
        <v>878</v>
      </c>
      <c r="Q1021" s="6" t="s">
        <v>1940</v>
      </c>
      <c r="R1021" s="6" t="s">
        <v>1941</v>
      </c>
      <c r="S1021" s="6"/>
      <c r="T1021" s="6"/>
      <c r="U1021" s="6"/>
      <c r="V1021" s="6"/>
      <c r="W1021" s="6">
        <v>237</v>
      </c>
      <c r="X1021" s="6" t="s">
        <v>4626</v>
      </c>
      <c r="Y1021" s="6"/>
      <c r="Z1021" t="s">
        <v>4623</v>
      </c>
    </row>
    <row r="1022" spans="1:26">
      <c r="A1022" s="1">
        <v>44303</v>
      </c>
      <c r="B1022" s="2">
        <v>202104171377</v>
      </c>
      <c r="C1022" t="s">
        <v>18</v>
      </c>
      <c r="D1022" t="s">
        <v>5529</v>
      </c>
      <c r="E1022" t="s">
        <v>4625</v>
      </c>
      <c r="F1022" t="s">
        <v>19</v>
      </c>
      <c r="G1022" t="s">
        <v>1940</v>
      </c>
      <c r="H1022" s="3">
        <v>4714781020268</v>
      </c>
      <c r="J1022" t="s">
        <v>425</v>
      </c>
      <c r="K1022">
        <v>1</v>
      </c>
      <c r="L1022">
        <v>350</v>
      </c>
      <c r="N1022" s="6" t="s">
        <v>1909</v>
      </c>
      <c r="O1022" s="6"/>
      <c r="P1022" s="6">
        <v>878</v>
      </c>
      <c r="Q1022" s="6" t="s">
        <v>1940</v>
      </c>
      <c r="R1022" s="6" t="s">
        <v>1941</v>
      </c>
      <c r="S1022" s="6"/>
      <c r="T1022" s="6"/>
      <c r="U1022" s="6"/>
      <c r="V1022" s="6"/>
      <c r="W1022" s="6">
        <v>237</v>
      </c>
      <c r="X1022" s="6" t="s">
        <v>4626</v>
      </c>
      <c r="Y1022" s="6"/>
      <c r="Z1022" t="s">
        <v>4623</v>
      </c>
    </row>
    <row r="1023" spans="1:26">
      <c r="A1023" s="1">
        <v>44303</v>
      </c>
      <c r="B1023" s="2">
        <v>202104171378</v>
      </c>
      <c r="C1023" t="s">
        <v>18</v>
      </c>
      <c r="D1023" t="s">
        <v>5530</v>
      </c>
      <c r="E1023" t="s">
        <v>4630</v>
      </c>
      <c r="F1023" t="s">
        <v>19</v>
      </c>
      <c r="G1023" t="s">
        <v>1476</v>
      </c>
      <c r="H1023" s="3" t="s">
        <v>175</v>
      </c>
      <c r="J1023" t="s">
        <v>425</v>
      </c>
      <c r="K1023">
        <v>1</v>
      </c>
      <c r="L1023">
        <v>450</v>
      </c>
      <c r="N1023" s="6" t="s">
        <v>1482</v>
      </c>
      <c r="O1023" s="6"/>
      <c r="P1023" s="6">
        <v>748</v>
      </c>
      <c r="Q1023" s="6" t="s">
        <v>1476</v>
      </c>
      <c r="R1023" s="6" t="s">
        <v>1477</v>
      </c>
      <c r="S1023" s="6"/>
      <c r="T1023" s="6">
        <v>185486</v>
      </c>
      <c r="U1023" s="6" t="s">
        <v>4631</v>
      </c>
      <c r="V1023" s="6" t="s">
        <v>4632</v>
      </c>
      <c r="W1023" s="6"/>
      <c r="X1023" s="6"/>
      <c r="Y1023" s="6"/>
      <c r="Z1023" t="s">
        <v>4628</v>
      </c>
    </row>
    <row r="1024" spans="1:26">
      <c r="A1024" s="1">
        <v>44303</v>
      </c>
      <c r="B1024" s="2">
        <v>202104171378</v>
      </c>
      <c r="C1024" t="s">
        <v>18</v>
      </c>
      <c r="D1024" t="s">
        <v>5530</v>
      </c>
      <c r="E1024" t="s">
        <v>4630</v>
      </c>
      <c r="F1024" t="s">
        <v>19</v>
      </c>
      <c r="G1024" t="s">
        <v>1476</v>
      </c>
      <c r="H1024" s="3">
        <v>4714781020954</v>
      </c>
      <c r="J1024" t="s">
        <v>425</v>
      </c>
      <c r="K1024">
        <v>1</v>
      </c>
      <c r="L1024">
        <v>149</v>
      </c>
      <c r="N1024" s="6" t="s">
        <v>1523</v>
      </c>
      <c r="O1024" s="6"/>
      <c r="P1024" s="6">
        <v>748</v>
      </c>
      <c r="Q1024" s="6" t="s">
        <v>1476</v>
      </c>
      <c r="R1024" s="6" t="s">
        <v>1477</v>
      </c>
      <c r="S1024" s="6"/>
      <c r="T1024" s="6">
        <v>185486</v>
      </c>
      <c r="U1024" s="6" t="s">
        <v>4631</v>
      </c>
      <c r="V1024" s="6" t="s">
        <v>4632</v>
      </c>
      <c r="W1024" s="6"/>
      <c r="X1024" s="6"/>
      <c r="Y1024" s="6"/>
      <c r="Z1024" t="s">
        <v>4628</v>
      </c>
    </row>
    <row r="1025" spans="1:26">
      <c r="A1025" s="1">
        <v>44303</v>
      </c>
      <c r="B1025" s="2">
        <v>202104171378</v>
      </c>
      <c r="C1025" t="s">
        <v>18</v>
      </c>
      <c r="D1025" t="s">
        <v>5530</v>
      </c>
      <c r="E1025" t="s">
        <v>4630</v>
      </c>
      <c r="F1025" t="s">
        <v>19</v>
      </c>
      <c r="G1025" t="s">
        <v>1476</v>
      </c>
      <c r="H1025" s="3">
        <v>4714781021012</v>
      </c>
      <c r="J1025" t="s">
        <v>425</v>
      </c>
      <c r="K1025">
        <v>1</v>
      </c>
      <c r="L1025">
        <v>149</v>
      </c>
      <c r="N1025" s="6" t="s">
        <v>1948</v>
      </c>
      <c r="O1025" s="6"/>
      <c r="P1025" s="6">
        <v>748</v>
      </c>
      <c r="Q1025" s="6" t="s">
        <v>1476</v>
      </c>
      <c r="R1025" s="6" t="s">
        <v>1477</v>
      </c>
      <c r="S1025" s="6"/>
      <c r="T1025" s="6">
        <v>185486</v>
      </c>
      <c r="U1025" s="6" t="s">
        <v>4631</v>
      </c>
      <c r="V1025" s="6" t="s">
        <v>4632</v>
      </c>
      <c r="W1025" s="6"/>
      <c r="X1025" s="6"/>
      <c r="Y1025" s="6"/>
      <c r="Z1025" t="s">
        <v>4628</v>
      </c>
    </row>
    <row r="1026" spans="1:26">
      <c r="A1026" s="1">
        <v>44303</v>
      </c>
      <c r="B1026" s="2">
        <v>202104171379</v>
      </c>
      <c r="C1026" t="s">
        <v>18</v>
      </c>
      <c r="D1026" t="s">
        <v>5531</v>
      </c>
      <c r="E1026" t="s">
        <v>4636</v>
      </c>
      <c r="F1026" t="s">
        <v>19</v>
      </c>
      <c r="G1026" t="s">
        <v>1476</v>
      </c>
      <c r="H1026" s="3" t="s">
        <v>163</v>
      </c>
      <c r="J1026" t="s">
        <v>425</v>
      </c>
      <c r="K1026">
        <v>3</v>
      </c>
      <c r="L1026">
        <v>1197</v>
      </c>
      <c r="N1026" s="6" t="s">
        <v>1487</v>
      </c>
      <c r="O1026" s="6"/>
      <c r="P1026" s="6">
        <v>1197</v>
      </c>
      <c r="Q1026" s="6" t="s">
        <v>1476</v>
      </c>
      <c r="R1026" s="6" t="s">
        <v>1477</v>
      </c>
      <c r="S1026" s="6"/>
      <c r="T1026" s="6">
        <v>967765</v>
      </c>
      <c r="U1026" s="6" t="s">
        <v>4637</v>
      </c>
      <c r="V1026" s="6" t="s">
        <v>4638</v>
      </c>
      <c r="W1026" s="6"/>
      <c r="X1026" s="6"/>
      <c r="Y1026" s="6"/>
      <c r="Z1026" t="s">
        <v>4634</v>
      </c>
    </row>
    <row r="1027" spans="1:26">
      <c r="A1027" s="1">
        <v>44303</v>
      </c>
      <c r="B1027" s="2">
        <v>202104171379</v>
      </c>
      <c r="C1027" t="s">
        <v>18</v>
      </c>
      <c r="D1027" t="s">
        <v>5531</v>
      </c>
      <c r="E1027" t="s">
        <v>4636</v>
      </c>
      <c r="F1027" t="s">
        <v>19</v>
      </c>
      <c r="G1027" t="s">
        <v>1476</v>
      </c>
      <c r="H1027" s="3" t="s">
        <v>1887</v>
      </c>
      <c r="J1027" t="s">
        <v>425</v>
      </c>
      <c r="K1027">
        <v>1</v>
      </c>
      <c r="L1027">
        <v>0</v>
      </c>
      <c r="N1027" s="6" t="s">
        <v>1888</v>
      </c>
      <c r="O1027" s="6"/>
      <c r="P1027" s="6">
        <v>1197</v>
      </c>
      <c r="Q1027" s="6" t="s">
        <v>1476</v>
      </c>
      <c r="R1027" s="6" t="s">
        <v>1477</v>
      </c>
      <c r="S1027" s="6"/>
      <c r="T1027" s="6">
        <v>967765</v>
      </c>
      <c r="U1027" s="6" t="s">
        <v>4637</v>
      </c>
      <c r="V1027" s="6" t="s">
        <v>4638</v>
      </c>
      <c r="W1027" s="6"/>
      <c r="X1027" s="6"/>
      <c r="Y1027" s="6"/>
      <c r="Z1027" t="s">
        <v>4634</v>
      </c>
    </row>
    <row r="1028" spans="1:26">
      <c r="A1028" s="1">
        <v>44303</v>
      </c>
      <c r="B1028" s="2">
        <v>202104171380</v>
      </c>
      <c r="C1028" t="s">
        <v>18</v>
      </c>
      <c r="D1028" t="s">
        <v>5532</v>
      </c>
      <c r="E1028" t="s">
        <v>4642</v>
      </c>
      <c r="F1028" t="s">
        <v>19</v>
      </c>
      <c r="G1028" t="s">
        <v>1940</v>
      </c>
      <c r="H1028" s="3" t="s">
        <v>164</v>
      </c>
      <c r="J1028" t="s">
        <v>425</v>
      </c>
      <c r="K1028">
        <v>1</v>
      </c>
      <c r="L1028">
        <v>339</v>
      </c>
      <c r="N1028" s="6" t="s">
        <v>1487</v>
      </c>
      <c r="O1028" s="6"/>
      <c r="P1028" s="6">
        <v>1136</v>
      </c>
      <c r="Q1028" s="6" t="s">
        <v>1940</v>
      </c>
      <c r="R1028" s="6" t="s">
        <v>1048</v>
      </c>
      <c r="S1028" s="6"/>
      <c r="T1028" s="6"/>
      <c r="U1028" s="6"/>
      <c r="V1028" s="6"/>
      <c r="W1028" s="6">
        <v>820</v>
      </c>
      <c r="X1028" s="6" t="s">
        <v>4643</v>
      </c>
      <c r="Y1028" s="6"/>
      <c r="Z1028" t="s">
        <v>4640</v>
      </c>
    </row>
    <row r="1029" spans="1:26">
      <c r="A1029" s="1">
        <v>44303</v>
      </c>
      <c r="B1029" s="2">
        <v>202104171380</v>
      </c>
      <c r="C1029" t="s">
        <v>18</v>
      </c>
      <c r="D1029" t="s">
        <v>5532</v>
      </c>
      <c r="E1029" t="s">
        <v>4642</v>
      </c>
      <c r="F1029" t="s">
        <v>19</v>
      </c>
      <c r="G1029" t="s">
        <v>1940</v>
      </c>
      <c r="H1029" s="3" t="s">
        <v>1020</v>
      </c>
      <c r="J1029" t="s">
        <v>425</v>
      </c>
      <c r="K1029">
        <v>1</v>
      </c>
      <c r="L1029">
        <v>399</v>
      </c>
      <c r="N1029" s="6" t="s">
        <v>1487</v>
      </c>
      <c r="O1029" s="6"/>
      <c r="P1029" s="6">
        <v>1136</v>
      </c>
      <c r="Q1029" s="6" t="s">
        <v>1940</v>
      </c>
      <c r="R1029" s="6" t="s">
        <v>1048</v>
      </c>
      <c r="S1029" s="6"/>
      <c r="T1029" s="6"/>
      <c r="U1029" s="6"/>
      <c r="V1029" s="6"/>
      <c r="W1029" s="6">
        <v>820</v>
      </c>
      <c r="X1029" s="6" t="s">
        <v>4643</v>
      </c>
      <c r="Y1029" s="6"/>
      <c r="Z1029" t="s">
        <v>4640</v>
      </c>
    </row>
    <row r="1030" spans="1:26">
      <c r="A1030" s="1">
        <v>44303</v>
      </c>
      <c r="B1030" s="2">
        <v>202104171380</v>
      </c>
      <c r="C1030" t="s">
        <v>18</v>
      </c>
      <c r="D1030" t="s">
        <v>5532</v>
      </c>
      <c r="E1030" t="s">
        <v>4642</v>
      </c>
      <c r="F1030" t="s">
        <v>19</v>
      </c>
      <c r="G1030" t="s">
        <v>1940</v>
      </c>
      <c r="H1030" s="3" t="s">
        <v>1021</v>
      </c>
      <c r="J1030" t="s">
        <v>425</v>
      </c>
      <c r="K1030">
        <v>2</v>
      </c>
      <c r="L1030">
        <v>398</v>
      </c>
      <c r="N1030" s="6" t="s">
        <v>1527</v>
      </c>
      <c r="O1030" s="6"/>
      <c r="P1030" s="6">
        <v>1136</v>
      </c>
      <c r="Q1030" s="6" t="s">
        <v>1940</v>
      </c>
      <c r="R1030" s="6" t="s">
        <v>1048</v>
      </c>
      <c r="S1030" s="6"/>
      <c r="T1030" s="6"/>
      <c r="U1030" s="6"/>
      <c r="V1030" s="6"/>
      <c r="W1030" s="6">
        <v>820</v>
      </c>
      <c r="X1030" s="6" t="s">
        <v>4643</v>
      </c>
      <c r="Y1030" s="6"/>
      <c r="Z1030" t="s">
        <v>4640</v>
      </c>
    </row>
    <row r="1031" spans="1:26">
      <c r="A1031" s="1">
        <v>44303</v>
      </c>
      <c r="B1031" s="2">
        <v>202104171380</v>
      </c>
      <c r="C1031" t="s">
        <v>18</v>
      </c>
      <c r="D1031" t="s">
        <v>5532</v>
      </c>
      <c r="E1031" t="s">
        <v>4642</v>
      </c>
      <c r="F1031" t="s">
        <v>19</v>
      </c>
      <c r="G1031" t="s">
        <v>1940</v>
      </c>
      <c r="H1031" s="3" t="s">
        <v>1740</v>
      </c>
      <c r="J1031" t="s">
        <v>425</v>
      </c>
      <c r="K1031">
        <v>1</v>
      </c>
      <c r="L1031">
        <v>0</v>
      </c>
      <c r="N1031" s="6" t="s">
        <v>1741</v>
      </c>
      <c r="O1031" s="6"/>
      <c r="P1031" s="6">
        <v>1136</v>
      </c>
      <c r="Q1031" s="6" t="s">
        <v>1940</v>
      </c>
      <c r="R1031" s="6" t="s">
        <v>1048</v>
      </c>
      <c r="S1031" s="6"/>
      <c r="T1031" s="6"/>
      <c r="U1031" s="6"/>
      <c r="V1031" s="6"/>
      <c r="W1031" s="6">
        <v>820</v>
      </c>
      <c r="X1031" s="6" t="s">
        <v>4643</v>
      </c>
      <c r="Y1031" s="6"/>
      <c r="Z1031" t="s">
        <v>4640</v>
      </c>
    </row>
    <row r="1032" spans="1:26">
      <c r="A1032" s="1">
        <v>44303</v>
      </c>
      <c r="B1032" s="2">
        <v>202104171381</v>
      </c>
      <c r="C1032" t="s">
        <v>18</v>
      </c>
      <c r="D1032" t="s">
        <v>5533</v>
      </c>
      <c r="E1032" t="s">
        <v>4648</v>
      </c>
      <c r="F1032" t="s">
        <v>19</v>
      </c>
      <c r="G1032" t="s">
        <v>1476</v>
      </c>
      <c r="H1032" s="3" t="s">
        <v>244</v>
      </c>
      <c r="J1032" t="s">
        <v>425</v>
      </c>
      <c r="K1032">
        <v>1</v>
      </c>
      <c r="L1032">
        <v>849</v>
      </c>
      <c r="N1032" s="6" t="s">
        <v>1485</v>
      </c>
      <c r="O1032" s="6"/>
      <c r="P1032" s="6">
        <v>1149</v>
      </c>
      <c r="Q1032" s="6" t="s">
        <v>1476</v>
      </c>
      <c r="R1032" s="6" t="s">
        <v>1477</v>
      </c>
      <c r="S1032" s="6"/>
      <c r="T1032" s="6">
        <v>953869</v>
      </c>
      <c r="U1032" s="6" t="s">
        <v>4649</v>
      </c>
      <c r="V1032" s="6" t="s">
        <v>4650</v>
      </c>
      <c r="W1032" s="6"/>
      <c r="X1032" s="6"/>
      <c r="Y1032" s="6"/>
      <c r="Z1032" t="s">
        <v>4646</v>
      </c>
    </row>
    <row r="1033" spans="1:26">
      <c r="A1033" s="1">
        <v>44303</v>
      </c>
      <c r="B1033" s="2">
        <v>202104171381</v>
      </c>
      <c r="C1033" t="s">
        <v>18</v>
      </c>
      <c r="D1033" t="s">
        <v>5533</v>
      </c>
      <c r="E1033" t="s">
        <v>4648</v>
      </c>
      <c r="F1033" t="s">
        <v>19</v>
      </c>
      <c r="G1033" t="s">
        <v>1476</v>
      </c>
      <c r="H1033" s="3" t="s">
        <v>284</v>
      </c>
      <c r="J1033" t="s">
        <v>425</v>
      </c>
      <c r="K1033">
        <v>1</v>
      </c>
      <c r="L1033">
        <v>300</v>
      </c>
      <c r="N1033" s="6" t="s">
        <v>1905</v>
      </c>
      <c r="O1033" s="6"/>
      <c r="P1033" s="6">
        <v>1149</v>
      </c>
      <c r="Q1033" s="6" t="s">
        <v>1476</v>
      </c>
      <c r="R1033" s="6" t="s">
        <v>1477</v>
      </c>
      <c r="S1033" s="6"/>
      <c r="T1033" s="6">
        <v>953869</v>
      </c>
      <c r="U1033" s="6" t="s">
        <v>4649</v>
      </c>
      <c r="V1033" s="6" t="s">
        <v>4650</v>
      </c>
      <c r="W1033" s="6"/>
      <c r="X1033" s="6"/>
      <c r="Y1033" s="6"/>
      <c r="Z1033" t="s">
        <v>4646</v>
      </c>
    </row>
    <row r="1034" spans="1:26">
      <c r="A1034" s="1">
        <v>44303</v>
      </c>
      <c r="B1034" s="2">
        <v>202104171381</v>
      </c>
      <c r="C1034" t="s">
        <v>18</v>
      </c>
      <c r="D1034" t="s">
        <v>5533</v>
      </c>
      <c r="E1034" t="s">
        <v>4648</v>
      </c>
      <c r="F1034" t="s">
        <v>19</v>
      </c>
      <c r="G1034" t="s">
        <v>1476</v>
      </c>
      <c r="H1034" s="3" t="s">
        <v>1887</v>
      </c>
      <c r="J1034" t="s">
        <v>425</v>
      </c>
      <c r="K1034">
        <v>1</v>
      </c>
      <c r="L1034">
        <v>0</v>
      </c>
      <c r="N1034" s="6" t="s">
        <v>1888</v>
      </c>
      <c r="O1034" s="6"/>
      <c r="P1034" s="6">
        <v>1149</v>
      </c>
      <c r="Q1034" s="6" t="s">
        <v>1476</v>
      </c>
      <c r="R1034" s="6" t="s">
        <v>1477</v>
      </c>
      <c r="S1034" s="6"/>
      <c r="T1034" s="6">
        <v>953869</v>
      </c>
      <c r="U1034" s="6" t="s">
        <v>4649</v>
      </c>
      <c r="V1034" s="6" t="s">
        <v>4650</v>
      </c>
      <c r="W1034" s="6"/>
      <c r="X1034" s="6"/>
      <c r="Y1034" s="6"/>
      <c r="Z1034" t="s">
        <v>4646</v>
      </c>
    </row>
    <row r="1035" spans="1:26">
      <c r="A1035" s="1">
        <v>44303</v>
      </c>
      <c r="B1035" s="2">
        <v>202104171382</v>
      </c>
      <c r="C1035" t="s">
        <v>18</v>
      </c>
      <c r="D1035" t="s">
        <v>5534</v>
      </c>
      <c r="E1035" t="s">
        <v>4654</v>
      </c>
      <c r="F1035" t="s">
        <v>19</v>
      </c>
      <c r="G1035" t="s">
        <v>1940</v>
      </c>
      <c r="H1035" s="3" t="s">
        <v>293</v>
      </c>
      <c r="J1035" t="s">
        <v>425</v>
      </c>
      <c r="K1035">
        <v>1</v>
      </c>
      <c r="L1035">
        <v>280</v>
      </c>
      <c r="N1035" s="6" t="s">
        <v>1479</v>
      </c>
      <c r="O1035" s="6"/>
      <c r="P1035" s="6">
        <v>1038</v>
      </c>
      <c r="Q1035" s="6" t="s">
        <v>1940</v>
      </c>
      <c r="R1035" s="6" t="s">
        <v>1048</v>
      </c>
      <c r="S1035" s="6"/>
      <c r="T1035" s="6"/>
      <c r="U1035" s="6"/>
      <c r="V1035" s="6"/>
      <c r="W1035" s="6">
        <v>116</v>
      </c>
      <c r="X1035" s="6" t="s">
        <v>4655</v>
      </c>
      <c r="Y1035" s="6"/>
      <c r="Z1035" t="s">
        <v>4652</v>
      </c>
    </row>
    <row r="1036" spans="1:26">
      <c r="A1036" s="1">
        <v>44303</v>
      </c>
      <c r="B1036" s="2">
        <v>202104171382</v>
      </c>
      <c r="C1036" t="s">
        <v>18</v>
      </c>
      <c r="D1036" t="s">
        <v>5534</v>
      </c>
      <c r="E1036" t="s">
        <v>4654</v>
      </c>
      <c r="F1036" t="s">
        <v>19</v>
      </c>
      <c r="G1036" t="s">
        <v>1940</v>
      </c>
      <c r="H1036" s="3" t="s">
        <v>235</v>
      </c>
      <c r="J1036" t="s">
        <v>425</v>
      </c>
      <c r="K1036">
        <v>1</v>
      </c>
      <c r="L1036">
        <v>699</v>
      </c>
      <c r="N1036" s="6" t="s">
        <v>1517</v>
      </c>
      <c r="O1036" s="6"/>
      <c r="P1036" s="6">
        <v>1038</v>
      </c>
      <c r="Q1036" s="6" t="s">
        <v>1940</v>
      </c>
      <c r="R1036" s="6" t="s">
        <v>1048</v>
      </c>
      <c r="S1036" s="6"/>
      <c r="T1036" s="6"/>
      <c r="U1036" s="6"/>
      <c r="V1036" s="6"/>
      <c r="W1036" s="6">
        <v>116</v>
      </c>
      <c r="X1036" s="6" t="s">
        <v>4655</v>
      </c>
      <c r="Y1036" s="6"/>
      <c r="Z1036" t="s">
        <v>4652</v>
      </c>
    </row>
    <row r="1037" spans="1:26">
      <c r="A1037" s="1">
        <v>44303</v>
      </c>
      <c r="B1037" s="2">
        <v>202104171382</v>
      </c>
      <c r="C1037" t="s">
        <v>18</v>
      </c>
      <c r="D1037" t="s">
        <v>5534</v>
      </c>
      <c r="E1037" t="s">
        <v>4654</v>
      </c>
      <c r="F1037" t="s">
        <v>19</v>
      </c>
      <c r="G1037" t="s">
        <v>1940</v>
      </c>
      <c r="H1037" s="3">
        <v>4714781021234</v>
      </c>
      <c r="J1037" t="s">
        <v>425</v>
      </c>
      <c r="K1037">
        <v>1</v>
      </c>
      <c r="L1037">
        <v>59</v>
      </c>
      <c r="N1037" s="6" t="s">
        <v>2412</v>
      </c>
      <c r="O1037" s="6"/>
      <c r="P1037" s="6">
        <v>1038</v>
      </c>
      <c r="Q1037" s="6" t="s">
        <v>1940</v>
      </c>
      <c r="R1037" s="6" t="s">
        <v>1048</v>
      </c>
      <c r="S1037" s="6"/>
      <c r="T1037" s="6"/>
      <c r="U1037" s="6"/>
      <c r="V1037" s="6"/>
      <c r="W1037" s="6">
        <v>116</v>
      </c>
      <c r="X1037" s="6" t="s">
        <v>4655</v>
      </c>
      <c r="Y1037" s="6"/>
      <c r="Z1037" t="s">
        <v>4652</v>
      </c>
    </row>
    <row r="1038" spans="1:26">
      <c r="A1038" s="1">
        <v>44303</v>
      </c>
      <c r="B1038" s="2">
        <v>202104171383</v>
      </c>
      <c r="C1038" t="s">
        <v>18</v>
      </c>
      <c r="D1038" t="s">
        <v>5535</v>
      </c>
      <c r="E1038" t="s">
        <v>4659</v>
      </c>
      <c r="F1038" t="s">
        <v>19</v>
      </c>
      <c r="G1038" t="s">
        <v>1476</v>
      </c>
      <c r="H1038" s="3" t="s">
        <v>290</v>
      </c>
      <c r="J1038" t="s">
        <v>425</v>
      </c>
      <c r="K1038">
        <v>1</v>
      </c>
      <c r="L1038">
        <v>480</v>
      </c>
      <c r="N1038" s="6" t="s">
        <v>1952</v>
      </c>
      <c r="O1038" s="6"/>
      <c r="P1038" s="6">
        <v>1827</v>
      </c>
      <c r="Q1038" s="6" t="s">
        <v>1476</v>
      </c>
      <c r="R1038" s="6" t="s">
        <v>1477</v>
      </c>
      <c r="S1038" s="6"/>
      <c r="T1038" s="6">
        <v>200262</v>
      </c>
      <c r="U1038" s="6" t="s">
        <v>4660</v>
      </c>
      <c r="V1038" s="6" t="s">
        <v>4661</v>
      </c>
      <c r="W1038" s="6"/>
      <c r="X1038" s="6"/>
      <c r="Y1038" s="6"/>
      <c r="Z1038" t="s">
        <v>4657</v>
      </c>
    </row>
    <row r="1039" spans="1:26">
      <c r="A1039" s="1">
        <v>44303</v>
      </c>
      <c r="B1039" s="2">
        <v>202104171383</v>
      </c>
      <c r="C1039" t="s">
        <v>18</v>
      </c>
      <c r="D1039" t="s">
        <v>5535</v>
      </c>
      <c r="E1039" t="s">
        <v>4659</v>
      </c>
      <c r="F1039" t="s">
        <v>19</v>
      </c>
      <c r="G1039" t="s">
        <v>1476</v>
      </c>
      <c r="H1039" s="3">
        <v>4714781021036</v>
      </c>
      <c r="J1039" t="s">
        <v>425</v>
      </c>
      <c r="K1039">
        <v>1</v>
      </c>
      <c r="L1039">
        <v>99</v>
      </c>
      <c r="N1039" s="6" t="s">
        <v>2036</v>
      </c>
      <c r="O1039" s="6"/>
      <c r="P1039" s="6">
        <v>1827</v>
      </c>
      <c r="Q1039" s="6" t="s">
        <v>1476</v>
      </c>
      <c r="R1039" s="6" t="s">
        <v>1477</v>
      </c>
      <c r="S1039" s="6"/>
      <c r="T1039" s="6">
        <v>200262</v>
      </c>
      <c r="U1039" s="6" t="s">
        <v>4660</v>
      </c>
      <c r="V1039" s="6" t="s">
        <v>4661</v>
      </c>
      <c r="W1039" s="6"/>
      <c r="X1039" s="6"/>
      <c r="Y1039" s="6"/>
      <c r="Z1039" t="s">
        <v>4657</v>
      </c>
    </row>
    <row r="1040" spans="1:26">
      <c r="A1040" s="1">
        <v>44303</v>
      </c>
      <c r="B1040" s="2">
        <v>202104171383</v>
      </c>
      <c r="C1040" t="s">
        <v>18</v>
      </c>
      <c r="D1040" t="s">
        <v>5535</v>
      </c>
      <c r="E1040" t="s">
        <v>4659</v>
      </c>
      <c r="F1040" t="s">
        <v>19</v>
      </c>
      <c r="G1040" t="s">
        <v>1476</v>
      </c>
      <c r="H1040" s="3" t="s">
        <v>288</v>
      </c>
      <c r="J1040" t="s">
        <v>425</v>
      </c>
      <c r="K1040">
        <v>1</v>
      </c>
      <c r="L1040">
        <v>480</v>
      </c>
      <c r="N1040" s="6" t="s">
        <v>1952</v>
      </c>
      <c r="O1040" s="6"/>
      <c r="P1040" s="6">
        <v>1827</v>
      </c>
      <c r="Q1040" s="6" t="s">
        <v>1476</v>
      </c>
      <c r="R1040" s="6" t="s">
        <v>1477</v>
      </c>
      <c r="S1040" s="6"/>
      <c r="T1040" s="6">
        <v>200262</v>
      </c>
      <c r="U1040" s="6" t="s">
        <v>4660</v>
      </c>
      <c r="V1040" s="6" t="s">
        <v>4661</v>
      </c>
      <c r="W1040" s="6"/>
      <c r="X1040" s="6"/>
      <c r="Y1040" s="6"/>
      <c r="Z1040" t="s">
        <v>4657</v>
      </c>
    </row>
    <row r="1041" spans="1:26">
      <c r="A1041" s="1">
        <v>44303</v>
      </c>
      <c r="B1041" s="2">
        <v>202104171383</v>
      </c>
      <c r="C1041" t="s">
        <v>18</v>
      </c>
      <c r="D1041" t="s">
        <v>5535</v>
      </c>
      <c r="E1041" t="s">
        <v>4659</v>
      </c>
      <c r="F1041" t="s">
        <v>19</v>
      </c>
      <c r="G1041" t="s">
        <v>1476</v>
      </c>
      <c r="H1041" s="3">
        <v>4714781021036</v>
      </c>
      <c r="J1041" t="s">
        <v>425</v>
      </c>
      <c r="K1041">
        <v>1</v>
      </c>
      <c r="L1041">
        <v>99</v>
      </c>
      <c r="N1041" s="6" t="s">
        <v>2036</v>
      </c>
      <c r="O1041" s="6"/>
      <c r="P1041" s="6">
        <v>1827</v>
      </c>
      <c r="Q1041" s="6" t="s">
        <v>1476</v>
      </c>
      <c r="R1041" s="6" t="s">
        <v>1477</v>
      </c>
      <c r="S1041" s="6"/>
      <c r="T1041" s="6">
        <v>200262</v>
      </c>
      <c r="U1041" s="6" t="s">
        <v>4660</v>
      </c>
      <c r="V1041" s="6" t="s">
        <v>4661</v>
      </c>
      <c r="W1041" s="6"/>
      <c r="X1041" s="6"/>
      <c r="Y1041" s="6"/>
      <c r="Z1041" t="s">
        <v>4657</v>
      </c>
    </row>
    <row r="1042" spans="1:26">
      <c r="A1042" s="1">
        <v>44303</v>
      </c>
      <c r="B1042" s="2">
        <v>202104171383</v>
      </c>
      <c r="C1042" t="s">
        <v>18</v>
      </c>
      <c r="D1042" t="s">
        <v>5535</v>
      </c>
      <c r="E1042" t="s">
        <v>4659</v>
      </c>
      <c r="F1042" t="s">
        <v>19</v>
      </c>
      <c r="G1042" t="s">
        <v>1476</v>
      </c>
      <c r="H1042" s="3" t="s">
        <v>294</v>
      </c>
      <c r="J1042" t="s">
        <v>425</v>
      </c>
      <c r="K1042">
        <v>1</v>
      </c>
      <c r="L1042">
        <v>280</v>
      </c>
      <c r="N1042" s="6" t="s">
        <v>1479</v>
      </c>
      <c r="O1042" s="6"/>
      <c r="P1042" s="6">
        <v>1827</v>
      </c>
      <c r="Q1042" s="6" t="s">
        <v>1476</v>
      </c>
      <c r="R1042" s="6" t="s">
        <v>1477</v>
      </c>
      <c r="S1042" s="6"/>
      <c r="T1042" s="6">
        <v>200262</v>
      </c>
      <c r="U1042" s="6" t="s">
        <v>4660</v>
      </c>
      <c r="V1042" s="6" t="s">
        <v>4661</v>
      </c>
      <c r="W1042" s="6"/>
      <c r="X1042" s="6"/>
      <c r="Y1042" s="6"/>
      <c r="Z1042" t="s">
        <v>4657</v>
      </c>
    </row>
    <row r="1043" spans="1:26">
      <c r="A1043" s="1">
        <v>44303</v>
      </c>
      <c r="B1043" s="2">
        <v>202104171383</v>
      </c>
      <c r="C1043" t="s">
        <v>18</v>
      </c>
      <c r="D1043" t="s">
        <v>5535</v>
      </c>
      <c r="E1043" t="s">
        <v>4659</v>
      </c>
      <c r="F1043" t="s">
        <v>19</v>
      </c>
      <c r="G1043" t="s">
        <v>1476</v>
      </c>
      <c r="H1043" s="3">
        <v>4714781021463</v>
      </c>
      <c r="J1043" t="s">
        <v>425</v>
      </c>
      <c r="K1043">
        <v>2</v>
      </c>
      <c r="L1043">
        <v>240</v>
      </c>
      <c r="N1043" s="6" t="s">
        <v>3102</v>
      </c>
      <c r="O1043" s="6"/>
      <c r="P1043" s="6">
        <v>1827</v>
      </c>
      <c r="Q1043" s="6" t="s">
        <v>1476</v>
      </c>
      <c r="R1043" s="6" t="s">
        <v>1477</v>
      </c>
      <c r="S1043" s="6"/>
      <c r="T1043" s="6">
        <v>200262</v>
      </c>
      <c r="U1043" s="6" t="s">
        <v>4660</v>
      </c>
      <c r="V1043" s="6" t="s">
        <v>4661</v>
      </c>
      <c r="W1043" s="6"/>
      <c r="X1043" s="6"/>
      <c r="Y1043" s="6"/>
      <c r="Z1043" t="s">
        <v>4657</v>
      </c>
    </row>
    <row r="1044" spans="1:26">
      <c r="A1044" s="1">
        <v>44303</v>
      </c>
      <c r="B1044" s="2">
        <v>202104171383</v>
      </c>
      <c r="C1044" t="s">
        <v>18</v>
      </c>
      <c r="D1044" t="s">
        <v>5535</v>
      </c>
      <c r="E1044" t="s">
        <v>4659</v>
      </c>
      <c r="F1044" t="s">
        <v>19</v>
      </c>
      <c r="G1044" t="s">
        <v>1476</v>
      </c>
      <c r="H1044" s="3">
        <v>4714781021029</v>
      </c>
      <c r="J1044" t="s">
        <v>425</v>
      </c>
      <c r="K1044">
        <v>1</v>
      </c>
      <c r="L1044">
        <v>149</v>
      </c>
      <c r="N1044" s="6" t="s">
        <v>2023</v>
      </c>
      <c r="O1044" s="6"/>
      <c r="P1044" s="6">
        <v>1827</v>
      </c>
      <c r="Q1044" s="6" t="s">
        <v>1476</v>
      </c>
      <c r="R1044" s="6" t="s">
        <v>1477</v>
      </c>
      <c r="S1044" s="6"/>
      <c r="T1044" s="6">
        <v>200262</v>
      </c>
      <c r="U1044" s="6" t="s">
        <v>4660</v>
      </c>
      <c r="V1044" s="6" t="s">
        <v>4661</v>
      </c>
      <c r="W1044" s="6"/>
      <c r="X1044" s="6"/>
      <c r="Y1044" s="6"/>
      <c r="Z1044" t="s">
        <v>4657</v>
      </c>
    </row>
    <row r="1045" spans="1:26">
      <c r="A1045" s="1">
        <v>44303</v>
      </c>
      <c r="B1045" s="2">
        <v>202104171383</v>
      </c>
      <c r="C1045" t="s">
        <v>18</v>
      </c>
      <c r="D1045" t="s">
        <v>5535</v>
      </c>
      <c r="E1045" t="s">
        <v>4659</v>
      </c>
      <c r="F1045" t="s">
        <v>19</v>
      </c>
      <c r="G1045" t="s">
        <v>1476</v>
      </c>
      <c r="H1045" s="3" t="s">
        <v>1887</v>
      </c>
      <c r="J1045" t="s">
        <v>425</v>
      </c>
      <c r="K1045">
        <v>1</v>
      </c>
      <c r="L1045">
        <v>0</v>
      </c>
      <c r="N1045" s="6" t="s">
        <v>1888</v>
      </c>
      <c r="O1045" s="6"/>
      <c r="P1045" s="6">
        <v>1827</v>
      </c>
      <c r="Q1045" s="6" t="s">
        <v>1476</v>
      </c>
      <c r="R1045" s="6" t="s">
        <v>1477</v>
      </c>
      <c r="S1045" s="6"/>
      <c r="T1045" s="6">
        <v>200262</v>
      </c>
      <c r="U1045" s="6" t="s">
        <v>4660</v>
      </c>
      <c r="V1045" s="6" t="s">
        <v>4661</v>
      </c>
      <c r="W1045" s="6"/>
      <c r="X1045" s="6"/>
      <c r="Y1045" s="6"/>
      <c r="Z1045" t="s">
        <v>4657</v>
      </c>
    </row>
    <row r="1046" spans="1:26">
      <c r="A1046" s="1">
        <v>44303</v>
      </c>
      <c r="B1046" s="2">
        <v>202104171383</v>
      </c>
      <c r="C1046" t="s">
        <v>18</v>
      </c>
      <c r="D1046" t="s">
        <v>5535</v>
      </c>
      <c r="E1046" t="s">
        <v>4659</v>
      </c>
      <c r="F1046" t="s">
        <v>19</v>
      </c>
      <c r="G1046" t="s">
        <v>1476</v>
      </c>
      <c r="H1046" s="3" t="s">
        <v>1740</v>
      </c>
      <c r="J1046" t="s">
        <v>425</v>
      </c>
      <c r="K1046">
        <v>1</v>
      </c>
      <c r="L1046">
        <v>0</v>
      </c>
      <c r="N1046" s="6" t="s">
        <v>1741</v>
      </c>
      <c r="O1046" s="6"/>
      <c r="P1046" s="6">
        <v>1827</v>
      </c>
      <c r="Q1046" s="6" t="s">
        <v>1476</v>
      </c>
      <c r="R1046" s="6" t="s">
        <v>1477</v>
      </c>
      <c r="S1046" s="6"/>
      <c r="T1046" s="6">
        <v>200262</v>
      </c>
      <c r="U1046" s="6" t="s">
        <v>4660</v>
      </c>
      <c r="V1046" s="6" t="s">
        <v>4661</v>
      </c>
      <c r="W1046" s="6"/>
      <c r="X1046" s="6"/>
      <c r="Y1046" s="6"/>
      <c r="Z1046" t="s">
        <v>4657</v>
      </c>
    </row>
    <row r="1047" spans="1:26">
      <c r="A1047" s="1">
        <v>44303</v>
      </c>
      <c r="B1047" s="2">
        <v>202104171383</v>
      </c>
      <c r="C1047" t="s">
        <v>18</v>
      </c>
      <c r="D1047" t="s">
        <v>5535</v>
      </c>
      <c r="E1047" t="s">
        <v>4659</v>
      </c>
      <c r="F1047" t="s">
        <v>19</v>
      </c>
      <c r="G1047" t="s">
        <v>1476</v>
      </c>
      <c r="H1047" s="3" t="s">
        <v>1810</v>
      </c>
      <c r="J1047" t="s">
        <v>425</v>
      </c>
      <c r="K1047">
        <v>1</v>
      </c>
      <c r="L1047">
        <v>0</v>
      </c>
      <c r="N1047" s="6" t="s">
        <v>1811</v>
      </c>
      <c r="O1047" s="6"/>
      <c r="P1047" s="6">
        <v>1827</v>
      </c>
      <c r="Q1047" s="6" t="s">
        <v>1476</v>
      </c>
      <c r="R1047" s="6" t="s">
        <v>1477</v>
      </c>
      <c r="S1047" s="6"/>
      <c r="T1047" s="6">
        <v>200262</v>
      </c>
      <c r="U1047" s="6" t="s">
        <v>4660</v>
      </c>
      <c r="V1047" s="6" t="s">
        <v>4661</v>
      </c>
      <c r="W1047" s="6"/>
      <c r="X1047" s="6"/>
      <c r="Y1047" s="6"/>
      <c r="Z1047" t="s">
        <v>4657</v>
      </c>
    </row>
    <row r="1048" spans="1:26">
      <c r="A1048" s="1">
        <v>44303</v>
      </c>
      <c r="B1048" s="2">
        <v>202104171384</v>
      </c>
      <c r="C1048" t="s">
        <v>18</v>
      </c>
      <c r="D1048" t="s">
        <v>5536</v>
      </c>
      <c r="E1048" t="s">
        <v>4665</v>
      </c>
      <c r="F1048" t="s">
        <v>19</v>
      </c>
      <c r="G1048" t="s">
        <v>1476</v>
      </c>
      <c r="H1048" s="3" t="s">
        <v>181</v>
      </c>
      <c r="J1048" t="s">
        <v>425</v>
      </c>
      <c r="K1048">
        <v>1</v>
      </c>
      <c r="L1048">
        <v>888</v>
      </c>
      <c r="N1048" s="6" t="s">
        <v>879</v>
      </c>
      <c r="O1048" s="6"/>
      <c r="P1048" s="6">
        <v>888</v>
      </c>
      <c r="Q1048" s="6" t="s">
        <v>1476</v>
      </c>
      <c r="R1048" s="6" t="s">
        <v>1477</v>
      </c>
      <c r="S1048" s="6"/>
      <c r="T1048" s="6">
        <v>153261</v>
      </c>
      <c r="U1048" s="6" t="s">
        <v>4666</v>
      </c>
      <c r="V1048" s="6" t="s">
        <v>4667</v>
      </c>
      <c r="W1048" s="6"/>
      <c r="X1048" s="6"/>
      <c r="Y1048" s="6"/>
      <c r="Z1048" t="s">
        <v>4663</v>
      </c>
    </row>
    <row r="1049" spans="1:26">
      <c r="A1049" s="1">
        <v>44303</v>
      </c>
      <c r="B1049" s="2">
        <v>202104171385</v>
      </c>
      <c r="C1049" t="s">
        <v>18</v>
      </c>
      <c r="D1049" t="s">
        <v>5537</v>
      </c>
      <c r="E1049" t="s">
        <v>4671</v>
      </c>
      <c r="F1049" t="s">
        <v>19</v>
      </c>
      <c r="G1049" t="s">
        <v>1476</v>
      </c>
      <c r="H1049" s="3" t="s">
        <v>163</v>
      </c>
      <c r="J1049" t="s">
        <v>425</v>
      </c>
      <c r="K1049">
        <v>2</v>
      </c>
      <c r="L1049">
        <v>798</v>
      </c>
      <c r="N1049" s="6" t="s">
        <v>1487</v>
      </c>
      <c r="O1049" s="6"/>
      <c r="P1049" s="6">
        <v>798</v>
      </c>
      <c r="Q1049" s="6" t="s">
        <v>1476</v>
      </c>
      <c r="R1049" s="6" t="s">
        <v>1477</v>
      </c>
      <c r="S1049" s="6"/>
      <c r="T1049" s="6">
        <v>163888</v>
      </c>
      <c r="U1049" s="6" t="s">
        <v>4672</v>
      </c>
      <c r="V1049" s="6" t="s">
        <v>4673</v>
      </c>
      <c r="W1049" s="6"/>
      <c r="X1049" s="6"/>
      <c r="Y1049" s="6"/>
      <c r="Z1049" t="s">
        <v>4669</v>
      </c>
    </row>
    <row r="1050" spans="1:26">
      <c r="A1050" s="1">
        <v>44303</v>
      </c>
      <c r="B1050" s="2">
        <v>202104171386</v>
      </c>
      <c r="C1050" t="s">
        <v>18</v>
      </c>
      <c r="D1050" t="s">
        <v>5538</v>
      </c>
      <c r="E1050" t="s">
        <v>4677</v>
      </c>
      <c r="F1050" t="s">
        <v>19</v>
      </c>
      <c r="G1050" t="s">
        <v>1476</v>
      </c>
      <c r="H1050" s="3">
        <v>4714781021463</v>
      </c>
      <c r="J1050" t="s">
        <v>425</v>
      </c>
      <c r="K1050">
        <v>1</v>
      </c>
      <c r="L1050">
        <v>120</v>
      </c>
      <c r="N1050" s="6" t="s">
        <v>3102</v>
      </c>
      <c r="O1050" s="6"/>
      <c r="P1050" s="6">
        <v>185</v>
      </c>
      <c r="Q1050" s="6" t="s">
        <v>1476</v>
      </c>
      <c r="R1050" s="6" t="s">
        <v>1477</v>
      </c>
      <c r="S1050" s="6"/>
      <c r="T1050" s="6">
        <v>187194</v>
      </c>
      <c r="U1050" s="6" t="s">
        <v>4678</v>
      </c>
      <c r="V1050" s="6" t="s">
        <v>4679</v>
      </c>
      <c r="W1050" s="6"/>
      <c r="X1050" s="6"/>
      <c r="Y1050" s="6"/>
      <c r="Z1050" t="s">
        <v>4675</v>
      </c>
    </row>
    <row r="1051" spans="1:26">
      <c r="A1051" s="1">
        <v>44303</v>
      </c>
      <c r="B1051" s="2">
        <v>202104171386</v>
      </c>
      <c r="C1051" t="s">
        <v>18</v>
      </c>
      <c r="D1051" t="s">
        <v>5538</v>
      </c>
      <c r="E1051" t="s">
        <v>4677</v>
      </c>
      <c r="F1051" t="s">
        <v>19</v>
      </c>
      <c r="G1051" t="s">
        <v>1476</v>
      </c>
      <c r="H1051" s="3" t="s">
        <v>1474</v>
      </c>
      <c r="J1051" t="s">
        <v>1475</v>
      </c>
      <c r="K1051">
        <v>1</v>
      </c>
      <c r="L1051">
        <v>65</v>
      </c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  <c r="Y1051" s="6"/>
    </row>
    <row r="1052" spans="1:26">
      <c r="A1052" s="1">
        <v>44303</v>
      </c>
      <c r="B1052" s="2">
        <v>202104171387</v>
      </c>
      <c r="C1052" t="s">
        <v>18</v>
      </c>
      <c r="D1052" t="s">
        <v>5539</v>
      </c>
      <c r="E1052" t="s">
        <v>4683</v>
      </c>
      <c r="F1052" t="s">
        <v>19</v>
      </c>
      <c r="G1052" t="s">
        <v>1476</v>
      </c>
      <c r="H1052" s="3" t="s">
        <v>275</v>
      </c>
      <c r="J1052" t="s">
        <v>425</v>
      </c>
      <c r="K1052">
        <v>1</v>
      </c>
      <c r="L1052">
        <v>528</v>
      </c>
      <c r="N1052" s="6" t="s">
        <v>1512</v>
      </c>
      <c r="O1052" s="6"/>
      <c r="P1052" s="6">
        <v>593</v>
      </c>
      <c r="Q1052" s="6" t="s">
        <v>1476</v>
      </c>
      <c r="R1052" s="6" t="s">
        <v>1477</v>
      </c>
      <c r="S1052" s="6"/>
      <c r="T1052" s="6">
        <v>968104</v>
      </c>
      <c r="U1052" s="6" t="s">
        <v>4684</v>
      </c>
      <c r="V1052" s="6" t="s">
        <v>4685</v>
      </c>
      <c r="W1052" s="6"/>
      <c r="X1052" s="6"/>
      <c r="Y1052" s="6"/>
      <c r="Z1052" t="s">
        <v>4681</v>
      </c>
    </row>
    <row r="1053" spans="1:26">
      <c r="A1053" s="1">
        <v>44303</v>
      </c>
      <c r="B1053" s="2">
        <v>202104171387</v>
      </c>
      <c r="C1053" t="s">
        <v>18</v>
      </c>
      <c r="D1053" t="s">
        <v>5539</v>
      </c>
      <c r="E1053" t="s">
        <v>4683</v>
      </c>
      <c r="F1053" t="s">
        <v>19</v>
      </c>
      <c r="G1053" t="s">
        <v>1476</v>
      </c>
      <c r="H1053" s="3" t="s">
        <v>1474</v>
      </c>
      <c r="J1053" t="s">
        <v>1475</v>
      </c>
      <c r="K1053">
        <v>1</v>
      </c>
      <c r="L1053">
        <v>65</v>
      </c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  <c r="Y1053" s="6"/>
    </row>
    <row r="1054" spans="1:26">
      <c r="A1054" s="1">
        <v>44303</v>
      </c>
      <c r="B1054" s="2">
        <v>202104171388</v>
      </c>
      <c r="C1054" t="s">
        <v>18</v>
      </c>
      <c r="D1054" t="s">
        <v>5540</v>
      </c>
      <c r="E1054" t="s">
        <v>4689</v>
      </c>
      <c r="F1054" t="s">
        <v>19</v>
      </c>
      <c r="G1054" t="s">
        <v>1940</v>
      </c>
      <c r="H1054" s="3">
        <v>4714781021463</v>
      </c>
      <c r="J1054" t="s">
        <v>425</v>
      </c>
      <c r="K1054">
        <v>3</v>
      </c>
      <c r="L1054">
        <v>360</v>
      </c>
      <c r="N1054" s="6" t="s">
        <v>3102</v>
      </c>
      <c r="O1054" s="6"/>
      <c r="P1054" s="6">
        <v>1067</v>
      </c>
      <c r="Q1054" s="6" t="s">
        <v>1940</v>
      </c>
      <c r="R1054" s="6" t="s">
        <v>1495</v>
      </c>
      <c r="S1054" s="6"/>
      <c r="T1054" s="6"/>
      <c r="U1054" s="6"/>
      <c r="V1054" s="6"/>
      <c r="W1054" s="6">
        <v>413</v>
      </c>
      <c r="X1054" s="6" t="s">
        <v>4690</v>
      </c>
      <c r="Y1054" s="6"/>
      <c r="Z1054" t="s">
        <v>4687</v>
      </c>
    </row>
    <row r="1055" spans="1:26">
      <c r="A1055" s="1">
        <v>44303</v>
      </c>
      <c r="B1055" s="2">
        <v>202104171388</v>
      </c>
      <c r="C1055" t="s">
        <v>18</v>
      </c>
      <c r="D1055" t="s">
        <v>5540</v>
      </c>
      <c r="E1055" t="s">
        <v>4689</v>
      </c>
      <c r="F1055" t="s">
        <v>19</v>
      </c>
      <c r="G1055" t="s">
        <v>1940</v>
      </c>
      <c r="H1055" s="3">
        <v>4714781021050</v>
      </c>
      <c r="J1055" t="s">
        <v>425</v>
      </c>
      <c r="K1055">
        <v>1</v>
      </c>
      <c r="L1055">
        <v>99</v>
      </c>
      <c r="N1055" s="6" t="s">
        <v>2028</v>
      </c>
      <c r="O1055" s="6"/>
      <c r="P1055" s="6">
        <v>1067</v>
      </c>
      <c r="Q1055" s="6" t="s">
        <v>1940</v>
      </c>
      <c r="R1055" s="6" t="s">
        <v>1495</v>
      </c>
      <c r="S1055" s="6"/>
      <c r="T1055" s="6"/>
      <c r="U1055" s="6"/>
      <c r="V1055" s="6"/>
      <c r="W1055" s="6">
        <v>413</v>
      </c>
      <c r="X1055" s="6" t="s">
        <v>4690</v>
      </c>
      <c r="Y1055" s="6"/>
      <c r="Z1055" t="s">
        <v>4687</v>
      </c>
    </row>
    <row r="1056" spans="1:26">
      <c r="A1056" s="1">
        <v>44303</v>
      </c>
      <c r="B1056" s="2">
        <v>202104171388</v>
      </c>
      <c r="C1056" t="s">
        <v>18</v>
      </c>
      <c r="D1056" t="s">
        <v>5540</v>
      </c>
      <c r="E1056" t="s">
        <v>4689</v>
      </c>
      <c r="F1056" t="s">
        <v>19</v>
      </c>
      <c r="G1056" t="s">
        <v>1940</v>
      </c>
      <c r="H1056" s="3">
        <v>4714781020954</v>
      </c>
      <c r="J1056" t="s">
        <v>425</v>
      </c>
      <c r="K1056">
        <v>1</v>
      </c>
      <c r="L1056">
        <v>149</v>
      </c>
      <c r="N1056" s="6" t="s">
        <v>1523</v>
      </c>
      <c r="O1056" s="6"/>
      <c r="P1056" s="6">
        <v>1067</v>
      </c>
      <c r="Q1056" s="6" t="s">
        <v>1940</v>
      </c>
      <c r="R1056" s="6" t="s">
        <v>1495</v>
      </c>
      <c r="S1056" s="6"/>
      <c r="T1056" s="6"/>
      <c r="U1056" s="6"/>
      <c r="V1056" s="6"/>
      <c r="W1056" s="6">
        <v>413</v>
      </c>
      <c r="X1056" s="6" t="s">
        <v>4690</v>
      </c>
      <c r="Y1056" s="6"/>
      <c r="Z1056" t="s">
        <v>4687</v>
      </c>
    </row>
    <row r="1057" spans="1:26">
      <c r="A1057" s="1">
        <v>44303</v>
      </c>
      <c r="B1057" s="2">
        <v>202104171388</v>
      </c>
      <c r="C1057" t="s">
        <v>18</v>
      </c>
      <c r="D1057" t="s">
        <v>5540</v>
      </c>
      <c r="E1057" t="s">
        <v>4689</v>
      </c>
      <c r="F1057" t="s">
        <v>19</v>
      </c>
      <c r="G1057" t="s">
        <v>1940</v>
      </c>
      <c r="H1057" s="3">
        <v>4714781020794</v>
      </c>
      <c r="J1057" t="s">
        <v>425</v>
      </c>
      <c r="K1057">
        <v>1</v>
      </c>
      <c r="L1057">
        <v>109</v>
      </c>
      <c r="N1057" s="6" t="s">
        <v>1490</v>
      </c>
      <c r="O1057" s="6"/>
      <c r="P1057" s="6">
        <v>1067</v>
      </c>
      <c r="Q1057" s="6" t="s">
        <v>1940</v>
      </c>
      <c r="R1057" s="6" t="s">
        <v>1495</v>
      </c>
      <c r="S1057" s="6"/>
      <c r="T1057" s="6"/>
      <c r="U1057" s="6"/>
      <c r="V1057" s="6"/>
      <c r="W1057" s="6">
        <v>413</v>
      </c>
      <c r="X1057" s="6" t="s">
        <v>4690</v>
      </c>
      <c r="Y1057" s="6"/>
      <c r="Z1057" t="s">
        <v>4687</v>
      </c>
    </row>
    <row r="1058" spans="1:26">
      <c r="A1058" s="1">
        <v>44303</v>
      </c>
      <c r="B1058" s="2">
        <v>202104171388</v>
      </c>
      <c r="C1058" t="s">
        <v>18</v>
      </c>
      <c r="D1058" t="s">
        <v>5540</v>
      </c>
      <c r="E1058" t="s">
        <v>4689</v>
      </c>
      <c r="F1058" t="s">
        <v>19</v>
      </c>
      <c r="G1058" t="s">
        <v>1940</v>
      </c>
      <c r="H1058" s="3">
        <v>4714781020824</v>
      </c>
      <c r="J1058" t="s">
        <v>425</v>
      </c>
      <c r="K1058">
        <v>1</v>
      </c>
      <c r="L1058">
        <v>350</v>
      </c>
      <c r="N1058" s="6" t="s">
        <v>1920</v>
      </c>
      <c r="O1058" s="6"/>
      <c r="P1058" s="6">
        <v>1067</v>
      </c>
      <c r="Q1058" s="6" t="s">
        <v>1940</v>
      </c>
      <c r="R1058" s="6" t="s">
        <v>1495</v>
      </c>
      <c r="S1058" s="6"/>
      <c r="T1058" s="6"/>
      <c r="U1058" s="6"/>
      <c r="V1058" s="6"/>
      <c r="W1058" s="6">
        <v>413</v>
      </c>
      <c r="X1058" s="6" t="s">
        <v>4690</v>
      </c>
      <c r="Y1058" s="6"/>
      <c r="Z1058" t="s">
        <v>4687</v>
      </c>
    </row>
    <row r="1059" spans="1:26">
      <c r="A1059" s="1">
        <v>44303</v>
      </c>
      <c r="B1059" s="2">
        <v>202104171388</v>
      </c>
      <c r="C1059" t="s">
        <v>18</v>
      </c>
      <c r="D1059" t="s">
        <v>5540</v>
      </c>
      <c r="E1059" t="s">
        <v>4689</v>
      </c>
      <c r="F1059" t="s">
        <v>19</v>
      </c>
      <c r="G1059" t="s">
        <v>1940</v>
      </c>
      <c r="H1059" s="3" t="s">
        <v>1740</v>
      </c>
      <c r="J1059" t="s">
        <v>425</v>
      </c>
      <c r="K1059">
        <v>1</v>
      </c>
      <c r="L1059">
        <v>0</v>
      </c>
      <c r="N1059" s="6" t="s">
        <v>1741</v>
      </c>
      <c r="O1059" s="6"/>
      <c r="P1059" s="6">
        <v>1067</v>
      </c>
      <c r="Q1059" s="6" t="s">
        <v>1940</v>
      </c>
      <c r="R1059" s="6" t="s">
        <v>1495</v>
      </c>
      <c r="S1059" s="6"/>
      <c r="T1059" s="6"/>
      <c r="U1059" s="6"/>
      <c r="V1059" s="6"/>
      <c r="W1059" s="6">
        <v>413</v>
      </c>
      <c r="X1059" s="6" t="s">
        <v>4690</v>
      </c>
      <c r="Y1059" s="6"/>
      <c r="Z1059" t="s">
        <v>4687</v>
      </c>
    </row>
    <row r="1060" spans="1:26">
      <c r="A1060" s="1">
        <v>44303</v>
      </c>
      <c r="B1060" s="2">
        <v>202104171389</v>
      </c>
      <c r="C1060" t="s">
        <v>18</v>
      </c>
      <c r="D1060" t="s">
        <v>2487</v>
      </c>
      <c r="E1060" t="s">
        <v>4693</v>
      </c>
      <c r="F1060" t="s">
        <v>19</v>
      </c>
      <c r="G1060" t="s">
        <v>1476</v>
      </c>
      <c r="H1060" s="3">
        <v>4714781021463</v>
      </c>
      <c r="J1060" t="s">
        <v>425</v>
      </c>
      <c r="K1060">
        <v>3</v>
      </c>
      <c r="L1060">
        <v>360</v>
      </c>
      <c r="N1060" s="6" t="s">
        <v>3102</v>
      </c>
      <c r="O1060" s="6"/>
      <c r="P1060" s="6">
        <v>425</v>
      </c>
      <c r="Q1060" s="6" t="s">
        <v>1476</v>
      </c>
      <c r="R1060" s="6" t="s">
        <v>1477</v>
      </c>
      <c r="S1060" s="6"/>
      <c r="T1060" s="6">
        <v>890704</v>
      </c>
      <c r="U1060" s="6" t="s">
        <v>4694</v>
      </c>
      <c r="V1060" s="6" t="s">
        <v>4695</v>
      </c>
      <c r="W1060" s="6"/>
      <c r="X1060" s="6"/>
      <c r="Y1060" s="6"/>
      <c r="Z1060" t="s">
        <v>4692</v>
      </c>
    </row>
    <row r="1061" spans="1:26">
      <c r="A1061" s="1">
        <v>44303</v>
      </c>
      <c r="B1061" s="2">
        <v>202104171389</v>
      </c>
      <c r="C1061" t="s">
        <v>18</v>
      </c>
      <c r="D1061" t="s">
        <v>2487</v>
      </c>
      <c r="E1061" t="s">
        <v>4693</v>
      </c>
      <c r="F1061" t="s">
        <v>19</v>
      </c>
      <c r="G1061" t="s">
        <v>1476</v>
      </c>
      <c r="H1061" s="3" t="s">
        <v>1474</v>
      </c>
      <c r="J1061" t="s">
        <v>1475</v>
      </c>
      <c r="K1061">
        <v>1</v>
      </c>
      <c r="L1061">
        <v>65</v>
      </c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  <c r="Y1061" s="6"/>
    </row>
    <row r="1062" spans="1:26">
      <c r="A1062" s="1">
        <v>44303</v>
      </c>
      <c r="B1062" s="2">
        <v>202104171390</v>
      </c>
      <c r="C1062" t="s">
        <v>18</v>
      </c>
      <c r="D1062" t="s">
        <v>5541</v>
      </c>
      <c r="E1062" t="s">
        <v>4699</v>
      </c>
      <c r="F1062" t="s">
        <v>19</v>
      </c>
      <c r="G1062" t="s">
        <v>1940</v>
      </c>
      <c r="H1062" s="3" t="s">
        <v>1373</v>
      </c>
      <c r="J1062" t="s">
        <v>425</v>
      </c>
      <c r="K1062">
        <v>1</v>
      </c>
      <c r="L1062">
        <v>542</v>
      </c>
      <c r="N1062" s="6" t="s">
        <v>1558</v>
      </c>
      <c r="O1062" s="6"/>
      <c r="P1062" s="6">
        <v>2046</v>
      </c>
      <c r="Q1062" s="6" t="s">
        <v>1940</v>
      </c>
      <c r="R1062" s="6" t="s">
        <v>1048</v>
      </c>
      <c r="S1062" s="6"/>
      <c r="T1062" s="6"/>
      <c r="U1062" s="6"/>
      <c r="V1062" s="6"/>
      <c r="W1062" s="6">
        <v>807</v>
      </c>
      <c r="X1062" s="6" t="s">
        <v>4700</v>
      </c>
      <c r="Y1062" s="6"/>
      <c r="Z1062" t="s">
        <v>4697</v>
      </c>
    </row>
    <row r="1063" spans="1:26">
      <c r="A1063" s="1">
        <v>44303</v>
      </c>
      <c r="B1063" s="2">
        <v>202104171390</v>
      </c>
      <c r="C1063" t="s">
        <v>18</v>
      </c>
      <c r="D1063" t="s">
        <v>5541</v>
      </c>
      <c r="E1063" t="s">
        <v>4699</v>
      </c>
      <c r="F1063" t="s">
        <v>19</v>
      </c>
      <c r="G1063" t="s">
        <v>1940</v>
      </c>
      <c r="H1063" s="3" t="s">
        <v>471</v>
      </c>
      <c r="J1063" t="s">
        <v>425</v>
      </c>
      <c r="K1063">
        <v>1</v>
      </c>
      <c r="L1063">
        <v>650</v>
      </c>
      <c r="N1063" s="6" t="s">
        <v>1558</v>
      </c>
      <c r="O1063" s="6"/>
      <c r="P1063" s="6">
        <v>2046</v>
      </c>
      <c r="Q1063" s="6" t="s">
        <v>1940</v>
      </c>
      <c r="R1063" s="6" t="s">
        <v>1048</v>
      </c>
      <c r="S1063" s="6"/>
      <c r="T1063" s="6"/>
      <c r="U1063" s="6"/>
      <c r="V1063" s="6"/>
      <c r="W1063" s="6">
        <v>807</v>
      </c>
      <c r="X1063" s="6" t="s">
        <v>4700</v>
      </c>
      <c r="Y1063" s="6"/>
      <c r="Z1063" t="s">
        <v>4697</v>
      </c>
    </row>
    <row r="1064" spans="1:26">
      <c r="A1064" s="1">
        <v>44303</v>
      </c>
      <c r="B1064" s="2">
        <v>202104171390</v>
      </c>
      <c r="C1064" t="s">
        <v>18</v>
      </c>
      <c r="D1064" t="s">
        <v>5541</v>
      </c>
      <c r="E1064" t="s">
        <v>4699</v>
      </c>
      <c r="F1064" t="s">
        <v>19</v>
      </c>
      <c r="G1064" t="s">
        <v>1940</v>
      </c>
      <c r="H1064" s="3">
        <v>4714781020800</v>
      </c>
      <c r="J1064" t="s">
        <v>425</v>
      </c>
      <c r="K1064">
        <v>1</v>
      </c>
      <c r="L1064">
        <v>128</v>
      </c>
      <c r="N1064" s="6" t="s">
        <v>1509</v>
      </c>
      <c r="O1064" s="6"/>
      <c r="P1064" s="6">
        <v>2046</v>
      </c>
      <c r="Q1064" s="6" t="s">
        <v>1940</v>
      </c>
      <c r="R1064" s="6" t="s">
        <v>1048</v>
      </c>
      <c r="S1064" s="6"/>
      <c r="T1064" s="6"/>
      <c r="U1064" s="6"/>
      <c r="V1064" s="6"/>
      <c r="W1064" s="6">
        <v>807</v>
      </c>
      <c r="X1064" s="6" t="s">
        <v>4700</v>
      </c>
      <c r="Y1064" s="6"/>
      <c r="Z1064" t="s">
        <v>4697</v>
      </c>
    </row>
    <row r="1065" spans="1:26">
      <c r="A1065" s="1">
        <v>44303</v>
      </c>
      <c r="B1065" s="2">
        <v>202104171390</v>
      </c>
      <c r="C1065" t="s">
        <v>18</v>
      </c>
      <c r="D1065" t="s">
        <v>5541</v>
      </c>
      <c r="E1065" t="s">
        <v>4699</v>
      </c>
      <c r="F1065" t="s">
        <v>19</v>
      </c>
      <c r="G1065" t="s">
        <v>1940</v>
      </c>
      <c r="H1065" s="3">
        <v>4714781020817</v>
      </c>
      <c r="J1065" t="s">
        <v>425</v>
      </c>
      <c r="K1065">
        <v>1</v>
      </c>
      <c r="L1065">
        <v>128</v>
      </c>
      <c r="N1065" s="6" t="s">
        <v>1967</v>
      </c>
      <c r="O1065" s="6"/>
      <c r="P1065" s="6">
        <v>2046</v>
      </c>
      <c r="Q1065" s="6" t="s">
        <v>1940</v>
      </c>
      <c r="R1065" s="6" t="s">
        <v>1048</v>
      </c>
      <c r="S1065" s="6"/>
      <c r="T1065" s="6"/>
      <c r="U1065" s="6"/>
      <c r="V1065" s="6"/>
      <c r="W1065" s="6">
        <v>807</v>
      </c>
      <c r="X1065" s="6" t="s">
        <v>4700</v>
      </c>
      <c r="Y1065" s="6"/>
      <c r="Z1065" t="s">
        <v>4697</v>
      </c>
    </row>
    <row r="1066" spans="1:26">
      <c r="A1066" s="1">
        <v>44303</v>
      </c>
      <c r="B1066" s="2">
        <v>202104171390</v>
      </c>
      <c r="C1066" t="s">
        <v>18</v>
      </c>
      <c r="D1066" t="s">
        <v>5541</v>
      </c>
      <c r="E1066" t="s">
        <v>4699</v>
      </c>
      <c r="F1066" t="s">
        <v>19</v>
      </c>
      <c r="G1066" t="s">
        <v>1940</v>
      </c>
      <c r="H1066" s="3">
        <v>4714781024716</v>
      </c>
      <c r="J1066" t="s">
        <v>425</v>
      </c>
      <c r="K1066">
        <v>1</v>
      </c>
      <c r="L1066">
        <v>299</v>
      </c>
      <c r="N1066" s="6" t="s">
        <v>1515</v>
      </c>
      <c r="O1066" s="6"/>
      <c r="P1066" s="6">
        <v>2046</v>
      </c>
      <c r="Q1066" s="6" t="s">
        <v>1940</v>
      </c>
      <c r="R1066" s="6" t="s">
        <v>1048</v>
      </c>
      <c r="S1066" s="6"/>
      <c r="T1066" s="6"/>
      <c r="U1066" s="6"/>
      <c r="V1066" s="6"/>
      <c r="W1066" s="6">
        <v>807</v>
      </c>
      <c r="X1066" s="6" t="s">
        <v>4700</v>
      </c>
      <c r="Y1066" s="6"/>
      <c r="Z1066" t="s">
        <v>4697</v>
      </c>
    </row>
    <row r="1067" spans="1:26">
      <c r="A1067" s="1">
        <v>44303</v>
      </c>
      <c r="B1067" s="2">
        <v>202104171390</v>
      </c>
      <c r="C1067" t="s">
        <v>18</v>
      </c>
      <c r="D1067" t="s">
        <v>5541</v>
      </c>
      <c r="E1067" t="s">
        <v>4699</v>
      </c>
      <c r="F1067" t="s">
        <v>19</v>
      </c>
      <c r="G1067" t="s">
        <v>1940</v>
      </c>
      <c r="H1067" s="3">
        <v>4714781024730</v>
      </c>
      <c r="J1067" t="s">
        <v>425</v>
      </c>
      <c r="K1067">
        <v>1</v>
      </c>
      <c r="L1067">
        <v>299</v>
      </c>
      <c r="N1067" s="6" t="s">
        <v>1500</v>
      </c>
      <c r="O1067" s="6"/>
      <c r="P1067" s="6">
        <v>2046</v>
      </c>
      <c r="Q1067" s="6" t="s">
        <v>1940</v>
      </c>
      <c r="R1067" s="6" t="s">
        <v>1048</v>
      </c>
      <c r="S1067" s="6"/>
      <c r="T1067" s="6"/>
      <c r="U1067" s="6"/>
      <c r="V1067" s="6"/>
      <c r="W1067" s="6">
        <v>807</v>
      </c>
      <c r="X1067" s="6" t="s">
        <v>4700</v>
      </c>
      <c r="Y1067" s="6"/>
      <c r="Z1067" t="s">
        <v>4697</v>
      </c>
    </row>
    <row r="1068" spans="1:26">
      <c r="A1068" s="1">
        <v>44303</v>
      </c>
      <c r="B1068" s="2">
        <v>202104171390</v>
      </c>
      <c r="C1068" t="s">
        <v>18</v>
      </c>
      <c r="D1068" t="s">
        <v>5541</v>
      </c>
      <c r="E1068" t="s">
        <v>4699</v>
      </c>
      <c r="F1068" t="s">
        <v>19</v>
      </c>
      <c r="G1068" t="s">
        <v>1940</v>
      </c>
      <c r="H1068" s="3" t="s">
        <v>1887</v>
      </c>
      <c r="J1068" t="s">
        <v>425</v>
      </c>
      <c r="K1068">
        <v>1</v>
      </c>
      <c r="L1068">
        <v>0</v>
      </c>
      <c r="N1068" s="6" t="s">
        <v>1888</v>
      </c>
      <c r="O1068" s="6"/>
      <c r="P1068" s="6">
        <v>2046</v>
      </c>
      <c r="Q1068" s="6" t="s">
        <v>1940</v>
      </c>
      <c r="R1068" s="6" t="s">
        <v>1048</v>
      </c>
      <c r="S1068" s="6"/>
      <c r="T1068" s="6"/>
      <c r="U1068" s="6"/>
      <c r="V1068" s="6"/>
      <c r="W1068" s="6">
        <v>807</v>
      </c>
      <c r="X1068" s="6" t="s">
        <v>4700</v>
      </c>
      <c r="Y1068" s="6"/>
      <c r="Z1068" t="s">
        <v>4697</v>
      </c>
    </row>
    <row r="1069" spans="1:26">
      <c r="A1069" s="1">
        <v>44303</v>
      </c>
      <c r="B1069" s="2">
        <v>202104171390</v>
      </c>
      <c r="C1069" t="s">
        <v>18</v>
      </c>
      <c r="D1069" t="s">
        <v>5541</v>
      </c>
      <c r="E1069" t="s">
        <v>4699</v>
      </c>
      <c r="F1069" t="s">
        <v>19</v>
      </c>
      <c r="G1069" t="s">
        <v>1940</v>
      </c>
      <c r="H1069" s="3" t="s">
        <v>1740</v>
      </c>
      <c r="J1069" t="s">
        <v>425</v>
      </c>
      <c r="K1069">
        <v>1</v>
      </c>
      <c r="L1069">
        <v>0</v>
      </c>
      <c r="N1069" s="6" t="s">
        <v>1741</v>
      </c>
      <c r="O1069" s="6"/>
      <c r="P1069" s="6">
        <v>2046</v>
      </c>
      <c r="Q1069" s="6" t="s">
        <v>1940</v>
      </c>
      <c r="R1069" s="6" t="s">
        <v>1048</v>
      </c>
      <c r="S1069" s="6"/>
      <c r="T1069" s="6"/>
      <c r="U1069" s="6"/>
      <c r="V1069" s="6"/>
      <c r="W1069" s="6">
        <v>807</v>
      </c>
      <c r="X1069" s="6" t="s">
        <v>4700</v>
      </c>
      <c r="Y1069" s="6"/>
      <c r="Z1069" t="s">
        <v>4697</v>
      </c>
    </row>
    <row r="1070" spans="1:26">
      <c r="A1070" s="1">
        <v>44303</v>
      </c>
      <c r="B1070" s="2">
        <v>202104171390</v>
      </c>
      <c r="C1070" t="s">
        <v>18</v>
      </c>
      <c r="D1070" t="s">
        <v>5541</v>
      </c>
      <c r="E1070" t="s">
        <v>4699</v>
      </c>
      <c r="F1070" t="s">
        <v>19</v>
      </c>
      <c r="G1070" t="s">
        <v>1940</v>
      </c>
      <c r="H1070" s="3" t="s">
        <v>1810</v>
      </c>
      <c r="J1070" t="s">
        <v>425</v>
      </c>
      <c r="K1070">
        <v>1</v>
      </c>
      <c r="L1070">
        <v>0</v>
      </c>
      <c r="N1070" s="6" t="s">
        <v>1811</v>
      </c>
      <c r="O1070" s="6"/>
      <c r="P1070" s="6">
        <v>2046</v>
      </c>
      <c r="Q1070" s="6" t="s">
        <v>1940</v>
      </c>
      <c r="R1070" s="6" t="s">
        <v>1048</v>
      </c>
      <c r="S1070" s="6"/>
      <c r="T1070" s="6"/>
      <c r="U1070" s="6"/>
      <c r="V1070" s="6"/>
      <c r="W1070" s="6">
        <v>807</v>
      </c>
      <c r="X1070" s="6" t="s">
        <v>4700</v>
      </c>
      <c r="Y1070" s="6"/>
      <c r="Z1070" t="s">
        <v>4697</v>
      </c>
    </row>
    <row r="1071" spans="1:26">
      <c r="A1071" s="1">
        <v>44303</v>
      </c>
      <c r="B1071" s="2">
        <v>202104171391</v>
      </c>
      <c r="C1071" t="s">
        <v>18</v>
      </c>
      <c r="D1071" t="s">
        <v>5542</v>
      </c>
      <c r="E1071" t="s">
        <v>4704</v>
      </c>
      <c r="F1071" t="s">
        <v>19</v>
      </c>
      <c r="G1071" t="s">
        <v>1940</v>
      </c>
      <c r="H1071" s="3" t="s">
        <v>1021</v>
      </c>
      <c r="J1071" t="s">
        <v>425</v>
      </c>
      <c r="K1071">
        <v>2</v>
      </c>
      <c r="L1071">
        <v>398</v>
      </c>
      <c r="N1071" s="6" t="s">
        <v>1527</v>
      </c>
      <c r="O1071" s="6"/>
      <c r="P1071" s="6">
        <v>1694</v>
      </c>
      <c r="Q1071" s="6" t="s">
        <v>1940</v>
      </c>
      <c r="R1071" s="6" t="s">
        <v>1495</v>
      </c>
      <c r="S1071" s="6"/>
      <c r="T1071" s="6"/>
      <c r="U1071" s="6"/>
      <c r="V1071" s="6"/>
      <c r="W1071" s="6">
        <v>103</v>
      </c>
      <c r="X1071" s="6" t="s">
        <v>4705</v>
      </c>
      <c r="Y1071" s="6"/>
      <c r="Z1071" t="s">
        <v>4702</v>
      </c>
    </row>
    <row r="1072" spans="1:26">
      <c r="A1072" s="1">
        <v>44303</v>
      </c>
      <c r="B1072" s="2">
        <v>202104171391</v>
      </c>
      <c r="C1072" t="s">
        <v>18</v>
      </c>
      <c r="D1072" t="s">
        <v>5542</v>
      </c>
      <c r="E1072" t="s">
        <v>4704</v>
      </c>
      <c r="F1072" t="s">
        <v>19</v>
      </c>
      <c r="G1072" t="s">
        <v>1940</v>
      </c>
      <c r="H1072" s="3">
        <v>4714781020169</v>
      </c>
      <c r="J1072" t="s">
        <v>425</v>
      </c>
      <c r="K1072">
        <v>1</v>
      </c>
      <c r="L1072">
        <v>49</v>
      </c>
      <c r="N1072" s="6" t="s">
        <v>195</v>
      </c>
      <c r="O1072" s="6"/>
      <c r="P1072" s="6">
        <v>1694</v>
      </c>
      <c r="Q1072" s="6" t="s">
        <v>1940</v>
      </c>
      <c r="R1072" s="6" t="s">
        <v>1495</v>
      </c>
      <c r="S1072" s="6"/>
      <c r="T1072" s="6"/>
      <c r="U1072" s="6"/>
      <c r="V1072" s="6"/>
      <c r="W1072" s="6">
        <v>103</v>
      </c>
      <c r="X1072" s="6" t="s">
        <v>4705</v>
      </c>
      <c r="Y1072" s="6"/>
      <c r="Z1072" t="s">
        <v>4702</v>
      </c>
    </row>
    <row r="1073" spans="1:26">
      <c r="A1073" s="1">
        <v>44303</v>
      </c>
      <c r="B1073" s="2">
        <v>202104171391</v>
      </c>
      <c r="C1073" t="s">
        <v>18</v>
      </c>
      <c r="D1073" t="s">
        <v>5542</v>
      </c>
      <c r="E1073" t="s">
        <v>4704</v>
      </c>
      <c r="F1073" t="s">
        <v>19</v>
      </c>
      <c r="G1073" t="s">
        <v>1940</v>
      </c>
      <c r="H1073" s="3">
        <v>4714781020152</v>
      </c>
      <c r="J1073" t="s">
        <v>425</v>
      </c>
      <c r="K1073">
        <v>1</v>
      </c>
      <c r="L1073">
        <v>49</v>
      </c>
      <c r="N1073" s="6" t="s">
        <v>282</v>
      </c>
      <c r="O1073" s="6"/>
      <c r="P1073" s="6">
        <v>1694</v>
      </c>
      <c r="Q1073" s="6" t="s">
        <v>1940</v>
      </c>
      <c r="R1073" s="6" t="s">
        <v>1495</v>
      </c>
      <c r="S1073" s="6"/>
      <c r="T1073" s="6"/>
      <c r="U1073" s="6"/>
      <c r="V1073" s="6"/>
      <c r="W1073" s="6">
        <v>103</v>
      </c>
      <c r="X1073" s="6" t="s">
        <v>4705</v>
      </c>
      <c r="Y1073" s="6"/>
      <c r="Z1073" t="s">
        <v>4702</v>
      </c>
    </row>
    <row r="1074" spans="1:26">
      <c r="A1074" s="1">
        <v>44303</v>
      </c>
      <c r="B1074" s="2">
        <v>202104171391</v>
      </c>
      <c r="C1074" t="s">
        <v>18</v>
      </c>
      <c r="D1074" t="s">
        <v>5542</v>
      </c>
      <c r="E1074" t="s">
        <v>4704</v>
      </c>
      <c r="F1074" t="s">
        <v>19</v>
      </c>
      <c r="G1074" t="s">
        <v>1940</v>
      </c>
      <c r="H1074" s="3" t="s">
        <v>201</v>
      </c>
      <c r="J1074" t="s">
        <v>425</v>
      </c>
      <c r="K1074">
        <v>1</v>
      </c>
      <c r="L1074">
        <v>748</v>
      </c>
      <c r="N1074" s="6" t="s">
        <v>1929</v>
      </c>
      <c r="O1074" s="6"/>
      <c r="P1074" s="6">
        <v>1694</v>
      </c>
      <c r="Q1074" s="6" t="s">
        <v>1940</v>
      </c>
      <c r="R1074" s="6" t="s">
        <v>1495</v>
      </c>
      <c r="S1074" s="6"/>
      <c r="T1074" s="6"/>
      <c r="U1074" s="6"/>
      <c r="V1074" s="6"/>
      <c r="W1074" s="6">
        <v>103</v>
      </c>
      <c r="X1074" s="6" t="s">
        <v>4705</v>
      </c>
      <c r="Y1074" s="6"/>
      <c r="Z1074" t="s">
        <v>4702</v>
      </c>
    </row>
    <row r="1075" spans="1:26">
      <c r="A1075" s="1">
        <v>44303</v>
      </c>
      <c r="B1075" s="2">
        <v>202104171391</v>
      </c>
      <c r="C1075" t="s">
        <v>18</v>
      </c>
      <c r="D1075" t="s">
        <v>5542</v>
      </c>
      <c r="E1075" t="s">
        <v>4704</v>
      </c>
      <c r="F1075" t="s">
        <v>19</v>
      </c>
      <c r="G1075" t="s">
        <v>1940</v>
      </c>
      <c r="H1075" s="3" t="s">
        <v>175</v>
      </c>
      <c r="J1075" t="s">
        <v>425</v>
      </c>
      <c r="K1075">
        <v>1</v>
      </c>
      <c r="L1075">
        <v>450</v>
      </c>
      <c r="N1075" s="6" t="s">
        <v>1482</v>
      </c>
      <c r="O1075" s="6"/>
      <c r="P1075" s="6">
        <v>1694</v>
      </c>
      <c r="Q1075" s="6" t="s">
        <v>1940</v>
      </c>
      <c r="R1075" s="6" t="s">
        <v>1495</v>
      </c>
      <c r="S1075" s="6"/>
      <c r="T1075" s="6"/>
      <c r="U1075" s="6"/>
      <c r="V1075" s="6"/>
      <c r="W1075" s="6">
        <v>103</v>
      </c>
      <c r="X1075" s="6" t="s">
        <v>4705</v>
      </c>
      <c r="Y1075" s="6"/>
      <c r="Z1075" t="s">
        <v>4702</v>
      </c>
    </row>
    <row r="1076" spans="1:26">
      <c r="A1076" s="1">
        <v>44303</v>
      </c>
      <c r="B1076" s="2">
        <v>202104171391</v>
      </c>
      <c r="C1076" t="s">
        <v>18</v>
      </c>
      <c r="D1076" t="s">
        <v>5542</v>
      </c>
      <c r="E1076" t="s">
        <v>4704</v>
      </c>
      <c r="F1076" t="s">
        <v>19</v>
      </c>
      <c r="G1076" t="s">
        <v>1940</v>
      </c>
      <c r="H1076" s="3" t="s">
        <v>1887</v>
      </c>
      <c r="J1076" t="s">
        <v>425</v>
      </c>
      <c r="K1076">
        <v>1</v>
      </c>
      <c r="L1076">
        <v>0</v>
      </c>
      <c r="N1076" s="6" t="s">
        <v>1888</v>
      </c>
      <c r="O1076" s="6"/>
      <c r="P1076" s="6">
        <v>1694</v>
      </c>
      <c r="Q1076" s="6" t="s">
        <v>1940</v>
      </c>
      <c r="R1076" s="6" t="s">
        <v>1495</v>
      </c>
      <c r="S1076" s="6"/>
      <c r="T1076" s="6"/>
      <c r="U1076" s="6"/>
      <c r="V1076" s="6"/>
      <c r="W1076" s="6">
        <v>103</v>
      </c>
      <c r="X1076" s="6" t="s">
        <v>4705</v>
      </c>
      <c r="Y1076" s="6"/>
      <c r="Z1076" t="s">
        <v>4702</v>
      </c>
    </row>
    <row r="1077" spans="1:26">
      <c r="A1077" s="1">
        <v>44303</v>
      </c>
      <c r="B1077" s="2">
        <v>202104171391</v>
      </c>
      <c r="C1077" t="s">
        <v>18</v>
      </c>
      <c r="D1077" t="s">
        <v>5542</v>
      </c>
      <c r="E1077" t="s">
        <v>4704</v>
      </c>
      <c r="F1077" t="s">
        <v>19</v>
      </c>
      <c r="G1077" t="s">
        <v>1940</v>
      </c>
      <c r="H1077" s="3" t="s">
        <v>1810</v>
      </c>
      <c r="J1077" t="s">
        <v>425</v>
      </c>
      <c r="K1077">
        <v>1</v>
      </c>
      <c r="L1077">
        <v>0</v>
      </c>
      <c r="N1077" s="6" t="s">
        <v>1811</v>
      </c>
      <c r="O1077" s="6"/>
      <c r="P1077" s="6">
        <v>1694</v>
      </c>
      <c r="Q1077" s="6" t="s">
        <v>1940</v>
      </c>
      <c r="R1077" s="6" t="s">
        <v>1495</v>
      </c>
      <c r="S1077" s="6"/>
      <c r="T1077" s="6"/>
      <c r="U1077" s="6"/>
      <c r="V1077" s="6"/>
      <c r="W1077" s="6">
        <v>103</v>
      </c>
      <c r="X1077" s="6" t="s">
        <v>4705</v>
      </c>
      <c r="Y1077" s="6"/>
      <c r="Z1077" t="s">
        <v>4702</v>
      </c>
    </row>
    <row r="1078" spans="1:26">
      <c r="A1078" s="1">
        <v>44303</v>
      </c>
      <c r="B1078" s="2">
        <v>202104171392</v>
      </c>
      <c r="C1078" t="s">
        <v>18</v>
      </c>
      <c r="D1078" t="s">
        <v>5543</v>
      </c>
      <c r="E1078" t="s">
        <v>4709</v>
      </c>
      <c r="F1078" t="s">
        <v>19</v>
      </c>
      <c r="G1078" t="s">
        <v>1476</v>
      </c>
      <c r="H1078" s="3">
        <v>4714781021715</v>
      </c>
      <c r="J1078" t="s">
        <v>425</v>
      </c>
      <c r="K1078">
        <v>1</v>
      </c>
      <c r="L1078">
        <v>299</v>
      </c>
      <c r="N1078" s="6" t="s">
        <v>2415</v>
      </c>
      <c r="O1078" s="6"/>
      <c r="P1078" s="6">
        <v>364</v>
      </c>
      <c r="Q1078" s="6" t="s">
        <v>1476</v>
      </c>
      <c r="R1078" s="6" t="s">
        <v>1477</v>
      </c>
      <c r="S1078" s="6"/>
      <c r="T1078" s="6">
        <v>971199</v>
      </c>
      <c r="U1078" s="6" t="s">
        <v>2448</v>
      </c>
      <c r="V1078" s="6" t="s">
        <v>2449</v>
      </c>
      <c r="W1078" s="6"/>
      <c r="X1078" s="6"/>
      <c r="Y1078" s="6"/>
      <c r="Z1078" t="s">
        <v>4707</v>
      </c>
    </row>
    <row r="1079" spans="1:26">
      <c r="A1079" s="1">
        <v>44303</v>
      </c>
      <c r="B1079" s="2">
        <v>202104171392</v>
      </c>
      <c r="C1079" t="s">
        <v>18</v>
      </c>
      <c r="D1079" t="s">
        <v>5543</v>
      </c>
      <c r="E1079" t="s">
        <v>4709</v>
      </c>
      <c r="F1079" t="s">
        <v>19</v>
      </c>
      <c r="G1079" t="s">
        <v>1476</v>
      </c>
      <c r="H1079" s="3" t="s">
        <v>1474</v>
      </c>
      <c r="J1079" t="s">
        <v>1475</v>
      </c>
      <c r="K1079">
        <v>1</v>
      </c>
      <c r="L1079">
        <v>65</v>
      </c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  <c r="Y1079" s="6"/>
    </row>
    <row r="1080" spans="1:26">
      <c r="A1080" s="1">
        <v>44303</v>
      </c>
      <c r="B1080" s="2">
        <v>202104171393</v>
      </c>
      <c r="C1080" t="s">
        <v>18</v>
      </c>
      <c r="D1080" t="s">
        <v>5544</v>
      </c>
      <c r="E1080" t="s">
        <v>4713</v>
      </c>
      <c r="F1080" t="s">
        <v>19</v>
      </c>
      <c r="G1080" t="s">
        <v>1960</v>
      </c>
      <c r="H1080" s="3" t="s">
        <v>236</v>
      </c>
      <c r="J1080" t="s">
        <v>425</v>
      </c>
      <c r="K1080">
        <v>1</v>
      </c>
      <c r="L1080">
        <v>699</v>
      </c>
      <c r="N1080" s="6" t="s">
        <v>1517</v>
      </c>
      <c r="O1080" s="6"/>
      <c r="P1080" s="6">
        <v>699</v>
      </c>
      <c r="Q1080" s="6" t="s">
        <v>1960</v>
      </c>
      <c r="R1080" s="6" t="s">
        <v>1961</v>
      </c>
      <c r="S1080" s="6"/>
      <c r="T1080" s="6"/>
      <c r="U1080" s="6"/>
      <c r="V1080" s="6"/>
      <c r="W1080" s="6">
        <v>411</v>
      </c>
      <c r="X1080" s="6" t="s">
        <v>4714</v>
      </c>
      <c r="Y1080" s="6" t="s">
        <v>4715</v>
      </c>
      <c r="Z1080" t="s">
        <v>4711</v>
      </c>
    </row>
    <row r="1081" spans="1:26">
      <c r="A1081" s="1">
        <v>44303</v>
      </c>
      <c r="B1081" s="2">
        <v>202104171394</v>
      </c>
      <c r="C1081" t="s">
        <v>18</v>
      </c>
      <c r="D1081" t="s">
        <v>5545</v>
      </c>
      <c r="E1081" t="s">
        <v>4719</v>
      </c>
      <c r="F1081" t="s">
        <v>19</v>
      </c>
      <c r="G1081" t="s">
        <v>1476</v>
      </c>
      <c r="H1081" s="3">
        <v>4714781020541</v>
      </c>
      <c r="J1081" t="s">
        <v>425</v>
      </c>
      <c r="K1081">
        <v>1</v>
      </c>
      <c r="L1081">
        <v>300</v>
      </c>
      <c r="N1081" s="6" t="s">
        <v>1493</v>
      </c>
      <c r="O1081" s="6"/>
      <c r="P1081" s="6">
        <v>839</v>
      </c>
      <c r="Q1081" s="6" t="s">
        <v>1476</v>
      </c>
      <c r="R1081" s="6" t="s">
        <v>1477</v>
      </c>
      <c r="S1081" s="6"/>
      <c r="T1081" s="6">
        <v>921998</v>
      </c>
      <c r="U1081" s="6" t="s">
        <v>4720</v>
      </c>
      <c r="V1081" s="6" t="s">
        <v>4721</v>
      </c>
      <c r="W1081" s="6"/>
      <c r="X1081" s="6"/>
      <c r="Y1081" s="6"/>
      <c r="Z1081" t="s">
        <v>4717</v>
      </c>
    </row>
    <row r="1082" spans="1:26">
      <c r="A1082" s="1">
        <v>44303</v>
      </c>
      <c r="B1082" s="2">
        <v>202104171394</v>
      </c>
      <c r="C1082" t="s">
        <v>18</v>
      </c>
      <c r="D1082" t="s">
        <v>5545</v>
      </c>
      <c r="E1082" t="s">
        <v>4719</v>
      </c>
      <c r="F1082" t="s">
        <v>19</v>
      </c>
      <c r="G1082" t="s">
        <v>1476</v>
      </c>
      <c r="H1082" s="3">
        <v>4714781020268</v>
      </c>
      <c r="J1082" t="s">
        <v>425</v>
      </c>
      <c r="K1082">
        <v>1</v>
      </c>
      <c r="L1082">
        <v>430</v>
      </c>
      <c r="N1082" s="6" t="s">
        <v>2020</v>
      </c>
      <c r="O1082" s="6"/>
      <c r="P1082" s="6">
        <v>839</v>
      </c>
      <c r="Q1082" s="6" t="s">
        <v>1476</v>
      </c>
      <c r="R1082" s="6" t="s">
        <v>1477</v>
      </c>
      <c r="S1082" s="6"/>
      <c r="T1082" s="6">
        <v>921998</v>
      </c>
      <c r="U1082" s="6" t="s">
        <v>4720</v>
      </c>
      <c r="V1082" s="6" t="s">
        <v>4721</v>
      </c>
      <c r="W1082" s="6"/>
      <c r="X1082" s="6"/>
      <c r="Y1082" s="6"/>
      <c r="Z1082" t="s">
        <v>4717</v>
      </c>
    </row>
    <row r="1083" spans="1:26">
      <c r="A1083" s="1">
        <v>44303</v>
      </c>
      <c r="B1083" s="2">
        <v>202104171394</v>
      </c>
      <c r="C1083" t="s">
        <v>18</v>
      </c>
      <c r="D1083" t="s">
        <v>5545</v>
      </c>
      <c r="E1083" t="s">
        <v>4719</v>
      </c>
      <c r="F1083" t="s">
        <v>19</v>
      </c>
      <c r="G1083" t="s">
        <v>1476</v>
      </c>
      <c r="H1083" s="3">
        <v>4714781020794</v>
      </c>
      <c r="J1083" t="s">
        <v>425</v>
      </c>
      <c r="K1083">
        <v>1</v>
      </c>
      <c r="L1083">
        <v>109</v>
      </c>
      <c r="N1083" s="6" t="s">
        <v>1954</v>
      </c>
      <c r="O1083" s="6"/>
      <c r="P1083" s="6">
        <v>839</v>
      </c>
      <c r="Q1083" s="6" t="s">
        <v>1476</v>
      </c>
      <c r="R1083" s="6" t="s">
        <v>1477</v>
      </c>
      <c r="S1083" s="6"/>
      <c r="T1083" s="6">
        <v>921998</v>
      </c>
      <c r="U1083" s="6" t="s">
        <v>4720</v>
      </c>
      <c r="V1083" s="6" t="s">
        <v>4721</v>
      </c>
      <c r="W1083" s="6"/>
      <c r="X1083" s="6"/>
      <c r="Y1083" s="6"/>
      <c r="Z1083" t="s">
        <v>4717</v>
      </c>
    </row>
    <row r="1084" spans="1:26">
      <c r="A1084" s="1">
        <v>44303</v>
      </c>
      <c r="B1084" s="2">
        <v>202104171395</v>
      </c>
      <c r="C1084" t="s">
        <v>18</v>
      </c>
      <c r="D1084" t="s">
        <v>5546</v>
      </c>
      <c r="E1084" t="s">
        <v>4725</v>
      </c>
      <c r="F1084" t="s">
        <v>19</v>
      </c>
      <c r="G1084" t="s">
        <v>1476</v>
      </c>
      <c r="H1084" s="3" t="s">
        <v>275</v>
      </c>
      <c r="J1084" t="s">
        <v>425</v>
      </c>
      <c r="K1084">
        <v>1</v>
      </c>
      <c r="L1084">
        <v>528</v>
      </c>
      <c r="N1084" s="6" t="s">
        <v>1512</v>
      </c>
      <c r="O1084" s="6"/>
      <c r="P1084" s="6">
        <v>593</v>
      </c>
      <c r="Q1084" s="6" t="s">
        <v>1476</v>
      </c>
      <c r="R1084" s="6" t="s">
        <v>1477</v>
      </c>
      <c r="S1084" s="6"/>
      <c r="T1084" s="6">
        <v>181439</v>
      </c>
      <c r="U1084" s="6" t="s">
        <v>2413</v>
      </c>
      <c r="V1084" s="6" t="s">
        <v>2414</v>
      </c>
      <c r="W1084" s="6"/>
      <c r="X1084" s="6"/>
      <c r="Y1084" s="6"/>
      <c r="Z1084" t="s">
        <v>4723</v>
      </c>
    </row>
    <row r="1085" spans="1:26">
      <c r="A1085" s="1">
        <v>44303</v>
      </c>
      <c r="B1085" s="2">
        <v>202104171395</v>
      </c>
      <c r="C1085" t="s">
        <v>18</v>
      </c>
      <c r="D1085" t="s">
        <v>5546</v>
      </c>
      <c r="E1085" t="s">
        <v>4725</v>
      </c>
      <c r="F1085" t="s">
        <v>19</v>
      </c>
      <c r="G1085" t="s">
        <v>1476</v>
      </c>
      <c r="H1085" s="3" t="s">
        <v>1474</v>
      </c>
      <c r="J1085" t="s">
        <v>1475</v>
      </c>
      <c r="K1085">
        <v>1</v>
      </c>
      <c r="L1085">
        <v>65</v>
      </c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  <c r="Y1085" s="6"/>
    </row>
    <row r="1086" spans="1:26">
      <c r="A1086" s="1">
        <v>44303</v>
      </c>
      <c r="B1086" s="2">
        <v>202104171396</v>
      </c>
      <c r="C1086" t="s">
        <v>18</v>
      </c>
      <c r="D1086" t="s">
        <v>5547</v>
      </c>
      <c r="E1086" t="s">
        <v>4729</v>
      </c>
      <c r="F1086" t="s">
        <v>19</v>
      </c>
      <c r="G1086" t="s">
        <v>1476</v>
      </c>
      <c r="H1086" s="3" t="s">
        <v>181</v>
      </c>
      <c r="J1086" t="s">
        <v>425</v>
      </c>
      <c r="K1086">
        <v>1</v>
      </c>
      <c r="L1086">
        <v>888</v>
      </c>
      <c r="N1086" s="6" t="s">
        <v>879</v>
      </c>
      <c r="O1086" s="6"/>
      <c r="P1086" s="6">
        <v>1296</v>
      </c>
      <c r="Q1086" s="6" t="s">
        <v>1476</v>
      </c>
      <c r="R1086" s="6" t="s">
        <v>1477</v>
      </c>
      <c r="S1086" s="6"/>
      <c r="T1086" s="6">
        <v>903130</v>
      </c>
      <c r="U1086" s="6" t="s">
        <v>4730</v>
      </c>
      <c r="V1086" s="6" t="s">
        <v>4731</v>
      </c>
      <c r="W1086" s="6"/>
      <c r="X1086" s="6"/>
      <c r="Y1086" s="6"/>
      <c r="Z1086" t="s">
        <v>4727</v>
      </c>
    </row>
    <row r="1087" spans="1:26">
      <c r="A1087" s="1">
        <v>44303</v>
      </c>
      <c r="B1087" s="2">
        <v>202104171396</v>
      </c>
      <c r="C1087" t="s">
        <v>18</v>
      </c>
      <c r="D1087" t="s">
        <v>5547</v>
      </c>
      <c r="E1087" t="s">
        <v>4729</v>
      </c>
      <c r="F1087" t="s">
        <v>19</v>
      </c>
      <c r="G1087" t="s">
        <v>1476</v>
      </c>
      <c r="H1087" s="3">
        <v>4714781020282</v>
      </c>
      <c r="J1087" t="s">
        <v>425</v>
      </c>
      <c r="K1087">
        <v>1</v>
      </c>
      <c r="L1087">
        <v>299</v>
      </c>
      <c r="N1087" s="6" t="s">
        <v>1913</v>
      </c>
      <c r="O1087" s="6"/>
      <c r="P1087" s="6">
        <v>1296</v>
      </c>
      <c r="Q1087" s="6" t="s">
        <v>1476</v>
      </c>
      <c r="R1087" s="6" t="s">
        <v>1477</v>
      </c>
      <c r="S1087" s="6"/>
      <c r="T1087" s="6">
        <v>903130</v>
      </c>
      <c r="U1087" s="6" t="s">
        <v>4730</v>
      </c>
      <c r="V1087" s="6" t="s">
        <v>4731</v>
      </c>
      <c r="W1087" s="6"/>
      <c r="X1087" s="6"/>
      <c r="Y1087" s="6"/>
      <c r="Z1087" t="s">
        <v>4727</v>
      </c>
    </row>
    <row r="1088" spans="1:26">
      <c r="A1088" s="1">
        <v>44303</v>
      </c>
      <c r="B1088" s="2">
        <v>202104171396</v>
      </c>
      <c r="C1088" t="s">
        <v>18</v>
      </c>
      <c r="D1088" t="s">
        <v>5547</v>
      </c>
      <c r="E1088" t="s">
        <v>4729</v>
      </c>
      <c r="F1088" t="s">
        <v>19</v>
      </c>
      <c r="G1088" t="s">
        <v>1476</v>
      </c>
      <c r="H1088" s="3">
        <v>4714781020794</v>
      </c>
      <c r="J1088" t="s">
        <v>425</v>
      </c>
      <c r="K1088">
        <v>1</v>
      </c>
      <c r="L1088">
        <v>109</v>
      </c>
      <c r="N1088" s="6" t="s">
        <v>1490</v>
      </c>
      <c r="O1088" s="6"/>
      <c r="P1088" s="6">
        <v>1296</v>
      </c>
      <c r="Q1088" s="6" t="s">
        <v>1476</v>
      </c>
      <c r="R1088" s="6" t="s">
        <v>1477</v>
      </c>
      <c r="S1088" s="6"/>
      <c r="T1088" s="6">
        <v>903130</v>
      </c>
      <c r="U1088" s="6" t="s">
        <v>4730</v>
      </c>
      <c r="V1088" s="6" t="s">
        <v>4731</v>
      </c>
      <c r="W1088" s="6"/>
      <c r="X1088" s="6"/>
      <c r="Y1088" s="6"/>
      <c r="Z1088" t="s">
        <v>4727</v>
      </c>
    </row>
    <row r="1089" spans="1:26">
      <c r="A1089" s="1">
        <v>44303</v>
      </c>
      <c r="B1089" s="2">
        <v>202104171396</v>
      </c>
      <c r="C1089" t="s">
        <v>18</v>
      </c>
      <c r="D1089" t="s">
        <v>5547</v>
      </c>
      <c r="E1089" t="s">
        <v>4729</v>
      </c>
      <c r="F1089" t="s">
        <v>19</v>
      </c>
      <c r="G1089" t="s">
        <v>1476</v>
      </c>
      <c r="H1089" s="3" t="s">
        <v>1740</v>
      </c>
      <c r="J1089" t="s">
        <v>425</v>
      </c>
      <c r="K1089">
        <v>1</v>
      </c>
      <c r="L1089">
        <v>0</v>
      </c>
      <c r="N1089" s="6" t="s">
        <v>1741</v>
      </c>
      <c r="O1089" s="6"/>
      <c r="P1089" s="6">
        <v>1296</v>
      </c>
      <c r="Q1089" s="6" t="s">
        <v>1476</v>
      </c>
      <c r="R1089" s="6" t="s">
        <v>1477</v>
      </c>
      <c r="S1089" s="6"/>
      <c r="T1089" s="6">
        <v>903130</v>
      </c>
      <c r="U1089" s="6" t="s">
        <v>4730</v>
      </c>
      <c r="V1089" s="6" t="s">
        <v>4731</v>
      </c>
      <c r="W1089" s="6"/>
      <c r="X1089" s="6"/>
      <c r="Y1089" s="6"/>
      <c r="Z1089" t="s">
        <v>4727</v>
      </c>
    </row>
    <row r="1090" spans="1:26">
      <c r="A1090" s="1">
        <v>44303</v>
      </c>
      <c r="B1090" s="2">
        <v>202104171397</v>
      </c>
      <c r="C1090" t="s">
        <v>18</v>
      </c>
      <c r="D1090" t="s">
        <v>5548</v>
      </c>
      <c r="E1090" t="s">
        <v>4735</v>
      </c>
      <c r="F1090" t="s">
        <v>19</v>
      </c>
      <c r="G1090" t="s">
        <v>1476</v>
      </c>
      <c r="H1090" s="3">
        <v>4714781021463</v>
      </c>
      <c r="J1090" t="s">
        <v>425</v>
      </c>
      <c r="K1090">
        <v>4</v>
      </c>
      <c r="L1090">
        <v>480</v>
      </c>
      <c r="N1090" s="6" t="s">
        <v>3102</v>
      </c>
      <c r="O1090" s="6"/>
      <c r="P1090" s="6">
        <v>545</v>
      </c>
      <c r="Q1090" s="6" t="s">
        <v>1476</v>
      </c>
      <c r="R1090" s="6" t="s">
        <v>1477</v>
      </c>
      <c r="S1090" s="6"/>
      <c r="T1090" s="6">
        <v>113366</v>
      </c>
      <c r="U1090" s="6" t="s">
        <v>4736</v>
      </c>
      <c r="V1090" s="6" t="s">
        <v>4737</v>
      </c>
      <c r="W1090" s="6"/>
      <c r="X1090" s="6"/>
      <c r="Y1090" s="6"/>
      <c r="Z1090" t="s">
        <v>4733</v>
      </c>
    </row>
    <row r="1091" spans="1:26">
      <c r="A1091" s="1">
        <v>44303</v>
      </c>
      <c r="B1091" s="2">
        <v>202104171397</v>
      </c>
      <c r="C1091" t="s">
        <v>18</v>
      </c>
      <c r="D1091" t="s">
        <v>5548</v>
      </c>
      <c r="E1091" t="s">
        <v>4735</v>
      </c>
      <c r="F1091" t="s">
        <v>19</v>
      </c>
      <c r="G1091" t="s">
        <v>1476</v>
      </c>
      <c r="H1091" s="3" t="s">
        <v>1474</v>
      </c>
      <c r="J1091" t="s">
        <v>1475</v>
      </c>
      <c r="K1091">
        <v>1</v>
      </c>
      <c r="L1091">
        <v>65</v>
      </c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  <c r="Y1091" s="6"/>
    </row>
    <row r="1092" spans="1:26">
      <c r="A1092" s="1">
        <v>44303</v>
      </c>
      <c r="B1092" s="2">
        <v>202104171398</v>
      </c>
      <c r="C1092" t="s">
        <v>18</v>
      </c>
      <c r="D1092" t="s">
        <v>5549</v>
      </c>
      <c r="E1092" t="s">
        <v>4741</v>
      </c>
      <c r="F1092" t="s">
        <v>19</v>
      </c>
      <c r="G1092" t="s">
        <v>1940</v>
      </c>
      <c r="H1092" s="3" t="s">
        <v>181</v>
      </c>
      <c r="J1092" t="s">
        <v>425</v>
      </c>
      <c r="K1092">
        <v>1</v>
      </c>
      <c r="L1092">
        <v>888</v>
      </c>
      <c r="N1092" s="6" t="s">
        <v>879</v>
      </c>
      <c r="O1092" s="6"/>
      <c r="P1092" s="6">
        <v>888</v>
      </c>
      <c r="Q1092" s="6" t="s">
        <v>1940</v>
      </c>
      <c r="R1092" s="6" t="s">
        <v>1048</v>
      </c>
      <c r="S1092" s="6"/>
      <c r="T1092" s="6"/>
      <c r="U1092" s="6"/>
      <c r="V1092" s="6"/>
      <c r="W1092" s="6">
        <v>112</v>
      </c>
      <c r="X1092" s="6" t="s">
        <v>4742</v>
      </c>
      <c r="Y1092" s="6"/>
      <c r="Z1092" t="s">
        <v>4739</v>
      </c>
    </row>
    <row r="1093" spans="1:26">
      <c r="A1093" s="1">
        <v>44303</v>
      </c>
      <c r="B1093" s="2">
        <v>202104171399</v>
      </c>
      <c r="C1093" t="s">
        <v>18</v>
      </c>
      <c r="D1093" t="s">
        <v>5550</v>
      </c>
      <c r="E1093" t="s">
        <v>4746</v>
      </c>
      <c r="F1093" t="s">
        <v>19</v>
      </c>
      <c r="G1093" t="s">
        <v>1476</v>
      </c>
      <c r="H1093" s="3" t="s">
        <v>253</v>
      </c>
      <c r="J1093" t="s">
        <v>425</v>
      </c>
      <c r="K1093">
        <v>1</v>
      </c>
      <c r="L1093">
        <v>960</v>
      </c>
      <c r="N1093" s="6" t="s">
        <v>1485</v>
      </c>
      <c r="O1093" s="6"/>
      <c r="P1093" s="6">
        <v>960</v>
      </c>
      <c r="Q1093" s="6" t="s">
        <v>1476</v>
      </c>
      <c r="R1093" s="6" t="s">
        <v>1477</v>
      </c>
      <c r="S1093" s="6"/>
      <c r="T1093" s="6">
        <v>185198</v>
      </c>
      <c r="U1093" s="6" t="s">
        <v>4747</v>
      </c>
      <c r="V1093" s="6" t="s">
        <v>4748</v>
      </c>
      <c r="W1093" s="6"/>
      <c r="X1093" s="6"/>
      <c r="Y1093" s="6"/>
      <c r="Z1093" t="s">
        <v>4744</v>
      </c>
    </row>
    <row r="1094" spans="1:26">
      <c r="A1094" s="1">
        <v>44303</v>
      </c>
      <c r="B1094" s="2">
        <v>202104171400</v>
      </c>
      <c r="C1094" t="s">
        <v>18</v>
      </c>
      <c r="D1094" t="s">
        <v>5551</v>
      </c>
      <c r="E1094" t="s">
        <v>4752</v>
      </c>
      <c r="F1094" t="s">
        <v>19</v>
      </c>
      <c r="G1094" t="s">
        <v>1960</v>
      </c>
      <c r="H1094" s="3" t="s">
        <v>248</v>
      </c>
      <c r="J1094" t="s">
        <v>425</v>
      </c>
      <c r="K1094">
        <v>1</v>
      </c>
      <c r="L1094">
        <v>896</v>
      </c>
      <c r="N1094" s="6" t="s">
        <v>1485</v>
      </c>
      <c r="O1094" s="6"/>
      <c r="P1094" s="6">
        <v>1215</v>
      </c>
      <c r="Q1094" s="6" t="s">
        <v>1960</v>
      </c>
      <c r="R1094" s="6" t="s">
        <v>1961</v>
      </c>
      <c r="S1094" s="6"/>
      <c r="T1094" s="6"/>
      <c r="U1094" s="6"/>
      <c r="V1094" s="6"/>
      <c r="W1094" s="6">
        <v>104</v>
      </c>
      <c r="X1094" s="6" t="s">
        <v>4753</v>
      </c>
      <c r="Y1094" s="6"/>
      <c r="Z1094" t="s">
        <v>4750</v>
      </c>
    </row>
    <row r="1095" spans="1:26">
      <c r="A1095" s="1">
        <v>44303</v>
      </c>
      <c r="B1095" s="2">
        <v>202104171400</v>
      </c>
      <c r="C1095" t="s">
        <v>18</v>
      </c>
      <c r="D1095" t="s">
        <v>5551</v>
      </c>
      <c r="E1095" t="s">
        <v>4752</v>
      </c>
      <c r="F1095" t="s">
        <v>19</v>
      </c>
      <c r="G1095" t="s">
        <v>1960</v>
      </c>
      <c r="H1095" s="3" t="s">
        <v>1021</v>
      </c>
      <c r="J1095" t="s">
        <v>425</v>
      </c>
      <c r="K1095">
        <v>1</v>
      </c>
      <c r="L1095">
        <v>199</v>
      </c>
      <c r="N1095" s="6" t="s">
        <v>1527</v>
      </c>
      <c r="O1095" s="6"/>
      <c r="P1095" s="6">
        <v>1215</v>
      </c>
      <c r="Q1095" s="6" t="s">
        <v>1960</v>
      </c>
      <c r="R1095" s="6" t="s">
        <v>1961</v>
      </c>
      <c r="S1095" s="6"/>
      <c r="T1095" s="6"/>
      <c r="U1095" s="6"/>
      <c r="V1095" s="6"/>
      <c r="W1095" s="6">
        <v>104</v>
      </c>
      <c r="X1095" s="6" t="s">
        <v>4753</v>
      </c>
      <c r="Y1095" s="6"/>
      <c r="Z1095" t="s">
        <v>4750</v>
      </c>
    </row>
    <row r="1096" spans="1:26">
      <c r="A1096" s="1">
        <v>44303</v>
      </c>
      <c r="B1096" s="2">
        <v>202104171400</v>
      </c>
      <c r="C1096" t="s">
        <v>18</v>
      </c>
      <c r="D1096" t="s">
        <v>5551</v>
      </c>
      <c r="E1096" t="s">
        <v>4752</v>
      </c>
      <c r="F1096" t="s">
        <v>19</v>
      </c>
      <c r="G1096" t="s">
        <v>1960</v>
      </c>
      <c r="H1096" s="3">
        <v>4714781021463</v>
      </c>
      <c r="J1096" t="s">
        <v>425</v>
      </c>
      <c r="K1096">
        <v>1</v>
      </c>
      <c r="L1096">
        <v>120</v>
      </c>
      <c r="N1096" s="6" t="s">
        <v>3102</v>
      </c>
      <c r="O1096" s="6"/>
      <c r="P1096" s="6">
        <v>1215</v>
      </c>
      <c r="Q1096" s="6" t="s">
        <v>1960</v>
      </c>
      <c r="R1096" s="6" t="s">
        <v>1961</v>
      </c>
      <c r="S1096" s="6"/>
      <c r="T1096" s="6"/>
      <c r="U1096" s="6"/>
      <c r="V1096" s="6"/>
      <c r="W1096" s="6">
        <v>104</v>
      </c>
      <c r="X1096" s="6" t="s">
        <v>4753</v>
      </c>
      <c r="Y1096" s="6"/>
      <c r="Z1096" t="s">
        <v>4750</v>
      </c>
    </row>
    <row r="1097" spans="1:26">
      <c r="A1097" s="1">
        <v>44303</v>
      </c>
      <c r="B1097" s="2">
        <v>202104171400</v>
      </c>
      <c r="C1097" t="s">
        <v>18</v>
      </c>
      <c r="D1097" t="s">
        <v>5551</v>
      </c>
      <c r="E1097" t="s">
        <v>4752</v>
      </c>
      <c r="F1097" t="s">
        <v>19</v>
      </c>
      <c r="G1097" t="s">
        <v>1960</v>
      </c>
      <c r="H1097" s="3" t="s">
        <v>1740</v>
      </c>
      <c r="J1097" t="s">
        <v>425</v>
      </c>
      <c r="K1097">
        <v>1</v>
      </c>
      <c r="L1097">
        <v>0</v>
      </c>
      <c r="N1097" s="6" t="s">
        <v>1741</v>
      </c>
      <c r="O1097" s="6"/>
      <c r="P1097" s="6">
        <v>1215</v>
      </c>
      <c r="Q1097" s="6" t="s">
        <v>1960</v>
      </c>
      <c r="R1097" s="6" t="s">
        <v>1961</v>
      </c>
      <c r="S1097" s="6"/>
      <c r="T1097" s="6"/>
      <c r="U1097" s="6"/>
      <c r="V1097" s="6"/>
      <c r="W1097" s="6">
        <v>104</v>
      </c>
      <c r="X1097" s="6" t="s">
        <v>4753</v>
      </c>
      <c r="Y1097" s="6"/>
      <c r="Z1097" t="s">
        <v>4750</v>
      </c>
    </row>
    <row r="1098" spans="1:26">
      <c r="A1098" s="1">
        <v>44303</v>
      </c>
      <c r="B1098" s="2">
        <v>202104171401</v>
      </c>
      <c r="C1098" t="s">
        <v>18</v>
      </c>
      <c r="D1098" t="s">
        <v>5552</v>
      </c>
      <c r="E1098" t="s">
        <v>4757</v>
      </c>
      <c r="F1098" t="s">
        <v>19</v>
      </c>
      <c r="G1098" t="s">
        <v>1476</v>
      </c>
      <c r="H1098" s="3" t="s">
        <v>221</v>
      </c>
      <c r="J1098" t="s">
        <v>425</v>
      </c>
      <c r="K1098">
        <v>1</v>
      </c>
      <c r="L1098">
        <v>643</v>
      </c>
      <c r="N1098" s="6" t="s">
        <v>1929</v>
      </c>
      <c r="O1098" s="6"/>
      <c r="P1098" s="6">
        <v>1043</v>
      </c>
      <c r="Q1098" s="6" t="s">
        <v>1476</v>
      </c>
      <c r="R1098" s="6" t="s">
        <v>1477</v>
      </c>
      <c r="S1098" s="6"/>
      <c r="T1098" s="6">
        <v>184852</v>
      </c>
      <c r="U1098" s="6" t="s">
        <v>4758</v>
      </c>
      <c r="V1098" s="6" t="s">
        <v>4759</v>
      </c>
      <c r="W1098" s="6"/>
      <c r="X1098" s="6"/>
      <c r="Y1098" s="6"/>
      <c r="Z1098" t="s">
        <v>4755</v>
      </c>
    </row>
    <row r="1099" spans="1:26">
      <c r="A1099" s="1">
        <v>44303</v>
      </c>
      <c r="B1099" s="2">
        <v>202104171401</v>
      </c>
      <c r="C1099" t="s">
        <v>18</v>
      </c>
      <c r="D1099" t="s">
        <v>5552</v>
      </c>
      <c r="E1099" t="s">
        <v>4757</v>
      </c>
      <c r="F1099" t="s">
        <v>19</v>
      </c>
      <c r="G1099" t="s">
        <v>1476</v>
      </c>
      <c r="H1099" s="3">
        <v>4714781021463</v>
      </c>
      <c r="J1099" t="s">
        <v>425</v>
      </c>
      <c r="K1099">
        <v>1</v>
      </c>
      <c r="L1099">
        <v>120</v>
      </c>
      <c r="N1099" s="6" t="s">
        <v>3102</v>
      </c>
      <c r="O1099" s="6"/>
      <c r="P1099" s="6">
        <v>1043</v>
      </c>
      <c r="Q1099" s="6" t="s">
        <v>1476</v>
      </c>
      <c r="R1099" s="6" t="s">
        <v>1477</v>
      </c>
      <c r="S1099" s="6"/>
      <c r="T1099" s="6">
        <v>184852</v>
      </c>
      <c r="U1099" s="6" t="s">
        <v>4758</v>
      </c>
      <c r="V1099" s="6" t="s">
        <v>4759</v>
      </c>
      <c r="W1099" s="6"/>
      <c r="X1099" s="6"/>
      <c r="Y1099" s="6"/>
      <c r="Z1099" t="s">
        <v>4755</v>
      </c>
    </row>
    <row r="1100" spans="1:26">
      <c r="A1100" s="1">
        <v>44303</v>
      </c>
      <c r="B1100" s="2">
        <v>202104171401</v>
      </c>
      <c r="C1100" t="s">
        <v>18</v>
      </c>
      <c r="D1100" t="s">
        <v>5552</v>
      </c>
      <c r="E1100" t="s">
        <v>4757</v>
      </c>
      <c r="F1100" t="s">
        <v>19</v>
      </c>
      <c r="G1100" t="s">
        <v>1476</v>
      </c>
      <c r="H1100" s="3" t="s">
        <v>295</v>
      </c>
      <c r="J1100" t="s">
        <v>425</v>
      </c>
      <c r="K1100">
        <v>1</v>
      </c>
      <c r="L1100">
        <v>280</v>
      </c>
      <c r="N1100" s="6" t="s">
        <v>1479</v>
      </c>
      <c r="O1100" s="6"/>
      <c r="P1100" s="6">
        <v>1043</v>
      </c>
      <c r="Q1100" s="6" t="s">
        <v>1476</v>
      </c>
      <c r="R1100" s="6" t="s">
        <v>1477</v>
      </c>
      <c r="S1100" s="6"/>
      <c r="T1100" s="6">
        <v>184852</v>
      </c>
      <c r="U1100" s="6" t="s">
        <v>4758</v>
      </c>
      <c r="V1100" s="6" t="s">
        <v>4759</v>
      </c>
      <c r="W1100" s="6"/>
      <c r="X1100" s="6"/>
      <c r="Y1100" s="6"/>
      <c r="Z1100" t="s">
        <v>4755</v>
      </c>
    </row>
    <row r="1101" spans="1:26">
      <c r="A1101" s="1">
        <v>44303</v>
      </c>
      <c r="B1101" s="2">
        <v>202104171401</v>
      </c>
      <c r="C1101" t="s">
        <v>18</v>
      </c>
      <c r="D1101" t="s">
        <v>5552</v>
      </c>
      <c r="E1101" t="s">
        <v>4757</v>
      </c>
      <c r="F1101" t="s">
        <v>19</v>
      </c>
      <c r="G1101" t="s">
        <v>1476</v>
      </c>
      <c r="H1101" s="3" t="s">
        <v>1740</v>
      </c>
      <c r="J1101" t="s">
        <v>425</v>
      </c>
      <c r="K1101">
        <v>1</v>
      </c>
      <c r="L1101">
        <v>0</v>
      </c>
      <c r="N1101" s="6" t="s">
        <v>1741</v>
      </c>
      <c r="O1101" s="6"/>
      <c r="P1101" s="6">
        <v>1043</v>
      </c>
      <c r="Q1101" s="6" t="s">
        <v>1476</v>
      </c>
      <c r="R1101" s="6" t="s">
        <v>1477</v>
      </c>
      <c r="S1101" s="6"/>
      <c r="T1101" s="6">
        <v>184852</v>
      </c>
      <c r="U1101" s="6" t="s">
        <v>4758</v>
      </c>
      <c r="V1101" s="6" t="s">
        <v>4759</v>
      </c>
      <c r="W1101" s="6"/>
      <c r="X1101" s="6"/>
      <c r="Y1101" s="6"/>
      <c r="Z1101" t="s">
        <v>4755</v>
      </c>
    </row>
    <row r="1102" spans="1:26">
      <c r="A1102" s="1">
        <v>44303</v>
      </c>
      <c r="B1102" s="2">
        <v>202104171402</v>
      </c>
      <c r="C1102" t="s">
        <v>18</v>
      </c>
      <c r="D1102" t="s">
        <v>5553</v>
      </c>
      <c r="E1102" t="s">
        <v>4763</v>
      </c>
      <c r="F1102" t="s">
        <v>19</v>
      </c>
      <c r="G1102" t="s">
        <v>1476</v>
      </c>
      <c r="H1102" s="3" t="s">
        <v>255</v>
      </c>
      <c r="J1102" t="s">
        <v>425</v>
      </c>
      <c r="K1102">
        <v>1</v>
      </c>
      <c r="L1102">
        <v>450</v>
      </c>
      <c r="N1102" s="6" t="s">
        <v>1482</v>
      </c>
      <c r="O1102" s="6"/>
      <c r="P1102" s="6">
        <v>900</v>
      </c>
      <c r="Q1102" s="6" t="s">
        <v>1476</v>
      </c>
      <c r="R1102" s="6" t="s">
        <v>1477</v>
      </c>
      <c r="S1102" s="6"/>
      <c r="T1102" s="6">
        <v>183088</v>
      </c>
      <c r="U1102" s="6" t="s">
        <v>2454</v>
      </c>
      <c r="V1102" s="6" t="s">
        <v>2455</v>
      </c>
      <c r="W1102" s="6"/>
      <c r="X1102" s="6"/>
      <c r="Y1102" s="6"/>
      <c r="Z1102" t="s">
        <v>4761</v>
      </c>
    </row>
    <row r="1103" spans="1:26">
      <c r="A1103" s="1">
        <v>44303</v>
      </c>
      <c r="B1103" s="2">
        <v>202104171402</v>
      </c>
      <c r="C1103" t="s">
        <v>18</v>
      </c>
      <c r="D1103" t="s">
        <v>5553</v>
      </c>
      <c r="E1103" t="s">
        <v>4763</v>
      </c>
      <c r="F1103" t="s">
        <v>19</v>
      </c>
      <c r="G1103" t="s">
        <v>1476</v>
      </c>
      <c r="H1103" s="3" t="s">
        <v>256</v>
      </c>
      <c r="J1103" t="s">
        <v>425</v>
      </c>
      <c r="K1103">
        <v>1</v>
      </c>
      <c r="L1103">
        <v>450</v>
      </c>
      <c r="N1103" s="6" t="s">
        <v>1482</v>
      </c>
      <c r="O1103" s="6"/>
      <c r="P1103" s="6">
        <v>900</v>
      </c>
      <c r="Q1103" s="6" t="s">
        <v>1476</v>
      </c>
      <c r="R1103" s="6" t="s">
        <v>1477</v>
      </c>
      <c r="S1103" s="6"/>
      <c r="T1103" s="6">
        <v>183088</v>
      </c>
      <c r="U1103" s="6" t="s">
        <v>2454</v>
      </c>
      <c r="V1103" s="6" t="s">
        <v>2455</v>
      </c>
      <c r="W1103" s="6"/>
      <c r="X1103" s="6"/>
      <c r="Y1103" s="6"/>
      <c r="Z1103" t="s">
        <v>4761</v>
      </c>
    </row>
    <row r="1104" spans="1:26">
      <c r="A1104" s="1">
        <v>44303</v>
      </c>
      <c r="B1104" s="2">
        <v>202104171403</v>
      </c>
      <c r="C1104" t="s">
        <v>18</v>
      </c>
      <c r="D1104" t="s">
        <v>5554</v>
      </c>
      <c r="E1104" t="s">
        <v>4768</v>
      </c>
      <c r="F1104" t="s">
        <v>19</v>
      </c>
      <c r="G1104" t="s">
        <v>1476</v>
      </c>
      <c r="H1104" s="3">
        <v>4714781020510</v>
      </c>
      <c r="J1104" t="s">
        <v>425</v>
      </c>
      <c r="K1104">
        <v>2</v>
      </c>
      <c r="L1104">
        <v>545</v>
      </c>
      <c r="N1104" s="6" t="s">
        <v>1902</v>
      </c>
      <c r="O1104" s="6"/>
      <c r="P1104" s="6">
        <v>1009</v>
      </c>
      <c r="Q1104" s="6" t="s">
        <v>1476</v>
      </c>
      <c r="R1104" s="6" t="s">
        <v>1477</v>
      </c>
      <c r="S1104" s="6"/>
      <c r="T1104" s="6">
        <v>171339</v>
      </c>
      <c r="U1104" s="6" t="s">
        <v>4769</v>
      </c>
      <c r="V1104" s="6" t="s">
        <v>4770</v>
      </c>
      <c r="W1104" s="6"/>
      <c r="X1104" s="6"/>
      <c r="Y1104" s="6"/>
      <c r="Z1104" t="s">
        <v>4766</v>
      </c>
    </row>
    <row r="1105" spans="1:26">
      <c r="A1105" s="1">
        <v>44303</v>
      </c>
      <c r="B1105" s="2">
        <v>202104171403</v>
      </c>
      <c r="C1105" t="s">
        <v>18</v>
      </c>
      <c r="D1105" t="s">
        <v>5554</v>
      </c>
      <c r="E1105" t="s">
        <v>4768</v>
      </c>
      <c r="F1105" t="s">
        <v>19</v>
      </c>
      <c r="G1105" t="s">
        <v>1476</v>
      </c>
      <c r="H1105" s="3">
        <v>4714781020558</v>
      </c>
      <c r="J1105" t="s">
        <v>425</v>
      </c>
      <c r="K1105">
        <v>1</v>
      </c>
      <c r="L1105">
        <v>165</v>
      </c>
      <c r="N1105" s="6" t="s">
        <v>1817</v>
      </c>
      <c r="O1105" s="6"/>
      <c r="P1105" s="6">
        <v>1009</v>
      </c>
      <c r="Q1105" s="6" t="s">
        <v>1476</v>
      </c>
      <c r="R1105" s="6" t="s">
        <v>1477</v>
      </c>
      <c r="S1105" s="6"/>
      <c r="T1105" s="6">
        <v>171339</v>
      </c>
      <c r="U1105" s="6" t="s">
        <v>4769</v>
      </c>
      <c r="V1105" s="6" t="s">
        <v>4770</v>
      </c>
      <c r="W1105" s="6"/>
      <c r="X1105" s="6"/>
      <c r="Y1105" s="6"/>
      <c r="Z1105" t="s">
        <v>4766</v>
      </c>
    </row>
    <row r="1106" spans="1:26">
      <c r="A1106" s="1">
        <v>44303</v>
      </c>
      <c r="B1106" s="2">
        <v>202104171403</v>
      </c>
      <c r="C1106" t="s">
        <v>18</v>
      </c>
      <c r="D1106" t="s">
        <v>5554</v>
      </c>
      <c r="E1106" t="s">
        <v>4768</v>
      </c>
      <c r="F1106" t="s">
        <v>19</v>
      </c>
      <c r="G1106" t="s">
        <v>1476</v>
      </c>
      <c r="H1106" s="3">
        <v>4714781024716</v>
      </c>
      <c r="J1106" t="s">
        <v>425</v>
      </c>
      <c r="K1106">
        <v>1</v>
      </c>
      <c r="L1106">
        <v>299</v>
      </c>
      <c r="N1106" s="6" t="s">
        <v>1515</v>
      </c>
      <c r="O1106" s="6"/>
      <c r="P1106" s="6">
        <v>1009</v>
      </c>
      <c r="Q1106" s="6" t="s">
        <v>1476</v>
      </c>
      <c r="R1106" s="6" t="s">
        <v>1477</v>
      </c>
      <c r="S1106" s="6"/>
      <c r="T1106" s="6">
        <v>171339</v>
      </c>
      <c r="U1106" s="6" t="s">
        <v>4769</v>
      </c>
      <c r="V1106" s="6" t="s">
        <v>4770</v>
      </c>
      <c r="W1106" s="6"/>
      <c r="X1106" s="6"/>
      <c r="Y1106" s="6"/>
      <c r="Z1106" t="s">
        <v>4766</v>
      </c>
    </row>
    <row r="1107" spans="1:26">
      <c r="A1107" s="1">
        <v>44303</v>
      </c>
      <c r="B1107" s="2">
        <v>202104171403</v>
      </c>
      <c r="C1107" t="s">
        <v>18</v>
      </c>
      <c r="D1107" t="s">
        <v>5554</v>
      </c>
      <c r="E1107" t="s">
        <v>4768</v>
      </c>
      <c r="F1107" t="s">
        <v>19</v>
      </c>
      <c r="G1107" t="s">
        <v>1476</v>
      </c>
      <c r="H1107" s="3" t="s">
        <v>1740</v>
      </c>
      <c r="J1107" t="s">
        <v>425</v>
      </c>
      <c r="K1107">
        <v>1</v>
      </c>
      <c r="L1107">
        <v>0</v>
      </c>
      <c r="N1107" s="6" t="s">
        <v>1741</v>
      </c>
      <c r="O1107" s="6"/>
      <c r="P1107" s="6">
        <v>1009</v>
      </c>
      <c r="Q1107" s="6" t="s">
        <v>1476</v>
      </c>
      <c r="R1107" s="6" t="s">
        <v>1477</v>
      </c>
      <c r="S1107" s="6"/>
      <c r="T1107" s="6">
        <v>171339</v>
      </c>
      <c r="U1107" s="6" t="s">
        <v>4769</v>
      </c>
      <c r="V1107" s="6" t="s">
        <v>4770</v>
      </c>
      <c r="W1107" s="6"/>
      <c r="X1107" s="6"/>
      <c r="Y1107" s="6"/>
      <c r="Z1107" t="s">
        <v>4766</v>
      </c>
    </row>
    <row r="1108" spans="1:26">
      <c r="A1108" s="1">
        <v>44303</v>
      </c>
      <c r="B1108" s="2">
        <v>202104171404</v>
      </c>
      <c r="C1108" t="s">
        <v>18</v>
      </c>
      <c r="D1108" t="s">
        <v>5555</v>
      </c>
      <c r="E1108" t="s">
        <v>4774</v>
      </c>
      <c r="F1108" t="s">
        <v>19</v>
      </c>
      <c r="G1108" t="s">
        <v>1476</v>
      </c>
      <c r="H1108" s="3" t="s">
        <v>181</v>
      </c>
      <c r="J1108" t="s">
        <v>425</v>
      </c>
      <c r="K1108">
        <v>2</v>
      </c>
      <c r="L1108">
        <v>1687</v>
      </c>
      <c r="N1108" s="6" t="s">
        <v>879</v>
      </c>
      <c r="O1108" s="6"/>
      <c r="P1108" s="6">
        <v>1687</v>
      </c>
      <c r="Q1108" s="6" t="s">
        <v>1476</v>
      </c>
      <c r="R1108" s="6" t="s">
        <v>1477</v>
      </c>
      <c r="S1108" s="6"/>
      <c r="T1108" s="6">
        <v>132105</v>
      </c>
      <c r="U1108" s="6" t="s">
        <v>3616</v>
      </c>
      <c r="V1108" s="6" t="s">
        <v>3617</v>
      </c>
      <c r="W1108" s="6"/>
      <c r="X1108" s="6"/>
      <c r="Y1108" s="6"/>
      <c r="Z1108" t="s">
        <v>4772</v>
      </c>
    </row>
    <row r="1109" spans="1:26">
      <c r="A1109" s="1">
        <v>44303</v>
      </c>
      <c r="B1109" s="2">
        <v>202104171404</v>
      </c>
      <c r="C1109" t="s">
        <v>18</v>
      </c>
      <c r="D1109" t="s">
        <v>5555</v>
      </c>
      <c r="E1109" t="s">
        <v>4774</v>
      </c>
      <c r="F1109" t="s">
        <v>19</v>
      </c>
      <c r="G1109" t="s">
        <v>1476</v>
      </c>
      <c r="H1109" s="3" t="s">
        <v>1887</v>
      </c>
      <c r="J1109" t="s">
        <v>425</v>
      </c>
      <c r="K1109">
        <v>1</v>
      </c>
      <c r="L1109">
        <v>0</v>
      </c>
      <c r="N1109" s="6" t="s">
        <v>1888</v>
      </c>
      <c r="O1109" s="6"/>
      <c r="P1109" s="6">
        <v>1687</v>
      </c>
      <c r="Q1109" s="6" t="s">
        <v>1476</v>
      </c>
      <c r="R1109" s="6" t="s">
        <v>1477</v>
      </c>
      <c r="S1109" s="6"/>
      <c r="T1109" s="6">
        <v>132105</v>
      </c>
      <c r="U1109" s="6" t="s">
        <v>3616</v>
      </c>
      <c r="V1109" s="6" t="s">
        <v>3617</v>
      </c>
      <c r="W1109" s="6"/>
      <c r="X1109" s="6"/>
      <c r="Y1109" s="6"/>
      <c r="Z1109" t="s">
        <v>4772</v>
      </c>
    </row>
    <row r="1110" spans="1:26">
      <c r="A1110" s="1">
        <v>44303</v>
      </c>
      <c r="B1110" s="2">
        <v>202104171404</v>
      </c>
      <c r="C1110" t="s">
        <v>18</v>
      </c>
      <c r="D1110" t="s">
        <v>5555</v>
      </c>
      <c r="E1110" t="s">
        <v>4774</v>
      </c>
      <c r="F1110" t="s">
        <v>19</v>
      </c>
      <c r="G1110" t="s">
        <v>1476</v>
      </c>
      <c r="H1110" s="3" t="s">
        <v>1887</v>
      </c>
      <c r="J1110" t="s">
        <v>425</v>
      </c>
      <c r="K1110">
        <v>1</v>
      </c>
      <c r="L1110">
        <v>0</v>
      </c>
      <c r="N1110" s="6" t="s">
        <v>1888</v>
      </c>
      <c r="O1110" s="6"/>
      <c r="P1110" s="6">
        <v>1687</v>
      </c>
      <c r="Q1110" s="6" t="s">
        <v>1476</v>
      </c>
      <c r="R1110" s="6" t="s">
        <v>1477</v>
      </c>
      <c r="S1110" s="6"/>
      <c r="T1110" s="6">
        <v>132105</v>
      </c>
      <c r="U1110" s="6" t="s">
        <v>3616</v>
      </c>
      <c r="V1110" s="6" t="s">
        <v>3617</v>
      </c>
      <c r="W1110" s="6"/>
      <c r="X1110" s="6"/>
      <c r="Y1110" s="6"/>
      <c r="Z1110" t="s">
        <v>4772</v>
      </c>
    </row>
    <row r="1111" spans="1:26">
      <c r="A1111" s="1">
        <v>44303</v>
      </c>
      <c r="B1111" s="2">
        <v>202104171405</v>
      </c>
      <c r="C1111" t="s">
        <v>18</v>
      </c>
      <c r="D1111" t="s">
        <v>5556</v>
      </c>
      <c r="E1111" t="s">
        <v>4778</v>
      </c>
      <c r="F1111" t="s">
        <v>19</v>
      </c>
      <c r="G1111" t="s">
        <v>1476</v>
      </c>
      <c r="H1111" s="3">
        <v>4714781020787</v>
      </c>
      <c r="J1111" t="s">
        <v>425</v>
      </c>
      <c r="K1111">
        <v>1</v>
      </c>
      <c r="L1111">
        <v>149</v>
      </c>
      <c r="N1111" s="6" t="s">
        <v>1958</v>
      </c>
      <c r="O1111" s="6"/>
      <c r="P1111" s="6">
        <v>734</v>
      </c>
      <c r="Q1111" s="6" t="s">
        <v>1476</v>
      </c>
      <c r="R1111" s="6" t="s">
        <v>1477</v>
      </c>
      <c r="S1111" s="6"/>
      <c r="T1111" s="6">
        <v>138103</v>
      </c>
      <c r="U1111" s="6" t="s">
        <v>4779</v>
      </c>
      <c r="V1111" s="6" t="s">
        <v>4780</v>
      </c>
      <c r="W1111" s="6"/>
      <c r="X1111" s="6"/>
      <c r="Y1111" s="6"/>
      <c r="Z1111" t="s">
        <v>4776</v>
      </c>
    </row>
    <row r="1112" spans="1:26">
      <c r="A1112" s="1">
        <v>44303</v>
      </c>
      <c r="B1112" s="2">
        <v>202104171405</v>
      </c>
      <c r="C1112" t="s">
        <v>18</v>
      </c>
      <c r="D1112" t="s">
        <v>5556</v>
      </c>
      <c r="E1112" t="s">
        <v>4778</v>
      </c>
      <c r="F1112" t="s">
        <v>19</v>
      </c>
      <c r="G1112" t="s">
        <v>1476</v>
      </c>
      <c r="H1112" s="3" t="s">
        <v>175</v>
      </c>
      <c r="J1112" t="s">
        <v>425</v>
      </c>
      <c r="K1112">
        <v>1</v>
      </c>
      <c r="L1112">
        <v>450</v>
      </c>
      <c r="N1112" s="6" t="s">
        <v>1482</v>
      </c>
      <c r="O1112" s="6"/>
      <c r="P1112" s="6">
        <v>734</v>
      </c>
      <c r="Q1112" s="6" t="s">
        <v>1476</v>
      </c>
      <c r="R1112" s="6" t="s">
        <v>1477</v>
      </c>
      <c r="S1112" s="6"/>
      <c r="T1112" s="6">
        <v>138103</v>
      </c>
      <c r="U1112" s="6" t="s">
        <v>4779</v>
      </c>
      <c r="V1112" s="6" t="s">
        <v>4780</v>
      </c>
      <c r="W1112" s="6"/>
      <c r="X1112" s="6"/>
      <c r="Y1112" s="6"/>
      <c r="Z1112" t="s">
        <v>4776</v>
      </c>
    </row>
    <row r="1113" spans="1:26">
      <c r="A1113" s="1">
        <v>44303</v>
      </c>
      <c r="B1113" s="2">
        <v>202104171405</v>
      </c>
      <c r="C1113" t="s">
        <v>18</v>
      </c>
      <c r="D1113" t="s">
        <v>5556</v>
      </c>
      <c r="E1113" t="s">
        <v>4778</v>
      </c>
      <c r="F1113" t="s">
        <v>19</v>
      </c>
      <c r="G1113" t="s">
        <v>1476</v>
      </c>
      <c r="H1113" s="3">
        <v>4714781020770</v>
      </c>
      <c r="J1113" t="s">
        <v>425</v>
      </c>
      <c r="K1113">
        <v>1</v>
      </c>
      <c r="L1113">
        <v>135</v>
      </c>
      <c r="N1113" s="6" t="s">
        <v>2029</v>
      </c>
      <c r="O1113" s="6"/>
      <c r="P1113" s="6">
        <v>734</v>
      </c>
      <c r="Q1113" s="6" t="s">
        <v>1476</v>
      </c>
      <c r="R1113" s="6" t="s">
        <v>1477</v>
      </c>
      <c r="S1113" s="6"/>
      <c r="T1113" s="6">
        <v>138103</v>
      </c>
      <c r="U1113" s="6" t="s">
        <v>4779</v>
      </c>
      <c r="V1113" s="6" t="s">
        <v>4780</v>
      </c>
      <c r="W1113" s="6"/>
      <c r="X1113" s="6"/>
      <c r="Y1113" s="6"/>
      <c r="Z1113" t="s">
        <v>4776</v>
      </c>
    </row>
    <row r="1114" spans="1:26">
      <c r="A1114" s="1">
        <v>44303</v>
      </c>
      <c r="B1114" s="2">
        <v>202104171406</v>
      </c>
      <c r="C1114" t="s">
        <v>18</v>
      </c>
      <c r="D1114" t="s">
        <v>5557</v>
      </c>
      <c r="E1114" t="s">
        <v>4784</v>
      </c>
      <c r="F1114" t="s">
        <v>19</v>
      </c>
      <c r="G1114" t="s">
        <v>1476</v>
      </c>
      <c r="H1114" s="3" t="s">
        <v>1044</v>
      </c>
      <c r="J1114" t="s">
        <v>425</v>
      </c>
      <c r="K1114">
        <v>2</v>
      </c>
      <c r="L1114">
        <v>798</v>
      </c>
      <c r="N1114" s="6" t="s">
        <v>1487</v>
      </c>
      <c r="O1114" s="6"/>
      <c r="P1114" s="6">
        <v>798</v>
      </c>
      <c r="Q1114" s="6" t="s">
        <v>1476</v>
      </c>
      <c r="R1114" s="6" t="s">
        <v>1477</v>
      </c>
      <c r="S1114" s="6"/>
      <c r="T1114" s="6">
        <v>142526</v>
      </c>
      <c r="U1114" s="6" t="s">
        <v>4785</v>
      </c>
      <c r="V1114" s="6" t="s">
        <v>4786</v>
      </c>
      <c r="W1114" s="6"/>
      <c r="X1114" s="6"/>
      <c r="Y1114" s="6"/>
      <c r="Z1114" t="s">
        <v>4782</v>
      </c>
    </row>
    <row r="1115" spans="1:26">
      <c r="A1115" s="1">
        <v>44303</v>
      </c>
      <c r="B1115" s="2">
        <v>202104171407</v>
      </c>
      <c r="C1115" t="s">
        <v>18</v>
      </c>
      <c r="D1115" t="s">
        <v>5558</v>
      </c>
      <c r="E1115" t="s">
        <v>4790</v>
      </c>
      <c r="F1115" t="s">
        <v>19</v>
      </c>
      <c r="G1115" t="s">
        <v>1940</v>
      </c>
      <c r="H1115" s="3">
        <v>4714781020107</v>
      </c>
      <c r="J1115" t="s">
        <v>425</v>
      </c>
      <c r="K1115">
        <v>3</v>
      </c>
      <c r="L1115">
        <v>1137</v>
      </c>
      <c r="N1115" s="6" t="s">
        <v>877</v>
      </c>
      <c r="O1115" s="6"/>
      <c r="P1115" s="6">
        <v>1137</v>
      </c>
      <c r="Q1115" s="6" t="s">
        <v>1940</v>
      </c>
      <c r="R1115" s="6" t="s">
        <v>1048</v>
      </c>
      <c r="S1115" s="6"/>
      <c r="T1115" s="6"/>
      <c r="U1115" s="6"/>
      <c r="V1115" s="6"/>
      <c r="W1115" s="6">
        <v>333</v>
      </c>
      <c r="X1115" s="6" t="s">
        <v>4791</v>
      </c>
      <c r="Y1115" s="6"/>
      <c r="Z1115" t="s">
        <v>4788</v>
      </c>
    </row>
    <row r="1116" spans="1:26">
      <c r="A1116" s="1">
        <v>44303</v>
      </c>
      <c r="B1116" s="2">
        <v>202104171407</v>
      </c>
      <c r="C1116" t="s">
        <v>18</v>
      </c>
      <c r="D1116" t="s">
        <v>5558</v>
      </c>
      <c r="E1116" t="s">
        <v>4790</v>
      </c>
      <c r="F1116" t="s">
        <v>19</v>
      </c>
      <c r="G1116" t="s">
        <v>1940</v>
      </c>
      <c r="H1116" s="3" t="s">
        <v>1740</v>
      </c>
      <c r="J1116" t="s">
        <v>425</v>
      </c>
      <c r="K1116">
        <v>1</v>
      </c>
      <c r="L1116">
        <v>0</v>
      </c>
      <c r="N1116" s="6" t="s">
        <v>1741</v>
      </c>
      <c r="O1116" s="6"/>
      <c r="P1116" s="6">
        <v>1137</v>
      </c>
      <c r="Q1116" s="6" t="s">
        <v>1940</v>
      </c>
      <c r="R1116" s="6" t="s">
        <v>1048</v>
      </c>
      <c r="S1116" s="6"/>
      <c r="T1116" s="6"/>
      <c r="U1116" s="6"/>
      <c r="V1116" s="6"/>
      <c r="W1116" s="6">
        <v>333</v>
      </c>
      <c r="X1116" s="6" t="s">
        <v>4791</v>
      </c>
      <c r="Y1116" s="6"/>
      <c r="Z1116" t="s">
        <v>4788</v>
      </c>
    </row>
    <row r="1117" spans="1:26">
      <c r="A1117" s="1">
        <v>44303</v>
      </c>
      <c r="B1117" s="2">
        <v>202104171408</v>
      </c>
      <c r="C1117" t="s">
        <v>18</v>
      </c>
      <c r="D1117" t="s">
        <v>5559</v>
      </c>
      <c r="E1117" t="s">
        <v>4795</v>
      </c>
      <c r="F1117" t="s">
        <v>19</v>
      </c>
      <c r="G1117" t="s">
        <v>1476</v>
      </c>
      <c r="H1117" s="3">
        <v>4714781020510</v>
      </c>
      <c r="J1117" t="s">
        <v>425</v>
      </c>
      <c r="K1117">
        <v>1</v>
      </c>
      <c r="L1117">
        <v>248</v>
      </c>
      <c r="N1117" s="6" t="s">
        <v>1902</v>
      </c>
      <c r="O1117" s="6"/>
      <c r="P1117" s="6">
        <v>972</v>
      </c>
      <c r="Q1117" s="6" t="s">
        <v>1476</v>
      </c>
      <c r="R1117" s="6" t="s">
        <v>1477</v>
      </c>
      <c r="S1117" s="6"/>
      <c r="T1117" s="6">
        <v>982627</v>
      </c>
      <c r="U1117" s="6" t="s">
        <v>4796</v>
      </c>
      <c r="V1117" s="6" t="s">
        <v>4797</v>
      </c>
      <c r="W1117" s="6"/>
      <c r="X1117" s="6"/>
      <c r="Y1117" s="6"/>
      <c r="Z1117" t="s">
        <v>4793</v>
      </c>
    </row>
    <row r="1118" spans="1:26">
      <c r="A1118" s="1">
        <v>44303</v>
      </c>
      <c r="B1118" s="2">
        <v>202104171408</v>
      </c>
      <c r="C1118" t="s">
        <v>18</v>
      </c>
      <c r="D1118" t="s">
        <v>5559</v>
      </c>
      <c r="E1118" t="s">
        <v>4795</v>
      </c>
      <c r="F1118" t="s">
        <v>19</v>
      </c>
      <c r="G1118" t="s">
        <v>1476</v>
      </c>
      <c r="H1118" s="3">
        <v>4714781020817</v>
      </c>
      <c r="J1118" t="s">
        <v>425</v>
      </c>
      <c r="K1118">
        <v>2</v>
      </c>
      <c r="L1118">
        <v>256</v>
      </c>
      <c r="N1118" s="6" t="s">
        <v>1967</v>
      </c>
      <c r="O1118" s="6"/>
      <c r="P1118" s="6">
        <v>972</v>
      </c>
      <c r="Q1118" s="6" t="s">
        <v>1476</v>
      </c>
      <c r="R1118" s="6" t="s">
        <v>1477</v>
      </c>
      <c r="S1118" s="6"/>
      <c r="T1118" s="6">
        <v>982627</v>
      </c>
      <c r="U1118" s="6" t="s">
        <v>4796</v>
      </c>
      <c r="V1118" s="6" t="s">
        <v>4797</v>
      </c>
      <c r="W1118" s="6"/>
      <c r="X1118" s="6"/>
      <c r="Y1118" s="6"/>
      <c r="Z1118" t="s">
        <v>4793</v>
      </c>
    </row>
    <row r="1119" spans="1:26">
      <c r="A1119" s="1">
        <v>44303</v>
      </c>
      <c r="B1119" s="2">
        <v>202104171408</v>
      </c>
      <c r="C1119" t="s">
        <v>18</v>
      </c>
      <c r="D1119" t="s">
        <v>5559</v>
      </c>
      <c r="E1119" t="s">
        <v>4795</v>
      </c>
      <c r="F1119" t="s">
        <v>19</v>
      </c>
      <c r="G1119" t="s">
        <v>1476</v>
      </c>
      <c r="H1119" s="3" t="s">
        <v>1045</v>
      </c>
      <c r="J1119" t="s">
        <v>425</v>
      </c>
      <c r="K1119">
        <v>1</v>
      </c>
      <c r="L1119">
        <v>399</v>
      </c>
      <c r="N1119" s="6" t="s">
        <v>1487</v>
      </c>
      <c r="O1119" s="6"/>
      <c r="P1119" s="6">
        <v>972</v>
      </c>
      <c r="Q1119" s="6" t="s">
        <v>1476</v>
      </c>
      <c r="R1119" s="6" t="s">
        <v>1477</v>
      </c>
      <c r="S1119" s="6"/>
      <c r="T1119" s="6">
        <v>982627</v>
      </c>
      <c r="U1119" s="6" t="s">
        <v>4796</v>
      </c>
      <c r="V1119" s="6" t="s">
        <v>4797</v>
      </c>
      <c r="W1119" s="6"/>
      <c r="X1119" s="6"/>
      <c r="Y1119" s="6"/>
      <c r="Z1119" t="s">
        <v>4793</v>
      </c>
    </row>
    <row r="1120" spans="1:26">
      <c r="A1120" s="1">
        <v>44303</v>
      </c>
      <c r="B1120" s="2">
        <v>202104171408</v>
      </c>
      <c r="C1120" t="s">
        <v>18</v>
      </c>
      <c r="D1120" t="s">
        <v>5559</v>
      </c>
      <c r="E1120" t="s">
        <v>4795</v>
      </c>
      <c r="F1120" t="s">
        <v>19</v>
      </c>
      <c r="G1120" t="s">
        <v>1476</v>
      </c>
      <c r="H1120" s="3">
        <v>4714781021227</v>
      </c>
      <c r="J1120" t="s">
        <v>425</v>
      </c>
      <c r="K1120">
        <v>1</v>
      </c>
      <c r="L1120">
        <v>69</v>
      </c>
      <c r="N1120" s="6" t="s">
        <v>2465</v>
      </c>
      <c r="O1120" s="6"/>
      <c r="P1120" s="6">
        <v>972</v>
      </c>
      <c r="Q1120" s="6" t="s">
        <v>1476</v>
      </c>
      <c r="R1120" s="6" t="s">
        <v>1477</v>
      </c>
      <c r="S1120" s="6"/>
      <c r="T1120" s="6">
        <v>982627</v>
      </c>
      <c r="U1120" s="6" t="s">
        <v>4796</v>
      </c>
      <c r="V1120" s="6" t="s">
        <v>4797</v>
      </c>
      <c r="W1120" s="6"/>
      <c r="X1120" s="6"/>
      <c r="Y1120" s="6"/>
      <c r="Z1120" t="s">
        <v>4793</v>
      </c>
    </row>
    <row r="1121" spans="1:26">
      <c r="A1121" s="1">
        <v>44303</v>
      </c>
      <c r="B1121" s="2">
        <v>202104171408</v>
      </c>
      <c r="C1121" t="s">
        <v>18</v>
      </c>
      <c r="D1121" t="s">
        <v>5559</v>
      </c>
      <c r="E1121" t="s">
        <v>4795</v>
      </c>
      <c r="F1121" t="s">
        <v>19</v>
      </c>
      <c r="G1121" t="s">
        <v>1476</v>
      </c>
      <c r="H1121" s="3" t="s">
        <v>1740</v>
      </c>
      <c r="J1121" t="s">
        <v>425</v>
      </c>
      <c r="K1121">
        <v>1</v>
      </c>
      <c r="L1121">
        <v>0</v>
      </c>
      <c r="N1121" s="6" t="s">
        <v>1741</v>
      </c>
      <c r="O1121" s="6"/>
      <c r="P1121" s="6">
        <v>972</v>
      </c>
      <c r="Q1121" s="6" t="s">
        <v>1476</v>
      </c>
      <c r="R1121" s="6" t="s">
        <v>1477</v>
      </c>
      <c r="S1121" s="6"/>
      <c r="T1121" s="6">
        <v>982627</v>
      </c>
      <c r="U1121" s="6" t="s">
        <v>4796</v>
      </c>
      <c r="V1121" s="6" t="s">
        <v>4797</v>
      </c>
      <c r="W1121" s="6"/>
      <c r="X1121" s="6"/>
      <c r="Y1121" s="6"/>
      <c r="Z1121" t="s">
        <v>4793</v>
      </c>
    </row>
    <row r="1122" spans="1:26">
      <c r="A1122" s="1">
        <v>44303</v>
      </c>
      <c r="B1122" s="2">
        <v>202104171409</v>
      </c>
      <c r="C1122" t="s">
        <v>18</v>
      </c>
      <c r="D1122" t="s">
        <v>5560</v>
      </c>
      <c r="E1122" t="s">
        <v>4801</v>
      </c>
      <c r="F1122" t="s">
        <v>19</v>
      </c>
      <c r="G1122" t="s">
        <v>1476</v>
      </c>
      <c r="H1122" s="3">
        <v>4714781020541</v>
      </c>
      <c r="J1122" t="s">
        <v>425</v>
      </c>
      <c r="K1122">
        <v>3</v>
      </c>
      <c r="L1122">
        <v>881</v>
      </c>
      <c r="N1122" s="6" t="s">
        <v>1493</v>
      </c>
      <c r="O1122" s="6"/>
      <c r="P1122" s="6">
        <v>1841</v>
      </c>
      <c r="Q1122" s="6" t="s">
        <v>1476</v>
      </c>
      <c r="R1122" s="6" t="s">
        <v>1477</v>
      </c>
      <c r="S1122" s="6"/>
      <c r="T1122" s="6">
        <v>923226</v>
      </c>
      <c r="U1122" s="6" t="s">
        <v>4802</v>
      </c>
      <c r="V1122" s="6" t="s">
        <v>4803</v>
      </c>
      <c r="W1122" s="6"/>
      <c r="X1122" s="6"/>
      <c r="Y1122" s="6"/>
      <c r="Z1122" t="s">
        <v>4799</v>
      </c>
    </row>
    <row r="1123" spans="1:26">
      <c r="A1123" s="1">
        <v>44303</v>
      </c>
      <c r="B1123" s="2">
        <v>202104171409</v>
      </c>
      <c r="C1123" t="s">
        <v>18</v>
      </c>
      <c r="D1123" t="s">
        <v>5560</v>
      </c>
      <c r="E1123" t="s">
        <v>4801</v>
      </c>
      <c r="F1123" t="s">
        <v>19</v>
      </c>
      <c r="G1123" t="s">
        <v>1476</v>
      </c>
      <c r="H1123" s="3">
        <v>4714781020046</v>
      </c>
      <c r="J1123" t="s">
        <v>425</v>
      </c>
      <c r="K1123">
        <v>2</v>
      </c>
      <c r="L1123">
        <v>960</v>
      </c>
      <c r="N1123" s="6" t="s">
        <v>4804</v>
      </c>
      <c r="O1123" s="6"/>
      <c r="P1123" s="6">
        <v>1841</v>
      </c>
      <c r="Q1123" s="6" t="s">
        <v>1476</v>
      </c>
      <c r="R1123" s="6" t="s">
        <v>1477</v>
      </c>
      <c r="S1123" s="6"/>
      <c r="T1123" s="6">
        <v>923226</v>
      </c>
      <c r="U1123" s="6" t="s">
        <v>4802</v>
      </c>
      <c r="V1123" s="6" t="s">
        <v>4803</v>
      </c>
      <c r="W1123" s="6"/>
      <c r="X1123" s="6"/>
      <c r="Y1123" s="6"/>
      <c r="Z1123" t="s">
        <v>4799</v>
      </c>
    </row>
    <row r="1124" spans="1:26">
      <c r="A1124" s="1">
        <v>44303</v>
      </c>
      <c r="B1124" s="2">
        <v>202104171409</v>
      </c>
      <c r="C1124" t="s">
        <v>18</v>
      </c>
      <c r="D1124" t="s">
        <v>5560</v>
      </c>
      <c r="E1124" t="s">
        <v>4801</v>
      </c>
      <c r="F1124" t="s">
        <v>19</v>
      </c>
      <c r="G1124" t="s">
        <v>1476</v>
      </c>
      <c r="H1124" s="3" t="s">
        <v>1887</v>
      </c>
      <c r="J1124" t="s">
        <v>425</v>
      </c>
      <c r="K1124">
        <v>1</v>
      </c>
      <c r="L1124">
        <v>0</v>
      </c>
      <c r="N1124" s="6" t="s">
        <v>1888</v>
      </c>
      <c r="O1124" s="6"/>
      <c r="P1124" s="6">
        <v>1841</v>
      </c>
      <c r="Q1124" s="6" t="s">
        <v>1476</v>
      </c>
      <c r="R1124" s="6" t="s">
        <v>1477</v>
      </c>
      <c r="S1124" s="6"/>
      <c r="T1124" s="6">
        <v>923226</v>
      </c>
      <c r="U1124" s="6" t="s">
        <v>4802</v>
      </c>
      <c r="V1124" s="6" t="s">
        <v>4803</v>
      </c>
      <c r="W1124" s="6"/>
      <c r="X1124" s="6"/>
      <c r="Y1124" s="6"/>
      <c r="Z1124" t="s">
        <v>4799</v>
      </c>
    </row>
    <row r="1125" spans="1:26">
      <c r="A1125" s="1">
        <v>44303</v>
      </c>
      <c r="B1125" s="2">
        <v>202104171409</v>
      </c>
      <c r="C1125" t="s">
        <v>18</v>
      </c>
      <c r="D1125" t="s">
        <v>5560</v>
      </c>
      <c r="E1125" t="s">
        <v>4801</v>
      </c>
      <c r="F1125" t="s">
        <v>19</v>
      </c>
      <c r="G1125" t="s">
        <v>1476</v>
      </c>
      <c r="H1125" s="3" t="s">
        <v>1740</v>
      </c>
      <c r="J1125" t="s">
        <v>425</v>
      </c>
      <c r="K1125">
        <v>1</v>
      </c>
      <c r="L1125">
        <v>0</v>
      </c>
      <c r="N1125" s="6" t="s">
        <v>1741</v>
      </c>
      <c r="O1125" s="6"/>
      <c r="P1125" s="6">
        <v>1841</v>
      </c>
      <c r="Q1125" s="6" t="s">
        <v>1476</v>
      </c>
      <c r="R1125" s="6" t="s">
        <v>1477</v>
      </c>
      <c r="S1125" s="6"/>
      <c r="T1125" s="6">
        <v>923226</v>
      </c>
      <c r="U1125" s="6" t="s">
        <v>4802</v>
      </c>
      <c r="V1125" s="6" t="s">
        <v>4803</v>
      </c>
      <c r="W1125" s="6"/>
      <c r="X1125" s="6"/>
      <c r="Y1125" s="6"/>
      <c r="Z1125" t="s">
        <v>4799</v>
      </c>
    </row>
    <row r="1126" spans="1:26">
      <c r="A1126" s="1">
        <v>44303</v>
      </c>
      <c r="B1126" s="2">
        <v>202104171409</v>
      </c>
      <c r="C1126" t="s">
        <v>18</v>
      </c>
      <c r="D1126" t="s">
        <v>5560</v>
      </c>
      <c r="E1126" t="s">
        <v>4801</v>
      </c>
      <c r="F1126" t="s">
        <v>19</v>
      </c>
      <c r="G1126" t="s">
        <v>1476</v>
      </c>
      <c r="H1126" s="3" t="s">
        <v>1810</v>
      </c>
      <c r="J1126" t="s">
        <v>425</v>
      </c>
      <c r="K1126">
        <v>1</v>
      </c>
      <c r="L1126">
        <v>0</v>
      </c>
      <c r="N1126" s="6" t="s">
        <v>1811</v>
      </c>
      <c r="O1126" s="6"/>
      <c r="P1126" s="6">
        <v>1841</v>
      </c>
      <c r="Q1126" s="6" t="s">
        <v>1476</v>
      </c>
      <c r="R1126" s="6" t="s">
        <v>1477</v>
      </c>
      <c r="S1126" s="6"/>
      <c r="T1126" s="6">
        <v>923226</v>
      </c>
      <c r="U1126" s="6" t="s">
        <v>4802</v>
      </c>
      <c r="V1126" s="6" t="s">
        <v>4803</v>
      </c>
      <c r="W1126" s="6"/>
      <c r="X1126" s="6"/>
      <c r="Y1126" s="6"/>
      <c r="Z1126" t="s">
        <v>4799</v>
      </c>
    </row>
    <row r="1127" spans="1:26">
      <c r="A1127" s="1">
        <v>44303</v>
      </c>
      <c r="B1127" s="2">
        <v>202104171410</v>
      </c>
      <c r="C1127" t="s">
        <v>18</v>
      </c>
      <c r="D1127" t="s">
        <v>5400</v>
      </c>
      <c r="E1127" t="s">
        <v>4807</v>
      </c>
      <c r="F1127" t="s">
        <v>19</v>
      </c>
      <c r="G1127" t="s">
        <v>1476</v>
      </c>
      <c r="H1127" s="3" t="s">
        <v>1043</v>
      </c>
      <c r="J1127" t="s">
        <v>425</v>
      </c>
      <c r="K1127">
        <v>1</v>
      </c>
      <c r="L1127">
        <v>399</v>
      </c>
      <c r="N1127" s="6" t="s">
        <v>1487</v>
      </c>
      <c r="O1127" s="6"/>
      <c r="P1127" s="6">
        <v>798</v>
      </c>
      <c r="Q1127" s="6" t="s">
        <v>1476</v>
      </c>
      <c r="R1127" s="6" t="s">
        <v>1477</v>
      </c>
      <c r="S1127" s="6"/>
      <c r="T1127" s="6">
        <v>209270</v>
      </c>
      <c r="U1127" s="6" t="s">
        <v>4808</v>
      </c>
      <c r="V1127" s="6" t="s">
        <v>4809</v>
      </c>
      <c r="W1127" s="6"/>
      <c r="X1127" s="6"/>
      <c r="Y1127" s="6"/>
      <c r="Z1127" t="s">
        <v>4806</v>
      </c>
    </row>
    <row r="1128" spans="1:26">
      <c r="A1128" s="1">
        <v>44303</v>
      </c>
      <c r="B1128" s="2">
        <v>202104171410</v>
      </c>
      <c r="C1128" t="s">
        <v>18</v>
      </c>
      <c r="D1128" t="s">
        <v>5400</v>
      </c>
      <c r="E1128" t="s">
        <v>4807</v>
      </c>
      <c r="F1128" t="s">
        <v>19</v>
      </c>
      <c r="G1128" t="s">
        <v>1476</v>
      </c>
      <c r="H1128" s="3" t="s">
        <v>1045</v>
      </c>
      <c r="J1128" t="s">
        <v>425</v>
      </c>
      <c r="K1128">
        <v>1</v>
      </c>
      <c r="L1128">
        <v>399</v>
      </c>
      <c r="N1128" s="6" t="s">
        <v>1487</v>
      </c>
      <c r="O1128" s="6"/>
      <c r="P1128" s="6">
        <v>798</v>
      </c>
      <c r="Q1128" s="6" t="s">
        <v>1476</v>
      </c>
      <c r="R1128" s="6" t="s">
        <v>1477</v>
      </c>
      <c r="S1128" s="6"/>
      <c r="T1128" s="6">
        <v>209270</v>
      </c>
      <c r="U1128" s="6" t="s">
        <v>4808</v>
      </c>
      <c r="V1128" s="6" t="s">
        <v>4809</v>
      </c>
      <c r="W1128" s="6"/>
      <c r="X1128" s="6"/>
      <c r="Y1128" s="6"/>
      <c r="Z1128" t="s">
        <v>4806</v>
      </c>
    </row>
    <row r="1129" spans="1:26">
      <c r="A1129" s="1">
        <v>44303</v>
      </c>
      <c r="B1129" s="2">
        <v>202104171411</v>
      </c>
      <c r="C1129" t="s">
        <v>18</v>
      </c>
      <c r="D1129" t="s">
        <v>5561</v>
      </c>
      <c r="E1129" t="s">
        <v>4813</v>
      </c>
      <c r="F1129" t="s">
        <v>19</v>
      </c>
      <c r="G1129" t="s">
        <v>1476</v>
      </c>
      <c r="H1129" s="3" t="s">
        <v>242</v>
      </c>
      <c r="J1129" t="s">
        <v>425</v>
      </c>
      <c r="K1129">
        <v>1</v>
      </c>
      <c r="L1129">
        <v>910</v>
      </c>
      <c r="N1129" s="6" t="s">
        <v>1485</v>
      </c>
      <c r="O1129" s="6"/>
      <c r="P1129" s="6">
        <v>959</v>
      </c>
      <c r="Q1129" s="6" t="s">
        <v>1476</v>
      </c>
      <c r="R1129" s="6" t="s">
        <v>1477</v>
      </c>
      <c r="S1129" s="6"/>
      <c r="T1129" s="6">
        <v>154105</v>
      </c>
      <c r="U1129" s="6" t="s">
        <v>4814</v>
      </c>
      <c r="V1129" s="6" t="s">
        <v>4815</v>
      </c>
      <c r="W1129" s="6"/>
      <c r="X1129" s="6"/>
      <c r="Y1129" s="6"/>
      <c r="Z1129" t="s">
        <v>4811</v>
      </c>
    </row>
    <row r="1130" spans="1:26">
      <c r="A1130" s="1">
        <v>44303</v>
      </c>
      <c r="B1130" s="2">
        <v>202104171411</v>
      </c>
      <c r="C1130" t="s">
        <v>18</v>
      </c>
      <c r="D1130" t="s">
        <v>5561</v>
      </c>
      <c r="E1130" t="s">
        <v>4813</v>
      </c>
      <c r="F1130" t="s">
        <v>19</v>
      </c>
      <c r="G1130" t="s">
        <v>1476</v>
      </c>
      <c r="H1130" s="3">
        <v>4714781020152</v>
      </c>
      <c r="J1130" t="s">
        <v>425</v>
      </c>
      <c r="K1130">
        <v>1</v>
      </c>
      <c r="L1130">
        <v>49</v>
      </c>
      <c r="N1130" s="6" t="s">
        <v>282</v>
      </c>
      <c r="O1130" s="6"/>
      <c r="P1130" s="6">
        <v>959</v>
      </c>
      <c r="Q1130" s="6" t="s">
        <v>1476</v>
      </c>
      <c r="R1130" s="6" t="s">
        <v>1477</v>
      </c>
      <c r="S1130" s="6"/>
      <c r="T1130" s="6">
        <v>154105</v>
      </c>
      <c r="U1130" s="6" t="s">
        <v>4814</v>
      </c>
      <c r="V1130" s="6" t="s">
        <v>4815</v>
      </c>
      <c r="W1130" s="6"/>
      <c r="X1130" s="6"/>
      <c r="Y1130" s="6"/>
      <c r="Z1130" t="s">
        <v>4811</v>
      </c>
    </row>
    <row r="1131" spans="1:26">
      <c r="A1131" s="1">
        <v>44303</v>
      </c>
      <c r="B1131" s="2">
        <v>202104171411</v>
      </c>
      <c r="C1131" t="s">
        <v>18</v>
      </c>
      <c r="D1131" t="s">
        <v>5561</v>
      </c>
      <c r="E1131" t="s">
        <v>4813</v>
      </c>
      <c r="F1131" t="s">
        <v>19</v>
      </c>
      <c r="G1131" t="s">
        <v>1476</v>
      </c>
      <c r="H1131" s="3" t="s">
        <v>1887</v>
      </c>
      <c r="J1131" t="s">
        <v>425</v>
      </c>
      <c r="K1131">
        <v>1</v>
      </c>
      <c r="L1131">
        <v>0</v>
      </c>
      <c r="N1131" s="6" t="s">
        <v>1888</v>
      </c>
      <c r="O1131" s="6"/>
      <c r="P1131" s="6">
        <v>959</v>
      </c>
      <c r="Q1131" s="6" t="s">
        <v>1476</v>
      </c>
      <c r="R1131" s="6" t="s">
        <v>1477</v>
      </c>
      <c r="S1131" s="6"/>
      <c r="T1131" s="6">
        <v>154105</v>
      </c>
      <c r="U1131" s="6" t="s">
        <v>4814</v>
      </c>
      <c r="V1131" s="6" t="s">
        <v>4815</v>
      </c>
      <c r="W1131" s="6"/>
      <c r="X1131" s="6"/>
      <c r="Y1131" s="6"/>
      <c r="Z1131" t="s">
        <v>4811</v>
      </c>
    </row>
    <row r="1132" spans="1:26">
      <c r="A1132" s="1">
        <v>44303</v>
      </c>
      <c r="B1132" s="2">
        <v>202104171412</v>
      </c>
      <c r="C1132" t="s">
        <v>18</v>
      </c>
      <c r="D1132" t="s">
        <v>5562</v>
      </c>
      <c r="E1132" t="s">
        <v>4819</v>
      </c>
      <c r="F1132" t="s">
        <v>19</v>
      </c>
      <c r="G1132" t="s">
        <v>1476</v>
      </c>
      <c r="H1132" s="3" t="s">
        <v>240</v>
      </c>
      <c r="J1132" t="s">
        <v>425</v>
      </c>
      <c r="K1132">
        <v>1</v>
      </c>
      <c r="L1132">
        <v>699</v>
      </c>
      <c r="N1132" s="6" t="s">
        <v>1517</v>
      </c>
      <c r="O1132" s="6"/>
      <c r="P1132" s="6">
        <v>699</v>
      </c>
      <c r="Q1132" s="6" t="s">
        <v>1476</v>
      </c>
      <c r="R1132" s="6" t="s">
        <v>1477</v>
      </c>
      <c r="S1132" s="6"/>
      <c r="T1132" s="6">
        <v>943851</v>
      </c>
      <c r="U1132" s="6" t="s">
        <v>4821</v>
      </c>
      <c r="V1132" s="6" t="s">
        <v>4822</v>
      </c>
      <c r="W1132" s="6"/>
      <c r="X1132" s="6"/>
      <c r="Y1132" s="6"/>
      <c r="Z1132" t="s">
        <v>4817</v>
      </c>
    </row>
    <row r="1133" spans="1:26">
      <c r="A1133" s="1">
        <v>44303</v>
      </c>
      <c r="B1133" s="2">
        <v>202104171413</v>
      </c>
      <c r="C1133" t="s">
        <v>18</v>
      </c>
      <c r="D1133" t="s">
        <v>5563</v>
      </c>
      <c r="E1133" t="s">
        <v>4826</v>
      </c>
      <c r="F1133" t="s">
        <v>19</v>
      </c>
      <c r="G1133" t="s">
        <v>1960</v>
      </c>
      <c r="H1133" s="3">
        <v>4714781020541</v>
      </c>
      <c r="J1133" t="s">
        <v>425</v>
      </c>
      <c r="K1133">
        <v>1</v>
      </c>
      <c r="L1133">
        <v>300</v>
      </c>
      <c r="N1133" s="6" t="s">
        <v>1493</v>
      </c>
      <c r="O1133" s="6"/>
      <c r="P1133" s="6">
        <v>850</v>
      </c>
      <c r="Q1133" s="6" t="s">
        <v>1960</v>
      </c>
      <c r="R1133" s="6" t="s">
        <v>1961</v>
      </c>
      <c r="S1133" s="6"/>
      <c r="T1133" s="6"/>
      <c r="U1133" s="6"/>
      <c r="V1133" s="6"/>
      <c r="W1133" s="6">
        <v>708</v>
      </c>
      <c r="X1133" s="6" t="s">
        <v>4827</v>
      </c>
      <c r="Y1133" s="6" t="s">
        <v>4828</v>
      </c>
      <c r="Z1133" t="s">
        <v>4824</v>
      </c>
    </row>
    <row r="1134" spans="1:26">
      <c r="A1134" s="1">
        <v>44303</v>
      </c>
      <c r="B1134" s="2">
        <v>202104171413</v>
      </c>
      <c r="C1134" t="s">
        <v>18</v>
      </c>
      <c r="D1134" t="s">
        <v>5563</v>
      </c>
      <c r="E1134" t="s">
        <v>4826</v>
      </c>
      <c r="F1134" t="s">
        <v>19</v>
      </c>
      <c r="G1134" t="s">
        <v>1960</v>
      </c>
      <c r="H1134" s="3">
        <v>4714781020046</v>
      </c>
      <c r="J1134" t="s">
        <v>425</v>
      </c>
      <c r="K1134">
        <v>1</v>
      </c>
      <c r="L1134">
        <v>550</v>
      </c>
      <c r="N1134" s="6" t="s">
        <v>2681</v>
      </c>
      <c r="O1134" s="6"/>
      <c r="P1134" s="6">
        <v>850</v>
      </c>
      <c r="Q1134" s="6" t="s">
        <v>1960</v>
      </c>
      <c r="R1134" s="6" t="s">
        <v>1961</v>
      </c>
      <c r="S1134" s="6"/>
      <c r="T1134" s="6"/>
      <c r="U1134" s="6"/>
      <c r="V1134" s="6"/>
      <c r="W1134" s="6">
        <v>708</v>
      </c>
      <c r="X1134" s="6" t="s">
        <v>4827</v>
      </c>
      <c r="Y1134" s="6" t="s">
        <v>4828</v>
      </c>
      <c r="Z1134" t="s">
        <v>4824</v>
      </c>
    </row>
    <row r="1135" spans="1:26">
      <c r="A1135" s="1">
        <v>44303</v>
      </c>
      <c r="B1135" s="2">
        <v>202104171414</v>
      </c>
      <c r="C1135" t="s">
        <v>18</v>
      </c>
      <c r="D1135" t="s">
        <v>5564</v>
      </c>
      <c r="E1135" t="s">
        <v>4832</v>
      </c>
      <c r="F1135" t="s">
        <v>19</v>
      </c>
      <c r="G1135" t="s">
        <v>1476</v>
      </c>
      <c r="H1135" s="3" t="s">
        <v>163</v>
      </c>
      <c r="J1135" t="s">
        <v>425</v>
      </c>
      <c r="K1135">
        <v>1</v>
      </c>
      <c r="L1135">
        <v>399</v>
      </c>
      <c r="N1135" s="6" t="s">
        <v>1487</v>
      </c>
      <c r="O1135" s="6"/>
      <c r="P1135" s="6">
        <v>912</v>
      </c>
      <c r="Q1135" s="6" t="s">
        <v>1476</v>
      </c>
      <c r="R1135" s="6" t="s">
        <v>1477</v>
      </c>
      <c r="S1135" s="6"/>
      <c r="T1135" s="6">
        <v>117966</v>
      </c>
      <c r="U1135" s="6" t="s">
        <v>4833</v>
      </c>
      <c r="V1135" s="6" t="s">
        <v>4834</v>
      </c>
      <c r="W1135" s="6"/>
      <c r="X1135" s="6"/>
      <c r="Y1135" s="6"/>
      <c r="Z1135" t="s">
        <v>4830</v>
      </c>
    </row>
    <row r="1136" spans="1:26">
      <c r="A1136" s="1">
        <v>44303</v>
      </c>
      <c r="B1136" s="2">
        <v>202104171414</v>
      </c>
      <c r="C1136" t="s">
        <v>18</v>
      </c>
      <c r="D1136" t="s">
        <v>5564</v>
      </c>
      <c r="E1136" t="s">
        <v>4832</v>
      </c>
      <c r="F1136" t="s">
        <v>19</v>
      </c>
      <c r="G1136" t="s">
        <v>1476</v>
      </c>
      <c r="H1136" s="3">
        <v>4714781020503</v>
      </c>
      <c r="J1136" t="s">
        <v>425</v>
      </c>
      <c r="K1136">
        <v>1</v>
      </c>
      <c r="L1136">
        <v>168</v>
      </c>
      <c r="N1136" s="6" t="s">
        <v>1521</v>
      </c>
      <c r="O1136" s="6"/>
      <c r="P1136" s="6">
        <v>912</v>
      </c>
      <c r="Q1136" s="6" t="s">
        <v>1476</v>
      </c>
      <c r="R1136" s="6" t="s">
        <v>1477</v>
      </c>
      <c r="S1136" s="6"/>
      <c r="T1136" s="6">
        <v>117966</v>
      </c>
      <c r="U1136" s="6" t="s">
        <v>4833</v>
      </c>
      <c r="V1136" s="6" t="s">
        <v>4834</v>
      </c>
      <c r="W1136" s="6"/>
      <c r="X1136" s="6"/>
      <c r="Y1136" s="6"/>
      <c r="Z1136" t="s">
        <v>4830</v>
      </c>
    </row>
    <row r="1137" spans="1:26">
      <c r="A1137" s="1">
        <v>44303</v>
      </c>
      <c r="B1137" s="2">
        <v>202104171414</v>
      </c>
      <c r="C1137" t="s">
        <v>18</v>
      </c>
      <c r="D1137" t="s">
        <v>5564</v>
      </c>
      <c r="E1137" t="s">
        <v>4832</v>
      </c>
      <c r="F1137" t="s">
        <v>19</v>
      </c>
      <c r="G1137" t="s">
        <v>1476</v>
      </c>
      <c r="H1137" s="3">
        <v>4714781020558</v>
      </c>
      <c r="J1137" t="s">
        <v>425</v>
      </c>
      <c r="K1137">
        <v>1</v>
      </c>
      <c r="L1137">
        <v>168</v>
      </c>
      <c r="N1137" s="6" t="s">
        <v>1950</v>
      </c>
      <c r="O1137" s="6"/>
      <c r="P1137" s="6">
        <v>912</v>
      </c>
      <c r="Q1137" s="6" t="s">
        <v>1476</v>
      </c>
      <c r="R1137" s="6" t="s">
        <v>1477</v>
      </c>
      <c r="S1137" s="6"/>
      <c r="T1137" s="6">
        <v>117966</v>
      </c>
      <c r="U1137" s="6" t="s">
        <v>4833</v>
      </c>
      <c r="V1137" s="6" t="s">
        <v>4834</v>
      </c>
      <c r="W1137" s="6"/>
      <c r="X1137" s="6"/>
      <c r="Y1137" s="6"/>
      <c r="Z1137" t="s">
        <v>4830</v>
      </c>
    </row>
    <row r="1138" spans="1:26">
      <c r="A1138" s="1">
        <v>44303</v>
      </c>
      <c r="B1138" s="2">
        <v>202104171414</v>
      </c>
      <c r="C1138" t="s">
        <v>18</v>
      </c>
      <c r="D1138" t="s">
        <v>5564</v>
      </c>
      <c r="E1138" t="s">
        <v>4832</v>
      </c>
      <c r="F1138" t="s">
        <v>19</v>
      </c>
      <c r="G1138" t="s">
        <v>1476</v>
      </c>
      <c r="H1138" s="3">
        <v>4714781021234</v>
      </c>
      <c r="J1138" t="s">
        <v>425</v>
      </c>
      <c r="K1138">
        <v>1</v>
      </c>
      <c r="L1138">
        <v>59</v>
      </c>
      <c r="N1138" s="6" t="s">
        <v>2412</v>
      </c>
      <c r="O1138" s="6"/>
      <c r="P1138" s="6">
        <v>912</v>
      </c>
      <c r="Q1138" s="6" t="s">
        <v>1476</v>
      </c>
      <c r="R1138" s="6" t="s">
        <v>1477</v>
      </c>
      <c r="S1138" s="6"/>
      <c r="T1138" s="6">
        <v>117966</v>
      </c>
      <c r="U1138" s="6" t="s">
        <v>4833</v>
      </c>
      <c r="V1138" s="6" t="s">
        <v>4834</v>
      </c>
      <c r="W1138" s="6"/>
      <c r="X1138" s="6"/>
      <c r="Y1138" s="6"/>
      <c r="Z1138" t="s">
        <v>4830</v>
      </c>
    </row>
    <row r="1139" spans="1:26">
      <c r="A1139" s="1">
        <v>44303</v>
      </c>
      <c r="B1139" s="2">
        <v>202104171414</v>
      </c>
      <c r="C1139" t="s">
        <v>18</v>
      </c>
      <c r="D1139" t="s">
        <v>5564</v>
      </c>
      <c r="E1139" t="s">
        <v>4832</v>
      </c>
      <c r="F1139" t="s">
        <v>19</v>
      </c>
      <c r="G1139" t="s">
        <v>1476</v>
      </c>
      <c r="H1139" s="3">
        <v>4714781021241</v>
      </c>
      <c r="J1139" t="s">
        <v>425</v>
      </c>
      <c r="K1139">
        <v>1</v>
      </c>
      <c r="L1139">
        <v>59</v>
      </c>
      <c r="N1139" s="6" t="s">
        <v>2417</v>
      </c>
      <c r="O1139" s="6"/>
      <c r="P1139" s="6">
        <v>912</v>
      </c>
      <c r="Q1139" s="6" t="s">
        <v>1476</v>
      </c>
      <c r="R1139" s="6" t="s">
        <v>1477</v>
      </c>
      <c r="S1139" s="6"/>
      <c r="T1139" s="6">
        <v>117966</v>
      </c>
      <c r="U1139" s="6" t="s">
        <v>4833</v>
      </c>
      <c r="V1139" s="6" t="s">
        <v>4834</v>
      </c>
      <c r="W1139" s="6"/>
      <c r="X1139" s="6"/>
      <c r="Y1139" s="6"/>
      <c r="Z1139" t="s">
        <v>4830</v>
      </c>
    </row>
    <row r="1140" spans="1:26">
      <c r="A1140" s="1">
        <v>44303</v>
      </c>
      <c r="B1140" s="2">
        <v>202104171414</v>
      </c>
      <c r="C1140" t="s">
        <v>18</v>
      </c>
      <c r="D1140" t="s">
        <v>5564</v>
      </c>
      <c r="E1140" t="s">
        <v>4832</v>
      </c>
      <c r="F1140" t="s">
        <v>19</v>
      </c>
      <c r="G1140" t="s">
        <v>1476</v>
      </c>
      <c r="H1140" s="3">
        <v>4714781021227</v>
      </c>
      <c r="J1140" t="s">
        <v>425</v>
      </c>
      <c r="K1140">
        <v>1</v>
      </c>
      <c r="L1140">
        <v>59</v>
      </c>
      <c r="N1140" s="6" t="s">
        <v>2465</v>
      </c>
      <c r="O1140" s="6"/>
      <c r="P1140" s="6">
        <v>912</v>
      </c>
      <c r="Q1140" s="6" t="s">
        <v>1476</v>
      </c>
      <c r="R1140" s="6" t="s">
        <v>1477</v>
      </c>
      <c r="S1140" s="6"/>
      <c r="T1140" s="6">
        <v>117966</v>
      </c>
      <c r="U1140" s="6" t="s">
        <v>4833</v>
      </c>
      <c r="V1140" s="6" t="s">
        <v>4834</v>
      </c>
      <c r="W1140" s="6"/>
      <c r="X1140" s="6"/>
      <c r="Y1140" s="6"/>
      <c r="Z1140" t="s">
        <v>4830</v>
      </c>
    </row>
    <row r="1141" spans="1:26">
      <c r="A1141" s="1">
        <v>44303</v>
      </c>
      <c r="B1141" s="2">
        <v>202104171415</v>
      </c>
      <c r="C1141" t="s">
        <v>18</v>
      </c>
      <c r="D1141" t="s">
        <v>5565</v>
      </c>
      <c r="E1141" t="s">
        <v>4838</v>
      </c>
      <c r="F1141" t="s">
        <v>19</v>
      </c>
      <c r="G1141" t="s">
        <v>1476</v>
      </c>
      <c r="H1141" s="3" t="s">
        <v>175</v>
      </c>
      <c r="J1141" t="s">
        <v>425</v>
      </c>
      <c r="K1141">
        <v>1</v>
      </c>
      <c r="L1141">
        <v>450</v>
      </c>
      <c r="N1141" s="6" t="s">
        <v>1482</v>
      </c>
      <c r="O1141" s="6"/>
      <c r="P1141" s="6">
        <v>633</v>
      </c>
      <c r="Q1141" s="6" t="s">
        <v>1476</v>
      </c>
      <c r="R1141" s="6" t="s">
        <v>1477</v>
      </c>
      <c r="S1141" s="6"/>
      <c r="T1141" s="6">
        <v>982096</v>
      </c>
      <c r="U1141" s="6" t="s">
        <v>4839</v>
      </c>
      <c r="V1141" s="6" t="s">
        <v>4840</v>
      </c>
      <c r="W1141" s="6"/>
      <c r="X1141" s="6"/>
      <c r="Y1141" s="6"/>
      <c r="Z1141" t="s">
        <v>4836</v>
      </c>
    </row>
    <row r="1142" spans="1:26">
      <c r="A1142" s="1">
        <v>44303</v>
      </c>
      <c r="B1142" s="2">
        <v>202104171415</v>
      </c>
      <c r="C1142" t="s">
        <v>18</v>
      </c>
      <c r="D1142" t="s">
        <v>5565</v>
      </c>
      <c r="E1142" t="s">
        <v>4838</v>
      </c>
      <c r="F1142" t="s">
        <v>19</v>
      </c>
      <c r="G1142" t="s">
        <v>1476</v>
      </c>
      <c r="H1142" s="3">
        <v>4714781020152</v>
      </c>
      <c r="J1142" t="s">
        <v>425</v>
      </c>
      <c r="K1142">
        <v>1</v>
      </c>
      <c r="L1142">
        <v>59</v>
      </c>
      <c r="N1142" s="6" t="s">
        <v>282</v>
      </c>
      <c r="O1142" s="6"/>
      <c r="P1142" s="6">
        <v>633</v>
      </c>
      <c r="Q1142" s="6" t="s">
        <v>1476</v>
      </c>
      <c r="R1142" s="6" t="s">
        <v>1477</v>
      </c>
      <c r="S1142" s="6"/>
      <c r="T1142" s="6">
        <v>982096</v>
      </c>
      <c r="U1142" s="6" t="s">
        <v>4839</v>
      </c>
      <c r="V1142" s="6" t="s">
        <v>4840</v>
      </c>
      <c r="W1142" s="6"/>
      <c r="X1142" s="6"/>
      <c r="Y1142" s="6"/>
      <c r="Z1142" t="s">
        <v>4836</v>
      </c>
    </row>
    <row r="1143" spans="1:26">
      <c r="A1143" s="1">
        <v>44303</v>
      </c>
      <c r="B1143" s="2">
        <v>202104171415</v>
      </c>
      <c r="C1143" t="s">
        <v>18</v>
      </c>
      <c r="D1143" t="s">
        <v>5565</v>
      </c>
      <c r="E1143" t="s">
        <v>4838</v>
      </c>
      <c r="F1143" t="s">
        <v>19</v>
      </c>
      <c r="G1143" t="s">
        <v>1476</v>
      </c>
      <c r="H1143" s="3">
        <v>4714781021241</v>
      </c>
      <c r="J1143" t="s">
        <v>425</v>
      </c>
      <c r="K1143">
        <v>1</v>
      </c>
      <c r="L1143">
        <v>59</v>
      </c>
      <c r="N1143" s="6" t="s">
        <v>2032</v>
      </c>
      <c r="O1143" s="6"/>
      <c r="P1143" s="6">
        <v>633</v>
      </c>
      <c r="Q1143" s="6" t="s">
        <v>1476</v>
      </c>
      <c r="R1143" s="6" t="s">
        <v>1477</v>
      </c>
      <c r="S1143" s="6"/>
      <c r="T1143" s="6">
        <v>982096</v>
      </c>
      <c r="U1143" s="6" t="s">
        <v>4839</v>
      </c>
      <c r="V1143" s="6" t="s">
        <v>4840</v>
      </c>
      <c r="W1143" s="6"/>
      <c r="X1143" s="6"/>
      <c r="Y1143" s="6"/>
      <c r="Z1143" t="s">
        <v>4836</v>
      </c>
    </row>
    <row r="1144" spans="1:26">
      <c r="A1144" s="1">
        <v>44303</v>
      </c>
      <c r="B1144" s="2">
        <v>202104171415</v>
      </c>
      <c r="C1144" t="s">
        <v>18</v>
      </c>
      <c r="D1144" t="s">
        <v>5565</v>
      </c>
      <c r="E1144" t="s">
        <v>4838</v>
      </c>
      <c r="F1144" t="s">
        <v>19</v>
      </c>
      <c r="G1144" t="s">
        <v>1476</v>
      </c>
      <c r="H1144" s="3" t="s">
        <v>1474</v>
      </c>
      <c r="J1144" t="s">
        <v>1475</v>
      </c>
      <c r="K1144">
        <v>1</v>
      </c>
      <c r="L1144">
        <v>65</v>
      </c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  <c r="Y1144" s="6"/>
    </row>
    <row r="1145" spans="1:26">
      <c r="A1145" s="1">
        <v>44303</v>
      </c>
      <c r="B1145" s="2">
        <v>202104171416</v>
      </c>
      <c r="C1145" t="s">
        <v>18</v>
      </c>
      <c r="D1145" t="s">
        <v>5566</v>
      </c>
      <c r="E1145" t="s">
        <v>4844</v>
      </c>
      <c r="F1145" t="s">
        <v>19</v>
      </c>
      <c r="G1145" t="s">
        <v>1476</v>
      </c>
      <c r="H1145" s="3">
        <v>4714781024716</v>
      </c>
      <c r="J1145" t="s">
        <v>425</v>
      </c>
      <c r="K1145">
        <v>4</v>
      </c>
      <c r="L1145">
        <v>1136</v>
      </c>
      <c r="N1145" s="6" t="s">
        <v>1515</v>
      </c>
      <c r="O1145" s="6"/>
      <c r="P1145" s="6">
        <v>1136</v>
      </c>
      <c r="Q1145" s="6" t="s">
        <v>1476</v>
      </c>
      <c r="R1145" s="6" t="s">
        <v>1477</v>
      </c>
      <c r="S1145" s="6"/>
      <c r="T1145" s="6">
        <v>193247</v>
      </c>
      <c r="U1145" s="6" t="s">
        <v>4845</v>
      </c>
      <c r="V1145" s="6" t="s">
        <v>4846</v>
      </c>
      <c r="W1145" s="6"/>
      <c r="X1145" s="6"/>
      <c r="Y1145" s="6"/>
      <c r="Z1145" t="s">
        <v>4842</v>
      </c>
    </row>
    <row r="1146" spans="1:26">
      <c r="A1146" s="1">
        <v>44303</v>
      </c>
      <c r="B1146" s="2">
        <v>202104171416</v>
      </c>
      <c r="C1146" t="s">
        <v>18</v>
      </c>
      <c r="D1146" t="s">
        <v>5566</v>
      </c>
      <c r="E1146" t="s">
        <v>4844</v>
      </c>
      <c r="F1146" t="s">
        <v>19</v>
      </c>
      <c r="G1146" t="s">
        <v>1476</v>
      </c>
      <c r="H1146" s="3" t="s">
        <v>1740</v>
      </c>
      <c r="J1146" t="s">
        <v>425</v>
      </c>
      <c r="K1146">
        <v>1</v>
      </c>
      <c r="L1146">
        <v>0</v>
      </c>
      <c r="N1146" s="6" t="s">
        <v>1741</v>
      </c>
      <c r="O1146" s="6"/>
      <c r="P1146" s="6">
        <v>1136</v>
      </c>
      <c r="Q1146" s="6" t="s">
        <v>1476</v>
      </c>
      <c r="R1146" s="6" t="s">
        <v>1477</v>
      </c>
      <c r="S1146" s="6"/>
      <c r="T1146" s="6">
        <v>193247</v>
      </c>
      <c r="U1146" s="6" t="s">
        <v>4845</v>
      </c>
      <c r="V1146" s="6" t="s">
        <v>4846</v>
      </c>
      <c r="W1146" s="6"/>
      <c r="X1146" s="6"/>
      <c r="Y1146" s="6"/>
      <c r="Z1146" t="s">
        <v>4842</v>
      </c>
    </row>
    <row r="1147" spans="1:26">
      <c r="A1147" s="1">
        <v>44303</v>
      </c>
      <c r="B1147" s="2">
        <v>202104171417</v>
      </c>
      <c r="C1147" t="s">
        <v>18</v>
      </c>
      <c r="D1147" t="s">
        <v>5567</v>
      </c>
      <c r="E1147" t="s">
        <v>4850</v>
      </c>
      <c r="F1147" t="s">
        <v>19</v>
      </c>
      <c r="G1147" t="s">
        <v>1476</v>
      </c>
      <c r="H1147" s="3" t="s">
        <v>255</v>
      </c>
      <c r="J1147" t="s">
        <v>425</v>
      </c>
      <c r="K1147">
        <v>1</v>
      </c>
      <c r="L1147">
        <v>450</v>
      </c>
      <c r="N1147" s="6" t="s">
        <v>1482</v>
      </c>
      <c r="O1147" s="6"/>
      <c r="P1147" s="6">
        <v>848</v>
      </c>
      <c r="Q1147" s="6" t="s">
        <v>1476</v>
      </c>
      <c r="R1147" s="6" t="s">
        <v>1477</v>
      </c>
      <c r="S1147" s="6"/>
      <c r="T1147" s="6">
        <v>188522</v>
      </c>
      <c r="U1147" s="6" t="s">
        <v>4851</v>
      </c>
      <c r="V1147" s="6" t="s">
        <v>4852</v>
      </c>
      <c r="W1147" s="6"/>
      <c r="X1147" s="6"/>
      <c r="Y1147" s="6"/>
      <c r="Z1147" t="s">
        <v>4848</v>
      </c>
    </row>
    <row r="1148" spans="1:26">
      <c r="A1148" s="1">
        <v>44303</v>
      </c>
      <c r="B1148" s="2">
        <v>202104171417</v>
      </c>
      <c r="C1148" t="s">
        <v>18</v>
      </c>
      <c r="D1148" t="s">
        <v>5567</v>
      </c>
      <c r="E1148" t="s">
        <v>4850</v>
      </c>
      <c r="F1148" t="s">
        <v>19</v>
      </c>
      <c r="G1148" t="s">
        <v>1476</v>
      </c>
      <c r="H1148" s="3" t="s">
        <v>1032</v>
      </c>
      <c r="J1148" t="s">
        <v>425</v>
      </c>
      <c r="K1148">
        <v>1</v>
      </c>
      <c r="L1148">
        <v>398</v>
      </c>
      <c r="N1148" s="6" t="s">
        <v>4854</v>
      </c>
      <c r="O1148" s="6"/>
      <c r="P1148" s="6">
        <v>848</v>
      </c>
      <c r="Q1148" s="6" t="s">
        <v>1476</v>
      </c>
      <c r="R1148" s="6" t="s">
        <v>1477</v>
      </c>
      <c r="S1148" s="6"/>
      <c r="T1148" s="6">
        <v>188522</v>
      </c>
      <c r="U1148" s="6" t="s">
        <v>4851</v>
      </c>
      <c r="V1148" s="6" t="s">
        <v>4852</v>
      </c>
      <c r="W1148" s="6"/>
      <c r="X1148" s="6"/>
      <c r="Y1148" s="6"/>
      <c r="Z1148" t="s">
        <v>4848</v>
      </c>
    </row>
    <row r="1149" spans="1:26">
      <c r="A1149" s="1">
        <v>44303</v>
      </c>
      <c r="B1149" s="2">
        <v>202104171418</v>
      </c>
      <c r="C1149" t="s">
        <v>18</v>
      </c>
      <c r="D1149" t="s">
        <v>5568</v>
      </c>
      <c r="E1149" t="s">
        <v>4859</v>
      </c>
      <c r="F1149" t="s">
        <v>19</v>
      </c>
      <c r="G1149" t="s">
        <v>1940</v>
      </c>
      <c r="H1149" s="3">
        <v>4714781021463</v>
      </c>
      <c r="J1149" t="s">
        <v>425</v>
      </c>
      <c r="K1149">
        <v>3</v>
      </c>
      <c r="L1149">
        <v>360</v>
      </c>
      <c r="N1149" s="6" t="s">
        <v>3102</v>
      </c>
      <c r="O1149" s="6"/>
      <c r="P1149" s="6">
        <v>1009</v>
      </c>
      <c r="Q1149" s="6" t="s">
        <v>1940</v>
      </c>
      <c r="R1149" s="6" t="s">
        <v>1048</v>
      </c>
      <c r="S1149" s="6"/>
      <c r="T1149" s="6"/>
      <c r="U1149" s="6"/>
      <c r="V1149" s="6"/>
      <c r="W1149" s="6">
        <v>220</v>
      </c>
      <c r="X1149" s="6" t="s">
        <v>4860</v>
      </c>
      <c r="Y1149" s="6"/>
      <c r="Z1149" t="s">
        <v>4857</v>
      </c>
    </row>
    <row r="1150" spans="1:26">
      <c r="A1150" s="1">
        <v>44303</v>
      </c>
      <c r="B1150" s="2">
        <v>202104171418</v>
      </c>
      <c r="C1150" t="s">
        <v>18</v>
      </c>
      <c r="D1150" t="s">
        <v>5568</v>
      </c>
      <c r="E1150" t="s">
        <v>4859</v>
      </c>
      <c r="F1150" t="s">
        <v>19</v>
      </c>
      <c r="G1150" t="s">
        <v>1940</v>
      </c>
      <c r="H1150" s="3">
        <v>4714781020510</v>
      </c>
      <c r="J1150" t="s">
        <v>425</v>
      </c>
      <c r="K1150">
        <v>1</v>
      </c>
      <c r="L1150">
        <v>299</v>
      </c>
      <c r="N1150" s="6" t="s">
        <v>1902</v>
      </c>
      <c r="O1150" s="6"/>
      <c r="P1150" s="6">
        <v>1009</v>
      </c>
      <c r="Q1150" s="6" t="s">
        <v>1940</v>
      </c>
      <c r="R1150" s="6" t="s">
        <v>1048</v>
      </c>
      <c r="S1150" s="6"/>
      <c r="T1150" s="6"/>
      <c r="U1150" s="6"/>
      <c r="V1150" s="6"/>
      <c r="W1150" s="6">
        <v>220</v>
      </c>
      <c r="X1150" s="6" t="s">
        <v>4860</v>
      </c>
      <c r="Y1150" s="6"/>
      <c r="Z1150" t="s">
        <v>4857</v>
      </c>
    </row>
    <row r="1151" spans="1:26">
      <c r="A1151" s="1">
        <v>44303</v>
      </c>
      <c r="B1151" s="2">
        <v>202104171418</v>
      </c>
      <c r="C1151" t="s">
        <v>18</v>
      </c>
      <c r="D1151" t="s">
        <v>5568</v>
      </c>
      <c r="E1151" t="s">
        <v>4859</v>
      </c>
      <c r="F1151" t="s">
        <v>19</v>
      </c>
      <c r="G1151" t="s">
        <v>1940</v>
      </c>
      <c r="H1151" s="3">
        <v>4714781020848</v>
      </c>
      <c r="J1151" t="s">
        <v>425</v>
      </c>
      <c r="K1151">
        <v>1</v>
      </c>
      <c r="L1151">
        <v>350</v>
      </c>
      <c r="N1151" s="6" t="s">
        <v>1821</v>
      </c>
      <c r="O1151" s="6"/>
      <c r="P1151" s="6">
        <v>1009</v>
      </c>
      <c r="Q1151" s="6" t="s">
        <v>1940</v>
      </c>
      <c r="R1151" s="6" t="s">
        <v>1048</v>
      </c>
      <c r="S1151" s="6"/>
      <c r="T1151" s="6"/>
      <c r="U1151" s="6"/>
      <c r="V1151" s="6"/>
      <c r="W1151" s="6">
        <v>220</v>
      </c>
      <c r="X1151" s="6" t="s">
        <v>4860</v>
      </c>
      <c r="Y1151" s="6"/>
      <c r="Z1151" t="s">
        <v>4857</v>
      </c>
    </row>
    <row r="1152" spans="1:26">
      <c r="A1152" s="1">
        <v>44303</v>
      </c>
      <c r="B1152" s="2">
        <v>202104171418</v>
      </c>
      <c r="C1152" t="s">
        <v>18</v>
      </c>
      <c r="D1152" t="s">
        <v>5568</v>
      </c>
      <c r="E1152" t="s">
        <v>4859</v>
      </c>
      <c r="F1152" t="s">
        <v>19</v>
      </c>
      <c r="G1152" t="s">
        <v>1940</v>
      </c>
      <c r="H1152" s="3" t="s">
        <v>1740</v>
      </c>
      <c r="J1152" t="s">
        <v>425</v>
      </c>
      <c r="K1152">
        <v>1</v>
      </c>
      <c r="L1152">
        <v>0</v>
      </c>
      <c r="N1152" s="6" t="s">
        <v>1741</v>
      </c>
      <c r="O1152" s="6"/>
      <c r="P1152" s="6">
        <v>1009</v>
      </c>
      <c r="Q1152" s="6" t="s">
        <v>1940</v>
      </c>
      <c r="R1152" s="6" t="s">
        <v>1048</v>
      </c>
      <c r="S1152" s="6"/>
      <c r="T1152" s="6"/>
      <c r="U1152" s="6"/>
      <c r="V1152" s="6"/>
      <c r="W1152" s="6">
        <v>220</v>
      </c>
      <c r="X1152" s="6" t="s">
        <v>4860</v>
      </c>
      <c r="Y1152" s="6"/>
      <c r="Z1152" t="s">
        <v>4857</v>
      </c>
    </row>
    <row r="1153" spans="1:26">
      <c r="A1153" s="1">
        <v>44303</v>
      </c>
      <c r="B1153" s="2">
        <v>202104171419</v>
      </c>
      <c r="C1153" t="s">
        <v>18</v>
      </c>
      <c r="D1153" t="s">
        <v>5569</v>
      </c>
      <c r="E1153" t="s">
        <v>4864</v>
      </c>
      <c r="F1153" t="s">
        <v>19</v>
      </c>
      <c r="G1153" t="s">
        <v>1476</v>
      </c>
      <c r="H1153" s="3" t="s">
        <v>181</v>
      </c>
      <c r="J1153" t="s">
        <v>425</v>
      </c>
      <c r="K1153">
        <v>1</v>
      </c>
      <c r="L1153">
        <v>888</v>
      </c>
      <c r="N1153" s="6" t="s">
        <v>879</v>
      </c>
      <c r="O1153" s="6"/>
      <c r="P1153" s="6">
        <v>1395</v>
      </c>
      <c r="Q1153" s="6" t="s">
        <v>1476</v>
      </c>
      <c r="R1153" s="6" t="s">
        <v>1477</v>
      </c>
      <c r="S1153" s="6"/>
      <c r="T1153" s="6">
        <v>150985</v>
      </c>
      <c r="U1153" s="6" t="s">
        <v>2452</v>
      </c>
      <c r="V1153" s="6" t="s">
        <v>2453</v>
      </c>
      <c r="W1153" s="6"/>
      <c r="X1153" s="6"/>
      <c r="Y1153" s="6"/>
      <c r="Z1153" t="s">
        <v>4862</v>
      </c>
    </row>
    <row r="1154" spans="1:26">
      <c r="A1154" s="1">
        <v>44303</v>
      </c>
      <c r="B1154" s="2">
        <v>202104171419</v>
      </c>
      <c r="C1154" t="s">
        <v>18</v>
      </c>
      <c r="D1154" t="s">
        <v>5569</v>
      </c>
      <c r="E1154" t="s">
        <v>4864</v>
      </c>
      <c r="F1154" t="s">
        <v>19</v>
      </c>
      <c r="G1154" t="s">
        <v>1476</v>
      </c>
      <c r="H1154" s="3">
        <v>4714781020282</v>
      </c>
      <c r="J1154" t="s">
        <v>425</v>
      </c>
      <c r="K1154">
        <v>1</v>
      </c>
      <c r="L1154">
        <v>299</v>
      </c>
      <c r="N1154" s="6" t="s">
        <v>1913</v>
      </c>
      <c r="O1154" s="6"/>
      <c r="P1154" s="6">
        <v>1395</v>
      </c>
      <c r="Q1154" s="6" t="s">
        <v>1476</v>
      </c>
      <c r="R1154" s="6" t="s">
        <v>1477</v>
      </c>
      <c r="S1154" s="6"/>
      <c r="T1154" s="6">
        <v>150985</v>
      </c>
      <c r="U1154" s="6" t="s">
        <v>2452</v>
      </c>
      <c r="V1154" s="6" t="s">
        <v>2453</v>
      </c>
      <c r="W1154" s="6"/>
      <c r="X1154" s="6"/>
      <c r="Y1154" s="6"/>
      <c r="Z1154" t="s">
        <v>4862</v>
      </c>
    </row>
    <row r="1155" spans="1:26">
      <c r="A1155" s="1">
        <v>44303</v>
      </c>
      <c r="B1155" s="2">
        <v>202104171419</v>
      </c>
      <c r="C1155" t="s">
        <v>18</v>
      </c>
      <c r="D1155" t="s">
        <v>5569</v>
      </c>
      <c r="E1155" t="s">
        <v>4864</v>
      </c>
      <c r="F1155" t="s">
        <v>19</v>
      </c>
      <c r="G1155" t="s">
        <v>1476</v>
      </c>
      <c r="H1155" s="3">
        <v>4714781021234</v>
      </c>
      <c r="J1155" t="s">
        <v>425</v>
      </c>
      <c r="K1155">
        <v>1</v>
      </c>
      <c r="L1155">
        <v>59</v>
      </c>
      <c r="N1155" s="6" t="s">
        <v>2412</v>
      </c>
      <c r="O1155" s="6"/>
      <c r="P1155" s="6">
        <v>1395</v>
      </c>
      <c r="Q1155" s="6" t="s">
        <v>1476</v>
      </c>
      <c r="R1155" s="6" t="s">
        <v>1477</v>
      </c>
      <c r="S1155" s="6"/>
      <c r="T1155" s="6">
        <v>150985</v>
      </c>
      <c r="U1155" s="6" t="s">
        <v>2452</v>
      </c>
      <c r="V1155" s="6" t="s">
        <v>2453</v>
      </c>
      <c r="W1155" s="6"/>
      <c r="X1155" s="6"/>
      <c r="Y1155" s="6"/>
      <c r="Z1155" t="s">
        <v>4862</v>
      </c>
    </row>
    <row r="1156" spans="1:26">
      <c r="A1156" s="1">
        <v>44303</v>
      </c>
      <c r="B1156" s="2">
        <v>202104171419</v>
      </c>
      <c r="C1156" t="s">
        <v>18</v>
      </c>
      <c r="D1156" t="s">
        <v>5569</v>
      </c>
      <c r="E1156" t="s">
        <v>4864</v>
      </c>
      <c r="F1156" t="s">
        <v>19</v>
      </c>
      <c r="G1156" t="s">
        <v>1476</v>
      </c>
      <c r="H1156" s="3">
        <v>4714781021029</v>
      </c>
      <c r="J1156" t="s">
        <v>425</v>
      </c>
      <c r="K1156">
        <v>1</v>
      </c>
      <c r="L1156">
        <v>149</v>
      </c>
      <c r="N1156" s="6" t="s">
        <v>1505</v>
      </c>
      <c r="O1156" s="6"/>
      <c r="P1156" s="6">
        <v>1395</v>
      </c>
      <c r="Q1156" s="6" t="s">
        <v>1476</v>
      </c>
      <c r="R1156" s="6" t="s">
        <v>1477</v>
      </c>
      <c r="S1156" s="6"/>
      <c r="T1156" s="6">
        <v>150985</v>
      </c>
      <c r="U1156" s="6" t="s">
        <v>2452</v>
      </c>
      <c r="V1156" s="6" t="s">
        <v>2453</v>
      </c>
      <c r="W1156" s="6"/>
      <c r="X1156" s="6"/>
      <c r="Y1156" s="6"/>
      <c r="Z1156" t="s">
        <v>4862</v>
      </c>
    </row>
    <row r="1157" spans="1:26">
      <c r="A1157" s="1">
        <v>44303</v>
      </c>
      <c r="B1157" s="2">
        <v>202104171419</v>
      </c>
      <c r="C1157" t="s">
        <v>18</v>
      </c>
      <c r="D1157" t="s">
        <v>5569</v>
      </c>
      <c r="E1157" t="s">
        <v>4864</v>
      </c>
      <c r="F1157" t="s">
        <v>19</v>
      </c>
      <c r="G1157" t="s">
        <v>1476</v>
      </c>
      <c r="H1157" s="3" t="s">
        <v>1887</v>
      </c>
      <c r="J1157" t="s">
        <v>425</v>
      </c>
      <c r="K1157">
        <v>1</v>
      </c>
      <c r="L1157">
        <v>0</v>
      </c>
      <c r="N1157" s="6" t="s">
        <v>1888</v>
      </c>
      <c r="O1157" s="6"/>
      <c r="P1157" s="6">
        <v>1395</v>
      </c>
      <c r="Q1157" s="6" t="s">
        <v>1476</v>
      </c>
      <c r="R1157" s="6" t="s">
        <v>1477</v>
      </c>
      <c r="S1157" s="6"/>
      <c r="T1157" s="6">
        <v>150985</v>
      </c>
      <c r="U1157" s="6" t="s">
        <v>2452</v>
      </c>
      <c r="V1157" s="6" t="s">
        <v>2453</v>
      </c>
      <c r="W1157" s="6"/>
      <c r="X1157" s="6"/>
      <c r="Y1157" s="6"/>
      <c r="Z1157" t="s">
        <v>4862</v>
      </c>
    </row>
    <row r="1158" spans="1:26">
      <c r="A1158" s="1">
        <v>44304</v>
      </c>
      <c r="B1158" s="2">
        <v>202104181420</v>
      </c>
      <c r="C1158" t="s">
        <v>18</v>
      </c>
      <c r="D1158" t="s">
        <v>5570</v>
      </c>
      <c r="E1158" t="s">
        <v>4868</v>
      </c>
      <c r="F1158" t="s">
        <v>19</v>
      </c>
      <c r="G1158" t="s">
        <v>1940</v>
      </c>
      <c r="H1158" s="3" t="s">
        <v>163</v>
      </c>
      <c r="J1158" t="s">
        <v>425</v>
      </c>
      <c r="K1158">
        <v>3</v>
      </c>
      <c r="L1158">
        <v>1137</v>
      </c>
      <c r="N1158" s="6" t="s">
        <v>1487</v>
      </c>
      <c r="O1158" s="6"/>
      <c r="P1158" s="6">
        <v>1137</v>
      </c>
      <c r="Q1158" s="6" t="s">
        <v>1940</v>
      </c>
      <c r="R1158" s="6" t="s">
        <v>1495</v>
      </c>
      <c r="S1158" s="6"/>
      <c r="T1158" s="6"/>
      <c r="U1158" s="6"/>
      <c r="V1158" s="6"/>
      <c r="W1158" s="6">
        <v>300</v>
      </c>
      <c r="X1158" s="6" t="s">
        <v>4869</v>
      </c>
      <c r="Y1158" s="6"/>
      <c r="Z1158" t="s">
        <v>4866</v>
      </c>
    </row>
    <row r="1159" spans="1:26">
      <c r="A1159" s="1">
        <v>44304</v>
      </c>
      <c r="B1159" s="2">
        <v>202104181420</v>
      </c>
      <c r="C1159" t="s">
        <v>18</v>
      </c>
      <c r="D1159" t="s">
        <v>5570</v>
      </c>
      <c r="E1159" t="s">
        <v>4868</v>
      </c>
      <c r="F1159" t="s">
        <v>19</v>
      </c>
      <c r="G1159" t="s">
        <v>1940</v>
      </c>
      <c r="H1159" s="3" t="s">
        <v>1887</v>
      </c>
      <c r="J1159" t="s">
        <v>425</v>
      </c>
      <c r="K1159">
        <v>1</v>
      </c>
      <c r="L1159">
        <v>0</v>
      </c>
      <c r="N1159" s="6" t="s">
        <v>1888</v>
      </c>
      <c r="O1159" s="6"/>
      <c r="P1159" s="6">
        <v>1137</v>
      </c>
      <c r="Q1159" s="6" t="s">
        <v>1940</v>
      </c>
      <c r="R1159" s="6" t="s">
        <v>1495</v>
      </c>
      <c r="S1159" s="6"/>
      <c r="T1159" s="6"/>
      <c r="U1159" s="6"/>
      <c r="V1159" s="6"/>
      <c r="W1159" s="6">
        <v>300</v>
      </c>
      <c r="X1159" s="6" t="s">
        <v>4869</v>
      </c>
      <c r="Y1159" s="6"/>
      <c r="Z1159" t="s">
        <v>4866</v>
      </c>
    </row>
    <row r="1160" spans="1:26">
      <c r="A1160" s="1">
        <v>44304</v>
      </c>
      <c r="B1160" s="2">
        <v>202104181421</v>
      </c>
      <c r="C1160" t="s">
        <v>18</v>
      </c>
      <c r="D1160" t="s">
        <v>5571</v>
      </c>
      <c r="E1160" t="s">
        <v>4873</v>
      </c>
      <c r="F1160" t="s">
        <v>19</v>
      </c>
      <c r="G1160" t="s">
        <v>1476</v>
      </c>
      <c r="H1160" s="3">
        <v>4714781020541</v>
      </c>
      <c r="J1160" t="s">
        <v>425</v>
      </c>
      <c r="K1160">
        <v>1</v>
      </c>
      <c r="L1160">
        <v>300</v>
      </c>
      <c r="N1160" s="6" t="s">
        <v>1493</v>
      </c>
      <c r="O1160" s="6"/>
      <c r="P1160" s="6">
        <v>365</v>
      </c>
      <c r="Q1160" s="6" t="s">
        <v>1476</v>
      </c>
      <c r="R1160" s="6" t="s">
        <v>1477</v>
      </c>
      <c r="S1160" s="6"/>
      <c r="T1160" s="6">
        <v>978558</v>
      </c>
      <c r="U1160" s="6" t="s">
        <v>4874</v>
      </c>
      <c r="V1160" s="6" t="s">
        <v>4875</v>
      </c>
      <c r="W1160" s="6"/>
      <c r="X1160" s="6"/>
      <c r="Y1160" s="6"/>
      <c r="Z1160" t="s">
        <v>4871</v>
      </c>
    </row>
    <row r="1161" spans="1:26">
      <c r="A1161" s="1">
        <v>44304</v>
      </c>
      <c r="B1161" s="2">
        <v>202104181421</v>
      </c>
      <c r="C1161" t="s">
        <v>18</v>
      </c>
      <c r="D1161" t="s">
        <v>5571</v>
      </c>
      <c r="E1161" t="s">
        <v>4873</v>
      </c>
      <c r="F1161" t="s">
        <v>19</v>
      </c>
      <c r="G1161" t="s">
        <v>1476</v>
      </c>
      <c r="H1161" s="3" t="s">
        <v>1474</v>
      </c>
      <c r="J1161" t="s">
        <v>1475</v>
      </c>
      <c r="K1161">
        <v>1</v>
      </c>
      <c r="L1161">
        <v>65</v>
      </c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  <c r="Y1161" s="6"/>
    </row>
    <row r="1162" spans="1:26">
      <c r="A1162" s="1">
        <v>44304</v>
      </c>
      <c r="B1162" s="2">
        <v>202104181422</v>
      </c>
      <c r="C1162" t="s">
        <v>18</v>
      </c>
      <c r="D1162" t="s">
        <v>5572</v>
      </c>
      <c r="E1162" t="s">
        <v>4879</v>
      </c>
      <c r="F1162" t="s">
        <v>19</v>
      </c>
      <c r="G1162" t="s">
        <v>1476</v>
      </c>
      <c r="H1162" s="3">
        <v>4714781024730</v>
      </c>
      <c r="J1162" t="s">
        <v>425</v>
      </c>
      <c r="K1162">
        <v>1</v>
      </c>
      <c r="L1162">
        <v>299</v>
      </c>
      <c r="N1162" s="6" t="s">
        <v>1500</v>
      </c>
      <c r="O1162" s="6"/>
      <c r="P1162" s="6">
        <v>364</v>
      </c>
      <c r="Q1162" s="6" t="s">
        <v>1476</v>
      </c>
      <c r="R1162" s="6" t="s">
        <v>1477</v>
      </c>
      <c r="S1162" s="6"/>
      <c r="T1162" s="6">
        <v>895710</v>
      </c>
      <c r="U1162" s="6" t="s">
        <v>4880</v>
      </c>
      <c r="V1162" s="6" t="s">
        <v>4881</v>
      </c>
      <c r="W1162" s="6"/>
      <c r="X1162" s="6"/>
      <c r="Y1162" s="6"/>
      <c r="Z1162" t="s">
        <v>4877</v>
      </c>
    </row>
    <row r="1163" spans="1:26">
      <c r="A1163" s="1">
        <v>44304</v>
      </c>
      <c r="B1163" s="2">
        <v>202104181422</v>
      </c>
      <c r="C1163" t="s">
        <v>18</v>
      </c>
      <c r="D1163" t="s">
        <v>5572</v>
      </c>
      <c r="E1163" t="s">
        <v>4879</v>
      </c>
      <c r="F1163" t="s">
        <v>19</v>
      </c>
      <c r="G1163" t="s">
        <v>1476</v>
      </c>
      <c r="H1163" s="3" t="s">
        <v>1474</v>
      </c>
      <c r="J1163" t="s">
        <v>1475</v>
      </c>
      <c r="K1163">
        <v>1</v>
      </c>
      <c r="L1163">
        <v>65</v>
      </c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  <c r="Y1163" s="6"/>
    </row>
    <row r="1164" spans="1:26">
      <c r="A1164" s="1">
        <v>44304</v>
      </c>
      <c r="B1164" s="2">
        <v>202104181423</v>
      </c>
      <c r="C1164" t="s">
        <v>18</v>
      </c>
      <c r="D1164" t="s">
        <v>5573</v>
      </c>
      <c r="E1164" t="s">
        <v>4885</v>
      </c>
      <c r="F1164" t="s">
        <v>19</v>
      </c>
      <c r="G1164" t="s">
        <v>1476</v>
      </c>
      <c r="H1164" s="3" t="s">
        <v>1021</v>
      </c>
      <c r="J1164" t="s">
        <v>425</v>
      </c>
      <c r="K1164">
        <v>3</v>
      </c>
      <c r="L1164">
        <v>542</v>
      </c>
      <c r="N1164" s="6" t="s">
        <v>1527</v>
      </c>
      <c r="O1164" s="6"/>
      <c r="P1164" s="6">
        <v>1040</v>
      </c>
      <c r="Q1164" s="6" t="s">
        <v>1476</v>
      </c>
      <c r="R1164" s="6" t="s">
        <v>1477</v>
      </c>
      <c r="S1164" s="6"/>
      <c r="T1164" s="6">
        <v>198529</v>
      </c>
      <c r="U1164" s="6" t="s">
        <v>4886</v>
      </c>
      <c r="V1164" s="6" t="s">
        <v>4887</v>
      </c>
      <c r="W1164" s="6"/>
      <c r="X1164" s="6"/>
      <c r="Y1164" s="6"/>
      <c r="Z1164" t="s">
        <v>4883</v>
      </c>
    </row>
    <row r="1165" spans="1:26">
      <c r="A1165" s="1">
        <v>44304</v>
      </c>
      <c r="B1165" s="2">
        <v>202104181423</v>
      </c>
      <c r="C1165" t="s">
        <v>18</v>
      </c>
      <c r="D1165" t="s">
        <v>5573</v>
      </c>
      <c r="E1165" t="s">
        <v>4885</v>
      </c>
      <c r="F1165" t="s">
        <v>19</v>
      </c>
      <c r="G1165" t="s">
        <v>1476</v>
      </c>
      <c r="H1165" s="3" t="s">
        <v>163</v>
      </c>
      <c r="J1165" t="s">
        <v>425</v>
      </c>
      <c r="K1165">
        <v>1</v>
      </c>
      <c r="L1165">
        <v>399</v>
      </c>
      <c r="N1165" s="6" t="s">
        <v>1487</v>
      </c>
      <c r="O1165" s="6"/>
      <c r="P1165" s="6">
        <v>1040</v>
      </c>
      <c r="Q1165" s="6" t="s">
        <v>1476</v>
      </c>
      <c r="R1165" s="6" t="s">
        <v>1477</v>
      </c>
      <c r="S1165" s="6"/>
      <c r="T1165" s="6">
        <v>198529</v>
      </c>
      <c r="U1165" s="6" t="s">
        <v>4886</v>
      </c>
      <c r="V1165" s="6" t="s">
        <v>4887</v>
      </c>
      <c r="W1165" s="6"/>
      <c r="X1165" s="6"/>
      <c r="Y1165" s="6"/>
      <c r="Z1165" t="s">
        <v>4883</v>
      </c>
    </row>
    <row r="1166" spans="1:26">
      <c r="A1166" s="1">
        <v>44304</v>
      </c>
      <c r="B1166" s="2">
        <v>202104181423</v>
      </c>
      <c r="C1166" t="s">
        <v>18</v>
      </c>
      <c r="D1166" t="s">
        <v>5573</v>
      </c>
      <c r="E1166" t="s">
        <v>4885</v>
      </c>
      <c r="F1166" t="s">
        <v>19</v>
      </c>
      <c r="G1166" t="s">
        <v>1476</v>
      </c>
      <c r="H1166" s="3">
        <v>4714781021401</v>
      </c>
      <c r="J1166" t="s">
        <v>425</v>
      </c>
      <c r="K1166">
        <v>1</v>
      </c>
      <c r="L1166">
        <v>99</v>
      </c>
      <c r="N1166" s="6" t="s">
        <v>2411</v>
      </c>
      <c r="O1166" s="6"/>
      <c r="P1166" s="6">
        <v>1040</v>
      </c>
      <c r="Q1166" s="6" t="s">
        <v>1476</v>
      </c>
      <c r="R1166" s="6" t="s">
        <v>1477</v>
      </c>
      <c r="S1166" s="6"/>
      <c r="T1166" s="6">
        <v>198529</v>
      </c>
      <c r="U1166" s="6" t="s">
        <v>4886</v>
      </c>
      <c r="V1166" s="6" t="s">
        <v>4887</v>
      </c>
      <c r="W1166" s="6"/>
      <c r="X1166" s="6"/>
      <c r="Y1166" s="6"/>
      <c r="Z1166" t="s">
        <v>4883</v>
      </c>
    </row>
    <row r="1167" spans="1:26">
      <c r="A1167" s="1">
        <v>44304</v>
      </c>
      <c r="B1167" s="2">
        <v>202104181423</v>
      </c>
      <c r="C1167" t="s">
        <v>18</v>
      </c>
      <c r="D1167" t="s">
        <v>5573</v>
      </c>
      <c r="E1167" t="s">
        <v>4885</v>
      </c>
      <c r="F1167" t="s">
        <v>19</v>
      </c>
      <c r="G1167" t="s">
        <v>1476</v>
      </c>
      <c r="H1167" s="3" t="s">
        <v>1887</v>
      </c>
      <c r="J1167" t="s">
        <v>425</v>
      </c>
      <c r="K1167">
        <v>1</v>
      </c>
      <c r="L1167">
        <v>0</v>
      </c>
      <c r="N1167" s="6" t="s">
        <v>1888</v>
      </c>
      <c r="O1167" s="6"/>
      <c r="P1167" s="6">
        <v>1040</v>
      </c>
      <c r="Q1167" s="6" t="s">
        <v>1476</v>
      </c>
      <c r="R1167" s="6" t="s">
        <v>1477</v>
      </c>
      <c r="S1167" s="6"/>
      <c r="T1167" s="6">
        <v>198529</v>
      </c>
      <c r="U1167" s="6" t="s">
        <v>4886</v>
      </c>
      <c r="V1167" s="6" t="s">
        <v>4887</v>
      </c>
      <c r="W1167" s="6"/>
      <c r="X1167" s="6"/>
      <c r="Y1167" s="6"/>
      <c r="Z1167" t="s">
        <v>4883</v>
      </c>
    </row>
    <row r="1168" spans="1:26">
      <c r="A1168" s="1">
        <v>44304</v>
      </c>
      <c r="B1168" s="2">
        <v>202104181424</v>
      </c>
      <c r="C1168" t="s">
        <v>18</v>
      </c>
      <c r="D1168" t="s">
        <v>5574</v>
      </c>
      <c r="E1168" t="s">
        <v>4891</v>
      </c>
      <c r="F1168" t="s">
        <v>19</v>
      </c>
      <c r="G1168" t="s">
        <v>1940</v>
      </c>
      <c r="H1168" s="3" t="s">
        <v>275</v>
      </c>
      <c r="J1168" t="s">
        <v>425</v>
      </c>
      <c r="K1168">
        <v>1</v>
      </c>
      <c r="L1168">
        <v>469</v>
      </c>
      <c r="N1168" s="6" t="s">
        <v>1512</v>
      </c>
      <c r="O1168" s="6"/>
      <c r="P1168" s="6">
        <v>1119</v>
      </c>
      <c r="Q1168" s="6" t="s">
        <v>1940</v>
      </c>
      <c r="R1168" s="6" t="s">
        <v>1495</v>
      </c>
      <c r="S1168" s="6"/>
      <c r="T1168" s="6"/>
      <c r="U1168" s="6"/>
      <c r="V1168" s="6"/>
      <c r="W1168" s="6">
        <v>221</v>
      </c>
      <c r="X1168" s="6" t="s">
        <v>4892</v>
      </c>
      <c r="Y1168" s="6" t="s">
        <v>1983</v>
      </c>
      <c r="Z1168" t="s">
        <v>4889</v>
      </c>
    </row>
    <row r="1169" spans="1:26">
      <c r="A1169" s="1">
        <v>44304</v>
      </c>
      <c r="B1169" s="2">
        <v>202104181424</v>
      </c>
      <c r="C1169" t="s">
        <v>18</v>
      </c>
      <c r="D1169" t="s">
        <v>5574</v>
      </c>
      <c r="E1169" t="s">
        <v>4891</v>
      </c>
      <c r="F1169" t="s">
        <v>19</v>
      </c>
      <c r="G1169" t="s">
        <v>1940</v>
      </c>
      <c r="H1169" s="3">
        <v>4714781020541</v>
      </c>
      <c r="J1169" t="s">
        <v>425</v>
      </c>
      <c r="K1169">
        <v>1</v>
      </c>
      <c r="L1169">
        <v>300</v>
      </c>
      <c r="N1169" s="6" t="s">
        <v>1493</v>
      </c>
      <c r="O1169" s="6"/>
      <c r="P1169" s="6">
        <v>1119</v>
      </c>
      <c r="Q1169" s="6" t="s">
        <v>1940</v>
      </c>
      <c r="R1169" s="6" t="s">
        <v>1495</v>
      </c>
      <c r="S1169" s="6"/>
      <c r="T1169" s="6"/>
      <c r="U1169" s="6"/>
      <c r="V1169" s="6"/>
      <c r="W1169" s="6">
        <v>221</v>
      </c>
      <c r="X1169" s="6" t="s">
        <v>4892</v>
      </c>
      <c r="Y1169" s="6" t="s">
        <v>1983</v>
      </c>
      <c r="Z1169" t="s">
        <v>4889</v>
      </c>
    </row>
    <row r="1170" spans="1:26">
      <c r="A1170" s="1">
        <v>44304</v>
      </c>
      <c r="B1170" s="2">
        <v>202104181424</v>
      </c>
      <c r="C1170" t="s">
        <v>18</v>
      </c>
      <c r="D1170" t="s">
        <v>5574</v>
      </c>
      <c r="E1170" t="s">
        <v>4891</v>
      </c>
      <c r="F1170" t="s">
        <v>19</v>
      </c>
      <c r="G1170" t="s">
        <v>1940</v>
      </c>
      <c r="H1170" s="3">
        <v>4714781020268</v>
      </c>
      <c r="J1170" t="s">
        <v>425</v>
      </c>
      <c r="K1170">
        <v>1</v>
      </c>
      <c r="L1170">
        <v>350</v>
      </c>
      <c r="N1170" s="6" t="s">
        <v>1909</v>
      </c>
      <c r="O1170" s="6"/>
      <c r="P1170" s="6">
        <v>1119</v>
      </c>
      <c r="Q1170" s="6" t="s">
        <v>1940</v>
      </c>
      <c r="R1170" s="6" t="s">
        <v>1495</v>
      </c>
      <c r="S1170" s="6"/>
      <c r="T1170" s="6"/>
      <c r="U1170" s="6"/>
      <c r="V1170" s="6"/>
      <c r="W1170" s="6">
        <v>221</v>
      </c>
      <c r="X1170" s="6" t="s">
        <v>4892</v>
      </c>
      <c r="Y1170" s="6" t="s">
        <v>1983</v>
      </c>
      <c r="Z1170" t="s">
        <v>4889</v>
      </c>
    </row>
    <row r="1171" spans="1:26">
      <c r="A1171" s="1">
        <v>44304</v>
      </c>
      <c r="B1171" s="2">
        <v>202104181424</v>
      </c>
      <c r="C1171" t="s">
        <v>18</v>
      </c>
      <c r="D1171" t="s">
        <v>5574</v>
      </c>
      <c r="E1171" t="s">
        <v>4891</v>
      </c>
      <c r="F1171" t="s">
        <v>19</v>
      </c>
      <c r="G1171" t="s">
        <v>1940</v>
      </c>
      <c r="H1171" s="3" t="s">
        <v>1887</v>
      </c>
      <c r="J1171" t="s">
        <v>425</v>
      </c>
      <c r="K1171">
        <v>1</v>
      </c>
      <c r="L1171">
        <v>0</v>
      </c>
      <c r="N1171" s="6" t="s">
        <v>1888</v>
      </c>
      <c r="O1171" s="6"/>
      <c r="P1171" s="6">
        <v>1119</v>
      </c>
      <c r="Q1171" s="6" t="s">
        <v>1940</v>
      </c>
      <c r="R1171" s="6" t="s">
        <v>1495</v>
      </c>
      <c r="S1171" s="6"/>
      <c r="T1171" s="6"/>
      <c r="U1171" s="6"/>
      <c r="V1171" s="6"/>
      <c r="W1171" s="6">
        <v>221</v>
      </c>
      <c r="X1171" s="6" t="s">
        <v>4892</v>
      </c>
      <c r="Y1171" s="6" t="s">
        <v>1983</v>
      </c>
      <c r="Z1171" t="s">
        <v>4889</v>
      </c>
    </row>
    <row r="1172" spans="1:26">
      <c r="A1172" s="1">
        <v>44304</v>
      </c>
      <c r="B1172" s="2">
        <v>202104181425</v>
      </c>
      <c r="C1172" t="s">
        <v>18</v>
      </c>
      <c r="D1172" t="s">
        <v>5575</v>
      </c>
      <c r="E1172" t="s">
        <v>4896</v>
      </c>
      <c r="F1172" t="s">
        <v>19</v>
      </c>
      <c r="G1172" t="s">
        <v>1476</v>
      </c>
      <c r="H1172" s="3">
        <v>4714781020541</v>
      </c>
      <c r="J1172" t="s">
        <v>425</v>
      </c>
      <c r="K1172">
        <v>2</v>
      </c>
      <c r="L1172">
        <v>600</v>
      </c>
      <c r="N1172" s="6" t="s">
        <v>1493</v>
      </c>
      <c r="O1172" s="6"/>
      <c r="P1172" s="6">
        <v>749</v>
      </c>
      <c r="Q1172" s="6" t="s">
        <v>1476</v>
      </c>
      <c r="R1172" s="6" t="s">
        <v>1477</v>
      </c>
      <c r="S1172" s="6"/>
      <c r="T1172" s="6">
        <v>188072</v>
      </c>
      <c r="U1172" s="6" t="s">
        <v>4897</v>
      </c>
      <c r="V1172" s="6" t="s">
        <v>4898</v>
      </c>
      <c r="W1172" s="6"/>
      <c r="X1172" s="6"/>
      <c r="Y1172" s="6"/>
      <c r="Z1172" t="s">
        <v>4894</v>
      </c>
    </row>
    <row r="1173" spans="1:26">
      <c r="A1173" s="1">
        <v>44304</v>
      </c>
      <c r="B1173" s="2">
        <v>202104181425</v>
      </c>
      <c r="C1173" t="s">
        <v>18</v>
      </c>
      <c r="D1173" t="s">
        <v>5575</v>
      </c>
      <c r="E1173" t="s">
        <v>4896</v>
      </c>
      <c r="F1173" t="s">
        <v>19</v>
      </c>
      <c r="G1173" t="s">
        <v>1476</v>
      </c>
      <c r="H1173" s="3">
        <v>4714781020275</v>
      </c>
      <c r="J1173" t="s">
        <v>425</v>
      </c>
      <c r="K1173">
        <v>1</v>
      </c>
      <c r="L1173">
        <v>149</v>
      </c>
      <c r="N1173" s="6" t="s">
        <v>2517</v>
      </c>
      <c r="O1173" s="6"/>
      <c r="P1173" s="6">
        <v>749</v>
      </c>
      <c r="Q1173" s="6" t="s">
        <v>1476</v>
      </c>
      <c r="R1173" s="6" t="s">
        <v>1477</v>
      </c>
      <c r="S1173" s="6"/>
      <c r="T1173" s="6">
        <v>188072</v>
      </c>
      <c r="U1173" s="6" t="s">
        <v>4897</v>
      </c>
      <c r="V1173" s="6" t="s">
        <v>4898</v>
      </c>
      <c r="W1173" s="6"/>
      <c r="X1173" s="6"/>
      <c r="Y1173" s="6"/>
      <c r="Z1173" t="s">
        <v>4894</v>
      </c>
    </row>
    <row r="1174" spans="1:26">
      <c r="A1174" s="1">
        <v>44304</v>
      </c>
      <c r="B1174" s="2">
        <v>202104181426</v>
      </c>
      <c r="C1174" t="s">
        <v>18</v>
      </c>
      <c r="D1174" t="s">
        <v>5576</v>
      </c>
      <c r="E1174" t="s">
        <v>4902</v>
      </c>
      <c r="F1174" t="s">
        <v>19</v>
      </c>
      <c r="G1174" t="s">
        <v>1476</v>
      </c>
      <c r="H1174" s="3" t="s">
        <v>1042</v>
      </c>
      <c r="J1174" t="s">
        <v>425</v>
      </c>
      <c r="K1174">
        <v>1</v>
      </c>
      <c r="L1174">
        <v>399</v>
      </c>
      <c r="N1174" s="6" t="s">
        <v>1487</v>
      </c>
      <c r="O1174" s="6"/>
      <c r="P1174" s="6">
        <v>464</v>
      </c>
      <c r="Q1174" s="6" t="s">
        <v>1476</v>
      </c>
      <c r="R1174" s="6" t="s">
        <v>1495</v>
      </c>
      <c r="S1174" s="6"/>
      <c r="T1174" s="6">
        <v>197146</v>
      </c>
      <c r="U1174" s="6" t="s">
        <v>4903</v>
      </c>
      <c r="V1174" s="6" t="s">
        <v>4904</v>
      </c>
      <c r="W1174" s="6"/>
      <c r="X1174" s="6"/>
      <c r="Y1174" s="6"/>
      <c r="Z1174" t="s">
        <v>4900</v>
      </c>
    </row>
    <row r="1175" spans="1:26">
      <c r="A1175" s="1">
        <v>44304</v>
      </c>
      <c r="B1175" s="2">
        <v>202104181426</v>
      </c>
      <c r="C1175" t="s">
        <v>18</v>
      </c>
      <c r="D1175" t="s">
        <v>5576</v>
      </c>
      <c r="E1175" t="s">
        <v>4902</v>
      </c>
      <c r="F1175" t="s">
        <v>19</v>
      </c>
      <c r="G1175" t="s">
        <v>1476</v>
      </c>
      <c r="H1175" s="3" t="s">
        <v>1474</v>
      </c>
      <c r="J1175" t="s">
        <v>1475</v>
      </c>
      <c r="K1175">
        <v>1</v>
      </c>
      <c r="L1175">
        <v>65</v>
      </c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  <c r="Y1175" s="6"/>
    </row>
    <row r="1176" spans="1:26">
      <c r="A1176" s="1">
        <v>44304</v>
      </c>
      <c r="B1176" s="2">
        <v>202104181427</v>
      </c>
      <c r="C1176" t="s">
        <v>18</v>
      </c>
      <c r="D1176" t="s">
        <v>5577</v>
      </c>
      <c r="E1176" t="s">
        <v>4908</v>
      </c>
      <c r="F1176" t="s">
        <v>19</v>
      </c>
      <c r="G1176" t="s">
        <v>1476</v>
      </c>
      <c r="H1176" s="3" t="s">
        <v>181</v>
      </c>
      <c r="J1176" t="s">
        <v>425</v>
      </c>
      <c r="K1176">
        <v>1</v>
      </c>
      <c r="L1176">
        <v>888</v>
      </c>
      <c r="N1176" s="6" t="s">
        <v>879</v>
      </c>
      <c r="O1176" s="6"/>
      <c r="P1176" s="6">
        <v>888</v>
      </c>
      <c r="Q1176" s="6" t="s">
        <v>1476</v>
      </c>
      <c r="R1176" s="6" t="s">
        <v>1477</v>
      </c>
      <c r="S1176" s="6"/>
      <c r="T1176" s="6">
        <v>923008</v>
      </c>
      <c r="U1176" s="6" t="s">
        <v>4909</v>
      </c>
      <c r="V1176" s="6" t="s">
        <v>4910</v>
      </c>
      <c r="W1176" s="6"/>
      <c r="X1176" s="6"/>
      <c r="Y1176" s="6"/>
      <c r="Z1176" t="s">
        <v>4906</v>
      </c>
    </row>
    <row r="1177" spans="1:26">
      <c r="A1177" s="1">
        <v>44304</v>
      </c>
      <c r="B1177" s="2">
        <v>202104181428</v>
      </c>
      <c r="C1177" t="s">
        <v>18</v>
      </c>
      <c r="D1177" t="s">
        <v>5578</v>
      </c>
      <c r="E1177" t="s">
        <v>4914</v>
      </c>
      <c r="F1177" t="s">
        <v>19</v>
      </c>
      <c r="G1177" t="s">
        <v>1940</v>
      </c>
      <c r="H1177" s="3" t="s">
        <v>181</v>
      </c>
      <c r="J1177" t="s">
        <v>425</v>
      </c>
      <c r="K1177">
        <v>1</v>
      </c>
      <c r="L1177">
        <v>888</v>
      </c>
      <c r="N1177" s="6" t="s">
        <v>879</v>
      </c>
      <c r="O1177" s="6"/>
      <c r="P1177" s="6">
        <v>987</v>
      </c>
      <c r="Q1177" s="6" t="s">
        <v>1940</v>
      </c>
      <c r="R1177" s="6" t="s">
        <v>1495</v>
      </c>
      <c r="S1177" s="6"/>
      <c r="T1177" s="6"/>
      <c r="U1177" s="6"/>
      <c r="V1177" s="6"/>
      <c r="W1177" s="6">
        <v>242</v>
      </c>
      <c r="X1177" s="6" t="s">
        <v>4915</v>
      </c>
      <c r="Y1177" s="6"/>
      <c r="Z1177" t="s">
        <v>4912</v>
      </c>
    </row>
    <row r="1178" spans="1:26">
      <c r="A1178" s="1">
        <v>44304</v>
      </c>
      <c r="B1178" s="2">
        <v>202104181428</v>
      </c>
      <c r="C1178" t="s">
        <v>18</v>
      </c>
      <c r="D1178" t="s">
        <v>5578</v>
      </c>
      <c r="E1178" t="s">
        <v>4914</v>
      </c>
      <c r="F1178" t="s">
        <v>19</v>
      </c>
      <c r="G1178" t="s">
        <v>1940</v>
      </c>
      <c r="H1178" s="3">
        <v>4714781021036</v>
      </c>
      <c r="J1178" t="s">
        <v>425</v>
      </c>
      <c r="K1178">
        <v>1</v>
      </c>
      <c r="L1178">
        <v>99</v>
      </c>
      <c r="N1178" s="6" t="s">
        <v>2036</v>
      </c>
      <c r="O1178" s="6"/>
      <c r="P1178" s="6">
        <v>987</v>
      </c>
      <c r="Q1178" s="6" t="s">
        <v>1940</v>
      </c>
      <c r="R1178" s="6" t="s">
        <v>1495</v>
      </c>
      <c r="S1178" s="6"/>
      <c r="T1178" s="6"/>
      <c r="U1178" s="6"/>
      <c r="V1178" s="6"/>
      <c r="W1178" s="6">
        <v>242</v>
      </c>
      <c r="X1178" s="6" t="s">
        <v>4915</v>
      </c>
      <c r="Y1178" s="6"/>
      <c r="Z1178" t="s">
        <v>4912</v>
      </c>
    </row>
    <row r="1179" spans="1:26">
      <c r="A1179" s="1">
        <v>44304</v>
      </c>
      <c r="B1179" s="2">
        <v>202104181429</v>
      </c>
      <c r="C1179" t="s">
        <v>18</v>
      </c>
      <c r="D1179" t="s">
        <v>5579</v>
      </c>
      <c r="E1179" t="s">
        <v>4919</v>
      </c>
      <c r="F1179" t="s">
        <v>19</v>
      </c>
      <c r="G1179" t="s">
        <v>1476</v>
      </c>
      <c r="H1179" s="3" t="s">
        <v>275</v>
      </c>
      <c r="J1179" t="s">
        <v>425</v>
      </c>
      <c r="K1179">
        <v>1</v>
      </c>
      <c r="L1179">
        <v>528</v>
      </c>
      <c r="N1179" s="6" t="s">
        <v>1512</v>
      </c>
      <c r="O1179" s="6"/>
      <c r="P1179" s="6">
        <v>593</v>
      </c>
      <c r="Q1179" s="6" t="s">
        <v>1476</v>
      </c>
      <c r="R1179" s="6" t="s">
        <v>1477</v>
      </c>
      <c r="S1179" s="6"/>
      <c r="T1179" s="6">
        <v>136565</v>
      </c>
      <c r="U1179" s="6" t="s">
        <v>4920</v>
      </c>
      <c r="V1179" s="6" t="s">
        <v>4921</v>
      </c>
      <c r="W1179" s="6"/>
      <c r="X1179" s="6"/>
      <c r="Y1179" s="6"/>
      <c r="Z1179" t="s">
        <v>4917</v>
      </c>
    </row>
    <row r="1180" spans="1:26">
      <c r="A1180" s="1">
        <v>44304</v>
      </c>
      <c r="B1180" s="2">
        <v>202104181429</v>
      </c>
      <c r="C1180" t="s">
        <v>18</v>
      </c>
      <c r="D1180" t="s">
        <v>5579</v>
      </c>
      <c r="E1180" t="s">
        <v>4919</v>
      </c>
      <c r="F1180" t="s">
        <v>19</v>
      </c>
      <c r="G1180" t="s">
        <v>1476</v>
      </c>
      <c r="H1180" s="3" t="s">
        <v>1474</v>
      </c>
      <c r="J1180" t="s">
        <v>1475</v>
      </c>
      <c r="K1180">
        <v>1</v>
      </c>
      <c r="L1180">
        <v>65</v>
      </c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  <c r="Y1180" s="6"/>
    </row>
    <row r="1181" spans="1:26">
      <c r="A1181" s="1">
        <v>44304</v>
      </c>
      <c r="B1181" s="2">
        <v>202104181430</v>
      </c>
      <c r="C1181" t="s">
        <v>18</v>
      </c>
      <c r="D1181" t="s">
        <v>5580</v>
      </c>
      <c r="E1181" t="s">
        <v>4925</v>
      </c>
      <c r="F1181" t="s">
        <v>19</v>
      </c>
      <c r="G1181" t="s">
        <v>1960</v>
      </c>
      <c r="H1181" s="3" t="s">
        <v>294</v>
      </c>
      <c r="J1181" t="s">
        <v>425</v>
      </c>
      <c r="K1181">
        <v>1</v>
      </c>
      <c r="L1181">
        <v>280</v>
      </c>
      <c r="N1181" s="6" t="s">
        <v>1479</v>
      </c>
      <c r="O1181" s="6"/>
      <c r="P1181" s="6">
        <v>650</v>
      </c>
      <c r="Q1181" s="6" t="s">
        <v>1960</v>
      </c>
      <c r="R1181" s="6" t="s">
        <v>1961</v>
      </c>
      <c r="S1181" s="6"/>
      <c r="T1181" s="6"/>
      <c r="U1181" s="6"/>
      <c r="V1181" s="6"/>
      <c r="W1181" s="6">
        <v>300</v>
      </c>
      <c r="X1181" s="6" t="s">
        <v>4926</v>
      </c>
      <c r="Y1181" s="6"/>
      <c r="Z1181" t="s">
        <v>4923</v>
      </c>
    </row>
    <row r="1182" spans="1:26">
      <c r="A1182" s="1">
        <v>44304</v>
      </c>
      <c r="B1182" s="2">
        <v>202104181430</v>
      </c>
      <c r="C1182" t="s">
        <v>18</v>
      </c>
      <c r="D1182" t="s">
        <v>5580</v>
      </c>
      <c r="E1182" t="s">
        <v>4925</v>
      </c>
      <c r="F1182" t="s">
        <v>19</v>
      </c>
      <c r="G1182" t="s">
        <v>1960</v>
      </c>
      <c r="H1182" s="3">
        <v>4714781020954</v>
      </c>
      <c r="J1182" t="s">
        <v>425</v>
      </c>
      <c r="K1182">
        <v>2</v>
      </c>
      <c r="L1182">
        <v>290</v>
      </c>
      <c r="N1182" s="6" t="s">
        <v>1497</v>
      </c>
      <c r="O1182" s="6"/>
      <c r="P1182" s="6">
        <v>650</v>
      </c>
      <c r="Q1182" s="6" t="s">
        <v>1960</v>
      </c>
      <c r="R1182" s="6" t="s">
        <v>1961</v>
      </c>
      <c r="S1182" s="6"/>
      <c r="T1182" s="6"/>
      <c r="U1182" s="6"/>
      <c r="V1182" s="6"/>
      <c r="W1182" s="6">
        <v>300</v>
      </c>
      <c r="X1182" s="6" t="s">
        <v>4926</v>
      </c>
      <c r="Y1182" s="6"/>
      <c r="Z1182" t="s">
        <v>4923</v>
      </c>
    </row>
    <row r="1183" spans="1:26">
      <c r="A1183" s="1">
        <v>44304</v>
      </c>
      <c r="B1183" s="2">
        <v>202104181430</v>
      </c>
      <c r="C1183" t="s">
        <v>18</v>
      </c>
      <c r="D1183" t="s">
        <v>5580</v>
      </c>
      <c r="E1183" t="s">
        <v>4925</v>
      </c>
      <c r="F1183" t="s">
        <v>19</v>
      </c>
      <c r="G1183" t="s">
        <v>1960</v>
      </c>
      <c r="H1183" s="3" t="s">
        <v>1474</v>
      </c>
      <c r="J1183" t="s">
        <v>1475</v>
      </c>
      <c r="K1183">
        <v>1</v>
      </c>
      <c r="L1183">
        <v>80</v>
      </c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  <c r="Y1183" s="6"/>
    </row>
    <row r="1184" spans="1:26">
      <c r="A1184" s="1">
        <v>44304</v>
      </c>
      <c r="B1184" s="2">
        <v>202104181431</v>
      </c>
      <c r="C1184" t="s">
        <v>18</v>
      </c>
      <c r="D1184" t="s">
        <v>5581</v>
      </c>
      <c r="E1184" t="s">
        <v>4930</v>
      </c>
      <c r="F1184" t="s">
        <v>19</v>
      </c>
      <c r="G1184" t="s">
        <v>1940</v>
      </c>
      <c r="H1184" s="3">
        <v>4714781024730</v>
      </c>
      <c r="J1184" t="s">
        <v>425</v>
      </c>
      <c r="K1184">
        <v>1</v>
      </c>
      <c r="L1184">
        <v>242</v>
      </c>
      <c r="N1184" s="6" t="s">
        <v>1500</v>
      </c>
      <c r="O1184" s="6"/>
      <c r="P1184" s="6">
        <v>1089</v>
      </c>
      <c r="Q1184" s="6" t="s">
        <v>1940</v>
      </c>
      <c r="R1184" s="6" t="s">
        <v>1048</v>
      </c>
      <c r="S1184" s="6"/>
      <c r="T1184" s="6"/>
      <c r="U1184" s="6"/>
      <c r="V1184" s="6"/>
      <c r="W1184" s="6">
        <v>411</v>
      </c>
      <c r="X1184" s="6" t="s">
        <v>4931</v>
      </c>
      <c r="Y1184" s="6"/>
      <c r="Z1184" t="s">
        <v>4928</v>
      </c>
    </row>
    <row r="1185" spans="1:26">
      <c r="A1185" s="1">
        <v>44304</v>
      </c>
      <c r="B1185" s="2">
        <v>202104181431</v>
      </c>
      <c r="C1185" t="s">
        <v>18</v>
      </c>
      <c r="D1185" t="s">
        <v>5581</v>
      </c>
      <c r="E1185" t="s">
        <v>4930</v>
      </c>
      <c r="F1185" t="s">
        <v>19</v>
      </c>
      <c r="G1185" t="s">
        <v>1940</v>
      </c>
      <c r="H1185" s="3">
        <v>4714781021012</v>
      </c>
      <c r="J1185" t="s">
        <v>425</v>
      </c>
      <c r="K1185">
        <v>1</v>
      </c>
      <c r="L1185">
        <v>149</v>
      </c>
      <c r="N1185" s="6" t="s">
        <v>3407</v>
      </c>
      <c r="O1185" s="6"/>
      <c r="P1185" s="6">
        <v>1089</v>
      </c>
      <c r="Q1185" s="6" t="s">
        <v>1940</v>
      </c>
      <c r="R1185" s="6" t="s">
        <v>1048</v>
      </c>
      <c r="S1185" s="6"/>
      <c r="T1185" s="6"/>
      <c r="U1185" s="6"/>
      <c r="V1185" s="6"/>
      <c r="W1185" s="6">
        <v>411</v>
      </c>
      <c r="X1185" s="6" t="s">
        <v>4931</v>
      </c>
      <c r="Y1185" s="6"/>
      <c r="Z1185" t="s">
        <v>4928</v>
      </c>
    </row>
    <row r="1186" spans="1:26">
      <c r="A1186" s="1">
        <v>44304</v>
      </c>
      <c r="B1186" s="2">
        <v>202104181431</v>
      </c>
      <c r="C1186" t="s">
        <v>18</v>
      </c>
      <c r="D1186" t="s">
        <v>5581</v>
      </c>
      <c r="E1186" t="s">
        <v>4930</v>
      </c>
      <c r="F1186" t="s">
        <v>19</v>
      </c>
      <c r="G1186" t="s">
        <v>1940</v>
      </c>
      <c r="H1186" s="3" t="s">
        <v>1043</v>
      </c>
      <c r="J1186" t="s">
        <v>425</v>
      </c>
      <c r="K1186">
        <v>1</v>
      </c>
      <c r="L1186">
        <v>399</v>
      </c>
      <c r="N1186" s="6" t="s">
        <v>1487</v>
      </c>
      <c r="O1186" s="6"/>
      <c r="P1186" s="6">
        <v>1089</v>
      </c>
      <c r="Q1186" s="6" t="s">
        <v>1940</v>
      </c>
      <c r="R1186" s="6" t="s">
        <v>1048</v>
      </c>
      <c r="S1186" s="6"/>
      <c r="T1186" s="6"/>
      <c r="U1186" s="6"/>
      <c r="V1186" s="6"/>
      <c r="W1186" s="6">
        <v>411</v>
      </c>
      <c r="X1186" s="6" t="s">
        <v>4931</v>
      </c>
      <c r="Y1186" s="6"/>
      <c r="Z1186" t="s">
        <v>4928</v>
      </c>
    </row>
    <row r="1187" spans="1:26">
      <c r="A1187" s="1">
        <v>44304</v>
      </c>
      <c r="B1187" s="2">
        <v>202104181431</v>
      </c>
      <c r="C1187" t="s">
        <v>18</v>
      </c>
      <c r="D1187" t="s">
        <v>5581</v>
      </c>
      <c r="E1187" t="s">
        <v>4930</v>
      </c>
      <c r="F1187" t="s">
        <v>19</v>
      </c>
      <c r="G1187" t="s">
        <v>1940</v>
      </c>
      <c r="H1187" s="3">
        <v>4714781024716</v>
      </c>
      <c r="J1187" t="s">
        <v>425</v>
      </c>
      <c r="K1187">
        <v>1</v>
      </c>
      <c r="L1187">
        <v>299</v>
      </c>
      <c r="N1187" s="6" t="s">
        <v>1515</v>
      </c>
      <c r="O1187" s="6"/>
      <c r="P1187" s="6">
        <v>1089</v>
      </c>
      <c r="Q1187" s="6" t="s">
        <v>1940</v>
      </c>
      <c r="R1187" s="6" t="s">
        <v>1048</v>
      </c>
      <c r="S1187" s="6"/>
      <c r="T1187" s="6"/>
      <c r="U1187" s="6"/>
      <c r="V1187" s="6"/>
      <c r="W1187" s="6">
        <v>411</v>
      </c>
      <c r="X1187" s="6" t="s">
        <v>4931</v>
      </c>
      <c r="Y1187" s="6"/>
      <c r="Z1187" t="s">
        <v>4928</v>
      </c>
    </row>
    <row r="1188" spans="1:26">
      <c r="A1188" s="1">
        <v>44304</v>
      </c>
      <c r="B1188" s="2">
        <v>202104181431</v>
      </c>
      <c r="C1188" t="s">
        <v>18</v>
      </c>
      <c r="D1188" t="s">
        <v>5581</v>
      </c>
      <c r="E1188" t="s">
        <v>4930</v>
      </c>
      <c r="F1188" t="s">
        <v>19</v>
      </c>
      <c r="G1188" t="s">
        <v>1940</v>
      </c>
      <c r="H1188" s="3" t="s">
        <v>1887</v>
      </c>
      <c r="J1188" t="s">
        <v>425</v>
      </c>
      <c r="K1188">
        <v>1</v>
      </c>
      <c r="L1188">
        <v>0</v>
      </c>
      <c r="N1188" s="6" t="s">
        <v>1888</v>
      </c>
      <c r="O1188" s="6"/>
      <c r="P1188" s="6">
        <v>1089</v>
      </c>
      <c r="Q1188" s="6" t="s">
        <v>1940</v>
      </c>
      <c r="R1188" s="6" t="s">
        <v>1048</v>
      </c>
      <c r="S1188" s="6"/>
      <c r="T1188" s="6"/>
      <c r="U1188" s="6"/>
      <c r="V1188" s="6"/>
      <c r="W1188" s="6">
        <v>411</v>
      </c>
      <c r="X1188" s="6" t="s">
        <v>4931</v>
      </c>
      <c r="Y1188" s="6"/>
      <c r="Z1188" t="s">
        <v>4928</v>
      </c>
    </row>
    <row r="1189" spans="1:26">
      <c r="A1189" s="1">
        <v>44304</v>
      </c>
      <c r="B1189" s="2">
        <v>202104181432</v>
      </c>
      <c r="C1189" t="s">
        <v>18</v>
      </c>
      <c r="D1189" t="s">
        <v>5582</v>
      </c>
      <c r="E1189" t="s">
        <v>4935</v>
      </c>
      <c r="F1189" t="s">
        <v>19</v>
      </c>
      <c r="G1189" t="s">
        <v>1476</v>
      </c>
      <c r="H1189" s="3" t="s">
        <v>186</v>
      </c>
      <c r="J1189" t="s">
        <v>425</v>
      </c>
      <c r="K1189">
        <v>1</v>
      </c>
      <c r="L1189">
        <v>450</v>
      </c>
      <c r="N1189" s="6" t="s">
        <v>1482</v>
      </c>
      <c r="O1189" s="6"/>
      <c r="P1189" s="6">
        <v>1048</v>
      </c>
      <c r="Q1189" s="6" t="s">
        <v>1476</v>
      </c>
      <c r="R1189" s="6" t="s">
        <v>1477</v>
      </c>
      <c r="S1189" s="6"/>
      <c r="T1189" s="6">
        <v>962977</v>
      </c>
      <c r="U1189" s="6" t="s">
        <v>4936</v>
      </c>
      <c r="V1189" s="6" t="s">
        <v>4937</v>
      </c>
      <c r="W1189" s="6"/>
      <c r="X1189" s="6"/>
      <c r="Y1189" s="6"/>
      <c r="Z1189" t="s">
        <v>4933</v>
      </c>
    </row>
    <row r="1190" spans="1:26">
      <c r="A1190" s="1">
        <v>44304</v>
      </c>
      <c r="B1190" s="2">
        <v>202104181432</v>
      </c>
      <c r="C1190" t="s">
        <v>18</v>
      </c>
      <c r="D1190" t="s">
        <v>5582</v>
      </c>
      <c r="E1190" t="s">
        <v>4935</v>
      </c>
      <c r="F1190" t="s">
        <v>19</v>
      </c>
      <c r="G1190" t="s">
        <v>1476</v>
      </c>
      <c r="H1190" s="3">
        <v>4714781024716</v>
      </c>
      <c r="J1190" t="s">
        <v>425</v>
      </c>
      <c r="K1190">
        <v>1</v>
      </c>
      <c r="L1190">
        <v>299</v>
      </c>
      <c r="N1190" s="6" t="s">
        <v>1515</v>
      </c>
      <c r="O1190" s="6"/>
      <c r="P1190" s="6">
        <v>1048</v>
      </c>
      <c r="Q1190" s="6" t="s">
        <v>1476</v>
      </c>
      <c r="R1190" s="6" t="s">
        <v>1477</v>
      </c>
      <c r="S1190" s="6"/>
      <c r="T1190" s="6">
        <v>962977</v>
      </c>
      <c r="U1190" s="6" t="s">
        <v>4936</v>
      </c>
      <c r="V1190" s="6" t="s">
        <v>4937</v>
      </c>
      <c r="W1190" s="6"/>
      <c r="X1190" s="6"/>
      <c r="Y1190" s="6"/>
      <c r="Z1190" t="s">
        <v>4933</v>
      </c>
    </row>
    <row r="1191" spans="1:26">
      <c r="A1191" s="1">
        <v>44304</v>
      </c>
      <c r="B1191" s="2">
        <v>202104181432</v>
      </c>
      <c r="C1191" t="s">
        <v>18</v>
      </c>
      <c r="D1191" t="s">
        <v>5582</v>
      </c>
      <c r="E1191" t="s">
        <v>4935</v>
      </c>
      <c r="F1191" t="s">
        <v>19</v>
      </c>
      <c r="G1191" t="s">
        <v>1476</v>
      </c>
      <c r="H1191" s="3">
        <v>4714781024730</v>
      </c>
      <c r="J1191" t="s">
        <v>425</v>
      </c>
      <c r="K1191">
        <v>1</v>
      </c>
      <c r="L1191">
        <v>299</v>
      </c>
      <c r="N1191" s="6" t="s">
        <v>1500</v>
      </c>
      <c r="O1191" s="6"/>
      <c r="P1191" s="6">
        <v>1048</v>
      </c>
      <c r="Q1191" s="6" t="s">
        <v>1476</v>
      </c>
      <c r="R1191" s="6" t="s">
        <v>1477</v>
      </c>
      <c r="S1191" s="6"/>
      <c r="T1191" s="6">
        <v>962977</v>
      </c>
      <c r="U1191" s="6" t="s">
        <v>4936</v>
      </c>
      <c r="V1191" s="6" t="s">
        <v>4937</v>
      </c>
      <c r="W1191" s="6"/>
      <c r="X1191" s="6"/>
      <c r="Y1191" s="6"/>
      <c r="Z1191" t="s">
        <v>4933</v>
      </c>
    </row>
    <row r="1192" spans="1:26">
      <c r="A1192" s="1">
        <v>44304</v>
      </c>
      <c r="B1192" s="2">
        <v>202104181432</v>
      </c>
      <c r="C1192" t="s">
        <v>18</v>
      </c>
      <c r="D1192" t="s">
        <v>5582</v>
      </c>
      <c r="E1192" t="s">
        <v>4935</v>
      </c>
      <c r="F1192" t="s">
        <v>19</v>
      </c>
      <c r="G1192" t="s">
        <v>1476</v>
      </c>
      <c r="H1192" s="3" t="s">
        <v>1740</v>
      </c>
      <c r="J1192" t="s">
        <v>425</v>
      </c>
      <c r="K1192">
        <v>1</v>
      </c>
      <c r="L1192">
        <v>0</v>
      </c>
      <c r="N1192" s="6" t="s">
        <v>1741</v>
      </c>
      <c r="O1192" s="6"/>
      <c r="P1192" s="6">
        <v>1048</v>
      </c>
      <c r="Q1192" s="6" t="s">
        <v>1476</v>
      </c>
      <c r="R1192" s="6" t="s">
        <v>1477</v>
      </c>
      <c r="S1192" s="6"/>
      <c r="T1192" s="6">
        <v>962977</v>
      </c>
      <c r="U1192" s="6" t="s">
        <v>4936</v>
      </c>
      <c r="V1192" s="6" t="s">
        <v>4937</v>
      </c>
      <c r="W1192" s="6"/>
      <c r="X1192" s="6"/>
      <c r="Y1192" s="6"/>
      <c r="Z1192" t="s">
        <v>4933</v>
      </c>
    </row>
    <row r="1193" spans="1:26">
      <c r="A1193" s="1">
        <v>44304</v>
      </c>
      <c r="B1193" s="2">
        <v>202104181433</v>
      </c>
      <c r="C1193" t="s">
        <v>18</v>
      </c>
      <c r="D1193" t="s">
        <v>5583</v>
      </c>
      <c r="E1193" t="s">
        <v>4941</v>
      </c>
      <c r="F1193" t="s">
        <v>19</v>
      </c>
      <c r="G1193" t="s">
        <v>1940</v>
      </c>
      <c r="H1193" s="3" t="s">
        <v>345</v>
      </c>
      <c r="J1193" t="s">
        <v>425</v>
      </c>
      <c r="K1193">
        <v>1</v>
      </c>
      <c r="L1193">
        <v>390</v>
      </c>
      <c r="N1193" s="6" t="s">
        <v>1924</v>
      </c>
      <c r="O1193" s="6"/>
      <c r="P1193" s="6">
        <v>809</v>
      </c>
      <c r="Q1193" s="6" t="s">
        <v>1940</v>
      </c>
      <c r="R1193" s="6" t="s">
        <v>1495</v>
      </c>
      <c r="S1193" s="6"/>
      <c r="T1193" s="6"/>
      <c r="U1193" s="6"/>
      <c r="V1193" s="6"/>
      <c r="W1193" s="6">
        <v>913</v>
      </c>
      <c r="X1193" s="6" t="s">
        <v>4942</v>
      </c>
      <c r="Y1193" s="6"/>
      <c r="Z1193" t="s">
        <v>4939</v>
      </c>
    </row>
    <row r="1194" spans="1:26">
      <c r="A1194" s="1">
        <v>44304</v>
      </c>
      <c r="B1194" s="2">
        <v>202104181433</v>
      </c>
      <c r="C1194" t="s">
        <v>18</v>
      </c>
      <c r="D1194" t="s">
        <v>5583</v>
      </c>
      <c r="E1194" t="s">
        <v>4941</v>
      </c>
      <c r="F1194" t="s">
        <v>19</v>
      </c>
      <c r="G1194" t="s">
        <v>1940</v>
      </c>
      <c r="H1194" s="3">
        <v>4714781021463</v>
      </c>
      <c r="J1194" t="s">
        <v>425</v>
      </c>
      <c r="K1194">
        <v>1</v>
      </c>
      <c r="L1194">
        <v>120</v>
      </c>
      <c r="N1194" s="6" t="s">
        <v>3102</v>
      </c>
      <c r="O1194" s="6"/>
      <c r="P1194" s="6">
        <v>809</v>
      </c>
      <c r="Q1194" s="6" t="s">
        <v>1940</v>
      </c>
      <c r="R1194" s="6" t="s">
        <v>1495</v>
      </c>
      <c r="S1194" s="6"/>
      <c r="T1194" s="6"/>
      <c r="U1194" s="6"/>
      <c r="V1194" s="6"/>
      <c r="W1194" s="6">
        <v>913</v>
      </c>
      <c r="X1194" s="6" t="s">
        <v>4942</v>
      </c>
      <c r="Y1194" s="6"/>
      <c r="Z1194" t="s">
        <v>4939</v>
      </c>
    </row>
    <row r="1195" spans="1:26">
      <c r="A1195" s="1">
        <v>44304</v>
      </c>
      <c r="B1195" s="2">
        <v>202104181433</v>
      </c>
      <c r="C1195" t="s">
        <v>18</v>
      </c>
      <c r="D1195" t="s">
        <v>5583</v>
      </c>
      <c r="E1195" t="s">
        <v>4941</v>
      </c>
      <c r="F1195" t="s">
        <v>19</v>
      </c>
      <c r="G1195" t="s">
        <v>1940</v>
      </c>
      <c r="H1195" s="3">
        <v>4714781024716</v>
      </c>
      <c r="J1195" t="s">
        <v>425</v>
      </c>
      <c r="K1195">
        <v>1</v>
      </c>
      <c r="L1195">
        <v>299</v>
      </c>
      <c r="N1195" s="6" t="s">
        <v>1515</v>
      </c>
      <c r="O1195" s="6"/>
      <c r="P1195" s="6">
        <v>809</v>
      </c>
      <c r="Q1195" s="6" t="s">
        <v>1940</v>
      </c>
      <c r="R1195" s="6" t="s">
        <v>1495</v>
      </c>
      <c r="S1195" s="6"/>
      <c r="T1195" s="6"/>
      <c r="U1195" s="6"/>
      <c r="V1195" s="6"/>
      <c r="W1195" s="6">
        <v>913</v>
      </c>
      <c r="X1195" s="6" t="s">
        <v>4942</v>
      </c>
      <c r="Y1195" s="6"/>
      <c r="Z1195" t="s">
        <v>4939</v>
      </c>
    </row>
    <row r="1196" spans="1:26">
      <c r="A1196" s="1">
        <v>44304</v>
      </c>
      <c r="B1196" s="2">
        <v>202104181434</v>
      </c>
      <c r="C1196" t="s">
        <v>18</v>
      </c>
      <c r="D1196" t="s">
        <v>5584</v>
      </c>
      <c r="E1196" t="s">
        <v>4946</v>
      </c>
      <c r="F1196" t="s">
        <v>19</v>
      </c>
      <c r="G1196" t="s">
        <v>1940</v>
      </c>
      <c r="H1196" s="3">
        <v>4714781021463</v>
      </c>
      <c r="J1196" t="s">
        <v>425</v>
      </c>
      <c r="K1196">
        <v>1</v>
      </c>
      <c r="L1196">
        <v>120</v>
      </c>
      <c r="N1196" s="6" t="s">
        <v>3102</v>
      </c>
      <c r="O1196" s="6"/>
      <c r="P1196" s="6">
        <v>379</v>
      </c>
      <c r="Q1196" s="6" t="s">
        <v>1940</v>
      </c>
      <c r="R1196" s="6" t="s">
        <v>1048</v>
      </c>
      <c r="S1196" s="6"/>
      <c r="T1196" s="6"/>
      <c r="U1196" s="6"/>
      <c r="V1196" s="6"/>
      <c r="W1196" s="6">
        <v>265</v>
      </c>
      <c r="X1196" s="6" t="s">
        <v>4947</v>
      </c>
      <c r="Y1196" s="6"/>
      <c r="Z1196" t="s">
        <v>4944</v>
      </c>
    </row>
    <row r="1197" spans="1:26">
      <c r="A1197" s="1">
        <v>44304</v>
      </c>
      <c r="B1197" s="2">
        <v>202104181434</v>
      </c>
      <c r="C1197" t="s">
        <v>18</v>
      </c>
      <c r="D1197" t="s">
        <v>5584</v>
      </c>
      <c r="E1197" t="s">
        <v>4946</v>
      </c>
      <c r="F1197" t="s">
        <v>19</v>
      </c>
      <c r="G1197" t="s">
        <v>1940</v>
      </c>
      <c r="H1197" s="3" t="s">
        <v>1027</v>
      </c>
      <c r="J1197" t="s">
        <v>425</v>
      </c>
      <c r="K1197">
        <v>1</v>
      </c>
      <c r="L1197">
        <v>199</v>
      </c>
      <c r="N1197" s="6" t="s">
        <v>1527</v>
      </c>
      <c r="O1197" s="6"/>
      <c r="P1197" s="6">
        <v>379</v>
      </c>
      <c r="Q1197" s="6" t="s">
        <v>1940</v>
      </c>
      <c r="R1197" s="6" t="s">
        <v>1048</v>
      </c>
      <c r="S1197" s="6"/>
      <c r="T1197" s="6"/>
      <c r="U1197" s="6"/>
      <c r="V1197" s="6"/>
      <c r="W1197" s="6">
        <v>265</v>
      </c>
      <c r="X1197" s="6" t="s">
        <v>4947</v>
      </c>
      <c r="Y1197" s="6"/>
      <c r="Z1197" t="s">
        <v>4944</v>
      </c>
    </row>
    <row r="1198" spans="1:26">
      <c r="A1198" s="1">
        <v>44304</v>
      </c>
      <c r="B1198" s="2">
        <v>202104181434</v>
      </c>
      <c r="C1198" t="s">
        <v>18</v>
      </c>
      <c r="D1198" t="s">
        <v>5584</v>
      </c>
      <c r="E1198" t="s">
        <v>4946</v>
      </c>
      <c r="F1198" t="s">
        <v>19</v>
      </c>
      <c r="G1198" t="s">
        <v>1940</v>
      </c>
      <c r="H1198" s="3" t="s">
        <v>1474</v>
      </c>
      <c r="J1198" t="s">
        <v>1475</v>
      </c>
      <c r="K1198">
        <v>1</v>
      </c>
      <c r="L1198">
        <v>60</v>
      </c>
      <c r="N1198" s="6"/>
      <c r="O1198" s="6"/>
      <c r="P1198" s="6"/>
      <c r="Q1198" s="6"/>
      <c r="R1198" s="6"/>
      <c r="S1198" s="6"/>
      <c r="T1198" s="6"/>
      <c r="U1198" s="6"/>
      <c r="V1198" s="6"/>
      <c r="W1198" s="6"/>
      <c r="X1198" s="6"/>
      <c r="Y1198" s="6"/>
    </row>
    <row r="1199" spans="1:26">
      <c r="A1199" s="1">
        <v>44304</v>
      </c>
      <c r="B1199" s="2">
        <v>202104181435</v>
      </c>
      <c r="C1199" t="s">
        <v>18</v>
      </c>
      <c r="D1199" t="s">
        <v>5585</v>
      </c>
      <c r="E1199" t="s">
        <v>4952</v>
      </c>
      <c r="F1199" t="s">
        <v>19</v>
      </c>
      <c r="G1199" t="s">
        <v>1476</v>
      </c>
      <c r="H1199" s="3">
        <v>4714781020107</v>
      </c>
      <c r="J1199" t="s">
        <v>425</v>
      </c>
      <c r="K1199">
        <v>1</v>
      </c>
      <c r="L1199">
        <v>399</v>
      </c>
      <c r="N1199" s="6" t="s">
        <v>877</v>
      </c>
      <c r="O1199" s="6"/>
      <c r="P1199" s="6">
        <v>464</v>
      </c>
      <c r="Q1199" s="6" t="s">
        <v>1476</v>
      </c>
      <c r="R1199" s="6" t="s">
        <v>1477</v>
      </c>
      <c r="S1199" s="6"/>
      <c r="T1199" s="6">
        <v>194620</v>
      </c>
      <c r="U1199" s="6" t="s">
        <v>4953</v>
      </c>
      <c r="V1199" s="6" t="s">
        <v>4954</v>
      </c>
      <c r="W1199" s="6"/>
      <c r="X1199" s="6"/>
      <c r="Y1199" s="6"/>
      <c r="Z1199" t="s">
        <v>4950</v>
      </c>
    </row>
    <row r="1200" spans="1:26">
      <c r="A1200" s="1">
        <v>44304</v>
      </c>
      <c r="B1200" s="2">
        <v>202104181435</v>
      </c>
      <c r="C1200" t="s">
        <v>18</v>
      </c>
      <c r="D1200" t="s">
        <v>5585</v>
      </c>
      <c r="E1200" t="s">
        <v>4952</v>
      </c>
      <c r="F1200" t="s">
        <v>19</v>
      </c>
      <c r="G1200" t="s">
        <v>1476</v>
      </c>
      <c r="H1200" s="3" t="s">
        <v>1474</v>
      </c>
      <c r="J1200" t="s">
        <v>1475</v>
      </c>
      <c r="K1200">
        <v>1</v>
      </c>
      <c r="L1200">
        <v>65</v>
      </c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  <c r="Y1200" s="6"/>
    </row>
    <row r="1201" spans="1:26">
      <c r="A1201" s="1">
        <v>44304</v>
      </c>
      <c r="B1201" s="2">
        <v>202104181436</v>
      </c>
      <c r="C1201" t="s">
        <v>18</v>
      </c>
      <c r="D1201" t="s">
        <v>5586</v>
      </c>
      <c r="E1201" t="s">
        <v>4958</v>
      </c>
      <c r="F1201" t="s">
        <v>19</v>
      </c>
      <c r="G1201" t="s">
        <v>1940</v>
      </c>
      <c r="H1201" s="3" t="s">
        <v>248</v>
      </c>
      <c r="J1201" t="s">
        <v>425</v>
      </c>
      <c r="K1201">
        <v>1</v>
      </c>
      <c r="L1201">
        <v>848</v>
      </c>
      <c r="N1201" s="6" t="s">
        <v>1485</v>
      </c>
      <c r="O1201" s="6"/>
      <c r="P1201" s="6">
        <v>1875</v>
      </c>
      <c r="Q1201" s="6" t="s">
        <v>1940</v>
      </c>
      <c r="R1201" s="6" t="s">
        <v>1495</v>
      </c>
      <c r="S1201" s="6"/>
      <c r="T1201" s="6"/>
      <c r="U1201" s="6"/>
      <c r="V1201" s="6"/>
      <c r="W1201" s="6">
        <v>807</v>
      </c>
      <c r="X1201" s="6" t="s">
        <v>4959</v>
      </c>
      <c r="Y1201" s="6"/>
      <c r="Z1201" t="s">
        <v>4956</v>
      </c>
    </row>
    <row r="1202" spans="1:26">
      <c r="A1202" s="1">
        <v>44304</v>
      </c>
      <c r="B1202" s="2">
        <v>202104181436</v>
      </c>
      <c r="C1202" t="s">
        <v>18</v>
      </c>
      <c r="D1202" t="s">
        <v>5586</v>
      </c>
      <c r="E1202" t="s">
        <v>4958</v>
      </c>
      <c r="F1202" t="s">
        <v>19</v>
      </c>
      <c r="G1202" t="s">
        <v>1940</v>
      </c>
      <c r="H1202" s="3">
        <v>4714781020107</v>
      </c>
      <c r="J1202" t="s">
        <v>425</v>
      </c>
      <c r="K1202">
        <v>2</v>
      </c>
      <c r="L1202">
        <v>798</v>
      </c>
      <c r="N1202" s="6" t="s">
        <v>877</v>
      </c>
      <c r="O1202" s="6"/>
      <c r="P1202" s="6">
        <v>1875</v>
      </c>
      <c r="Q1202" s="6" t="s">
        <v>1940</v>
      </c>
      <c r="R1202" s="6" t="s">
        <v>1495</v>
      </c>
      <c r="S1202" s="6"/>
      <c r="T1202" s="6"/>
      <c r="U1202" s="6"/>
      <c r="V1202" s="6"/>
      <c r="W1202" s="6">
        <v>807</v>
      </c>
      <c r="X1202" s="6" t="s">
        <v>4959</v>
      </c>
      <c r="Y1202" s="6"/>
      <c r="Z1202" t="s">
        <v>4956</v>
      </c>
    </row>
    <row r="1203" spans="1:26">
      <c r="A1203" s="1">
        <v>44304</v>
      </c>
      <c r="B1203" s="2">
        <v>202104181436</v>
      </c>
      <c r="C1203" t="s">
        <v>18</v>
      </c>
      <c r="D1203" t="s">
        <v>5586</v>
      </c>
      <c r="E1203" t="s">
        <v>4958</v>
      </c>
      <c r="F1203" t="s">
        <v>19</v>
      </c>
      <c r="G1203" t="s">
        <v>1940</v>
      </c>
      <c r="H1203" s="3">
        <v>4714781021463</v>
      </c>
      <c r="J1203" t="s">
        <v>425</v>
      </c>
      <c r="K1203">
        <v>1</v>
      </c>
      <c r="L1203">
        <v>120</v>
      </c>
      <c r="N1203" s="6" t="s">
        <v>3102</v>
      </c>
      <c r="O1203" s="6"/>
      <c r="P1203" s="6">
        <v>1875</v>
      </c>
      <c r="Q1203" s="6" t="s">
        <v>1940</v>
      </c>
      <c r="R1203" s="6" t="s">
        <v>1495</v>
      </c>
      <c r="S1203" s="6"/>
      <c r="T1203" s="6"/>
      <c r="U1203" s="6"/>
      <c r="V1203" s="6"/>
      <c r="W1203" s="6">
        <v>807</v>
      </c>
      <c r="X1203" s="6" t="s">
        <v>4959</v>
      </c>
      <c r="Y1203" s="6"/>
      <c r="Z1203" t="s">
        <v>4956</v>
      </c>
    </row>
    <row r="1204" spans="1:26">
      <c r="A1204" s="1">
        <v>44304</v>
      </c>
      <c r="B1204" s="2">
        <v>202104181436</v>
      </c>
      <c r="C1204" t="s">
        <v>18</v>
      </c>
      <c r="D1204" t="s">
        <v>5586</v>
      </c>
      <c r="E1204" t="s">
        <v>4958</v>
      </c>
      <c r="F1204" t="s">
        <v>19</v>
      </c>
      <c r="G1204" t="s">
        <v>1940</v>
      </c>
      <c r="H1204" s="3">
        <v>4714781020794</v>
      </c>
      <c r="J1204" t="s">
        <v>425</v>
      </c>
      <c r="K1204">
        <v>1</v>
      </c>
      <c r="L1204">
        <v>109</v>
      </c>
      <c r="N1204" s="6" t="s">
        <v>1954</v>
      </c>
      <c r="O1204" s="6"/>
      <c r="P1204" s="6">
        <v>1875</v>
      </c>
      <c r="Q1204" s="6" t="s">
        <v>1940</v>
      </c>
      <c r="R1204" s="6" t="s">
        <v>1495</v>
      </c>
      <c r="S1204" s="6"/>
      <c r="T1204" s="6"/>
      <c r="U1204" s="6"/>
      <c r="V1204" s="6"/>
      <c r="W1204" s="6">
        <v>807</v>
      </c>
      <c r="X1204" s="6" t="s">
        <v>4959</v>
      </c>
      <c r="Y1204" s="6"/>
      <c r="Z1204" t="s">
        <v>4956</v>
      </c>
    </row>
    <row r="1205" spans="1:26">
      <c r="A1205" s="1">
        <v>44304</v>
      </c>
      <c r="B1205" s="2">
        <v>202104181436</v>
      </c>
      <c r="C1205" t="s">
        <v>18</v>
      </c>
      <c r="D1205" t="s">
        <v>5586</v>
      </c>
      <c r="E1205" t="s">
        <v>4958</v>
      </c>
      <c r="F1205" t="s">
        <v>19</v>
      </c>
      <c r="G1205" t="s">
        <v>1940</v>
      </c>
      <c r="H1205" s="3" t="s">
        <v>1887</v>
      </c>
      <c r="J1205" t="s">
        <v>425</v>
      </c>
      <c r="K1205">
        <v>1</v>
      </c>
      <c r="L1205">
        <v>0</v>
      </c>
      <c r="N1205" s="6" t="s">
        <v>1888</v>
      </c>
      <c r="O1205" s="6"/>
      <c r="P1205" s="6">
        <v>1875</v>
      </c>
      <c r="Q1205" s="6" t="s">
        <v>1940</v>
      </c>
      <c r="R1205" s="6" t="s">
        <v>1495</v>
      </c>
      <c r="S1205" s="6"/>
      <c r="T1205" s="6"/>
      <c r="U1205" s="6"/>
      <c r="V1205" s="6"/>
      <c r="W1205" s="6">
        <v>807</v>
      </c>
      <c r="X1205" s="6" t="s">
        <v>4959</v>
      </c>
      <c r="Y1205" s="6"/>
      <c r="Z1205" t="s">
        <v>4956</v>
      </c>
    </row>
    <row r="1206" spans="1:26">
      <c r="A1206" s="1">
        <v>44304</v>
      </c>
      <c r="B1206" s="2">
        <v>202104181436</v>
      </c>
      <c r="C1206" t="s">
        <v>18</v>
      </c>
      <c r="D1206" t="s">
        <v>5586</v>
      </c>
      <c r="E1206" t="s">
        <v>4958</v>
      </c>
      <c r="F1206" t="s">
        <v>19</v>
      </c>
      <c r="G1206" t="s">
        <v>1940</v>
      </c>
      <c r="H1206" s="3" t="s">
        <v>1740</v>
      </c>
      <c r="J1206" t="s">
        <v>425</v>
      </c>
      <c r="K1206">
        <v>1</v>
      </c>
      <c r="L1206">
        <v>0</v>
      </c>
      <c r="N1206" s="6" t="s">
        <v>1741</v>
      </c>
      <c r="O1206" s="6"/>
      <c r="P1206" s="6">
        <v>1875</v>
      </c>
      <c r="Q1206" s="6" t="s">
        <v>1940</v>
      </c>
      <c r="R1206" s="6" t="s">
        <v>1495</v>
      </c>
      <c r="S1206" s="6"/>
      <c r="T1206" s="6"/>
      <c r="U1206" s="6"/>
      <c r="V1206" s="6"/>
      <c r="W1206" s="6">
        <v>807</v>
      </c>
      <c r="X1206" s="6" t="s">
        <v>4959</v>
      </c>
      <c r="Y1206" s="6"/>
      <c r="Z1206" t="s">
        <v>4956</v>
      </c>
    </row>
    <row r="1207" spans="1:26">
      <c r="A1207" s="1">
        <v>44304</v>
      </c>
      <c r="B1207" s="2">
        <v>202104181436</v>
      </c>
      <c r="C1207" t="s">
        <v>18</v>
      </c>
      <c r="D1207" t="s">
        <v>5586</v>
      </c>
      <c r="E1207" t="s">
        <v>4958</v>
      </c>
      <c r="F1207" t="s">
        <v>19</v>
      </c>
      <c r="G1207" t="s">
        <v>1940</v>
      </c>
      <c r="H1207" s="3" t="s">
        <v>1810</v>
      </c>
      <c r="J1207" t="s">
        <v>425</v>
      </c>
      <c r="K1207">
        <v>1</v>
      </c>
      <c r="L1207">
        <v>0</v>
      </c>
      <c r="N1207" s="6" t="s">
        <v>1811</v>
      </c>
      <c r="O1207" s="6"/>
      <c r="P1207" s="6">
        <v>1875</v>
      </c>
      <c r="Q1207" s="6" t="s">
        <v>1940</v>
      </c>
      <c r="R1207" s="6" t="s">
        <v>1495</v>
      </c>
      <c r="S1207" s="6"/>
      <c r="T1207" s="6"/>
      <c r="U1207" s="6"/>
      <c r="V1207" s="6"/>
      <c r="W1207" s="6">
        <v>807</v>
      </c>
      <c r="X1207" s="6" t="s">
        <v>4959</v>
      </c>
      <c r="Y1207" s="6"/>
      <c r="Z1207" t="s">
        <v>4956</v>
      </c>
    </row>
    <row r="1208" spans="1:26">
      <c r="A1208" s="1">
        <v>44304</v>
      </c>
      <c r="B1208" s="2">
        <v>202104181437</v>
      </c>
      <c r="C1208" t="s">
        <v>18</v>
      </c>
      <c r="D1208" t="s">
        <v>5587</v>
      </c>
      <c r="E1208" t="s">
        <v>4963</v>
      </c>
      <c r="F1208" t="s">
        <v>19</v>
      </c>
      <c r="G1208" t="s">
        <v>1476</v>
      </c>
      <c r="H1208" s="3" t="s">
        <v>163</v>
      </c>
      <c r="J1208" t="s">
        <v>425</v>
      </c>
      <c r="K1208">
        <v>1</v>
      </c>
      <c r="L1208">
        <v>347</v>
      </c>
      <c r="N1208" s="6" t="s">
        <v>1487</v>
      </c>
      <c r="O1208" s="6"/>
      <c r="P1208" s="6">
        <v>996</v>
      </c>
      <c r="Q1208" s="6" t="s">
        <v>1476</v>
      </c>
      <c r="R1208" s="6" t="s">
        <v>1477</v>
      </c>
      <c r="S1208" s="6"/>
      <c r="T1208" s="6">
        <v>982557</v>
      </c>
      <c r="U1208" s="6" t="s">
        <v>4964</v>
      </c>
      <c r="V1208" s="6" t="s">
        <v>4965</v>
      </c>
      <c r="W1208" s="6"/>
      <c r="X1208" s="6"/>
      <c r="Y1208" s="6"/>
      <c r="Z1208" t="s">
        <v>4961</v>
      </c>
    </row>
    <row r="1209" spans="1:26">
      <c r="A1209" s="1">
        <v>44304</v>
      </c>
      <c r="B1209" s="2">
        <v>202104181437</v>
      </c>
      <c r="C1209" t="s">
        <v>18</v>
      </c>
      <c r="D1209" t="s">
        <v>5587</v>
      </c>
      <c r="E1209" t="s">
        <v>4963</v>
      </c>
      <c r="F1209" t="s">
        <v>19</v>
      </c>
      <c r="G1209" t="s">
        <v>1476</v>
      </c>
      <c r="H1209" s="3" t="s">
        <v>175</v>
      </c>
      <c r="J1209" t="s">
        <v>425</v>
      </c>
      <c r="K1209">
        <v>1</v>
      </c>
      <c r="L1209">
        <v>450</v>
      </c>
      <c r="N1209" s="6" t="s">
        <v>1482</v>
      </c>
      <c r="O1209" s="6"/>
      <c r="P1209" s="6">
        <v>996</v>
      </c>
      <c r="Q1209" s="6" t="s">
        <v>1476</v>
      </c>
      <c r="R1209" s="6" t="s">
        <v>1477</v>
      </c>
      <c r="S1209" s="6"/>
      <c r="T1209" s="6">
        <v>982557</v>
      </c>
      <c r="U1209" s="6" t="s">
        <v>4964</v>
      </c>
      <c r="V1209" s="6" t="s">
        <v>4965</v>
      </c>
      <c r="W1209" s="6"/>
      <c r="X1209" s="6"/>
      <c r="Y1209" s="6"/>
      <c r="Z1209" t="s">
        <v>4961</v>
      </c>
    </row>
    <row r="1210" spans="1:26">
      <c r="A1210" s="1">
        <v>44304</v>
      </c>
      <c r="B1210" s="2">
        <v>202104181437</v>
      </c>
      <c r="C1210" t="s">
        <v>18</v>
      </c>
      <c r="D1210" t="s">
        <v>5587</v>
      </c>
      <c r="E1210" t="s">
        <v>4963</v>
      </c>
      <c r="F1210" t="s">
        <v>19</v>
      </c>
      <c r="G1210" t="s">
        <v>1476</v>
      </c>
      <c r="H1210" s="3" t="s">
        <v>1021</v>
      </c>
      <c r="J1210" t="s">
        <v>425</v>
      </c>
      <c r="K1210">
        <v>1</v>
      </c>
      <c r="L1210">
        <v>199</v>
      </c>
      <c r="N1210" s="6" t="s">
        <v>1527</v>
      </c>
      <c r="O1210" s="6"/>
      <c r="P1210" s="6">
        <v>996</v>
      </c>
      <c r="Q1210" s="6" t="s">
        <v>1476</v>
      </c>
      <c r="R1210" s="6" t="s">
        <v>1477</v>
      </c>
      <c r="S1210" s="6"/>
      <c r="T1210" s="6">
        <v>982557</v>
      </c>
      <c r="U1210" s="6" t="s">
        <v>4964</v>
      </c>
      <c r="V1210" s="6" t="s">
        <v>4965</v>
      </c>
      <c r="W1210" s="6"/>
      <c r="X1210" s="6"/>
      <c r="Y1210" s="6"/>
      <c r="Z1210" t="s">
        <v>4961</v>
      </c>
    </row>
    <row r="1211" spans="1:26">
      <c r="A1211" s="1">
        <v>44304</v>
      </c>
      <c r="B1211" s="2">
        <v>202104181437</v>
      </c>
      <c r="C1211" t="s">
        <v>18</v>
      </c>
      <c r="D1211" t="s">
        <v>5587</v>
      </c>
      <c r="E1211" t="s">
        <v>4963</v>
      </c>
      <c r="F1211" t="s">
        <v>19</v>
      </c>
      <c r="G1211" t="s">
        <v>1476</v>
      </c>
      <c r="H1211" s="3" t="s">
        <v>1887</v>
      </c>
      <c r="J1211" t="s">
        <v>425</v>
      </c>
      <c r="K1211">
        <v>1</v>
      </c>
      <c r="L1211">
        <v>0</v>
      </c>
      <c r="N1211" s="6" t="s">
        <v>1888</v>
      </c>
      <c r="O1211" s="6"/>
      <c r="P1211" s="6">
        <v>996</v>
      </c>
      <c r="Q1211" s="6" t="s">
        <v>1476</v>
      </c>
      <c r="R1211" s="6" t="s">
        <v>1477</v>
      </c>
      <c r="S1211" s="6"/>
      <c r="T1211" s="6">
        <v>982557</v>
      </c>
      <c r="U1211" s="6" t="s">
        <v>4964</v>
      </c>
      <c r="V1211" s="6" t="s">
        <v>4965</v>
      </c>
      <c r="W1211" s="6"/>
      <c r="X1211" s="6"/>
      <c r="Y1211" s="6"/>
      <c r="Z1211" t="s">
        <v>4961</v>
      </c>
    </row>
    <row r="1212" spans="1:26">
      <c r="A1212" s="1">
        <v>44304</v>
      </c>
      <c r="B1212" s="2">
        <v>202104181438</v>
      </c>
      <c r="C1212" t="s">
        <v>18</v>
      </c>
      <c r="D1212" t="s">
        <v>5588</v>
      </c>
      <c r="E1212" t="s">
        <v>4969</v>
      </c>
      <c r="F1212" t="s">
        <v>19</v>
      </c>
      <c r="G1212" t="s">
        <v>1940</v>
      </c>
      <c r="H1212" s="3">
        <v>4714781024723</v>
      </c>
      <c r="J1212" t="s">
        <v>425</v>
      </c>
      <c r="K1212">
        <v>3</v>
      </c>
      <c r="L1212">
        <v>846</v>
      </c>
      <c r="N1212" s="6" t="s">
        <v>1525</v>
      </c>
      <c r="O1212" s="6"/>
      <c r="P1212" s="6">
        <v>966</v>
      </c>
      <c r="Q1212" s="6" t="s">
        <v>1940</v>
      </c>
      <c r="R1212" s="6" t="s">
        <v>1048</v>
      </c>
      <c r="S1212" s="6"/>
      <c r="T1212" s="6"/>
      <c r="U1212" s="6"/>
      <c r="V1212" s="6"/>
      <c r="W1212" s="6">
        <v>500</v>
      </c>
      <c r="X1212" s="6" t="s">
        <v>4970</v>
      </c>
      <c r="Y1212" s="6"/>
      <c r="Z1212" t="s">
        <v>4967</v>
      </c>
    </row>
    <row r="1213" spans="1:26">
      <c r="A1213" s="1">
        <v>44304</v>
      </c>
      <c r="B1213" s="2">
        <v>202104181438</v>
      </c>
      <c r="C1213" t="s">
        <v>18</v>
      </c>
      <c r="D1213" t="s">
        <v>5588</v>
      </c>
      <c r="E1213" t="s">
        <v>4969</v>
      </c>
      <c r="F1213" t="s">
        <v>19</v>
      </c>
      <c r="G1213" t="s">
        <v>1940</v>
      </c>
      <c r="H1213" s="3">
        <v>4714781021463</v>
      </c>
      <c r="J1213" t="s">
        <v>425</v>
      </c>
      <c r="K1213">
        <v>1</v>
      </c>
      <c r="L1213">
        <v>120</v>
      </c>
      <c r="N1213" s="6" t="s">
        <v>3102</v>
      </c>
      <c r="O1213" s="6"/>
      <c r="P1213" s="6">
        <v>966</v>
      </c>
      <c r="Q1213" s="6" t="s">
        <v>1940</v>
      </c>
      <c r="R1213" s="6" t="s">
        <v>1048</v>
      </c>
      <c r="S1213" s="6"/>
      <c r="T1213" s="6"/>
      <c r="U1213" s="6"/>
      <c r="V1213" s="6"/>
      <c r="W1213" s="6">
        <v>500</v>
      </c>
      <c r="X1213" s="6" t="s">
        <v>4970</v>
      </c>
      <c r="Y1213" s="6"/>
      <c r="Z1213" t="s">
        <v>4967</v>
      </c>
    </row>
    <row r="1214" spans="1:26">
      <c r="A1214" s="1">
        <v>44304</v>
      </c>
      <c r="B1214" s="2">
        <v>202104181438</v>
      </c>
      <c r="C1214" t="s">
        <v>18</v>
      </c>
      <c r="D1214" t="s">
        <v>5588</v>
      </c>
      <c r="E1214" t="s">
        <v>4969</v>
      </c>
      <c r="F1214" t="s">
        <v>19</v>
      </c>
      <c r="G1214" t="s">
        <v>1940</v>
      </c>
      <c r="H1214" s="3" t="s">
        <v>1810</v>
      </c>
      <c r="J1214" t="s">
        <v>425</v>
      </c>
      <c r="K1214">
        <v>1</v>
      </c>
      <c r="L1214">
        <v>0</v>
      </c>
      <c r="N1214" s="6" t="s">
        <v>1811</v>
      </c>
      <c r="O1214" s="6"/>
      <c r="P1214" s="6">
        <v>966</v>
      </c>
      <c r="Q1214" s="6" t="s">
        <v>1940</v>
      </c>
      <c r="R1214" s="6" t="s">
        <v>1048</v>
      </c>
      <c r="S1214" s="6"/>
      <c r="T1214" s="6"/>
      <c r="U1214" s="6"/>
      <c r="V1214" s="6"/>
      <c r="W1214" s="6">
        <v>500</v>
      </c>
      <c r="X1214" s="6" t="s">
        <v>4970</v>
      </c>
      <c r="Y1214" s="6"/>
      <c r="Z1214" t="s">
        <v>4967</v>
      </c>
    </row>
    <row r="1215" spans="1:26">
      <c r="A1215" s="1">
        <v>44304</v>
      </c>
      <c r="B1215" s="2">
        <v>202104181439</v>
      </c>
      <c r="C1215" t="s">
        <v>18</v>
      </c>
      <c r="D1215" t="s">
        <v>5589</v>
      </c>
      <c r="E1215" t="s">
        <v>4974</v>
      </c>
      <c r="F1215" t="s">
        <v>19</v>
      </c>
      <c r="G1215" t="s">
        <v>1476</v>
      </c>
      <c r="H1215" s="3">
        <v>4714781021401</v>
      </c>
      <c r="J1215" t="s">
        <v>425</v>
      </c>
      <c r="K1215">
        <v>1</v>
      </c>
      <c r="L1215">
        <v>99</v>
      </c>
      <c r="N1215" s="6" t="s">
        <v>2411</v>
      </c>
      <c r="O1215" s="6"/>
      <c r="P1215" s="6">
        <v>164</v>
      </c>
      <c r="Q1215" s="6" t="s">
        <v>1476</v>
      </c>
      <c r="R1215" s="6" t="s">
        <v>1477</v>
      </c>
      <c r="S1215" s="6"/>
      <c r="T1215" s="6">
        <v>181956</v>
      </c>
      <c r="U1215" s="6" t="s">
        <v>4975</v>
      </c>
      <c r="V1215" s="6" t="s">
        <v>4976</v>
      </c>
      <c r="W1215" s="6"/>
      <c r="X1215" s="6"/>
      <c r="Y1215" s="6" t="s">
        <v>4977</v>
      </c>
      <c r="Z1215" t="s">
        <v>4972</v>
      </c>
    </row>
    <row r="1216" spans="1:26">
      <c r="A1216" s="1">
        <v>44304</v>
      </c>
      <c r="B1216" s="2">
        <v>202104181439</v>
      </c>
      <c r="C1216" t="s">
        <v>18</v>
      </c>
      <c r="D1216" t="s">
        <v>5589</v>
      </c>
      <c r="E1216" t="s">
        <v>4974</v>
      </c>
      <c r="F1216" t="s">
        <v>19</v>
      </c>
      <c r="G1216" t="s">
        <v>1476</v>
      </c>
      <c r="H1216" s="3" t="s">
        <v>1474</v>
      </c>
      <c r="J1216" t="s">
        <v>1475</v>
      </c>
      <c r="K1216">
        <v>1</v>
      </c>
      <c r="L1216">
        <v>65</v>
      </c>
      <c r="N1216" s="6"/>
      <c r="O1216" s="6"/>
      <c r="P1216" s="6"/>
      <c r="Q1216" s="6"/>
      <c r="R1216" s="6"/>
      <c r="S1216" s="6"/>
      <c r="T1216" s="6"/>
      <c r="U1216" s="6"/>
      <c r="V1216" s="6"/>
      <c r="W1216" s="6"/>
      <c r="X1216" s="6"/>
      <c r="Y1216" s="6"/>
    </row>
    <row r="1217" spans="1:26">
      <c r="A1217" s="1">
        <v>44304</v>
      </c>
      <c r="B1217" s="2">
        <v>202104181440</v>
      </c>
      <c r="C1217" t="s">
        <v>18</v>
      </c>
      <c r="D1217" t="s">
        <v>5590</v>
      </c>
      <c r="E1217" t="s">
        <v>4981</v>
      </c>
      <c r="F1217" t="s">
        <v>19</v>
      </c>
      <c r="G1217" t="s">
        <v>1960</v>
      </c>
      <c r="H1217" s="3">
        <v>4714781020107</v>
      </c>
      <c r="J1217" t="s">
        <v>425</v>
      </c>
      <c r="K1217">
        <v>4</v>
      </c>
      <c r="L1217">
        <v>1516</v>
      </c>
      <c r="N1217" s="6" t="s">
        <v>877</v>
      </c>
      <c r="O1217" s="6"/>
      <c r="P1217" s="6">
        <v>1516</v>
      </c>
      <c r="Q1217" s="6" t="s">
        <v>1960</v>
      </c>
      <c r="R1217" s="6" t="s">
        <v>1961</v>
      </c>
      <c r="S1217" s="6"/>
      <c r="T1217" s="6"/>
      <c r="U1217" s="6"/>
      <c r="V1217" s="6"/>
      <c r="W1217" s="6">
        <v>420</v>
      </c>
      <c r="X1217" s="6" t="s">
        <v>4982</v>
      </c>
      <c r="Y1217" s="6"/>
      <c r="Z1217" t="s">
        <v>4979</v>
      </c>
    </row>
    <row r="1218" spans="1:26">
      <c r="A1218" s="1">
        <v>44304</v>
      </c>
      <c r="B1218" s="2">
        <v>202104181440</v>
      </c>
      <c r="C1218" t="s">
        <v>18</v>
      </c>
      <c r="D1218" t="s">
        <v>5590</v>
      </c>
      <c r="E1218" t="s">
        <v>4981</v>
      </c>
      <c r="F1218" t="s">
        <v>19</v>
      </c>
      <c r="G1218" t="s">
        <v>1960</v>
      </c>
      <c r="H1218" s="3" t="s">
        <v>1740</v>
      </c>
      <c r="J1218" t="s">
        <v>425</v>
      </c>
      <c r="K1218">
        <v>1</v>
      </c>
      <c r="L1218">
        <v>0</v>
      </c>
      <c r="N1218" s="6" t="s">
        <v>1741</v>
      </c>
      <c r="O1218" s="6"/>
      <c r="P1218" s="6">
        <v>1516</v>
      </c>
      <c r="Q1218" s="6" t="s">
        <v>1960</v>
      </c>
      <c r="R1218" s="6" t="s">
        <v>1961</v>
      </c>
      <c r="S1218" s="6"/>
      <c r="T1218" s="6"/>
      <c r="U1218" s="6"/>
      <c r="V1218" s="6"/>
      <c r="W1218" s="6">
        <v>420</v>
      </c>
      <c r="X1218" s="6" t="s">
        <v>4982</v>
      </c>
      <c r="Y1218" s="6"/>
      <c r="Z1218" t="s">
        <v>4979</v>
      </c>
    </row>
    <row r="1219" spans="1:26">
      <c r="A1219" s="1">
        <v>44304</v>
      </c>
      <c r="B1219" s="2">
        <v>202104181440</v>
      </c>
      <c r="C1219" t="s">
        <v>18</v>
      </c>
      <c r="D1219" t="s">
        <v>5590</v>
      </c>
      <c r="E1219" t="s">
        <v>4981</v>
      </c>
      <c r="F1219" t="s">
        <v>19</v>
      </c>
      <c r="G1219" t="s">
        <v>1960</v>
      </c>
      <c r="H1219" s="3" t="s">
        <v>1740</v>
      </c>
      <c r="J1219" t="s">
        <v>425</v>
      </c>
      <c r="K1219">
        <v>1</v>
      </c>
      <c r="L1219">
        <v>0</v>
      </c>
      <c r="N1219" s="6" t="s">
        <v>1741</v>
      </c>
      <c r="O1219" s="6"/>
      <c r="P1219" s="6">
        <v>1516</v>
      </c>
      <c r="Q1219" s="6" t="s">
        <v>1960</v>
      </c>
      <c r="R1219" s="6" t="s">
        <v>1961</v>
      </c>
      <c r="S1219" s="6"/>
      <c r="T1219" s="6"/>
      <c r="U1219" s="6"/>
      <c r="V1219" s="6"/>
      <c r="W1219" s="6">
        <v>420</v>
      </c>
      <c r="X1219" s="6" t="s">
        <v>4982</v>
      </c>
      <c r="Y1219" s="6"/>
      <c r="Z1219" t="s">
        <v>4979</v>
      </c>
    </row>
    <row r="1220" spans="1:26">
      <c r="A1220" s="1">
        <v>44304</v>
      </c>
      <c r="B1220" s="2">
        <v>202104181441</v>
      </c>
      <c r="C1220" t="s">
        <v>18</v>
      </c>
      <c r="D1220" t="s">
        <v>5591</v>
      </c>
      <c r="E1220" t="s">
        <v>4986</v>
      </c>
      <c r="F1220" t="s">
        <v>19</v>
      </c>
      <c r="G1220" t="s">
        <v>1476</v>
      </c>
      <c r="H1220" s="3" t="s">
        <v>242</v>
      </c>
      <c r="J1220" t="s">
        <v>425</v>
      </c>
      <c r="K1220">
        <v>1</v>
      </c>
      <c r="L1220">
        <v>960</v>
      </c>
      <c r="N1220" s="6" t="s">
        <v>1485</v>
      </c>
      <c r="O1220" s="6"/>
      <c r="P1220" s="6">
        <v>960</v>
      </c>
      <c r="Q1220" s="6" t="s">
        <v>1476</v>
      </c>
      <c r="R1220" s="6" t="s">
        <v>1477</v>
      </c>
      <c r="S1220" s="6"/>
      <c r="T1220" s="6">
        <v>185202</v>
      </c>
      <c r="U1220" s="6" t="s">
        <v>4987</v>
      </c>
      <c r="V1220" s="6" t="s">
        <v>4988</v>
      </c>
      <c r="W1220" s="6"/>
      <c r="X1220" s="6"/>
      <c r="Y1220" s="6"/>
      <c r="Z1220" t="s">
        <v>4984</v>
      </c>
    </row>
    <row r="1221" spans="1:26">
      <c r="A1221" s="1">
        <v>44304</v>
      </c>
      <c r="B1221" s="2">
        <v>202104181442</v>
      </c>
      <c r="C1221" t="s">
        <v>18</v>
      </c>
      <c r="D1221" t="s">
        <v>5592</v>
      </c>
      <c r="E1221" t="s">
        <v>4992</v>
      </c>
      <c r="F1221" t="s">
        <v>19</v>
      </c>
      <c r="G1221" t="s">
        <v>1960</v>
      </c>
      <c r="H1221" s="3" t="s">
        <v>196</v>
      </c>
      <c r="J1221" t="s">
        <v>425</v>
      </c>
      <c r="K1221">
        <v>1</v>
      </c>
      <c r="L1221">
        <v>373</v>
      </c>
      <c r="N1221" s="6" t="s">
        <v>1992</v>
      </c>
      <c r="O1221" s="6"/>
      <c r="P1221" s="6">
        <v>1091</v>
      </c>
      <c r="Q1221" s="6" t="s">
        <v>1960</v>
      </c>
      <c r="R1221" s="6" t="s">
        <v>1961</v>
      </c>
      <c r="S1221" s="6"/>
      <c r="T1221" s="6"/>
      <c r="U1221" s="6"/>
      <c r="V1221" s="6"/>
      <c r="W1221" s="6">
        <v>104</v>
      </c>
      <c r="X1221" s="6" t="s">
        <v>4994</v>
      </c>
      <c r="Y1221" s="6"/>
      <c r="Z1221" t="s">
        <v>4990</v>
      </c>
    </row>
    <row r="1222" spans="1:26">
      <c r="A1222" s="1">
        <v>44304</v>
      </c>
      <c r="B1222" s="2">
        <v>202104181442</v>
      </c>
      <c r="C1222" t="s">
        <v>18</v>
      </c>
      <c r="D1222" t="s">
        <v>5592</v>
      </c>
      <c r="E1222" t="s">
        <v>4992</v>
      </c>
      <c r="F1222" t="s">
        <v>19</v>
      </c>
      <c r="G1222" t="s">
        <v>1960</v>
      </c>
      <c r="H1222" s="3">
        <v>4714781021463</v>
      </c>
      <c r="J1222" t="s">
        <v>425</v>
      </c>
      <c r="K1222">
        <v>1</v>
      </c>
      <c r="L1222">
        <v>120</v>
      </c>
      <c r="N1222" s="6" t="s">
        <v>3102</v>
      </c>
      <c r="O1222" s="6"/>
      <c r="P1222" s="6">
        <v>1091</v>
      </c>
      <c r="Q1222" s="6" t="s">
        <v>1960</v>
      </c>
      <c r="R1222" s="6" t="s">
        <v>1961</v>
      </c>
      <c r="S1222" s="6"/>
      <c r="T1222" s="6"/>
      <c r="U1222" s="6"/>
      <c r="V1222" s="6"/>
      <c r="W1222" s="6">
        <v>104</v>
      </c>
      <c r="X1222" s="6" t="s">
        <v>4994</v>
      </c>
      <c r="Y1222" s="6"/>
      <c r="Z1222" t="s">
        <v>4990</v>
      </c>
    </row>
    <row r="1223" spans="1:26">
      <c r="A1223" s="1">
        <v>44304</v>
      </c>
      <c r="B1223" s="2">
        <v>202104181442</v>
      </c>
      <c r="C1223" t="s">
        <v>18</v>
      </c>
      <c r="D1223" t="s">
        <v>5592</v>
      </c>
      <c r="E1223" t="s">
        <v>4992</v>
      </c>
      <c r="F1223" t="s">
        <v>19</v>
      </c>
      <c r="G1223" t="s">
        <v>1960</v>
      </c>
      <c r="H1223" s="3">
        <v>4714781024716</v>
      </c>
      <c r="J1223" t="s">
        <v>425</v>
      </c>
      <c r="K1223">
        <v>2</v>
      </c>
      <c r="L1223">
        <v>598</v>
      </c>
      <c r="N1223" s="6" t="s">
        <v>1515</v>
      </c>
      <c r="O1223" s="6"/>
      <c r="P1223" s="6">
        <v>1091</v>
      </c>
      <c r="Q1223" s="6" t="s">
        <v>1960</v>
      </c>
      <c r="R1223" s="6" t="s">
        <v>1961</v>
      </c>
      <c r="S1223" s="6"/>
      <c r="T1223" s="6"/>
      <c r="U1223" s="6"/>
      <c r="V1223" s="6"/>
      <c r="W1223" s="6">
        <v>104</v>
      </c>
      <c r="X1223" s="6" t="s">
        <v>4994</v>
      </c>
      <c r="Y1223" s="6"/>
      <c r="Z1223" t="s">
        <v>4990</v>
      </c>
    </row>
    <row r="1224" spans="1:26">
      <c r="A1224" s="1">
        <v>44304</v>
      </c>
      <c r="B1224" s="2">
        <v>202104181442</v>
      </c>
      <c r="C1224" t="s">
        <v>18</v>
      </c>
      <c r="D1224" t="s">
        <v>5592</v>
      </c>
      <c r="E1224" t="s">
        <v>4992</v>
      </c>
      <c r="F1224" t="s">
        <v>19</v>
      </c>
      <c r="G1224" t="s">
        <v>1960</v>
      </c>
      <c r="H1224" s="3" t="s">
        <v>1810</v>
      </c>
      <c r="J1224" t="s">
        <v>425</v>
      </c>
      <c r="K1224">
        <v>1</v>
      </c>
      <c r="L1224">
        <v>0</v>
      </c>
      <c r="N1224" s="6" t="s">
        <v>1811</v>
      </c>
      <c r="O1224" s="6"/>
      <c r="P1224" s="6">
        <v>1091</v>
      </c>
      <c r="Q1224" s="6" t="s">
        <v>1960</v>
      </c>
      <c r="R1224" s="6" t="s">
        <v>1961</v>
      </c>
      <c r="S1224" s="6"/>
      <c r="T1224" s="6"/>
      <c r="U1224" s="6"/>
      <c r="V1224" s="6"/>
      <c r="W1224" s="6">
        <v>104</v>
      </c>
      <c r="X1224" s="6" t="s">
        <v>4994</v>
      </c>
      <c r="Y1224" s="6"/>
      <c r="Z1224" t="s">
        <v>4990</v>
      </c>
    </row>
    <row r="1225" spans="1:26">
      <c r="A1225" s="1">
        <v>44304</v>
      </c>
      <c r="B1225" s="2">
        <v>202104181443</v>
      </c>
      <c r="C1225" t="s">
        <v>18</v>
      </c>
      <c r="D1225" t="s">
        <v>5593</v>
      </c>
      <c r="E1225" t="s">
        <v>4998</v>
      </c>
      <c r="F1225" t="s">
        <v>19</v>
      </c>
      <c r="G1225" t="s">
        <v>1476</v>
      </c>
      <c r="H1225" s="3" t="s">
        <v>253</v>
      </c>
      <c r="J1225" t="s">
        <v>425</v>
      </c>
      <c r="K1225">
        <v>1</v>
      </c>
      <c r="L1225">
        <v>892</v>
      </c>
      <c r="N1225" s="6" t="s">
        <v>1485</v>
      </c>
      <c r="O1225" s="6"/>
      <c r="P1225" s="6">
        <v>1291</v>
      </c>
      <c r="Q1225" s="6" t="s">
        <v>1476</v>
      </c>
      <c r="R1225" s="6" t="s">
        <v>1477</v>
      </c>
      <c r="S1225" s="6"/>
      <c r="T1225" s="6">
        <v>952121</v>
      </c>
      <c r="U1225" s="6" t="s">
        <v>4999</v>
      </c>
      <c r="V1225" s="6" t="s">
        <v>5000</v>
      </c>
      <c r="W1225" s="6"/>
      <c r="X1225" s="6"/>
      <c r="Y1225" s="6"/>
      <c r="Z1225" t="s">
        <v>4996</v>
      </c>
    </row>
    <row r="1226" spans="1:26">
      <c r="A1226" s="1">
        <v>44304</v>
      </c>
      <c r="B1226" s="2">
        <v>202104181443</v>
      </c>
      <c r="C1226" t="s">
        <v>18</v>
      </c>
      <c r="D1226" t="s">
        <v>5593</v>
      </c>
      <c r="E1226" t="s">
        <v>4998</v>
      </c>
      <c r="F1226" t="s">
        <v>19</v>
      </c>
      <c r="G1226" t="s">
        <v>1476</v>
      </c>
      <c r="H1226" s="3">
        <v>4714781020107</v>
      </c>
      <c r="J1226" t="s">
        <v>425</v>
      </c>
      <c r="K1226">
        <v>1</v>
      </c>
      <c r="L1226">
        <v>399</v>
      </c>
      <c r="N1226" s="6" t="s">
        <v>877</v>
      </c>
      <c r="O1226" s="6"/>
      <c r="P1226" s="6">
        <v>1291</v>
      </c>
      <c r="Q1226" s="6" t="s">
        <v>1476</v>
      </c>
      <c r="R1226" s="6" t="s">
        <v>1477</v>
      </c>
      <c r="S1226" s="6"/>
      <c r="T1226" s="6">
        <v>952121</v>
      </c>
      <c r="U1226" s="6" t="s">
        <v>4999</v>
      </c>
      <c r="V1226" s="6" t="s">
        <v>5000</v>
      </c>
      <c r="W1226" s="6"/>
      <c r="X1226" s="6"/>
      <c r="Y1226" s="6"/>
      <c r="Z1226" t="s">
        <v>4996</v>
      </c>
    </row>
    <row r="1227" spans="1:26">
      <c r="A1227" s="1">
        <v>44304</v>
      </c>
      <c r="B1227" s="2">
        <v>202104181443</v>
      </c>
      <c r="C1227" t="s">
        <v>18</v>
      </c>
      <c r="D1227" t="s">
        <v>5593</v>
      </c>
      <c r="E1227" t="s">
        <v>4998</v>
      </c>
      <c r="F1227" t="s">
        <v>19</v>
      </c>
      <c r="G1227" t="s">
        <v>1476</v>
      </c>
      <c r="H1227" s="3" t="s">
        <v>1887</v>
      </c>
      <c r="J1227" t="s">
        <v>425</v>
      </c>
      <c r="K1227">
        <v>1</v>
      </c>
      <c r="L1227">
        <v>0</v>
      </c>
      <c r="N1227" s="6" t="s">
        <v>1888</v>
      </c>
      <c r="O1227" s="6"/>
      <c r="P1227" s="6">
        <v>1291</v>
      </c>
      <c r="Q1227" s="6" t="s">
        <v>1476</v>
      </c>
      <c r="R1227" s="6" t="s">
        <v>1477</v>
      </c>
      <c r="S1227" s="6"/>
      <c r="T1227" s="6">
        <v>952121</v>
      </c>
      <c r="U1227" s="6" t="s">
        <v>4999</v>
      </c>
      <c r="V1227" s="6" t="s">
        <v>5000</v>
      </c>
      <c r="W1227" s="6"/>
      <c r="X1227" s="6"/>
      <c r="Y1227" s="6"/>
      <c r="Z1227" t="s">
        <v>4996</v>
      </c>
    </row>
    <row r="1228" spans="1:26">
      <c r="A1228" s="1">
        <v>44304</v>
      </c>
      <c r="B1228" s="2">
        <v>202104181444</v>
      </c>
      <c r="C1228" t="s">
        <v>18</v>
      </c>
      <c r="D1228" t="s">
        <v>5594</v>
      </c>
      <c r="E1228" t="s">
        <v>5004</v>
      </c>
      <c r="F1228" t="s">
        <v>19</v>
      </c>
      <c r="G1228" t="s">
        <v>1960</v>
      </c>
      <c r="H1228" s="3">
        <v>4714781024716</v>
      </c>
      <c r="J1228" t="s">
        <v>425</v>
      </c>
      <c r="K1228">
        <v>3</v>
      </c>
      <c r="L1228">
        <v>897</v>
      </c>
      <c r="N1228" s="6" t="s">
        <v>1515</v>
      </c>
      <c r="O1228" s="6"/>
      <c r="P1228" s="6">
        <v>897</v>
      </c>
      <c r="Q1228" s="6" t="s">
        <v>1960</v>
      </c>
      <c r="R1228" s="6" t="s">
        <v>1961</v>
      </c>
      <c r="S1228" s="6"/>
      <c r="T1228" s="6"/>
      <c r="U1228" s="6"/>
      <c r="V1228" s="6"/>
      <c r="W1228" s="6">
        <v>613</v>
      </c>
      <c r="X1228" s="6" t="s">
        <v>5005</v>
      </c>
      <c r="Y1228" s="6"/>
      <c r="Z1228" t="s">
        <v>5002</v>
      </c>
    </row>
    <row r="1229" spans="1:26">
      <c r="A1229" s="1">
        <v>44304</v>
      </c>
      <c r="B1229" s="2">
        <v>202104181445</v>
      </c>
      <c r="C1229" t="s">
        <v>18</v>
      </c>
      <c r="D1229" t="s">
        <v>5595</v>
      </c>
      <c r="E1229" t="s">
        <v>5009</v>
      </c>
      <c r="F1229" t="s">
        <v>19</v>
      </c>
      <c r="G1229" t="s">
        <v>1476</v>
      </c>
      <c r="H1229" s="3" t="s">
        <v>175</v>
      </c>
      <c r="J1229" t="s">
        <v>425</v>
      </c>
      <c r="K1229">
        <v>1</v>
      </c>
      <c r="L1229">
        <v>450</v>
      </c>
      <c r="N1229" s="6" t="s">
        <v>1482</v>
      </c>
      <c r="O1229" s="6"/>
      <c r="P1229" s="6">
        <v>515</v>
      </c>
      <c r="Q1229" s="6" t="s">
        <v>1476</v>
      </c>
      <c r="R1229" s="6" t="s">
        <v>1477</v>
      </c>
      <c r="S1229" s="6"/>
      <c r="T1229" s="6">
        <v>184265</v>
      </c>
      <c r="U1229" s="6" t="s">
        <v>5010</v>
      </c>
      <c r="V1229" s="6" t="s">
        <v>5011</v>
      </c>
      <c r="W1229" s="6"/>
      <c r="X1229" s="6"/>
      <c r="Y1229" s="6"/>
      <c r="Z1229" t="s">
        <v>5007</v>
      </c>
    </row>
    <row r="1230" spans="1:26">
      <c r="A1230" s="1">
        <v>44304</v>
      </c>
      <c r="B1230" s="2">
        <v>202104181445</v>
      </c>
      <c r="C1230" t="s">
        <v>18</v>
      </c>
      <c r="D1230" t="s">
        <v>5595</v>
      </c>
      <c r="E1230" t="s">
        <v>5009</v>
      </c>
      <c r="F1230" t="s">
        <v>19</v>
      </c>
      <c r="G1230" t="s">
        <v>1476</v>
      </c>
      <c r="H1230" s="3" t="s">
        <v>1474</v>
      </c>
      <c r="J1230" t="s">
        <v>1475</v>
      </c>
      <c r="K1230">
        <v>1</v>
      </c>
      <c r="L1230">
        <v>65</v>
      </c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  <c r="Y1230" s="6"/>
    </row>
    <row r="1231" spans="1:26">
      <c r="A1231" s="1">
        <v>44304</v>
      </c>
      <c r="B1231" s="2">
        <v>202104181446</v>
      </c>
      <c r="C1231" t="s">
        <v>18</v>
      </c>
      <c r="D1231" t="s">
        <v>2491</v>
      </c>
      <c r="E1231" t="s">
        <v>5014</v>
      </c>
      <c r="F1231" t="s">
        <v>19</v>
      </c>
      <c r="G1231" t="s">
        <v>1476</v>
      </c>
      <c r="H1231" s="3" t="s">
        <v>253</v>
      </c>
      <c r="J1231" t="s">
        <v>425</v>
      </c>
      <c r="K1231">
        <v>1</v>
      </c>
      <c r="L1231">
        <v>893</v>
      </c>
      <c r="N1231" s="6" t="s">
        <v>1485</v>
      </c>
      <c r="O1231" s="6"/>
      <c r="P1231" s="6">
        <v>1120</v>
      </c>
      <c r="Q1231" s="6" t="s">
        <v>1476</v>
      </c>
      <c r="R1231" s="6" t="s">
        <v>1495</v>
      </c>
      <c r="S1231" s="6"/>
      <c r="T1231" s="6">
        <v>148144</v>
      </c>
      <c r="U1231" s="6" t="s">
        <v>5015</v>
      </c>
      <c r="V1231" s="6" t="s">
        <v>5016</v>
      </c>
      <c r="W1231" s="6"/>
      <c r="X1231" s="6"/>
      <c r="Y1231" s="6"/>
      <c r="Z1231" t="s">
        <v>5013</v>
      </c>
    </row>
    <row r="1232" spans="1:26">
      <c r="A1232" s="1">
        <v>44304</v>
      </c>
      <c r="B1232" s="2">
        <v>202104181446</v>
      </c>
      <c r="C1232" t="s">
        <v>18</v>
      </c>
      <c r="D1232" t="s">
        <v>2491</v>
      </c>
      <c r="E1232" t="s">
        <v>5014</v>
      </c>
      <c r="F1232" t="s">
        <v>19</v>
      </c>
      <c r="G1232" t="s">
        <v>1476</v>
      </c>
      <c r="H1232" s="3">
        <v>4714781020503</v>
      </c>
      <c r="J1232" t="s">
        <v>425</v>
      </c>
      <c r="K1232">
        <v>1</v>
      </c>
      <c r="L1232">
        <v>168</v>
      </c>
      <c r="N1232" s="6" t="s">
        <v>1521</v>
      </c>
      <c r="O1232" s="6"/>
      <c r="P1232" s="6">
        <v>1120</v>
      </c>
      <c r="Q1232" s="6" t="s">
        <v>1476</v>
      </c>
      <c r="R1232" s="6" t="s">
        <v>1495</v>
      </c>
      <c r="S1232" s="6"/>
      <c r="T1232" s="6">
        <v>148144</v>
      </c>
      <c r="U1232" s="6" t="s">
        <v>5015</v>
      </c>
      <c r="V1232" s="6" t="s">
        <v>5016</v>
      </c>
      <c r="W1232" s="6"/>
      <c r="X1232" s="6"/>
      <c r="Y1232" s="6"/>
      <c r="Z1232" t="s">
        <v>5013</v>
      </c>
    </row>
    <row r="1233" spans="1:26">
      <c r="A1233" s="1">
        <v>44304</v>
      </c>
      <c r="B1233" s="2">
        <v>202104181446</v>
      </c>
      <c r="C1233" t="s">
        <v>18</v>
      </c>
      <c r="D1233" t="s">
        <v>2491</v>
      </c>
      <c r="E1233" t="s">
        <v>5014</v>
      </c>
      <c r="F1233" t="s">
        <v>19</v>
      </c>
      <c r="G1233" t="s">
        <v>1476</v>
      </c>
      <c r="H1233" s="3">
        <v>4714781021227</v>
      </c>
      <c r="J1233" t="s">
        <v>425</v>
      </c>
      <c r="K1233">
        <v>1</v>
      </c>
      <c r="L1233">
        <v>59</v>
      </c>
      <c r="N1233" s="6" t="s">
        <v>2465</v>
      </c>
      <c r="O1233" s="6"/>
      <c r="P1233" s="6">
        <v>1120</v>
      </c>
      <c r="Q1233" s="6" t="s">
        <v>1476</v>
      </c>
      <c r="R1233" s="6" t="s">
        <v>1495</v>
      </c>
      <c r="S1233" s="6"/>
      <c r="T1233" s="6">
        <v>148144</v>
      </c>
      <c r="U1233" s="6" t="s">
        <v>5015</v>
      </c>
      <c r="V1233" s="6" t="s">
        <v>5016</v>
      </c>
      <c r="W1233" s="6"/>
      <c r="X1233" s="6"/>
      <c r="Y1233" s="6"/>
      <c r="Z1233" t="s">
        <v>5013</v>
      </c>
    </row>
    <row r="1234" spans="1:26">
      <c r="A1234" s="1">
        <v>44304</v>
      </c>
      <c r="B1234" s="2">
        <v>202104181446</v>
      </c>
      <c r="C1234" t="s">
        <v>18</v>
      </c>
      <c r="D1234" t="s">
        <v>2491</v>
      </c>
      <c r="E1234" t="s">
        <v>5014</v>
      </c>
      <c r="F1234" t="s">
        <v>19</v>
      </c>
      <c r="G1234" t="s">
        <v>1476</v>
      </c>
      <c r="H1234" s="3" t="s">
        <v>1887</v>
      </c>
      <c r="J1234" t="s">
        <v>425</v>
      </c>
      <c r="K1234">
        <v>1</v>
      </c>
      <c r="L1234">
        <v>0</v>
      </c>
      <c r="N1234" s="6" t="s">
        <v>1888</v>
      </c>
      <c r="O1234" s="6"/>
      <c r="P1234" s="6">
        <v>1120</v>
      </c>
      <c r="Q1234" s="6" t="s">
        <v>1476</v>
      </c>
      <c r="R1234" s="6" t="s">
        <v>1495</v>
      </c>
      <c r="S1234" s="6"/>
      <c r="T1234" s="6">
        <v>148144</v>
      </c>
      <c r="U1234" s="6" t="s">
        <v>5015</v>
      </c>
      <c r="V1234" s="6" t="s">
        <v>5016</v>
      </c>
      <c r="W1234" s="6"/>
      <c r="X1234" s="6"/>
      <c r="Y1234" s="6"/>
      <c r="Z1234" t="s">
        <v>5013</v>
      </c>
    </row>
    <row r="1235" spans="1:26">
      <c r="A1235" s="1">
        <v>44304</v>
      </c>
      <c r="B1235" s="2">
        <v>202104181447</v>
      </c>
      <c r="C1235" t="s">
        <v>18</v>
      </c>
      <c r="D1235" t="s">
        <v>5596</v>
      </c>
      <c r="E1235" t="s">
        <v>5020</v>
      </c>
      <c r="F1235" t="s">
        <v>19</v>
      </c>
      <c r="G1235" t="s">
        <v>1940</v>
      </c>
      <c r="H1235" s="3">
        <v>4714781020268</v>
      </c>
      <c r="J1235" t="s">
        <v>425</v>
      </c>
      <c r="K1235">
        <v>1</v>
      </c>
      <c r="L1235">
        <v>430</v>
      </c>
      <c r="N1235" s="6" t="s">
        <v>2020</v>
      </c>
      <c r="O1235" s="6"/>
      <c r="P1235" s="6">
        <v>490</v>
      </c>
      <c r="Q1235" s="6" t="s">
        <v>1940</v>
      </c>
      <c r="R1235" s="6" t="s">
        <v>1495</v>
      </c>
      <c r="S1235" s="6"/>
      <c r="T1235" s="6"/>
      <c r="U1235" s="6"/>
      <c r="V1235" s="6"/>
      <c r="W1235" s="6">
        <v>300</v>
      </c>
      <c r="X1235" s="6" t="s">
        <v>5021</v>
      </c>
      <c r="Y1235" s="6"/>
      <c r="Z1235" t="s">
        <v>5018</v>
      </c>
    </row>
    <row r="1236" spans="1:26">
      <c r="A1236" s="1">
        <v>44304</v>
      </c>
      <c r="B1236" s="2">
        <v>202104181447</v>
      </c>
      <c r="C1236" t="s">
        <v>18</v>
      </c>
      <c r="D1236" t="s">
        <v>5596</v>
      </c>
      <c r="E1236" t="s">
        <v>5020</v>
      </c>
      <c r="F1236" t="s">
        <v>19</v>
      </c>
      <c r="G1236" t="s">
        <v>1940</v>
      </c>
      <c r="H1236" s="3" t="s">
        <v>1474</v>
      </c>
      <c r="J1236" t="s">
        <v>1475</v>
      </c>
      <c r="K1236">
        <v>1</v>
      </c>
      <c r="L1236">
        <v>60</v>
      </c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  <c r="Y1236" s="6"/>
    </row>
    <row r="1237" spans="1:26">
      <c r="A1237" s="1">
        <v>44304</v>
      </c>
      <c r="B1237" s="2">
        <v>202104181448</v>
      </c>
      <c r="C1237" t="s">
        <v>18</v>
      </c>
      <c r="D1237" t="s">
        <v>5597</v>
      </c>
      <c r="E1237" t="s">
        <v>5025</v>
      </c>
      <c r="F1237" t="s">
        <v>19</v>
      </c>
      <c r="G1237" t="s">
        <v>1940</v>
      </c>
      <c r="H1237" s="3">
        <v>4714781024730</v>
      </c>
      <c r="J1237" t="s">
        <v>425</v>
      </c>
      <c r="K1237">
        <v>1</v>
      </c>
      <c r="L1237">
        <v>299</v>
      </c>
      <c r="N1237" s="6" t="s">
        <v>1500</v>
      </c>
      <c r="O1237" s="6"/>
      <c r="P1237" s="6">
        <v>709</v>
      </c>
      <c r="Q1237" s="6" t="s">
        <v>1940</v>
      </c>
      <c r="R1237" s="6" t="s">
        <v>1048</v>
      </c>
      <c r="S1237" s="6"/>
      <c r="T1237" s="6"/>
      <c r="U1237" s="6"/>
      <c r="V1237" s="6"/>
      <c r="W1237" s="6">
        <v>251</v>
      </c>
      <c r="X1237" s="6" t="s">
        <v>5026</v>
      </c>
      <c r="Y1237" s="6"/>
      <c r="Z1237" t="s">
        <v>5023</v>
      </c>
    </row>
    <row r="1238" spans="1:26">
      <c r="A1238" s="1">
        <v>44304</v>
      </c>
      <c r="B1238" s="2">
        <v>202104181448</v>
      </c>
      <c r="C1238" t="s">
        <v>18</v>
      </c>
      <c r="D1238" t="s">
        <v>5597</v>
      </c>
      <c r="E1238" t="s">
        <v>5025</v>
      </c>
      <c r="F1238" t="s">
        <v>19</v>
      </c>
      <c r="G1238" t="s">
        <v>1940</v>
      </c>
      <c r="H1238" s="3">
        <v>4714781020848</v>
      </c>
      <c r="J1238" t="s">
        <v>425</v>
      </c>
      <c r="K1238">
        <v>1</v>
      </c>
      <c r="L1238">
        <v>350</v>
      </c>
      <c r="N1238" s="6" t="s">
        <v>1821</v>
      </c>
      <c r="O1238" s="6"/>
      <c r="P1238" s="6">
        <v>709</v>
      </c>
      <c r="Q1238" s="6" t="s">
        <v>1940</v>
      </c>
      <c r="R1238" s="6" t="s">
        <v>1048</v>
      </c>
      <c r="S1238" s="6"/>
      <c r="T1238" s="6"/>
      <c r="U1238" s="6"/>
      <c r="V1238" s="6"/>
      <c r="W1238" s="6">
        <v>251</v>
      </c>
      <c r="X1238" s="6" t="s">
        <v>5026</v>
      </c>
      <c r="Y1238" s="6"/>
      <c r="Z1238" t="s">
        <v>5023</v>
      </c>
    </row>
    <row r="1239" spans="1:26">
      <c r="A1239" s="1">
        <v>44304</v>
      </c>
      <c r="B1239" s="2">
        <v>202104181448</v>
      </c>
      <c r="C1239" t="s">
        <v>18</v>
      </c>
      <c r="D1239" t="s">
        <v>5597</v>
      </c>
      <c r="E1239" t="s">
        <v>5025</v>
      </c>
      <c r="F1239" t="s">
        <v>19</v>
      </c>
      <c r="G1239" t="s">
        <v>1940</v>
      </c>
      <c r="H1239" s="3" t="s">
        <v>1474</v>
      </c>
      <c r="J1239" t="s">
        <v>1475</v>
      </c>
      <c r="K1239">
        <v>1</v>
      </c>
      <c r="L1239">
        <v>60</v>
      </c>
      <c r="N1239" s="6"/>
      <c r="O1239" s="6"/>
      <c r="P1239" s="6"/>
      <c r="Q1239" s="6"/>
      <c r="R1239" s="6"/>
      <c r="S1239" s="6"/>
      <c r="T1239" s="6"/>
      <c r="U1239" s="6"/>
      <c r="V1239" s="6"/>
      <c r="W1239" s="6"/>
      <c r="X1239" s="6"/>
      <c r="Y1239" s="6"/>
    </row>
    <row r="1240" spans="1:26">
      <c r="A1240" s="1">
        <v>44304</v>
      </c>
      <c r="B1240" s="2">
        <v>202104181449</v>
      </c>
      <c r="C1240" t="s">
        <v>18</v>
      </c>
      <c r="D1240" t="s">
        <v>5598</v>
      </c>
      <c r="E1240" t="s">
        <v>5030</v>
      </c>
      <c r="F1240" t="s">
        <v>19</v>
      </c>
      <c r="G1240" t="s">
        <v>1476</v>
      </c>
      <c r="H1240" s="3">
        <v>4714781020107</v>
      </c>
      <c r="J1240" t="s">
        <v>425</v>
      </c>
      <c r="K1240">
        <v>2</v>
      </c>
      <c r="L1240">
        <v>798</v>
      </c>
      <c r="N1240" s="6" t="s">
        <v>877</v>
      </c>
      <c r="O1240" s="6"/>
      <c r="P1240" s="6">
        <v>798</v>
      </c>
      <c r="Q1240" s="6" t="s">
        <v>1476</v>
      </c>
      <c r="R1240" s="6" t="s">
        <v>1477</v>
      </c>
      <c r="S1240" s="6"/>
      <c r="T1240" s="6">
        <v>894315</v>
      </c>
      <c r="U1240" s="6" t="s">
        <v>5031</v>
      </c>
      <c r="V1240" s="6" t="s">
        <v>5032</v>
      </c>
      <c r="W1240" s="6"/>
      <c r="X1240" s="6"/>
      <c r="Y1240" s="6"/>
      <c r="Z1240" t="s">
        <v>5028</v>
      </c>
    </row>
    <row r="1241" spans="1:26">
      <c r="A1241" s="1">
        <v>44304</v>
      </c>
      <c r="B1241" s="2">
        <v>202104181450</v>
      </c>
      <c r="C1241" t="s">
        <v>18</v>
      </c>
      <c r="D1241" t="s">
        <v>5599</v>
      </c>
      <c r="E1241" t="s">
        <v>5036</v>
      </c>
      <c r="F1241" t="s">
        <v>19</v>
      </c>
      <c r="G1241" t="s">
        <v>1960</v>
      </c>
      <c r="H1241" s="3" t="s">
        <v>275</v>
      </c>
      <c r="J1241" t="s">
        <v>425</v>
      </c>
      <c r="K1241">
        <v>1</v>
      </c>
      <c r="L1241">
        <v>528</v>
      </c>
      <c r="N1241" s="6" t="s">
        <v>1512</v>
      </c>
      <c r="O1241" s="6"/>
      <c r="P1241" s="6">
        <v>1078</v>
      </c>
      <c r="Q1241" s="6" t="s">
        <v>1960</v>
      </c>
      <c r="R1241" s="6" t="s">
        <v>1961</v>
      </c>
      <c r="S1241" s="6"/>
      <c r="T1241" s="6"/>
      <c r="U1241" s="6"/>
      <c r="V1241" s="6"/>
      <c r="W1241" s="6">
        <v>242</v>
      </c>
      <c r="X1241" s="6" t="s">
        <v>5037</v>
      </c>
      <c r="Y1241" s="6"/>
      <c r="Z1241" t="s">
        <v>5034</v>
      </c>
    </row>
    <row r="1242" spans="1:26">
      <c r="A1242" s="1">
        <v>44304</v>
      </c>
      <c r="B1242" s="2">
        <v>202104181450</v>
      </c>
      <c r="C1242" t="s">
        <v>18</v>
      </c>
      <c r="D1242" t="s">
        <v>5599</v>
      </c>
      <c r="E1242" t="s">
        <v>5036</v>
      </c>
      <c r="F1242" t="s">
        <v>19</v>
      </c>
      <c r="G1242" t="s">
        <v>1960</v>
      </c>
      <c r="H1242" s="3">
        <v>4714781020046</v>
      </c>
      <c r="J1242" t="s">
        <v>425</v>
      </c>
      <c r="K1242">
        <v>1</v>
      </c>
      <c r="L1242">
        <v>550</v>
      </c>
      <c r="N1242" s="6" t="s">
        <v>2681</v>
      </c>
      <c r="O1242" s="6"/>
      <c r="P1242" s="6">
        <v>1078</v>
      </c>
      <c r="Q1242" s="6" t="s">
        <v>1960</v>
      </c>
      <c r="R1242" s="6" t="s">
        <v>1961</v>
      </c>
      <c r="S1242" s="6"/>
      <c r="T1242" s="6"/>
      <c r="U1242" s="6"/>
      <c r="V1242" s="6"/>
      <c r="W1242" s="6">
        <v>242</v>
      </c>
      <c r="X1242" s="6" t="s">
        <v>5037</v>
      </c>
      <c r="Y1242" s="6"/>
      <c r="Z1242" t="s">
        <v>5034</v>
      </c>
    </row>
    <row r="1243" spans="1:26">
      <c r="A1243" s="1">
        <v>44304</v>
      </c>
      <c r="B1243" s="2">
        <v>202104181450</v>
      </c>
      <c r="C1243" t="s">
        <v>18</v>
      </c>
      <c r="D1243" t="s">
        <v>5599</v>
      </c>
      <c r="E1243" t="s">
        <v>5036</v>
      </c>
      <c r="F1243" t="s">
        <v>19</v>
      </c>
      <c r="G1243" t="s">
        <v>1960</v>
      </c>
      <c r="H1243" s="3" t="s">
        <v>1887</v>
      </c>
      <c r="J1243" t="s">
        <v>425</v>
      </c>
      <c r="K1243">
        <v>1</v>
      </c>
      <c r="L1243">
        <v>0</v>
      </c>
      <c r="N1243" s="6" t="s">
        <v>1888</v>
      </c>
      <c r="O1243" s="6"/>
      <c r="P1243" s="6">
        <v>1078</v>
      </c>
      <c r="Q1243" s="6" t="s">
        <v>1960</v>
      </c>
      <c r="R1243" s="6" t="s">
        <v>1961</v>
      </c>
      <c r="S1243" s="6"/>
      <c r="T1243" s="6"/>
      <c r="U1243" s="6"/>
      <c r="V1243" s="6"/>
      <c r="W1243" s="6">
        <v>242</v>
      </c>
      <c r="X1243" s="6" t="s">
        <v>5037</v>
      </c>
      <c r="Y1243" s="6"/>
      <c r="Z1243" t="s">
        <v>5034</v>
      </c>
    </row>
    <row r="1244" spans="1:26">
      <c r="A1244" s="1">
        <v>44304</v>
      </c>
      <c r="B1244" s="2">
        <v>202104181451</v>
      </c>
      <c r="C1244" t="s">
        <v>18</v>
      </c>
      <c r="D1244" t="s">
        <v>5600</v>
      </c>
      <c r="E1244" t="s">
        <v>5041</v>
      </c>
      <c r="F1244" t="s">
        <v>19</v>
      </c>
      <c r="G1244" t="s">
        <v>1960</v>
      </c>
      <c r="H1244" s="3" t="s">
        <v>186</v>
      </c>
      <c r="J1244" t="s">
        <v>425</v>
      </c>
      <c r="K1244">
        <v>2</v>
      </c>
      <c r="L1244">
        <v>726</v>
      </c>
      <c r="N1244" s="6" t="s">
        <v>1482</v>
      </c>
      <c r="O1244" s="6"/>
      <c r="P1244" s="6">
        <v>3313</v>
      </c>
      <c r="Q1244" s="6" t="s">
        <v>1960</v>
      </c>
      <c r="R1244" s="6" t="s">
        <v>1961</v>
      </c>
      <c r="S1244" s="6"/>
      <c r="T1244" s="6"/>
      <c r="U1244" s="6"/>
      <c r="V1244" s="6"/>
      <c r="W1244" s="6">
        <v>238</v>
      </c>
      <c r="X1244" s="6" t="s">
        <v>5042</v>
      </c>
      <c r="Y1244" s="6"/>
      <c r="Z1244" t="s">
        <v>5039</v>
      </c>
    </row>
    <row r="1245" spans="1:26">
      <c r="A1245" s="1">
        <v>44304</v>
      </c>
      <c r="B1245" s="2">
        <v>202104181451</v>
      </c>
      <c r="C1245" t="s">
        <v>18</v>
      </c>
      <c r="D1245" t="s">
        <v>5600</v>
      </c>
      <c r="E1245" t="s">
        <v>5041</v>
      </c>
      <c r="F1245" t="s">
        <v>19</v>
      </c>
      <c r="G1245" t="s">
        <v>1960</v>
      </c>
      <c r="H1245" s="3" t="s">
        <v>258</v>
      </c>
      <c r="J1245" t="s">
        <v>425</v>
      </c>
      <c r="K1245">
        <v>1</v>
      </c>
      <c r="L1245">
        <v>450</v>
      </c>
      <c r="N1245" s="6" t="s">
        <v>1482</v>
      </c>
      <c r="O1245" s="6"/>
      <c r="P1245" s="6">
        <v>3313</v>
      </c>
      <c r="Q1245" s="6" t="s">
        <v>1960</v>
      </c>
      <c r="R1245" s="6" t="s">
        <v>1961</v>
      </c>
      <c r="S1245" s="6"/>
      <c r="T1245" s="6"/>
      <c r="U1245" s="6"/>
      <c r="V1245" s="6"/>
      <c r="W1245" s="6">
        <v>238</v>
      </c>
      <c r="X1245" s="6" t="s">
        <v>5042</v>
      </c>
      <c r="Y1245" s="6"/>
      <c r="Z1245" t="s">
        <v>5039</v>
      </c>
    </row>
    <row r="1246" spans="1:26">
      <c r="A1246" s="1">
        <v>44304</v>
      </c>
      <c r="B1246" s="2">
        <v>202104181451</v>
      </c>
      <c r="C1246" t="s">
        <v>18</v>
      </c>
      <c r="D1246" t="s">
        <v>5600</v>
      </c>
      <c r="E1246" t="s">
        <v>5041</v>
      </c>
      <c r="F1246" t="s">
        <v>19</v>
      </c>
      <c r="G1246" t="s">
        <v>1960</v>
      </c>
      <c r="H1246" s="3" t="s">
        <v>1045</v>
      </c>
      <c r="J1246" t="s">
        <v>425</v>
      </c>
      <c r="K1246">
        <v>2</v>
      </c>
      <c r="L1246">
        <v>798</v>
      </c>
      <c r="N1246" s="6" t="s">
        <v>1487</v>
      </c>
      <c r="O1246" s="6"/>
      <c r="P1246" s="6">
        <v>3313</v>
      </c>
      <c r="Q1246" s="6" t="s">
        <v>1960</v>
      </c>
      <c r="R1246" s="6" t="s">
        <v>1961</v>
      </c>
      <c r="S1246" s="6"/>
      <c r="T1246" s="6"/>
      <c r="U1246" s="6"/>
      <c r="V1246" s="6"/>
      <c r="W1246" s="6">
        <v>238</v>
      </c>
      <c r="X1246" s="6" t="s">
        <v>5042</v>
      </c>
      <c r="Y1246" s="6"/>
      <c r="Z1246" t="s">
        <v>5039</v>
      </c>
    </row>
    <row r="1247" spans="1:26">
      <c r="A1247" s="1">
        <v>44304</v>
      </c>
      <c r="B1247" s="2">
        <v>202104181451</v>
      </c>
      <c r="C1247" t="s">
        <v>18</v>
      </c>
      <c r="D1247" t="s">
        <v>5600</v>
      </c>
      <c r="E1247" t="s">
        <v>5041</v>
      </c>
      <c r="F1247" t="s">
        <v>19</v>
      </c>
      <c r="G1247" t="s">
        <v>1960</v>
      </c>
      <c r="H1247" s="3" t="s">
        <v>1043</v>
      </c>
      <c r="J1247" t="s">
        <v>425</v>
      </c>
      <c r="K1247">
        <v>1</v>
      </c>
      <c r="L1247">
        <v>399</v>
      </c>
      <c r="N1247" s="6" t="s">
        <v>1487</v>
      </c>
      <c r="O1247" s="6"/>
      <c r="P1247" s="6">
        <v>3313</v>
      </c>
      <c r="Q1247" s="6" t="s">
        <v>1960</v>
      </c>
      <c r="R1247" s="6" t="s">
        <v>1961</v>
      </c>
      <c r="S1247" s="6"/>
      <c r="T1247" s="6"/>
      <c r="U1247" s="6"/>
      <c r="V1247" s="6"/>
      <c r="W1247" s="6">
        <v>238</v>
      </c>
      <c r="X1247" s="6" t="s">
        <v>5042</v>
      </c>
      <c r="Y1247" s="6"/>
      <c r="Z1247" t="s">
        <v>5039</v>
      </c>
    </row>
    <row r="1248" spans="1:26">
      <c r="A1248" s="1">
        <v>44304</v>
      </c>
      <c r="B1248" s="2">
        <v>202104181451</v>
      </c>
      <c r="C1248" t="s">
        <v>18</v>
      </c>
      <c r="D1248" t="s">
        <v>5600</v>
      </c>
      <c r="E1248" t="s">
        <v>5041</v>
      </c>
      <c r="F1248" t="s">
        <v>19</v>
      </c>
      <c r="G1248" t="s">
        <v>1960</v>
      </c>
      <c r="H1248" s="3" t="s">
        <v>288</v>
      </c>
      <c r="J1248" t="s">
        <v>425</v>
      </c>
      <c r="K1248">
        <v>1</v>
      </c>
      <c r="L1248">
        <v>480</v>
      </c>
      <c r="N1248" s="6" t="s">
        <v>1952</v>
      </c>
      <c r="O1248" s="6"/>
      <c r="P1248" s="6">
        <v>3313</v>
      </c>
      <c r="Q1248" s="6" t="s">
        <v>1960</v>
      </c>
      <c r="R1248" s="6" t="s">
        <v>1961</v>
      </c>
      <c r="S1248" s="6"/>
      <c r="T1248" s="6"/>
      <c r="U1248" s="6"/>
      <c r="V1248" s="6"/>
      <c r="W1248" s="6">
        <v>238</v>
      </c>
      <c r="X1248" s="6" t="s">
        <v>5042</v>
      </c>
      <c r="Y1248" s="6"/>
      <c r="Z1248" t="s">
        <v>5039</v>
      </c>
    </row>
    <row r="1249" spans="1:26">
      <c r="A1249" s="1">
        <v>44304</v>
      </c>
      <c r="B1249" s="2">
        <v>202104181451</v>
      </c>
      <c r="C1249" t="s">
        <v>18</v>
      </c>
      <c r="D1249" t="s">
        <v>5600</v>
      </c>
      <c r="E1249" t="s">
        <v>5041</v>
      </c>
      <c r="F1249" t="s">
        <v>19</v>
      </c>
      <c r="G1249" t="s">
        <v>1960</v>
      </c>
      <c r="H1249" s="3" t="s">
        <v>302</v>
      </c>
      <c r="J1249" t="s">
        <v>425</v>
      </c>
      <c r="K1249">
        <v>1</v>
      </c>
      <c r="L1249">
        <v>460</v>
      </c>
      <c r="N1249" s="6" t="s">
        <v>1997</v>
      </c>
      <c r="O1249" s="6"/>
      <c r="P1249" s="6">
        <v>3313</v>
      </c>
      <c r="Q1249" s="6" t="s">
        <v>1960</v>
      </c>
      <c r="R1249" s="6" t="s">
        <v>1961</v>
      </c>
      <c r="S1249" s="6"/>
      <c r="T1249" s="6"/>
      <c r="U1249" s="6"/>
      <c r="V1249" s="6"/>
      <c r="W1249" s="6">
        <v>238</v>
      </c>
      <c r="X1249" s="6" t="s">
        <v>5042</v>
      </c>
      <c r="Y1249" s="6"/>
      <c r="Z1249" t="s">
        <v>5039</v>
      </c>
    </row>
    <row r="1250" spans="1:26">
      <c r="A1250" s="1">
        <v>44304</v>
      </c>
      <c r="B1250" s="2">
        <v>202104181451</v>
      </c>
      <c r="C1250" t="s">
        <v>18</v>
      </c>
      <c r="D1250" t="s">
        <v>5600</v>
      </c>
      <c r="E1250" t="s">
        <v>5041</v>
      </c>
      <c r="F1250" t="s">
        <v>19</v>
      </c>
      <c r="G1250" t="s">
        <v>1960</v>
      </c>
      <c r="H1250" s="3" t="s">
        <v>1740</v>
      </c>
      <c r="J1250" t="s">
        <v>425</v>
      </c>
      <c r="K1250">
        <v>1</v>
      </c>
      <c r="L1250">
        <v>0</v>
      </c>
      <c r="N1250" s="6" t="s">
        <v>1741</v>
      </c>
      <c r="O1250" s="6"/>
      <c r="P1250" s="6">
        <v>3313</v>
      </c>
      <c r="Q1250" s="6" t="s">
        <v>1960</v>
      </c>
      <c r="R1250" s="6" t="s">
        <v>1961</v>
      </c>
      <c r="S1250" s="6"/>
      <c r="T1250" s="6"/>
      <c r="U1250" s="6"/>
      <c r="V1250" s="6"/>
      <c r="W1250" s="6">
        <v>238</v>
      </c>
      <c r="X1250" s="6" t="s">
        <v>5042</v>
      </c>
      <c r="Y1250" s="6"/>
      <c r="Z1250" t="s">
        <v>5039</v>
      </c>
    </row>
    <row r="1251" spans="1:26">
      <c r="A1251" s="1">
        <v>44304</v>
      </c>
      <c r="B1251" s="2">
        <v>202104181451</v>
      </c>
      <c r="C1251" t="s">
        <v>18</v>
      </c>
      <c r="D1251" t="s">
        <v>5600</v>
      </c>
      <c r="E1251" t="s">
        <v>5041</v>
      </c>
      <c r="F1251" t="s">
        <v>19</v>
      </c>
      <c r="G1251" t="s">
        <v>1960</v>
      </c>
      <c r="H1251" s="3" t="s">
        <v>1810</v>
      </c>
      <c r="J1251" t="s">
        <v>425</v>
      </c>
      <c r="K1251">
        <v>1</v>
      </c>
      <c r="L1251">
        <v>0</v>
      </c>
      <c r="N1251" s="6" t="s">
        <v>1811</v>
      </c>
      <c r="O1251" s="6"/>
      <c r="P1251" s="6">
        <v>3313</v>
      </c>
      <c r="Q1251" s="6" t="s">
        <v>1960</v>
      </c>
      <c r="R1251" s="6" t="s">
        <v>1961</v>
      </c>
      <c r="S1251" s="6"/>
      <c r="T1251" s="6"/>
      <c r="U1251" s="6"/>
      <c r="V1251" s="6"/>
      <c r="W1251" s="6">
        <v>238</v>
      </c>
      <c r="X1251" s="6" t="s">
        <v>5042</v>
      </c>
      <c r="Y1251" s="6"/>
      <c r="Z1251" t="s">
        <v>5039</v>
      </c>
    </row>
    <row r="1252" spans="1:26">
      <c r="A1252" s="1">
        <v>44304</v>
      </c>
      <c r="B1252" s="2">
        <v>202104181451</v>
      </c>
      <c r="C1252" t="s">
        <v>18</v>
      </c>
      <c r="D1252" t="s">
        <v>5600</v>
      </c>
      <c r="E1252" t="s">
        <v>5041</v>
      </c>
      <c r="F1252" t="s">
        <v>19</v>
      </c>
      <c r="G1252" t="s">
        <v>1960</v>
      </c>
      <c r="H1252" s="3" t="s">
        <v>1887</v>
      </c>
      <c r="J1252" t="s">
        <v>425</v>
      </c>
      <c r="K1252">
        <v>1</v>
      </c>
      <c r="L1252">
        <v>0</v>
      </c>
      <c r="N1252" s="6" t="s">
        <v>1888</v>
      </c>
      <c r="O1252" s="6"/>
      <c r="P1252" s="6">
        <v>3313</v>
      </c>
      <c r="Q1252" s="6" t="s">
        <v>1960</v>
      </c>
      <c r="R1252" s="6" t="s">
        <v>1961</v>
      </c>
      <c r="S1252" s="6"/>
      <c r="T1252" s="6"/>
      <c r="U1252" s="6"/>
      <c r="V1252" s="6"/>
      <c r="W1252" s="6">
        <v>238</v>
      </c>
      <c r="X1252" s="6" t="s">
        <v>5042</v>
      </c>
      <c r="Y1252" s="6"/>
      <c r="Z1252" t="s">
        <v>5039</v>
      </c>
    </row>
    <row r="1253" spans="1:26">
      <c r="A1253" s="1">
        <v>44304</v>
      </c>
      <c r="B1253" s="2">
        <v>202104181452</v>
      </c>
      <c r="C1253" t="s">
        <v>18</v>
      </c>
      <c r="D1253" t="s">
        <v>5601</v>
      </c>
      <c r="E1253" t="s">
        <v>5046</v>
      </c>
      <c r="F1253" t="s">
        <v>19</v>
      </c>
      <c r="G1253" t="s">
        <v>1940</v>
      </c>
      <c r="H1253" s="3" t="s">
        <v>163</v>
      </c>
      <c r="J1253" t="s">
        <v>425</v>
      </c>
      <c r="K1253">
        <v>1</v>
      </c>
      <c r="L1253">
        <v>399</v>
      </c>
      <c r="N1253" s="6" t="s">
        <v>1487</v>
      </c>
      <c r="O1253" s="6"/>
      <c r="P1253" s="6">
        <v>459</v>
      </c>
      <c r="Q1253" s="6" t="s">
        <v>1940</v>
      </c>
      <c r="R1253" s="6" t="s">
        <v>1048</v>
      </c>
      <c r="S1253" s="6"/>
      <c r="T1253" s="6"/>
      <c r="U1253" s="6"/>
      <c r="V1253" s="6"/>
      <c r="W1253" s="6">
        <v>900</v>
      </c>
      <c r="X1253" s="6" t="s">
        <v>5047</v>
      </c>
      <c r="Y1253" s="6"/>
      <c r="Z1253" t="s">
        <v>5044</v>
      </c>
    </row>
    <row r="1254" spans="1:26">
      <c r="A1254" s="1">
        <v>44304</v>
      </c>
      <c r="B1254" s="2">
        <v>202104181452</v>
      </c>
      <c r="C1254" t="s">
        <v>18</v>
      </c>
      <c r="D1254" t="s">
        <v>5601</v>
      </c>
      <c r="E1254" t="s">
        <v>5046</v>
      </c>
      <c r="F1254" t="s">
        <v>19</v>
      </c>
      <c r="G1254" t="s">
        <v>1940</v>
      </c>
      <c r="H1254" s="3" t="s">
        <v>1474</v>
      </c>
      <c r="J1254" t="s">
        <v>1475</v>
      </c>
      <c r="K1254">
        <v>1</v>
      </c>
      <c r="L1254">
        <v>60</v>
      </c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  <c r="Y1254" s="6"/>
    </row>
    <row r="1255" spans="1:26">
      <c r="A1255" s="1">
        <v>44304</v>
      </c>
      <c r="B1255" s="2">
        <v>202104181453</v>
      </c>
      <c r="C1255" t="s">
        <v>18</v>
      </c>
      <c r="D1255" t="s">
        <v>5602</v>
      </c>
      <c r="E1255" t="s">
        <v>5051</v>
      </c>
      <c r="F1255" t="s">
        <v>19</v>
      </c>
      <c r="G1255" t="s">
        <v>1476</v>
      </c>
      <c r="H1255" s="3" t="s">
        <v>163</v>
      </c>
      <c r="J1255" t="s">
        <v>425</v>
      </c>
      <c r="K1255">
        <v>1</v>
      </c>
      <c r="L1255">
        <v>399</v>
      </c>
      <c r="N1255" s="6" t="s">
        <v>1487</v>
      </c>
      <c r="O1255" s="6"/>
      <c r="P1255" s="6">
        <v>464</v>
      </c>
      <c r="Q1255" s="6" t="s">
        <v>1476</v>
      </c>
      <c r="R1255" s="6" t="s">
        <v>1477</v>
      </c>
      <c r="S1255" s="6"/>
      <c r="T1255" s="6">
        <v>996132</v>
      </c>
      <c r="U1255" s="6" t="s">
        <v>5052</v>
      </c>
      <c r="V1255" s="6" t="s">
        <v>5053</v>
      </c>
      <c r="W1255" s="6"/>
      <c r="X1255" s="6"/>
      <c r="Y1255" s="6"/>
      <c r="Z1255" t="s">
        <v>5049</v>
      </c>
    </row>
    <row r="1256" spans="1:26">
      <c r="A1256" s="1">
        <v>44304</v>
      </c>
      <c r="B1256" s="2">
        <v>202104181453</v>
      </c>
      <c r="C1256" t="s">
        <v>18</v>
      </c>
      <c r="D1256" t="s">
        <v>5602</v>
      </c>
      <c r="E1256" t="s">
        <v>5051</v>
      </c>
      <c r="F1256" t="s">
        <v>19</v>
      </c>
      <c r="G1256" t="s">
        <v>1476</v>
      </c>
      <c r="H1256" s="3" t="s">
        <v>1474</v>
      </c>
      <c r="J1256" t="s">
        <v>1475</v>
      </c>
      <c r="K1256">
        <v>1</v>
      </c>
      <c r="L1256">
        <v>65</v>
      </c>
      <c r="N1256" s="6"/>
      <c r="O1256" s="6"/>
      <c r="P1256" s="6"/>
      <c r="Q1256" s="6"/>
      <c r="R1256" s="6"/>
      <c r="S1256" s="6"/>
      <c r="T1256" s="6"/>
      <c r="U1256" s="6"/>
      <c r="V1256" s="6"/>
      <c r="W1256" s="6"/>
      <c r="X1256" s="6"/>
      <c r="Y1256" s="6"/>
    </row>
    <row r="1257" spans="1:26">
      <c r="A1257" s="1">
        <v>44304</v>
      </c>
      <c r="B1257" s="2">
        <v>202104181454</v>
      </c>
      <c r="C1257" t="s">
        <v>18</v>
      </c>
      <c r="D1257" t="s">
        <v>5603</v>
      </c>
      <c r="E1257" t="s">
        <v>5057</v>
      </c>
      <c r="F1257" t="s">
        <v>19</v>
      </c>
      <c r="G1257" t="s">
        <v>1476</v>
      </c>
      <c r="H1257" s="3" t="s">
        <v>165</v>
      </c>
      <c r="J1257" t="s">
        <v>425</v>
      </c>
      <c r="K1257">
        <v>1</v>
      </c>
      <c r="L1257">
        <v>399</v>
      </c>
      <c r="N1257" s="6" t="s">
        <v>1487</v>
      </c>
      <c r="O1257" s="6"/>
      <c r="P1257" s="6">
        <v>798</v>
      </c>
      <c r="Q1257" s="6" t="s">
        <v>1476</v>
      </c>
      <c r="R1257" s="6" t="s">
        <v>1477</v>
      </c>
      <c r="S1257" s="6"/>
      <c r="T1257" s="6">
        <v>970026</v>
      </c>
      <c r="U1257" s="6" t="s">
        <v>5058</v>
      </c>
      <c r="V1257" s="6" t="s">
        <v>5059</v>
      </c>
      <c r="W1257" s="6"/>
      <c r="X1257" s="6"/>
      <c r="Y1257" s="6"/>
      <c r="Z1257" t="s">
        <v>5055</v>
      </c>
    </row>
    <row r="1258" spans="1:26">
      <c r="A1258" s="1">
        <v>44304</v>
      </c>
      <c r="B1258" s="2">
        <v>202104181454</v>
      </c>
      <c r="C1258" t="s">
        <v>18</v>
      </c>
      <c r="D1258" t="s">
        <v>5603</v>
      </c>
      <c r="E1258" t="s">
        <v>5057</v>
      </c>
      <c r="F1258" t="s">
        <v>19</v>
      </c>
      <c r="G1258" t="s">
        <v>1476</v>
      </c>
      <c r="H1258" s="3" t="s">
        <v>1042</v>
      </c>
      <c r="J1258" t="s">
        <v>425</v>
      </c>
      <c r="K1258">
        <v>1</v>
      </c>
      <c r="L1258">
        <v>399</v>
      </c>
      <c r="N1258" s="6" t="s">
        <v>1487</v>
      </c>
      <c r="O1258" s="6"/>
      <c r="P1258" s="6">
        <v>798</v>
      </c>
      <c r="Q1258" s="6" t="s">
        <v>1476</v>
      </c>
      <c r="R1258" s="6" t="s">
        <v>1477</v>
      </c>
      <c r="S1258" s="6"/>
      <c r="T1258" s="6">
        <v>970026</v>
      </c>
      <c r="U1258" s="6" t="s">
        <v>5058</v>
      </c>
      <c r="V1258" s="6" t="s">
        <v>5059</v>
      </c>
      <c r="W1258" s="6"/>
      <c r="X1258" s="6"/>
      <c r="Y1258" s="6"/>
      <c r="Z1258" t="s">
        <v>5055</v>
      </c>
    </row>
    <row r="1259" spans="1:26">
      <c r="A1259" s="1">
        <v>44304</v>
      </c>
      <c r="B1259" s="2">
        <v>202104181455</v>
      </c>
      <c r="C1259" t="s">
        <v>18</v>
      </c>
      <c r="D1259" t="s">
        <v>2428</v>
      </c>
      <c r="E1259" t="s">
        <v>5062</v>
      </c>
      <c r="F1259" t="s">
        <v>19</v>
      </c>
      <c r="G1259" t="s">
        <v>1476</v>
      </c>
      <c r="H1259" s="3" t="s">
        <v>163</v>
      </c>
      <c r="J1259" t="s">
        <v>425</v>
      </c>
      <c r="K1259">
        <v>2</v>
      </c>
      <c r="L1259">
        <v>798</v>
      </c>
      <c r="N1259" s="6" t="s">
        <v>1487</v>
      </c>
      <c r="O1259" s="6"/>
      <c r="P1259" s="6">
        <v>798</v>
      </c>
      <c r="Q1259" s="6" t="s">
        <v>1476</v>
      </c>
      <c r="R1259" s="6" t="s">
        <v>1477</v>
      </c>
      <c r="S1259" s="6"/>
      <c r="T1259" s="6">
        <v>122809</v>
      </c>
      <c r="U1259" s="6" t="s">
        <v>5063</v>
      </c>
      <c r="V1259" s="6" t="s">
        <v>5064</v>
      </c>
      <c r="W1259" s="6"/>
      <c r="X1259" s="6"/>
      <c r="Y1259" s="6"/>
      <c r="Z1259" t="s">
        <v>5061</v>
      </c>
    </row>
    <row r="1260" spans="1:26">
      <c r="A1260" s="1">
        <v>44304</v>
      </c>
      <c r="B1260" s="2">
        <v>202104181456</v>
      </c>
      <c r="C1260" t="s">
        <v>18</v>
      </c>
      <c r="D1260" t="s">
        <v>5604</v>
      </c>
      <c r="E1260" t="s">
        <v>5068</v>
      </c>
      <c r="F1260" t="s">
        <v>19</v>
      </c>
      <c r="G1260" t="s">
        <v>1940</v>
      </c>
      <c r="H1260" s="3">
        <v>4714781020510</v>
      </c>
      <c r="J1260" t="s">
        <v>425</v>
      </c>
      <c r="K1260">
        <v>1</v>
      </c>
      <c r="L1260">
        <v>227</v>
      </c>
      <c r="N1260" s="6" t="s">
        <v>1902</v>
      </c>
      <c r="O1260" s="6"/>
      <c r="P1260" s="6">
        <v>1375</v>
      </c>
      <c r="Q1260" s="6" t="s">
        <v>1940</v>
      </c>
      <c r="R1260" s="6" t="s">
        <v>1048</v>
      </c>
      <c r="S1260" s="6"/>
      <c r="T1260" s="6"/>
      <c r="U1260" s="6"/>
      <c r="V1260" s="6"/>
      <c r="W1260" s="6">
        <v>100</v>
      </c>
      <c r="X1260" s="6" t="s">
        <v>5069</v>
      </c>
      <c r="Y1260" s="6"/>
      <c r="Z1260" t="s">
        <v>5066</v>
      </c>
    </row>
    <row r="1261" spans="1:26">
      <c r="A1261" s="1">
        <v>44304</v>
      </c>
      <c r="B1261" s="2">
        <v>202104181456</v>
      </c>
      <c r="C1261" t="s">
        <v>18</v>
      </c>
      <c r="D1261" t="s">
        <v>5604</v>
      </c>
      <c r="E1261" t="s">
        <v>5068</v>
      </c>
      <c r="F1261" t="s">
        <v>19</v>
      </c>
      <c r="G1261" t="s">
        <v>1940</v>
      </c>
      <c r="H1261" s="3">
        <v>4714781020848</v>
      </c>
      <c r="J1261" t="s">
        <v>425</v>
      </c>
      <c r="K1261">
        <v>1</v>
      </c>
      <c r="L1261">
        <v>350</v>
      </c>
      <c r="N1261" s="6" t="s">
        <v>1821</v>
      </c>
      <c r="O1261" s="6"/>
      <c r="P1261" s="6">
        <v>1375</v>
      </c>
      <c r="Q1261" s="6" t="s">
        <v>1940</v>
      </c>
      <c r="R1261" s="6" t="s">
        <v>1048</v>
      </c>
      <c r="S1261" s="6"/>
      <c r="T1261" s="6"/>
      <c r="U1261" s="6"/>
      <c r="V1261" s="6"/>
      <c r="W1261" s="6">
        <v>100</v>
      </c>
      <c r="X1261" s="6" t="s">
        <v>5069</v>
      </c>
      <c r="Y1261" s="6"/>
      <c r="Z1261" t="s">
        <v>5066</v>
      </c>
    </row>
    <row r="1262" spans="1:26">
      <c r="A1262" s="1">
        <v>44304</v>
      </c>
      <c r="B1262" s="2">
        <v>202104181456</v>
      </c>
      <c r="C1262" t="s">
        <v>18</v>
      </c>
      <c r="D1262" t="s">
        <v>5604</v>
      </c>
      <c r="E1262" t="s">
        <v>5068</v>
      </c>
      <c r="F1262" t="s">
        <v>19</v>
      </c>
      <c r="G1262" t="s">
        <v>1940</v>
      </c>
      <c r="H1262" s="3">
        <v>4714781020107</v>
      </c>
      <c r="J1262" t="s">
        <v>425</v>
      </c>
      <c r="K1262">
        <v>2</v>
      </c>
      <c r="L1262">
        <v>798</v>
      </c>
      <c r="N1262" s="6" t="s">
        <v>877</v>
      </c>
      <c r="O1262" s="6"/>
      <c r="P1262" s="6">
        <v>1375</v>
      </c>
      <c r="Q1262" s="6" t="s">
        <v>1940</v>
      </c>
      <c r="R1262" s="6" t="s">
        <v>1048</v>
      </c>
      <c r="S1262" s="6"/>
      <c r="T1262" s="6"/>
      <c r="U1262" s="6"/>
      <c r="V1262" s="6"/>
      <c r="W1262" s="6">
        <v>100</v>
      </c>
      <c r="X1262" s="6" t="s">
        <v>5069</v>
      </c>
      <c r="Y1262" s="6"/>
      <c r="Z1262" t="s">
        <v>5066</v>
      </c>
    </row>
    <row r="1263" spans="1:26">
      <c r="A1263" s="1">
        <v>44304</v>
      </c>
      <c r="B1263" s="2">
        <v>202104181456</v>
      </c>
      <c r="C1263" t="s">
        <v>18</v>
      </c>
      <c r="D1263" t="s">
        <v>5604</v>
      </c>
      <c r="E1263" t="s">
        <v>5068</v>
      </c>
      <c r="F1263" t="s">
        <v>19</v>
      </c>
      <c r="G1263" t="s">
        <v>1940</v>
      </c>
      <c r="H1263" s="3" t="s">
        <v>1740</v>
      </c>
      <c r="J1263" t="s">
        <v>425</v>
      </c>
      <c r="K1263">
        <v>1</v>
      </c>
      <c r="L1263">
        <v>0</v>
      </c>
      <c r="N1263" s="6" t="s">
        <v>1741</v>
      </c>
      <c r="O1263" s="6"/>
      <c r="P1263" s="6">
        <v>1375</v>
      </c>
      <c r="Q1263" s="6" t="s">
        <v>1940</v>
      </c>
      <c r="R1263" s="6" t="s">
        <v>1048</v>
      </c>
      <c r="S1263" s="6"/>
      <c r="T1263" s="6"/>
      <c r="U1263" s="6"/>
      <c r="V1263" s="6"/>
      <c r="W1263" s="6">
        <v>100</v>
      </c>
      <c r="X1263" s="6" t="s">
        <v>5069</v>
      </c>
      <c r="Y1263" s="6"/>
      <c r="Z1263" t="s">
        <v>5066</v>
      </c>
    </row>
    <row r="1264" spans="1:26">
      <c r="A1264" s="1">
        <v>44304</v>
      </c>
      <c r="B1264" s="2">
        <v>202104181457</v>
      </c>
      <c r="C1264" t="s">
        <v>18</v>
      </c>
      <c r="D1264" t="s">
        <v>5605</v>
      </c>
      <c r="E1264" t="s">
        <v>5073</v>
      </c>
      <c r="F1264" t="s">
        <v>19</v>
      </c>
      <c r="G1264" t="s">
        <v>1476</v>
      </c>
      <c r="H1264" s="3">
        <v>4714781024730</v>
      </c>
      <c r="J1264" t="s">
        <v>425</v>
      </c>
      <c r="K1264">
        <v>1</v>
      </c>
      <c r="L1264">
        <v>299</v>
      </c>
      <c r="N1264" s="6" t="s">
        <v>1500</v>
      </c>
      <c r="O1264" s="6"/>
      <c r="P1264" s="6">
        <v>866</v>
      </c>
      <c r="Q1264" s="6" t="s">
        <v>1476</v>
      </c>
      <c r="R1264" s="6" t="s">
        <v>1477</v>
      </c>
      <c r="S1264" s="6"/>
      <c r="T1264" s="6">
        <v>980126</v>
      </c>
      <c r="U1264" s="6" t="s">
        <v>5074</v>
      </c>
      <c r="V1264" s="6" t="s">
        <v>5075</v>
      </c>
      <c r="W1264" s="6"/>
      <c r="X1264" s="6"/>
      <c r="Y1264" s="6"/>
      <c r="Z1264" t="s">
        <v>5071</v>
      </c>
    </row>
    <row r="1265" spans="1:26">
      <c r="A1265" s="1">
        <v>44304</v>
      </c>
      <c r="B1265" s="2">
        <v>202104181457</v>
      </c>
      <c r="C1265" t="s">
        <v>18</v>
      </c>
      <c r="D1265" t="s">
        <v>5605</v>
      </c>
      <c r="E1265" t="s">
        <v>5073</v>
      </c>
      <c r="F1265" t="s">
        <v>19</v>
      </c>
      <c r="G1265" t="s">
        <v>1476</v>
      </c>
      <c r="H1265" s="3" t="s">
        <v>163</v>
      </c>
      <c r="J1265" t="s">
        <v>425</v>
      </c>
      <c r="K1265">
        <v>1</v>
      </c>
      <c r="L1265">
        <v>399</v>
      </c>
      <c r="N1265" s="6" t="s">
        <v>1487</v>
      </c>
      <c r="O1265" s="6"/>
      <c r="P1265" s="6">
        <v>866</v>
      </c>
      <c r="Q1265" s="6" t="s">
        <v>1476</v>
      </c>
      <c r="R1265" s="6" t="s">
        <v>1477</v>
      </c>
      <c r="S1265" s="6"/>
      <c r="T1265" s="6">
        <v>980126</v>
      </c>
      <c r="U1265" s="6" t="s">
        <v>5074</v>
      </c>
      <c r="V1265" s="6" t="s">
        <v>5075</v>
      </c>
      <c r="W1265" s="6"/>
      <c r="X1265" s="6"/>
      <c r="Y1265" s="6"/>
      <c r="Z1265" t="s">
        <v>5071</v>
      </c>
    </row>
    <row r="1266" spans="1:26">
      <c r="A1266" s="1">
        <v>44304</v>
      </c>
      <c r="B1266" s="2">
        <v>202104181457</v>
      </c>
      <c r="C1266" t="s">
        <v>18</v>
      </c>
      <c r="D1266" t="s">
        <v>5605</v>
      </c>
      <c r="E1266" t="s">
        <v>5073</v>
      </c>
      <c r="F1266" t="s">
        <v>19</v>
      </c>
      <c r="G1266" t="s">
        <v>1476</v>
      </c>
      <c r="H1266" s="3">
        <v>4714781020503</v>
      </c>
      <c r="J1266" t="s">
        <v>425</v>
      </c>
      <c r="K1266">
        <v>1</v>
      </c>
      <c r="L1266">
        <v>168</v>
      </c>
      <c r="N1266" s="6" t="s">
        <v>1521</v>
      </c>
      <c r="O1266" s="6"/>
      <c r="P1266" s="6">
        <v>866</v>
      </c>
      <c r="Q1266" s="6" t="s">
        <v>1476</v>
      </c>
      <c r="R1266" s="6" t="s">
        <v>1477</v>
      </c>
      <c r="S1266" s="6"/>
      <c r="T1266" s="6">
        <v>980126</v>
      </c>
      <c r="U1266" s="6" t="s">
        <v>5074</v>
      </c>
      <c r="V1266" s="6" t="s">
        <v>5075</v>
      </c>
      <c r="W1266" s="6"/>
      <c r="X1266" s="6"/>
      <c r="Y1266" s="6"/>
      <c r="Z1266" t="s">
        <v>5071</v>
      </c>
    </row>
    <row r="1267" spans="1:26">
      <c r="A1267" s="1">
        <v>44304</v>
      </c>
      <c r="B1267" s="2">
        <v>202104181458</v>
      </c>
      <c r="C1267" t="s">
        <v>18</v>
      </c>
      <c r="D1267" t="s">
        <v>5606</v>
      </c>
      <c r="E1267" t="s">
        <v>5079</v>
      </c>
      <c r="F1267" t="s">
        <v>19</v>
      </c>
      <c r="G1267" t="s">
        <v>1476</v>
      </c>
      <c r="H1267" s="3">
        <v>4714781020954</v>
      </c>
      <c r="J1267" t="s">
        <v>425</v>
      </c>
      <c r="K1267">
        <v>1</v>
      </c>
      <c r="L1267">
        <v>149</v>
      </c>
      <c r="N1267" s="6" t="s">
        <v>1523</v>
      </c>
      <c r="O1267" s="6"/>
      <c r="P1267" s="6">
        <v>458</v>
      </c>
      <c r="Q1267" s="6" t="s">
        <v>1476</v>
      </c>
      <c r="R1267" s="6" t="s">
        <v>1477</v>
      </c>
      <c r="S1267" s="6"/>
      <c r="T1267" s="6">
        <v>158808</v>
      </c>
      <c r="U1267" s="6" t="s">
        <v>5080</v>
      </c>
      <c r="V1267" s="6" t="s">
        <v>5081</v>
      </c>
      <c r="W1267" s="6"/>
      <c r="X1267" s="6"/>
      <c r="Y1267" s="6"/>
      <c r="Z1267" t="s">
        <v>5077</v>
      </c>
    </row>
    <row r="1268" spans="1:26">
      <c r="A1268" s="1">
        <v>44304</v>
      </c>
      <c r="B1268" s="2">
        <v>202104181458</v>
      </c>
      <c r="C1268" t="s">
        <v>18</v>
      </c>
      <c r="D1268" t="s">
        <v>5606</v>
      </c>
      <c r="E1268" t="s">
        <v>5079</v>
      </c>
      <c r="F1268" t="s">
        <v>19</v>
      </c>
      <c r="G1268" t="s">
        <v>1476</v>
      </c>
      <c r="H1268" s="3">
        <v>4714781020794</v>
      </c>
      <c r="J1268" t="s">
        <v>425</v>
      </c>
      <c r="K1268">
        <v>1</v>
      </c>
      <c r="L1268">
        <v>109</v>
      </c>
      <c r="N1268" s="6" t="s">
        <v>1490</v>
      </c>
      <c r="O1268" s="6"/>
      <c r="P1268" s="6">
        <v>458</v>
      </c>
      <c r="Q1268" s="6" t="s">
        <v>1476</v>
      </c>
      <c r="R1268" s="6" t="s">
        <v>1477</v>
      </c>
      <c r="S1268" s="6"/>
      <c r="T1268" s="6">
        <v>158808</v>
      </c>
      <c r="U1268" s="6" t="s">
        <v>5080</v>
      </c>
      <c r="V1268" s="6" t="s">
        <v>5081</v>
      </c>
      <c r="W1268" s="6"/>
      <c r="X1268" s="6"/>
      <c r="Y1268" s="6"/>
      <c r="Z1268" t="s">
        <v>5077</v>
      </c>
    </row>
    <row r="1269" spans="1:26">
      <c r="A1269" s="1">
        <v>44304</v>
      </c>
      <c r="B1269" s="2">
        <v>202104181458</v>
      </c>
      <c r="C1269" t="s">
        <v>18</v>
      </c>
      <c r="D1269" t="s">
        <v>5606</v>
      </c>
      <c r="E1269" t="s">
        <v>5079</v>
      </c>
      <c r="F1269" t="s">
        <v>19</v>
      </c>
      <c r="G1269" t="s">
        <v>1476</v>
      </c>
      <c r="H1269" s="3">
        <v>4714781020787</v>
      </c>
      <c r="J1269" t="s">
        <v>425</v>
      </c>
      <c r="K1269">
        <v>1</v>
      </c>
      <c r="L1269">
        <v>135</v>
      </c>
      <c r="N1269" s="6" t="s">
        <v>1979</v>
      </c>
      <c r="O1269" s="6"/>
      <c r="P1269" s="6">
        <v>458</v>
      </c>
      <c r="Q1269" s="6" t="s">
        <v>1476</v>
      </c>
      <c r="R1269" s="6" t="s">
        <v>1477</v>
      </c>
      <c r="S1269" s="6"/>
      <c r="T1269" s="6">
        <v>158808</v>
      </c>
      <c r="U1269" s="6" t="s">
        <v>5080</v>
      </c>
      <c r="V1269" s="6" t="s">
        <v>5081</v>
      </c>
      <c r="W1269" s="6"/>
      <c r="X1269" s="6"/>
      <c r="Y1269" s="6"/>
      <c r="Z1269" t="s">
        <v>5077</v>
      </c>
    </row>
    <row r="1270" spans="1:26">
      <c r="A1270" s="1">
        <v>44304</v>
      </c>
      <c r="B1270" s="2">
        <v>202104181458</v>
      </c>
      <c r="C1270" t="s">
        <v>18</v>
      </c>
      <c r="D1270" t="s">
        <v>5606</v>
      </c>
      <c r="E1270" t="s">
        <v>5079</v>
      </c>
      <c r="F1270" t="s">
        <v>19</v>
      </c>
      <c r="G1270" t="s">
        <v>1476</v>
      </c>
      <c r="H1270" s="3" t="s">
        <v>1474</v>
      </c>
      <c r="J1270" t="s">
        <v>1475</v>
      </c>
      <c r="K1270">
        <v>1</v>
      </c>
      <c r="L1270">
        <v>65</v>
      </c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  <c r="Y1270" s="6"/>
    </row>
    <row r="1271" spans="1:26">
      <c r="A1271" s="1">
        <v>44304</v>
      </c>
      <c r="B1271" s="2">
        <v>202104181459</v>
      </c>
      <c r="C1271" t="s">
        <v>18</v>
      </c>
      <c r="D1271" t="s">
        <v>5607</v>
      </c>
      <c r="E1271" t="s">
        <v>5085</v>
      </c>
      <c r="F1271" t="s">
        <v>19</v>
      </c>
      <c r="G1271" t="s">
        <v>1476</v>
      </c>
      <c r="H1271" s="3">
        <v>4714781021463</v>
      </c>
      <c r="J1271" t="s">
        <v>425</v>
      </c>
      <c r="K1271">
        <v>1</v>
      </c>
      <c r="L1271">
        <v>120</v>
      </c>
      <c r="N1271" s="6" t="s">
        <v>3102</v>
      </c>
      <c r="O1271" s="6"/>
      <c r="P1271" s="6">
        <v>820</v>
      </c>
      <c r="Q1271" s="6" t="s">
        <v>1476</v>
      </c>
      <c r="R1271" s="6" t="s">
        <v>1477</v>
      </c>
      <c r="S1271" s="6"/>
      <c r="T1271" s="6">
        <v>966533</v>
      </c>
      <c r="U1271" s="6" t="s">
        <v>5086</v>
      </c>
      <c r="V1271" s="6" t="s">
        <v>5087</v>
      </c>
      <c r="W1271" s="6"/>
      <c r="X1271" s="6"/>
      <c r="Y1271" s="6"/>
      <c r="Z1271" t="s">
        <v>5083</v>
      </c>
    </row>
    <row r="1272" spans="1:26">
      <c r="A1272" s="1">
        <v>44304</v>
      </c>
      <c r="B1272" s="2">
        <v>202104181459</v>
      </c>
      <c r="C1272" t="s">
        <v>18</v>
      </c>
      <c r="D1272" t="s">
        <v>5607</v>
      </c>
      <c r="E1272" t="s">
        <v>5085</v>
      </c>
      <c r="F1272" t="s">
        <v>19</v>
      </c>
      <c r="G1272" t="s">
        <v>1476</v>
      </c>
      <c r="H1272" s="3">
        <v>4714781020848</v>
      </c>
      <c r="J1272" t="s">
        <v>425</v>
      </c>
      <c r="K1272">
        <v>1</v>
      </c>
      <c r="L1272">
        <v>350</v>
      </c>
      <c r="N1272" s="6" t="s">
        <v>1821</v>
      </c>
      <c r="O1272" s="6"/>
      <c r="P1272" s="6">
        <v>820</v>
      </c>
      <c r="Q1272" s="6" t="s">
        <v>1476</v>
      </c>
      <c r="R1272" s="6" t="s">
        <v>1477</v>
      </c>
      <c r="S1272" s="6"/>
      <c r="T1272" s="6">
        <v>966533</v>
      </c>
      <c r="U1272" s="6" t="s">
        <v>5086</v>
      </c>
      <c r="V1272" s="6" t="s">
        <v>5087</v>
      </c>
      <c r="W1272" s="6"/>
      <c r="X1272" s="6"/>
      <c r="Y1272" s="6"/>
      <c r="Z1272" t="s">
        <v>5083</v>
      </c>
    </row>
    <row r="1273" spans="1:26">
      <c r="A1273" s="1">
        <v>44304</v>
      </c>
      <c r="B1273" s="2">
        <v>202104181459</v>
      </c>
      <c r="C1273" t="s">
        <v>18</v>
      </c>
      <c r="D1273" t="s">
        <v>5607</v>
      </c>
      <c r="E1273" t="s">
        <v>5085</v>
      </c>
      <c r="F1273" t="s">
        <v>19</v>
      </c>
      <c r="G1273" t="s">
        <v>1476</v>
      </c>
      <c r="H1273" s="3">
        <v>4714781020855</v>
      </c>
      <c r="J1273" t="s">
        <v>425</v>
      </c>
      <c r="K1273">
        <v>1</v>
      </c>
      <c r="L1273">
        <v>350</v>
      </c>
      <c r="N1273" s="6" t="s">
        <v>1932</v>
      </c>
      <c r="O1273" s="6"/>
      <c r="P1273" s="6">
        <v>820</v>
      </c>
      <c r="Q1273" s="6" t="s">
        <v>1476</v>
      </c>
      <c r="R1273" s="6" t="s">
        <v>1477</v>
      </c>
      <c r="S1273" s="6"/>
      <c r="T1273" s="6">
        <v>966533</v>
      </c>
      <c r="U1273" s="6" t="s">
        <v>5086</v>
      </c>
      <c r="V1273" s="6" t="s">
        <v>5087</v>
      </c>
      <c r="W1273" s="6"/>
      <c r="X1273" s="6"/>
      <c r="Y1273" s="6"/>
      <c r="Z1273" t="s">
        <v>5083</v>
      </c>
    </row>
    <row r="1274" spans="1:26">
      <c r="A1274" s="1">
        <v>44304</v>
      </c>
      <c r="B1274" s="2">
        <v>202104181460</v>
      </c>
      <c r="C1274" t="s">
        <v>18</v>
      </c>
      <c r="D1274" t="s">
        <v>5608</v>
      </c>
      <c r="E1274" t="s">
        <v>5091</v>
      </c>
      <c r="F1274" t="s">
        <v>19</v>
      </c>
      <c r="G1274" t="s">
        <v>1476</v>
      </c>
      <c r="H1274" s="3" t="s">
        <v>295</v>
      </c>
      <c r="J1274" t="s">
        <v>425</v>
      </c>
      <c r="K1274">
        <v>1</v>
      </c>
      <c r="L1274">
        <v>280</v>
      </c>
      <c r="N1274" s="6" t="s">
        <v>1479</v>
      </c>
      <c r="O1274" s="6"/>
      <c r="P1274" s="6">
        <v>345</v>
      </c>
      <c r="Q1274" s="6" t="s">
        <v>1476</v>
      </c>
      <c r="R1274" s="6" t="s">
        <v>1477</v>
      </c>
      <c r="S1274" s="6"/>
      <c r="T1274" s="6">
        <v>131906</v>
      </c>
      <c r="U1274" s="6" t="s">
        <v>5092</v>
      </c>
      <c r="V1274" s="6" t="s">
        <v>5093</v>
      </c>
      <c r="W1274" s="6"/>
      <c r="X1274" s="6"/>
      <c r="Y1274" s="6"/>
      <c r="Z1274" t="s">
        <v>5089</v>
      </c>
    </row>
    <row r="1275" spans="1:26">
      <c r="A1275" s="1">
        <v>44304</v>
      </c>
      <c r="B1275" s="2">
        <v>202104181460</v>
      </c>
      <c r="C1275" t="s">
        <v>18</v>
      </c>
      <c r="D1275" t="s">
        <v>5608</v>
      </c>
      <c r="E1275" t="s">
        <v>5091</v>
      </c>
      <c r="F1275" t="s">
        <v>19</v>
      </c>
      <c r="G1275" t="s">
        <v>1476</v>
      </c>
      <c r="H1275" s="3" t="s">
        <v>1474</v>
      </c>
      <c r="J1275" t="s">
        <v>1475</v>
      </c>
      <c r="K1275">
        <v>1</v>
      </c>
      <c r="L1275">
        <v>65</v>
      </c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  <c r="Y1275" s="6"/>
    </row>
    <row r="1276" spans="1:26">
      <c r="A1276" s="1">
        <v>44304</v>
      </c>
      <c r="B1276" s="2">
        <v>202104181461</v>
      </c>
      <c r="C1276" t="s">
        <v>18</v>
      </c>
      <c r="D1276" t="s">
        <v>5609</v>
      </c>
      <c r="E1276" t="s">
        <v>5097</v>
      </c>
      <c r="F1276" t="s">
        <v>19</v>
      </c>
      <c r="G1276" t="s">
        <v>1476</v>
      </c>
      <c r="H1276" s="3" t="s">
        <v>275</v>
      </c>
      <c r="J1276" t="s">
        <v>425</v>
      </c>
      <c r="K1276">
        <v>1</v>
      </c>
      <c r="L1276">
        <v>528</v>
      </c>
      <c r="N1276" s="6" t="s">
        <v>1512</v>
      </c>
      <c r="O1276" s="6"/>
      <c r="P1276" s="6">
        <v>1228</v>
      </c>
      <c r="Q1276" s="6" t="s">
        <v>1476</v>
      </c>
      <c r="R1276" s="6" t="s">
        <v>1477</v>
      </c>
      <c r="S1276" s="6"/>
      <c r="T1276" s="6">
        <v>186353</v>
      </c>
      <c r="U1276" s="6" t="s">
        <v>5098</v>
      </c>
      <c r="V1276" s="6" t="s">
        <v>5099</v>
      </c>
      <c r="W1276" s="6"/>
      <c r="X1276" s="6"/>
      <c r="Y1276" s="6"/>
      <c r="Z1276" t="s">
        <v>5095</v>
      </c>
    </row>
    <row r="1277" spans="1:26">
      <c r="A1277" s="1">
        <v>44304</v>
      </c>
      <c r="B1277" s="2">
        <v>202104181461</v>
      </c>
      <c r="C1277" t="s">
        <v>18</v>
      </c>
      <c r="D1277" t="s">
        <v>5609</v>
      </c>
      <c r="E1277" t="s">
        <v>5097</v>
      </c>
      <c r="F1277" t="s">
        <v>19</v>
      </c>
      <c r="G1277" t="s">
        <v>1476</v>
      </c>
      <c r="H1277" s="3">
        <v>4714781020268</v>
      </c>
      <c r="J1277" t="s">
        <v>425</v>
      </c>
      <c r="K1277">
        <v>2</v>
      </c>
      <c r="L1277">
        <v>700</v>
      </c>
      <c r="N1277" s="6" t="s">
        <v>1909</v>
      </c>
      <c r="O1277" s="6"/>
      <c r="P1277" s="6">
        <v>1228</v>
      </c>
      <c r="Q1277" s="6" t="s">
        <v>1476</v>
      </c>
      <c r="R1277" s="6" t="s">
        <v>1477</v>
      </c>
      <c r="S1277" s="6"/>
      <c r="T1277" s="6">
        <v>186353</v>
      </c>
      <c r="U1277" s="6" t="s">
        <v>5098</v>
      </c>
      <c r="V1277" s="6" t="s">
        <v>5099</v>
      </c>
      <c r="W1277" s="6"/>
      <c r="X1277" s="6"/>
      <c r="Y1277" s="6"/>
      <c r="Z1277" t="s">
        <v>5095</v>
      </c>
    </row>
    <row r="1278" spans="1:26">
      <c r="A1278" s="1">
        <v>44304</v>
      </c>
      <c r="B1278" s="2">
        <v>202104181461</v>
      </c>
      <c r="C1278" t="s">
        <v>18</v>
      </c>
      <c r="D1278" t="s">
        <v>5609</v>
      </c>
      <c r="E1278" t="s">
        <v>5097</v>
      </c>
      <c r="F1278" t="s">
        <v>19</v>
      </c>
      <c r="G1278" t="s">
        <v>1476</v>
      </c>
      <c r="H1278" s="3" t="s">
        <v>1887</v>
      </c>
      <c r="J1278" t="s">
        <v>425</v>
      </c>
      <c r="K1278">
        <v>1</v>
      </c>
      <c r="L1278">
        <v>0</v>
      </c>
      <c r="N1278" s="6" t="s">
        <v>1888</v>
      </c>
      <c r="O1278" s="6"/>
      <c r="P1278" s="6">
        <v>1228</v>
      </c>
      <c r="Q1278" s="6" t="s">
        <v>1476</v>
      </c>
      <c r="R1278" s="6" t="s">
        <v>1477</v>
      </c>
      <c r="S1278" s="6"/>
      <c r="T1278" s="6">
        <v>186353</v>
      </c>
      <c r="U1278" s="6" t="s">
        <v>5098</v>
      </c>
      <c r="V1278" s="6" t="s">
        <v>5099</v>
      </c>
      <c r="W1278" s="6"/>
      <c r="X1278" s="6"/>
      <c r="Y1278" s="6"/>
      <c r="Z1278" t="s">
        <v>5095</v>
      </c>
    </row>
    <row r="1279" spans="1:26">
      <c r="A1279" s="1">
        <v>44304</v>
      </c>
      <c r="B1279" s="2">
        <v>202104181462</v>
      </c>
      <c r="C1279" t="s">
        <v>18</v>
      </c>
      <c r="D1279" t="s">
        <v>5610</v>
      </c>
      <c r="E1279" t="s">
        <v>5103</v>
      </c>
      <c r="F1279" t="s">
        <v>19</v>
      </c>
      <c r="G1279" t="s">
        <v>1476</v>
      </c>
      <c r="H1279" s="3">
        <v>4714781020107</v>
      </c>
      <c r="J1279" t="s">
        <v>425</v>
      </c>
      <c r="K1279">
        <v>3</v>
      </c>
      <c r="L1279">
        <v>1197</v>
      </c>
      <c r="N1279" s="6" t="s">
        <v>877</v>
      </c>
      <c r="O1279" s="6"/>
      <c r="P1279" s="6">
        <v>1197</v>
      </c>
      <c r="Q1279" s="6" t="s">
        <v>1476</v>
      </c>
      <c r="R1279" s="6" t="s">
        <v>1477</v>
      </c>
      <c r="S1279" s="6"/>
      <c r="T1279" s="6">
        <v>135470</v>
      </c>
      <c r="U1279" s="6" t="s">
        <v>5104</v>
      </c>
      <c r="V1279" s="6" t="s">
        <v>5105</v>
      </c>
      <c r="W1279" s="6"/>
      <c r="X1279" s="6"/>
      <c r="Y1279" s="6"/>
      <c r="Z1279" t="s">
        <v>5101</v>
      </c>
    </row>
    <row r="1280" spans="1:26">
      <c r="A1280" s="1">
        <v>44304</v>
      </c>
      <c r="B1280" s="2">
        <v>202104181462</v>
      </c>
      <c r="C1280" t="s">
        <v>18</v>
      </c>
      <c r="D1280" t="s">
        <v>5610</v>
      </c>
      <c r="E1280" t="s">
        <v>5103</v>
      </c>
      <c r="F1280" t="s">
        <v>19</v>
      </c>
      <c r="G1280" t="s">
        <v>1476</v>
      </c>
      <c r="H1280" s="3" t="s">
        <v>1740</v>
      </c>
      <c r="J1280" t="s">
        <v>425</v>
      </c>
      <c r="K1280">
        <v>1</v>
      </c>
      <c r="L1280">
        <v>0</v>
      </c>
      <c r="N1280" s="6" t="s">
        <v>1741</v>
      </c>
      <c r="O1280" s="6"/>
      <c r="P1280" s="6">
        <v>1197</v>
      </c>
      <c r="Q1280" s="6" t="s">
        <v>1476</v>
      </c>
      <c r="R1280" s="6" t="s">
        <v>1477</v>
      </c>
      <c r="S1280" s="6"/>
      <c r="T1280" s="6">
        <v>135470</v>
      </c>
      <c r="U1280" s="6" t="s">
        <v>5104</v>
      </c>
      <c r="V1280" s="6" t="s">
        <v>5105</v>
      </c>
      <c r="W1280" s="6"/>
      <c r="X1280" s="6"/>
      <c r="Y1280" s="6"/>
      <c r="Z1280" t="s">
        <v>5101</v>
      </c>
    </row>
    <row r="1281" spans="1:26">
      <c r="A1281" s="1">
        <v>44304</v>
      </c>
      <c r="B1281" s="2">
        <v>202104181463</v>
      </c>
      <c r="C1281" t="s">
        <v>18</v>
      </c>
      <c r="D1281" t="s">
        <v>5611</v>
      </c>
      <c r="E1281" t="s">
        <v>5109</v>
      </c>
      <c r="F1281" t="s">
        <v>19</v>
      </c>
      <c r="G1281" t="s">
        <v>1476</v>
      </c>
      <c r="H1281" s="3" t="s">
        <v>1021</v>
      </c>
      <c r="J1281" t="s">
        <v>425</v>
      </c>
      <c r="K1281">
        <v>2</v>
      </c>
      <c r="L1281">
        <v>398</v>
      </c>
      <c r="N1281" s="6" t="s">
        <v>1527</v>
      </c>
      <c r="O1281" s="6"/>
      <c r="P1281" s="6">
        <v>463</v>
      </c>
      <c r="Q1281" s="6" t="s">
        <v>1476</v>
      </c>
      <c r="R1281" s="6" t="s">
        <v>1477</v>
      </c>
      <c r="S1281" s="6"/>
      <c r="T1281" s="6">
        <v>142799</v>
      </c>
      <c r="U1281" s="6" t="s">
        <v>5110</v>
      </c>
      <c r="V1281" s="6" t="s">
        <v>5111</v>
      </c>
      <c r="W1281" s="6"/>
      <c r="X1281" s="6"/>
      <c r="Y1281" s="6"/>
      <c r="Z1281" t="s">
        <v>5107</v>
      </c>
    </row>
    <row r="1282" spans="1:26">
      <c r="A1282" s="1">
        <v>44304</v>
      </c>
      <c r="B1282" s="2">
        <v>202104181463</v>
      </c>
      <c r="C1282" t="s">
        <v>18</v>
      </c>
      <c r="D1282" t="s">
        <v>5611</v>
      </c>
      <c r="E1282" t="s">
        <v>5109</v>
      </c>
      <c r="F1282" t="s">
        <v>19</v>
      </c>
      <c r="G1282" t="s">
        <v>1476</v>
      </c>
      <c r="H1282" s="3" t="s">
        <v>1474</v>
      </c>
      <c r="J1282" t="s">
        <v>1475</v>
      </c>
      <c r="K1282">
        <v>1</v>
      </c>
      <c r="L1282">
        <v>65</v>
      </c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  <c r="Y1282" s="6"/>
    </row>
    <row r="1283" spans="1:26">
      <c r="A1283" s="1">
        <v>44305</v>
      </c>
      <c r="B1283" s="2">
        <v>202104191464</v>
      </c>
      <c r="C1283" t="s">
        <v>18</v>
      </c>
      <c r="D1283" t="s">
        <v>5612</v>
      </c>
      <c r="E1283" t="s">
        <v>5115</v>
      </c>
      <c r="F1283" t="s">
        <v>19</v>
      </c>
      <c r="G1283" t="s">
        <v>1960</v>
      </c>
      <c r="H1283" s="3" t="s">
        <v>219</v>
      </c>
      <c r="J1283" t="s">
        <v>425</v>
      </c>
      <c r="K1283">
        <v>1</v>
      </c>
      <c r="L1283">
        <v>581</v>
      </c>
      <c r="N1283" s="6" t="s">
        <v>1929</v>
      </c>
      <c r="O1283" s="6"/>
      <c r="P1283" s="6">
        <v>2761</v>
      </c>
      <c r="Q1283" s="6" t="s">
        <v>1960</v>
      </c>
      <c r="R1283" s="6" t="s">
        <v>1961</v>
      </c>
      <c r="S1283" s="6"/>
      <c r="T1283" s="6"/>
      <c r="U1283" s="6"/>
      <c r="V1283" s="6"/>
      <c r="W1283" s="6">
        <v>204</v>
      </c>
      <c r="X1283" s="6" t="s">
        <v>5116</v>
      </c>
      <c r="Y1283" s="6"/>
      <c r="Z1283" t="s">
        <v>5113</v>
      </c>
    </row>
    <row r="1284" spans="1:26">
      <c r="A1284" s="1">
        <v>44305</v>
      </c>
      <c r="B1284" s="2">
        <v>202104191464</v>
      </c>
      <c r="C1284" t="s">
        <v>18</v>
      </c>
      <c r="D1284" t="s">
        <v>5612</v>
      </c>
      <c r="E1284" t="s">
        <v>5115</v>
      </c>
      <c r="F1284" t="s">
        <v>19</v>
      </c>
      <c r="G1284" t="s">
        <v>1960</v>
      </c>
      <c r="H1284" s="3" t="s">
        <v>311</v>
      </c>
      <c r="J1284" t="s">
        <v>425</v>
      </c>
      <c r="K1284">
        <v>1</v>
      </c>
      <c r="L1284">
        <v>1700</v>
      </c>
      <c r="N1284" s="6" t="s">
        <v>2403</v>
      </c>
      <c r="O1284" s="6"/>
      <c r="P1284" s="6">
        <v>2761</v>
      </c>
      <c r="Q1284" s="6" t="s">
        <v>1960</v>
      </c>
      <c r="R1284" s="6" t="s">
        <v>1961</v>
      </c>
      <c r="S1284" s="6"/>
      <c r="T1284" s="6"/>
      <c r="U1284" s="6"/>
      <c r="V1284" s="6"/>
      <c r="W1284" s="6">
        <v>204</v>
      </c>
      <c r="X1284" s="6" t="s">
        <v>5116</v>
      </c>
      <c r="Y1284" s="6"/>
      <c r="Z1284" t="s">
        <v>5113</v>
      </c>
    </row>
    <row r="1285" spans="1:26">
      <c r="A1285" s="1">
        <v>44305</v>
      </c>
      <c r="B1285" s="2">
        <v>202104191464</v>
      </c>
      <c r="C1285" t="s">
        <v>18</v>
      </c>
      <c r="D1285" t="s">
        <v>5612</v>
      </c>
      <c r="E1285" t="s">
        <v>5115</v>
      </c>
      <c r="F1285" t="s">
        <v>19</v>
      </c>
      <c r="G1285" t="s">
        <v>1960</v>
      </c>
      <c r="H1285" s="3" t="s">
        <v>285</v>
      </c>
      <c r="J1285" t="s">
        <v>425</v>
      </c>
      <c r="K1285">
        <v>1</v>
      </c>
      <c r="L1285">
        <v>480</v>
      </c>
      <c r="N1285" s="6" t="s">
        <v>1952</v>
      </c>
      <c r="O1285" s="6"/>
      <c r="P1285" s="6">
        <v>2761</v>
      </c>
      <c r="Q1285" s="6" t="s">
        <v>1960</v>
      </c>
      <c r="R1285" s="6" t="s">
        <v>1961</v>
      </c>
      <c r="S1285" s="6"/>
      <c r="T1285" s="6"/>
      <c r="U1285" s="6"/>
      <c r="V1285" s="6"/>
      <c r="W1285" s="6">
        <v>204</v>
      </c>
      <c r="X1285" s="6" t="s">
        <v>5116</v>
      </c>
      <c r="Y1285" s="6"/>
      <c r="Z1285" t="s">
        <v>5113</v>
      </c>
    </row>
    <row r="1286" spans="1:26">
      <c r="A1286" s="1">
        <v>44305</v>
      </c>
      <c r="B1286" s="2">
        <v>202104191464</v>
      </c>
      <c r="C1286" t="s">
        <v>18</v>
      </c>
      <c r="D1286" t="s">
        <v>5612</v>
      </c>
      <c r="E1286" t="s">
        <v>5115</v>
      </c>
      <c r="F1286" t="s">
        <v>19</v>
      </c>
      <c r="G1286" t="s">
        <v>1960</v>
      </c>
      <c r="H1286" s="3" t="s">
        <v>1740</v>
      </c>
      <c r="J1286" t="s">
        <v>425</v>
      </c>
      <c r="K1286">
        <v>1</v>
      </c>
      <c r="L1286">
        <v>0</v>
      </c>
      <c r="N1286" s="6" t="s">
        <v>1741</v>
      </c>
      <c r="O1286" s="6"/>
      <c r="P1286" s="6">
        <v>2761</v>
      </c>
      <c r="Q1286" s="6" t="s">
        <v>1960</v>
      </c>
      <c r="R1286" s="6" t="s">
        <v>1961</v>
      </c>
      <c r="S1286" s="6"/>
      <c r="T1286" s="6"/>
      <c r="U1286" s="6"/>
      <c r="V1286" s="6"/>
      <c r="W1286" s="6">
        <v>204</v>
      </c>
      <c r="X1286" s="6" t="s">
        <v>5116</v>
      </c>
      <c r="Y1286" s="6"/>
      <c r="Z1286" t="s">
        <v>5113</v>
      </c>
    </row>
    <row r="1287" spans="1:26">
      <c r="A1287" s="1">
        <v>44305</v>
      </c>
      <c r="B1287" s="2">
        <v>202104191464</v>
      </c>
      <c r="C1287" t="s">
        <v>18</v>
      </c>
      <c r="D1287" t="s">
        <v>5612</v>
      </c>
      <c r="E1287" t="s">
        <v>5115</v>
      </c>
      <c r="F1287" t="s">
        <v>19</v>
      </c>
      <c r="G1287" t="s">
        <v>1960</v>
      </c>
      <c r="H1287" s="3" t="s">
        <v>1810</v>
      </c>
      <c r="J1287" t="s">
        <v>425</v>
      </c>
      <c r="K1287">
        <v>1</v>
      </c>
      <c r="L1287">
        <v>0</v>
      </c>
      <c r="N1287" s="6" t="s">
        <v>1811</v>
      </c>
      <c r="O1287" s="6"/>
      <c r="P1287" s="6">
        <v>2761</v>
      </c>
      <c r="Q1287" s="6" t="s">
        <v>1960</v>
      </c>
      <c r="R1287" s="6" t="s">
        <v>1961</v>
      </c>
      <c r="S1287" s="6"/>
      <c r="T1287" s="6"/>
      <c r="U1287" s="6"/>
      <c r="V1287" s="6"/>
      <c r="W1287" s="6">
        <v>204</v>
      </c>
      <c r="X1287" s="6" t="s">
        <v>5116</v>
      </c>
      <c r="Y1287" s="6"/>
      <c r="Z1287" t="s">
        <v>5113</v>
      </c>
    </row>
    <row r="1288" spans="1:26">
      <c r="A1288" s="1">
        <v>44305</v>
      </c>
      <c r="B1288" s="2">
        <v>202104191464</v>
      </c>
      <c r="C1288" t="s">
        <v>18</v>
      </c>
      <c r="D1288" t="s">
        <v>5612</v>
      </c>
      <c r="E1288" t="s">
        <v>5115</v>
      </c>
      <c r="F1288" t="s">
        <v>19</v>
      </c>
      <c r="G1288" t="s">
        <v>1960</v>
      </c>
      <c r="H1288" s="3" t="s">
        <v>1740</v>
      </c>
      <c r="J1288" t="s">
        <v>425</v>
      </c>
      <c r="K1288">
        <v>1</v>
      </c>
      <c r="L1288">
        <v>0</v>
      </c>
      <c r="N1288" s="6" t="s">
        <v>1741</v>
      </c>
      <c r="O1288" s="6"/>
      <c r="P1288" s="6">
        <v>2761</v>
      </c>
      <c r="Q1288" s="6" t="s">
        <v>1960</v>
      </c>
      <c r="R1288" s="6" t="s">
        <v>1961</v>
      </c>
      <c r="S1288" s="6"/>
      <c r="T1288" s="6"/>
      <c r="U1288" s="6"/>
      <c r="V1288" s="6"/>
      <c r="W1288" s="6">
        <v>204</v>
      </c>
      <c r="X1288" s="6" t="s">
        <v>5116</v>
      </c>
      <c r="Y1288" s="6"/>
      <c r="Z1288" t="s">
        <v>5113</v>
      </c>
    </row>
    <row r="1289" spans="1:26">
      <c r="A1289" s="1">
        <v>44305</v>
      </c>
      <c r="B1289" s="2">
        <v>202104191465</v>
      </c>
      <c r="C1289" t="s">
        <v>18</v>
      </c>
      <c r="D1289" t="s">
        <v>5512</v>
      </c>
      <c r="E1289" t="s">
        <v>5119</v>
      </c>
      <c r="F1289" t="s">
        <v>19</v>
      </c>
      <c r="G1289" t="s">
        <v>1476</v>
      </c>
      <c r="H1289" s="3" t="s">
        <v>175</v>
      </c>
      <c r="J1289" t="s">
        <v>425</v>
      </c>
      <c r="K1289">
        <v>1</v>
      </c>
      <c r="L1289">
        <v>450</v>
      </c>
      <c r="N1289" s="6" t="s">
        <v>1482</v>
      </c>
      <c r="O1289" s="6"/>
      <c r="P1289" s="6">
        <v>849</v>
      </c>
      <c r="Q1289" s="6" t="s">
        <v>1476</v>
      </c>
      <c r="R1289" s="6" t="s">
        <v>1477</v>
      </c>
      <c r="S1289" s="6"/>
      <c r="T1289" s="6">
        <v>197412</v>
      </c>
      <c r="U1289" s="6" t="s">
        <v>5120</v>
      </c>
      <c r="V1289" s="6" t="s">
        <v>5121</v>
      </c>
      <c r="W1289" s="6"/>
      <c r="X1289" s="6"/>
      <c r="Y1289" s="6"/>
      <c r="Z1289" t="s">
        <v>5118</v>
      </c>
    </row>
    <row r="1290" spans="1:26">
      <c r="A1290" s="1">
        <v>44305</v>
      </c>
      <c r="B1290" s="2">
        <v>202104191465</v>
      </c>
      <c r="C1290" t="s">
        <v>18</v>
      </c>
      <c r="D1290" t="s">
        <v>5512</v>
      </c>
      <c r="E1290" t="s">
        <v>5119</v>
      </c>
      <c r="F1290" t="s">
        <v>19</v>
      </c>
      <c r="G1290" t="s">
        <v>1476</v>
      </c>
      <c r="H1290" s="3" t="s">
        <v>163</v>
      </c>
      <c r="J1290" t="s">
        <v>425</v>
      </c>
      <c r="K1290">
        <v>1</v>
      </c>
      <c r="L1290">
        <v>399</v>
      </c>
      <c r="N1290" s="6" t="s">
        <v>1487</v>
      </c>
      <c r="O1290" s="6"/>
      <c r="P1290" s="6">
        <v>849</v>
      </c>
      <c r="Q1290" s="6" t="s">
        <v>1476</v>
      </c>
      <c r="R1290" s="6" t="s">
        <v>1477</v>
      </c>
      <c r="S1290" s="6"/>
      <c r="T1290" s="6">
        <v>197412</v>
      </c>
      <c r="U1290" s="6" t="s">
        <v>5120</v>
      </c>
      <c r="V1290" s="6" t="s">
        <v>5121</v>
      </c>
      <c r="W1290" s="6"/>
      <c r="X1290" s="6"/>
      <c r="Y1290" s="6"/>
      <c r="Z1290" t="s">
        <v>5118</v>
      </c>
    </row>
    <row r="1291" spans="1:26">
      <c r="A1291" s="1">
        <v>44305</v>
      </c>
      <c r="B1291" s="2">
        <v>202104191466</v>
      </c>
      <c r="C1291" t="s">
        <v>18</v>
      </c>
      <c r="D1291" t="s">
        <v>5613</v>
      </c>
      <c r="E1291" t="s">
        <v>5125</v>
      </c>
      <c r="F1291" t="s">
        <v>19</v>
      </c>
      <c r="G1291" t="s">
        <v>1476</v>
      </c>
      <c r="H1291" s="3" t="s">
        <v>295</v>
      </c>
      <c r="J1291" t="s">
        <v>425</v>
      </c>
      <c r="K1291">
        <v>1</v>
      </c>
      <c r="L1291">
        <v>206</v>
      </c>
      <c r="N1291" s="6" t="s">
        <v>1479</v>
      </c>
      <c r="O1291" s="6"/>
      <c r="P1291" s="6">
        <v>1401</v>
      </c>
      <c r="Q1291" s="6" t="s">
        <v>1476</v>
      </c>
      <c r="R1291" s="6" t="s">
        <v>1477</v>
      </c>
      <c r="S1291" s="6"/>
      <c r="T1291" s="6">
        <v>993465</v>
      </c>
      <c r="U1291" s="6" t="s">
        <v>5126</v>
      </c>
      <c r="V1291" s="6" t="s">
        <v>5127</v>
      </c>
      <c r="W1291" s="6"/>
      <c r="X1291" s="6"/>
      <c r="Y1291" s="6"/>
      <c r="Z1291" t="s">
        <v>5123</v>
      </c>
    </row>
    <row r="1292" spans="1:26">
      <c r="A1292" s="1">
        <v>44305</v>
      </c>
      <c r="B1292" s="2">
        <v>202104191466</v>
      </c>
      <c r="C1292" t="s">
        <v>18</v>
      </c>
      <c r="D1292" t="s">
        <v>5613</v>
      </c>
      <c r="E1292" t="s">
        <v>5125</v>
      </c>
      <c r="F1292" t="s">
        <v>19</v>
      </c>
      <c r="G1292" t="s">
        <v>1476</v>
      </c>
      <c r="H1292" s="3" t="s">
        <v>294</v>
      </c>
      <c r="J1292" t="s">
        <v>425</v>
      </c>
      <c r="K1292">
        <v>1</v>
      </c>
      <c r="L1292">
        <v>280</v>
      </c>
      <c r="N1292" s="6" t="s">
        <v>1479</v>
      </c>
      <c r="O1292" s="6"/>
      <c r="P1292" s="6">
        <v>1401</v>
      </c>
      <c r="Q1292" s="6" t="s">
        <v>1476</v>
      </c>
      <c r="R1292" s="6" t="s">
        <v>1477</v>
      </c>
      <c r="S1292" s="6"/>
      <c r="T1292" s="6">
        <v>993465</v>
      </c>
      <c r="U1292" s="6" t="s">
        <v>5126</v>
      </c>
      <c r="V1292" s="6" t="s">
        <v>5127</v>
      </c>
      <c r="W1292" s="6"/>
      <c r="X1292" s="6"/>
      <c r="Y1292" s="6"/>
      <c r="Z1292" t="s">
        <v>5123</v>
      </c>
    </row>
    <row r="1293" spans="1:26">
      <c r="A1293" s="1">
        <v>44305</v>
      </c>
      <c r="B1293" s="2">
        <v>202104191466</v>
      </c>
      <c r="C1293" t="s">
        <v>18</v>
      </c>
      <c r="D1293" t="s">
        <v>5613</v>
      </c>
      <c r="E1293" t="s">
        <v>5125</v>
      </c>
      <c r="F1293" t="s">
        <v>19</v>
      </c>
      <c r="G1293" t="s">
        <v>1476</v>
      </c>
      <c r="H1293" s="3">
        <v>4714781024716</v>
      </c>
      <c r="J1293" t="s">
        <v>425</v>
      </c>
      <c r="K1293">
        <v>1</v>
      </c>
      <c r="L1293">
        <v>299</v>
      </c>
      <c r="N1293" s="6" t="s">
        <v>1515</v>
      </c>
      <c r="O1293" s="6"/>
      <c r="P1293" s="6">
        <v>1401</v>
      </c>
      <c r="Q1293" s="6" t="s">
        <v>1476</v>
      </c>
      <c r="R1293" s="6" t="s">
        <v>1477</v>
      </c>
      <c r="S1293" s="6"/>
      <c r="T1293" s="6">
        <v>993465</v>
      </c>
      <c r="U1293" s="6" t="s">
        <v>5126</v>
      </c>
      <c r="V1293" s="6" t="s">
        <v>5127</v>
      </c>
      <c r="W1293" s="6"/>
      <c r="X1293" s="6"/>
      <c r="Y1293" s="6"/>
      <c r="Z1293" t="s">
        <v>5123</v>
      </c>
    </row>
    <row r="1294" spans="1:26">
      <c r="A1294" s="1">
        <v>44305</v>
      </c>
      <c r="B1294" s="2">
        <v>202104191466</v>
      </c>
      <c r="C1294" t="s">
        <v>18</v>
      </c>
      <c r="D1294" t="s">
        <v>5613</v>
      </c>
      <c r="E1294" t="s">
        <v>5125</v>
      </c>
      <c r="F1294" t="s">
        <v>19</v>
      </c>
      <c r="G1294" t="s">
        <v>1476</v>
      </c>
      <c r="H1294" s="3">
        <v>4714781024730</v>
      </c>
      <c r="J1294" t="s">
        <v>425</v>
      </c>
      <c r="K1294">
        <v>1</v>
      </c>
      <c r="L1294">
        <v>299</v>
      </c>
      <c r="N1294" s="6" t="s">
        <v>1500</v>
      </c>
      <c r="O1294" s="6"/>
      <c r="P1294" s="6">
        <v>1401</v>
      </c>
      <c r="Q1294" s="6" t="s">
        <v>1476</v>
      </c>
      <c r="R1294" s="6" t="s">
        <v>1477</v>
      </c>
      <c r="S1294" s="6"/>
      <c r="T1294" s="6">
        <v>993465</v>
      </c>
      <c r="U1294" s="6" t="s">
        <v>5126</v>
      </c>
      <c r="V1294" s="6" t="s">
        <v>5127</v>
      </c>
      <c r="W1294" s="6"/>
      <c r="X1294" s="6"/>
      <c r="Y1294" s="6"/>
      <c r="Z1294" t="s">
        <v>5123</v>
      </c>
    </row>
    <row r="1295" spans="1:26">
      <c r="A1295" s="1">
        <v>44305</v>
      </c>
      <c r="B1295" s="2">
        <v>202104191466</v>
      </c>
      <c r="C1295" t="s">
        <v>18</v>
      </c>
      <c r="D1295" t="s">
        <v>5613</v>
      </c>
      <c r="E1295" t="s">
        <v>5125</v>
      </c>
      <c r="F1295" t="s">
        <v>19</v>
      </c>
      <c r="G1295" t="s">
        <v>1476</v>
      </c>
      <c r="H1295" s="3">
        <v>4714781020503</v>
      </c>
      <c r="J1295" t="s">
        <v>425</v>
      </c>
      <c r="K1295">
        <v>1</v>
      </c>
      <c r="L1295">
        <v>168</v>
      </c>
      <c r="N1295" s="6" t="s">
        <v>1521</v>
      </c>
      <c r="O1295" s="6"/>
      <c r="P1295" s="6">
        <v>1401</v>
      </c>
      <c r="Q1295" s="6" t="s">
        <v>1476</v>
      </c>
      <c r="R1295" s="6" t="s">
        <v>1477</v>
      </c>
      <c r="S1295" s="6"/>
      <c r="T1295" s="6">
        <v>993465</v>
      </c>
      <c r="U1295" s="6" t="s">
        <v>5126</v>
      </c>
      <c r="V1295" s="6" t="s">
        <v>5127</v>
      </c>
      <c r="W1295" s="6"/>
      <c r="X1295" s="6"/>
      <c r="Y1295" s="6"/>
      <c r="Z1295" t="s">
        <v>5123</v>
      </c>
    </row>
    <row r="1296" spans="1:26">
      <c r="A1296" s="1">
        <v>44305</v>
      </c>
      <c r="B1296" s="2">
        <v>202104191466</v>
      </c>
      <c r="C1296" t="s">
        <v>18</v>
      </c>
      <c r="D1296" t="s">
        <v>5613</v>
      </c>
      <c r="E1296" t="s">
        <v>5125</v>
      </c>
      <c r="F1296" t="s">
        <v>19</v>
      </c>
      <c r="G1296" t="s">
        <v>1476</v>
      </c>
      <c r="H1296" s="3">
        <v>4714781020954</v>
      </c>
      <c r="J1296" t="s">
        <v>425</v>
      </c>
      <c r="K1296">
        <v>1</v>
      </c>
      <c r="L1296">
        <v>149</v>
      </c>
      <c r="N1296" s="6" t="s">
        <v>1523</v>
      </c>
      <c r="O1296" s="6"/>
      <c r="P1296" s="6">
        <v>1401</v>
      </c>
      <c r="Q1296" s="6" t="s">
        <v>1476</v>
      </c>
      <c r="R1296" s="6" t="s">
        <v>1477</v>
      </c>
      <c r="S1296" s="6"/>
      <c r="T1296" s="6">
        <v>993465</v>
      </c>
      <c r="U1296" s="6" t="s">
        <v>5126</v>
      </c>
      <c r="V1296" s="6" t="s">
        <v>5127</v>
      </c>
      <c r="W1296" s="6"/>
      <c r="X1296" s="6"/>
      <c r="Y1296" s="6"/>
      <c r="Z1296" t="s">
        <v>5123</v>
      </c>
    </row>
    <row r="1297" spans="1:26">
      <c r="A1297" s="1">
        <v>44305</v>
      </c>
      <c r="B1297" s="2">
        <v>202104191466</v>
      </c>
      <c r="C1297" t="s">
        <v>18</v>
      </c>
      <c r="D1297" t="s">
        <v>5613</v>
      </c>
      <c r="E1297" t="s">
        <v>5125</v>
      </c>
      <c r="F1297" t="s">
        <v>19</v>
      </c>
      <c r="G1297" t="s">
        <v>1476</v>
      </c>
      <c r="H1297" s="3" t="s">
        <v>1740</v>
      </c>
      <c r="J1297" t="s">
        <v>425</v>
      </c>
      <c r="K1297">
        <v>1</v>
      </c>
      <c r="L1297">
        <v>0</v>
      </c>
      <c r="N1297" s="6" t="s">
        <v>1741</v>
      </c>
      <c r="O1297" s="6"/>
      <c r="P1297" s="6">
        <v>1401</v>
      </c>
      <c r="Q1297" s="6" t="s">
        <v>1476</v>
      </c>
      <c r="R1297" s="6" t="s">
        <v>1477</v>
      </c>
      <c r="S1297" s="6"/>
      <c r="T1297" s="6">
        <v>993465</v>
      </c>
      <c r="U1297" s="6" t="s">
        <v>5126</v>
      </c>
      <c r="V1297" s="6" t="s">
        <v>5127</v>
      </c>
      <c r="W1297" s="6"/>
      <c r="X1297" s="6"/>
      <c r="Y1297" s="6"/>
      <c r="Z1297" t="s">
        <v>5123</v>
      </c>
    </row>
    <row r="1298" spans="1:26">
      <c r="A1298" s="1">
        <v>44305</v>
      </c>
      <c r="B1298" s="2">
        <v>202104191467</v>
      </c>
      <c r="C1298" t="s">
        <v>18</v>
      </c>
      <c r="D1298" t="s">
        <v>5614</v>
      </c>
      <c r="E1298" t="s">
        <v>5131</v>
      </c>
      <c r="F1298" t="s">
        <v>19</v>
      </c>
      <c r="G1298" t="s">
        <v>1960</v>
      </c>
      <c r="H1298" s="3" t="s">
        <v>275</v>
      </c>
      <c r="J1298" t="s">
        <v>425</v>
      </c>
      <c r="K1298">
        <v>1</v>
      </c>
      <c r="L1298">
        <v>528</v>
      </c>
      <c r="N1298" s="6" t="s">
        <v>1512</v>
      </c>
      <c r="O1298" s="6"/>
      <c r="P1298" s="6">
        <v>878</v>
      </c>
      <c r="Q1298" s="6" t="s">
        <v>1960</v>
      </c>
      <c r="R1298" s="6" t="s">
        <v>1961</v>
      </c>
      <c r="S1298" s="6"/>
      <c r="T1298" s="6"/>
      <c r="U1298" s="6"/>
      <c r="V1298" s="6"/>
      <c r="W1298" s="6">
        <v>236</v>
      </c>
      <c r="X1298" s="6" t="s">
        <v>5132</v>
      </c>
      <c r="Y1298" s="6"/>
      <c r="Z1298" t="s">
        <v>5129</v>
      </c>
    </row>
    <row r="1299" spans="1:26">
      <c r="A1299" s="1">
        <v>44305</v>
      </c>
      <c r="B1299" s="2">
        <v>202104191467</v>
      </c>
      <c r="C1299" t="s">
        <v>18</v>
      </c>
      <c r="D1299" t="s">
        <v>5614</v>
      </c>
      <c r="E1299" t="s">
        <v>5131</v>
      </c>
      <c r="F1299" t="s">
        <v>19</v>
      </c>
      <c r="G1299" t="s">
        <v>1960</v>
      </c>
      <c r="H1299" s="3">
        <v>4714781020138</v>
      </c>
      <c r="J1299" t="s">
        <v>425</v>
      </c>
      <c r="K1299">
        <v>1</v>
      </c>
      <c r="L1299">
        <v>350</v>
      </c>
      <c r="N1299" s="6" t="s">
        <v>2515</v>
      </c>
      <c r="O1299" s="6"/>
      <c r="P1299" s="6">
        <v>878</v>
      </c>
      <c r="Q1299" s="6" t="s">
        <v>1960</v>
      </c>
      <c r="R1299" s="6" t="s">
        <v>1961</v>
      </c>
      <c r="S1299" s="6"/>
      <c r="T1299" s="6"/>
      <c r="U1299" s="6"/>
      <c r="V1299" s="6"/>
      <c r="W1299" s="6">
        <v>236</v>
      </c>
      <c r="X1299" s="6" t="s">
        <v>5132</v>
      </c>
      <c r="Y1299" s="6"/>
      <c r="Z1299" t="s">
        <v>5129</v>
      </c>
    </row>
    <row r="1300" spans="1:26">
      <c r="A1300" s="1">
        <v>44305</v>
      </c>
      <c r="B1300" s="2">
        <v>202104191468</v>
      </c>
      <c r="C1300" t="s">
        <v>18</v>
      </c>
      <c r="D1300" t="s">
        <v>5615</v>
      </c>
      <c r="E1300" t="s">
        <v>5136</v>
      </c>
      <c r="F1300" t="s">
        <v>19</v>
      </c>
      <c r="G1300" t="s">
        <v>1940</v>
      </c>
      <c r="H1300" s="3">
        <v>4714781020107</v>
      </c>
      <c r="J1300" t="s">
        <v>425</v>
      </c>
      <c r="K1300">
        <v>1</v>
      </c>
      <c r="L1300">
        <v>399</v>
      </c>
      <c r="N1300" s="6" t="s">
        <v>877</v>
      </c>
      <c r="O1300" s="6"/>
      <c r="P1300" s="6">
        <v>459</v>
      </c>
      <c r="Q1300" s="6" t="s">
        <v>1940</v>
      </c>
      <c r="R1300" s="6" t="s">
        <v>1495</v>
      </c>
      <c r="S1300" s="6"/>
      <c r="T1300" s="6"/>
      <c r="U1300" s="6"/>
      <c r="V1300" s="6"/>
      <c r="W1300" s="6">
        <v>220</v>
      </c>
      <c r="X1300" s="6" t="s">
        <v>5137</v>
      </c>
      <c r="Y1300" s="6"/>
      <c r="Z1300" t="s">
        <v>5134</v>
      </c>
    </row>
    <row r="1301" spans="1:26">
      <c r="A1301" s="1">
        <v>44305</v>
      </c>
      <c r="B1301" s="2">
        <v>202104191468</v>
      </c>
      <c r="C1301" t="s">
        <v>18</v>
      </c>
      <c r="D1301" t="s">
        <v>5615</v>
      </c>
      <c r="E1301" t="s">
        <v>5136</v>
      </c>
      <c r="F1301" t="s">
        <v>19</v>
      </c>
      <c r="G1301" t="s">
        <v>1940</v>
      </c>
      <c r="H1301" s="3" t="s">
        <v>1474</v>
      </c>
      <c r="J1301" t="s">
        <v>1475</v>
      </c>
      <c r="K1301">
        <v>1</v>
      </c>
      <c r="L1301">
        <v>60</v>
      </c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  <c r="Y1301" s="6"/>
    </row>
    <row r="1302" spans="1:26">
      <c r="A1302" s="1">
        <v>44305</v>
      </c>
      <c r="B1302" s="2">
        <v>202104191469</v>
      </c>
      <c r="C1302" t="s">
        <v>18</v>
      </c>
      <c r="D1302" t="s">
        <v>5616</v>
      </c>
      <c r="E1302" t="s">
        <v>5141</v>
      </c>
      <c r="F1302" t="s">
        <v>19</v>
      </c>
      <c r="G1302" t="s">
        <v>1476</v>
      </c>
      <c r="H1302" s="3" t="s">
        <v>253</v>
      </c>
      <c r="J1302" t="s">
        <v>425</v>
      </c>
      <c r="K1302">
        <v>1</v>
      </c>
      <c r="L1302">
        <v>907</v>
      </c>
      <c r="N1302" s="6" t="s">
        <v>1485</v>
      </c>
      <c r="O1302" s="6"/>
      <c r="P1302" s="6">
        <v>1016</v>
      </c>
      <c r="Q1302" s="6" t="s">
        <v>1476</v>
      </c>
      <c r="R1302" s="6" t="s">
        <v>1477</v>
      </c>
      <c r="S1302" s="6"/>
      <c r="T1302" s="6">
        <v>996202</v>
      </c>
      <c r="U1302" s="6" t="s">
        <v>5142</v>
      </c>
      <c r="V1302" s="6" t="s">
        <v>5143</v>
      </c>
      <c r="W1302" s="6"/>
      <c r="X1302" s="6"/>
      <c r="Y1302" s="6"/>
      <c r="Z1302" t="s">
        <v>5139</v>
      </c>
    </row>
    <row r="1303" spans="1:26">
      <c r="A1303" s="1">
        <v>44305</v>
      </c>
      <c r="B1303" s="2">
        <v>202104191469</v>
      </c>
      <c r="C1303" t="s">
        <v>18</v>
      </c>
      <c r="D1303" t="s">
        <v>5616</v>
      </c>
      <c r="E1303" t="s">
        <v>5141</v>
      </c>
      <c r="F1303" t="s">
        <v>19</v>
      </c>
      <c r="G1303" t="s">
        <v>1476</v>
      </c>
      <c r="H1303" s="3">
        <v>4714781020794</v>
      </c>
      <c r="J1303" t="s">
        <v>425</v>
      </c>
      <c r="K1303">
        <v>1</v>
      </c>
      <c r="L1303">
        <v>109</v>
      </c>
      <c r="N1303" s="6" t="s">
        <v>1490</v>
      </c>
      <c r="O1303" s="6"/>
      <c r="P1303" s="6">
        <v>1016</v>
      </c>
      <c r="Q1303" s="6" t="s">
        <v>1476</v>
      </c>
      <c r="R1303" s="6" t="s">
        <v>1477</v>
      </c>
      <c r="S1303" s="6"/>
      <c r="T1303" s="6">
        <v>996202</v>
      </c>
      <c r="U1303" s="6" t="s">
        <v>5142</v>
      </c>
      <c r="V1303" s="6" t="s">
        <v>5143</v>
      </c>
      <c r="W1303" s="6"/>
      <c r="X1303" s="6"/>
      <c r="Y1303" s="6"/>
      <c r="Z1303" t="s">
        <v>5139</v>
      </c>
    </row>
    <row r="1304" spans="1:26">
      <c r="A1304" s="1">
        <v>44305</v>
      </c>
      <c r="B1304" s="2">
        <v>202104191469</v>
      </c>
      <c r="C1304" t="s">
        <v>18</v>
      </c>
      <c r="D1304" t="s">
        <v>5616</v>
      </c>
      <c r="E1304" t="s">
        <v>5141</v>
      </c>
      <c r="F1304" t="s">
        <v>19</v>
      </c>
      <c r="G1304" t="s">
        <v>1476</v>
      </c>
      <c r="H1304" s="3" t="s">
        <v>1887</v>
      </c>
      <c r="J1304" t="s">
        <v>425</v>
      </c>
      <c r="K1304">
        <v>1</v>
      </c>
      <c r="L1304">
        <v>0</v>
      </c>
      <c r="N1304" s="6" t="s">
        <v>1888</v>
      </c>
      <c r="O1304" s="6"/>
      <c r="P1304" s="6">
        <v>1016</v>
      </c>
      <c r="Q1304" s="6" t="s">
        <v>1476</v>
      </c>
      <c r="R1304" s="6" t="s">
        <v>1477</v>
      </c>
      <c r="S1304" s="6"/>
      <c r="T1304" s="6">
        <v>996202</v>
      </c>
      <c r="U1304" s="6" t="s">
        <v>5142</v>
      </c>
      <c r="V1304" s="6" t="s">
        <v>5143</v>
      </c>
      <c r="W1304" s="6"/>
      <c r="X1304" s="6"/>
      <c r="Y1304" s="6"/>
      <c r="Z1304" t="s">
        <v>5139</v>
      </c>
    </row>
    <row r="1305" spans="1:26">
      <c r="A1305" s="1">
        <v>44305</v>
      </c>
      <c r="B1305" s="2">
        <v>202104191470</v>
      </c>
      <c r="C1305" t="s">
        <v>18</v>
      </c>
      <c r="D1305" t="s">
        <v>5218</v>
      </c>
      <c r="E1305" t="s">
        <v>2841</v>
      </c>
      <c r="F1305" t="s">
        <v>19</v>
      </c>
      <c r="G1305" t="s">
        <v>1476</v>
      </c>
      <c r="H1305" s="3" t="s">
        <v>164</v>
      </c>
      <c r="J1305" t="s">
        <v>425</v>
      </c>
      <c r="K1305">
        <v>1</v>
      </c>
      <c r="L1305">
        <v>399</v>
      </c>
      <c r="N1305" s="6" t="s">
        <v>1487</v>
      </c>
      <c r="O1305" s="6"/>
      <c r="P1305" s="6">
        <v>464</v>
      </c>
      <c r="Q1305" s="6" t="s">
        <v>1476</v>
      </c>
      <c r="R1305" s="6" t="s">
        <v>1477</v>
      </c>
      <c r="S1305" s="6"/>
      <c r="T1305" s="6">
        <v>187770</v>
      </c>
      <c r="U1305" s="6" t="s">
        <v>2842</v>
      </c>
      <c r="V1305" s="6" t="s">
        <v>2843</v>
      </c>
      <c r="W1305" s="6"/>
      <c r="X1305" s="6"/>
      <c r="Y1305" s="6"/>
      <c r="Z1305" t="s">
        <v>5145</v>
      </c>
    </row>
    <row r="1306" spans="1:26">
      <c r="A1306" s="1">
        <v>44305</v>
      </c>
      <c r="B1306" s="2">
        <v>202104191470</v>
      </c>
      <c r="C1306" t="s">
        <v>18</v>
      </c>
      <c r="D1306" t="s">
        <v>5218</v>
      </c>
      <c r="E1306" t="s">
        <v>2841</v>
      </c>
      <c r="F1306" t="s">
        <v>19</v>
      </c>
      <c r="G1306" t="s">
        <v>1476</v>
      </c>
      <c r="H1306" s="3" t="s">
        <v>1474</v>
      </c>
      <c r="J1306" t="s">
        <v>1475</v>
      </c>
      <c r="K1306">
        <v>1</v>
      </c>
      <c r="L1306">
        <v>65</v>
      </c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  <c r="Y1306" s="6"/>
    </row>
    <row r="1307" spans="1:26">
      <c r="A1307" s="1">
        <v>44305</v>
      </c>
      <c r="B1307" s="2">
        <v>202104191471</v>
      </c>
      <c r="C1307" t="s">
        <v>18</v>
      </c>
      <c r="D1307" t="s">
        <v>5617</v>
      </c>
      <c r="E1307" t="s">
        <v>5149</v>
      </c>
      <c r="F1307" t="s">
        <v>19</v>
      </c>
      <c r="G1307" t="s">
        <v>1476</v>
      </c>
      <c r="H1307" s="3" t="s">
        <v>181</v>
      </c>
      <c r="J1307" t="s">
        <v>425</v>
      </c>
      <c r="K1307">
        <v>1</v>
      </c>
      <c r="L1307">
        <v>888</v>
      </c>
      <c r="N1307" s="6" t="s">
        <v>879</v>
      </c>
      <c r="O1307" s="6"/>
      <c r="P1307" s="6">
        <v>888</v>
      </c>
      <c r="Q1307" s="6" t="s">
        <v>1476</v>
      </c>
      <c r="R1307" s="6" t="s">
        <v>1477</v>
      </c>
      <c r="S1307" s="6"/>
      <c r="T1307" s="6">
        <v>195874</v>
      </c>
      <c r="U1307" s="6" t="s">
        <v>5150</v>
      </c>
      <c r="V1307" s="6" t="s">
        <v>5151</v>
      </c>
      <c r="W1307" s="6"/>
      <c r="X1307" s="6"/>
      <c r="Y1307" s="6"/>
      <c r="Z1307" t="s">
        <v>5147</v>
      </c>
    </row>
    <row r="1308" spans="1:26">
      <c r="A1308" s="1"/>
      <c r="N1308" s="6"/>
      <c r="O1308" s="6"/>
      <c r="P1308" s="6"/>
      <c r="Q1308" s="6"/>
      <c r="R1308" s="6"/>
      <c r="S1308" s="6"/>
      <c r="T1308" s="6"/>
      <c r="U1308" s="6"/>
      <c r="V1308" s="6"/>
      <c r="W1308" s="6"/>
    </row>
    <row r="1309" spans="1:26">
      <c r="A1309" s="1"/>
      <c r="N1309" s="6"/>
      <c r="O1309" s="6"/>
      <c r="P1309" s="6"/>
      <c r="Q1309" s="6"/>
      <c r="R1309" s="6"/>
      <c r="S1309" s="6"/>
      <c r="T1309" s="6"/>
      <c r="U1309" s="6"/>
      <c r="V1309" s="6"/>
      <c r="W1309" s="6"/>
    </row>
    <row r="1310" spans="1:26">
      <c r="A1310" s="1"/>
      <c r="N1310" s="6"/>
      <c r="O1310" s="6"/>
      <c r="P1310" s="6"/>
      <c r="Q1310" s="6"/>
      <c r="R1310" s="6"/>
      <c r="S1310" s="6"/>
      <c r="T1310" s="6"/>
      <c r="U1310" s="6"/>
      <c r="V1310" s="6"/>
      <c r="W1310" s="6"/>
    </row>
    <row r="1311" spans="1:26">
      <c r="A1311" s="1"/>
      <c r="N1311" s="6"/>
      <c r="O1311" s="6"/>
      <c r="P1311" s="6"/>
      <c r="Q1311" s="6"/>
      <c r="R1311" s="6"/>
      <c r="S1311" s="6"/>
      <c r="T1311" s="6"/>
      <c r="U1311" s="6"/>
      <c r="V1311" s="6"/>
      <c r="W1311" s="6"/>
    </row>
    <row r="1312" spans="1:26">
      <c r="A1312" s="1"/>
      <c r="N1312" s="6"/>
      <c r="O1312" s="6"/>
      <c r="P1312" s="6"/>
      <c r="Q1312" s="6"/>
      <c r="R1312" s="6"/>
      <c r="S1312" s="6"/>
      <c r="T1312" s="6"/>
      <c r="U1312" s="6"/>
      <c r="V1312" s="6"/>
      <c r="W1312" s="6"/>
    </row>
    <row r="1313" spans="1:23">
      <c r="A1313" s="1"/>
      <c r="N1313" s="6"/>
      <c r="O1313" s="6"/>
      <c r="P1313" s="6"/>
      <c r="Q1313" s="6"/>
      <c r="R1313" s="6"/>
      <c r="S1313" s="6"/>
      <c r="T1313" s="6"/>
      <c r="U1313" s="6"/>
      <c r="V1313" s="6"/>
      <c r="W1313" s="6"/>
    </row>
    <row r="1314" spans="1:23">
      <c r="A1314" s="1"/>
      <c r="N1314" s="6"/>
      <c r="O1314" s="6"/>
      <c r="P1314" s="6"/>
      <c r="Q1314" s="6"/>
      <c r="R1314" s="6"/>
      <c r="S1314" s="6"/>
      <c r="T1314" s="6"/>
      <c r="U1314" s="6"/>
      <c r="V1314" s="6"/>
      <c r="W1314" s="6"/>
    </row>
    <row r="1315" spans="1:23">
      <c r="A1315" s="1"/>
      <c r="N1315" s="6"/>
      <c r="O1315" s="6"/>
      <c r="P1315" s="6"/>
      <c r="Q1315" s="6"/>
      <c r="R1315" s="6"/>
      <c r="S1315" s="6"/>
      <c r="T1315" s="6"/>
      <c r="U1315" s="6"/>
      <c r="V1315" s="6"/>
      <c r="W1315" s="6"/>
    </row>
    <row r="1316" spans="1:23">
      <c r="A1316" s="1"/>
      <c r="N1316" s="6"/>
      <c r="O1316" s="6"/>
      <c r="P1316" s="6"/>
      <c r="Q1316" s="6"/>
      <c r="R1316" s="6"/>
      <c r="S1316" s="6"/>
      <c r="T1316" s="6"/>
      <c r="U1316" s="6"/>
      <c r="V1316" s="6"/>
      <c r="W1316" s="6"/>
    </row>
    <row r="1317" spans="1:23">
      <c r="A1317" s="1"/>
      <c r="N1317" s="6"/>
      <c r="O1317" s="6"/>
      <c r="P1317" s="6"/>
      <c r="Q1317" s="6"/>
      <c r="R1317" s="6"/>
      <c r="S1317" s="6"/>
      <c r="T1317" s="6"/>
      <c r="U1317" s="6"/>
      <c r="V1317" s="6"/>
      <c r="W1317" s="6"/>
    </row>
    <row r="1318" spans="1:23">
      <c r="A1318" s="1"/>
      <c r="N1318" s="6"/>
      <c r="O1318" s="6"/>
      <c r="P1318" s="6"/>
      <c r="Q1318" s="6"/>
      <c r="R1318" s="6"/>
      <c r="S1318" s="6"/>
      <c r="T1318" s="6"/>
      <c r="U1318" s="6"/>
      <c r="V1318" s="6"/>
      <c r="W1318" s="6"/>
    </row>
    <row r="1319" spans="1:23">
      <c r="A1319" s="1"/>
      <c r="N1319" s="6"/>
      <c r="O1319" s="6"/>
      <c r="P1319" s="6"/>
      <c r="Q1319" s="6"/>
      <c r="R1319" s="6"/>
      <c r="S1319" s="6"/>
      <c r="T1319" s="6"/>
      <c r="U1319" s="6"/>
      <c r="V1319" s="6"/>
      <c r="W1319" s="6"/>
    </row>
    <row r="1320" spans="1:23">
      <c r="A1320" s="1"/>
      <c r="N1320" s="6"/>
      <c r="O1320" s="6"/>
      <c r="P1320" s="6"/>
      <c r="Q1320" s="6"/>
      <c r="R1320" s="6"/>
      <c r="S1320" s="6"/>
      <c r="T1320" s="6"/>
      <c r="U1320" s="6"/>
      <c r="V1320" s="6"/>
      <c r="W1320" s="6"/>
    </row>
    <row r="1321" spans="1:23">
      <c r="A1321" s="1"/>
      <c r="N1321" s="6"/>
      <c r="O1321" s="6"/>
      <c r="P1321" s="6"/>
      <c r="Q1321" s="6"/>
      <c r="R1321" s="6"/>
      <c r="S1321" s="6"/>
      <c r="T1321" s="6"/>
      <c r="U1321" s="6"/>
      <c r="V1321" s="6"/>
      <c r="W1321" s="6"/>
    </row>
    <row r="1322" spans="1:23">
      <c r="A1322" s="1"/>
      <c r="N1322" s="6"/>
      <c r="O1322" s="6"/>
      <c r="P1322" s="6"/>
      <c r="Q1322" s="6"/>
      <c r="R1322" s="6"/>
      <c r="S1322" s="6"/>
      <c r="T1322" s="6"/>
      <c r="U1322" s="6"/>
      <c r="V1322" s="6"/>
      <c r="W1322" s="6"/>
    </row>
    <row r="1323" spans="1:23">
      <c r="A1323" s="1"/>
      <c r="N1323" s="6"/>
      <c r="O1323" s="6"/>
      <c r="P1323" s="6"/>
      <c r="Q1323" s="6"/>
      <c r="R1323" s="6"/>
      <c r="S1323" s="6"/>
      <c r="T1323" s="6"/>
      <c r="U1323" s="6"/>
      <c r="V1323" s="6"/>
      <c r="W1323" s="6"/>
    </row>
    <row r="1324" spans="1:23">
      <c r="A1324" s="1"/>
      <c r="N1324" s="6"/>
      <c r="O1324" s="6"/>
      <c r="P1324" s="6"/>
      <c r="Q1324" s="6"/>
      <c r="R1324" s="6"/>
      <c r="S1324" s="6"/>
      <c r="T1324" s="6"/>
      <c r="U1324" s="6"/>
      <c r="V1324" s="6"/>
      <c r="W1324" s="6"/>
    </row>
    <row r="1325" spans="1:23">
      <c r="A1325" s="1"/>
      <c r="N1325" s="6"/>
      <c r="O1325" s="6"/>
      <c r="P1325" s="6"/>
      <c r="Q1325" s="6"/>
      <c r="R1325" s="6"/>
      <c r="S1325" s="6"/>
      <c r="T1325" s="6"/>
      <c r="U1325" s="6"/>
      <c r="V1325" s="6"/>
      <c r="W1325" s="6"/>
    </row>
    <row r="1326" spans="1:23">
      <c r="A1326" s="1"/>
      <c r="N1326" s="6"/>
      <c r="O1326" s="6"/>
      <c r="P1326" s="6"/>
      <c r="Q1326" s="6"/>
      <c r="R1326" s="6"/>
      <c r="S1326" s="6"/>
      <c r="T1326" s="6"/>
      <c r="U1326" s="6"/>
      <c r="V1326" s="6"/>
      <c r="W1326" s="6"/>
    </row>
    <row r="1327" spans="1:23">
      <c r="A1327" s="1"/>
      <c r="N1327" s="6"/>
      <c r="O1327" s="6"/>
      <c r="P1327" s="6"/>
      <c r="Q1327" s="6"/>
      <c r="R1327" s="6"/>
      <c r="S1327" s="6"/>
      <c r="T1327" s="6"/>
      <c r="U1327" s="6"/>
      <c r="V1327" s="6"/>
      <c r="W1327" s="6"/>
    </row>
    <row r="1328" spans="1:23">
      <c r="A1328" s="1"/>
      <c r="N1328" s="6"/>
      <c r="O1328" s="6"/>
      <c r="P1328" s="6"/>
      <c r="Q1328" s="6"/>
      <c r="R1328" s="6"/>
      <c r="S1328" s="6"/>
      <c r="T1328" s="6"/>
      <c r="U1328" s="6"/>
      <c r="V1328" s="6"/>
      <c r="W1328" s="6"/>
    </row>
    <row r="1329" spans="1:23">
      <c r="A1329" s="1"/>
      <c r="N1329" s="6"/>
      <c r="O1329" s="6"/>
      <c r="P1329" s="6"/>
      <c r="Q1329" s="6"/>
      <c r="R1329" s="6"/>
      <c r="S1329" s="6"/>
      <c r="T1329" s="6"/>
      <c r="U1329" s="6"/>
      <c r="V1329" s="6"/>
      <c r="W1329" s="6"/>
    </row>
    <row r="1330" spans="1:23">
      <c r="A1330" s="1"/>
      <c r="N1330" s="6"/>
      <c r="O1330" s="6"/>
      <c r="P1330" s="6"/>
      <c r="Q1330" s="6"/>
      <c r="R1330" s="6"/>
      <c r="S1330" s="6"/>
      <c r="T1330" s="6"/>
      <c r="U1330" s="6"/>
      <c r="V1330" s="6"/>
      <c r="W1330" s="6"/>
    </row>
    <row r="1331" spans="1:23">
      <c r="A1331" s="1"/>
      <c r="N1331" s="6"/>
      <c r="O1331" s="6"/>
      <c r="P1331" s="6"/>
      <c r="Q1331" s="6"/>
      <c r="R1331" s="6"/>
      <c r="S1331" s="6"/>
      <c r="T1331" s="6"/>
      <c r="U1331" s="6"/>
      <c r="V1331" s="6"/>
      <c r="W1331" s="6"/>
    </row>
    <row r="1332" spans="1:23">
      <c r="A1332" s="1"/>
      <c r="N1332" s="6"/>
      <c r="O1332" s="6"/>
      <c r="P1332" s="6"/>
      <c r="Q1332" s="6"/>
      <c r="R1332" s="6"/>
      <c r="S1332" s="6"/>
      <c r="T1332" s="6"/>
      <c r="U1332" s="6"/>
      <c r="V1332" s="6"/>
      <c r="W1332" s="6"/>
    </row>
    <row r="1333" spans="1:23">
      <c r="A1333" s="1"/>
      <c r="N1333" s="6"/>
      <c r="O1333" s="6"/>
      <c r="P1333" s="6"/>
      <c r="Q1333" s="6"/>
      <c r="R1333" s="6"/>
      <c r="S1333" s="6"/>
      <c r="T1333" s="6"/>
      <c r="U1333" s="6"/>
      <c r="V1333" s="6"/>
      <c r="W1333" s="6"/>
    </row>
    <row r="1334" spans="1:23">
      <c r="A1334" s="1"/>
      <c r="N1334" s="6"/>
      <c r="O1334" s="6"/>
      <c r="P1334" s="6"/>
      <c r="Q1334" s="6"/>
      <c r="R1334" s="6"/>
      <c r="S1334" s="6"/>
      <c r="T1334" s="6"/>
      <c r="U1334" s="6"/>
      <c r="V1334" s="6"/>
      <c r="W1334" s="6"/>
    </row>
    <row r="1335" spans="1:23">
      <c r="A1335" s="1"/>
      <c r="N1335" s="6"/>
      <c r="O1335" s="6"/>
      <c r="P1335" s="6"/>
      <c r="Q1335" s="6"/>
      <c r="R1335" s="6"/>
      <c r="S1335" s="6"/>
      <c r="T1335" s="6"/>
      <c r="U1335" s="6"/>
      <c r="V1335" s="6"/>
      <c r="W1335" s="6"/>
    </row>
    <row r="1336" spans="1:23">
      <c r="A1336" s="1"/>
      <c r="N1336" s="6"/>
      <c r="O1336" s="6"/>
      <c r="P1336" s="6"/>
      <c r="Q1336" s="6"/>
      <c r="R1336" s="6"/>
      <c r="S1336" s="6"/>
      <c r="T1336" s="6"/>
      <c r="U1336" s="6"/>
      <c r="V1336" s="6"/>
      <c r="W1336" s="6"/>
    </row>
    <row r="1337" spans="1:23">
      <c r="A1337" s="1"/>
      <c r="N1337" s="6"/>
      <c r="O1337" s="6"/>
      <c r="P1337" s="6"/>
      <c r="Q1337" s="6"/>
      <c r="R1337" s="6"/>
      <c r="S1337" s="6"/>
      <c r="T1337" s="6"/>
      <c r="U1337" s="6"/>
      <c r="V1337" s="6"/>
      <c r="W1337" s="6"/>
    </row>
    <row r="1338" spans="1:23">
      <c r="A1338" s="1"/>
      <c r="N1338" s="6"/>
      <c r="O1338" s="6"/>
      <c r="P1338" s="6"/>
      <c r="Q1338" s="6"/>
      <c r="R1338" s="6"/>
      <c r="S1338" s="6"/>
      <c r="T1338" s="6"/>
      <c r="U1338" s="6"/>
      <c r="V1338" s="6"/>
      <c r="W1338" s="6"/>
    </row>
    <row r="1339" spans="1:23">
      <c r="A1339" s="1"/>
      <c r="N1339" s="6"/>
      <c r="O1339" s="6"/>
      <c r="P1339" s="6"/>
      <c r="Q1339" s="6"/>
      <c r="R1339" s="6"/>
      <c r="S1339" s="6"/>
      <c r="T1339" s="6"/>
      <c r="U1339" s="6"/>
      <c r="V1339" s="6"/>
      <c r="W1339" s="6"/>
    </row>
    <row r="1340" spans="1:23">
      <c r="A1340" s="1"/>
      <c r="N1340" s="6"/>
      <c r="O1340" s="6"/>
      <c r="P1340" s="6"/>
      <c r="Q1340" s="6"/>
      <c r="R1340" s="6"/>
      <c r="S1340" s="6"/>
      <c r="T1340" s="6"/>
      <c r="U1340" s="6"/>
      <c r="V1340" s="6"/>
      <c r="W1340" s="6"/>
    </row>
    <row r="1341" spans="1:23">
      <c r="A1341" s="1"/>
      <c r="N1341" s="6"/>
      <c r="O1341" s="6"/>
      <c r="P1341" s="6"/>
      <c r="Q1341" s="6"/>
      <c r="R1341" s="6"/>
      <c r="S1341" s="6"/>
      <c r="T1341" s="6"/>
      <c r="U1341" s="6"/>
      <c r="V1341" s="6"/>
      <c r="W1341" s="6"/>
    </row>
    <row r="1342" spans="1:23">
      <c r="A1342" s="1"/>
      <c r="N1342" s="6"/>
      <c r="O1342" s="6"/>
      <c r="P1342" s="6"/>
      <c r="Q1342" s="6"/>
      <c r="R1342" s="6"/>
      <c r="S1342" s="6"/>
      <c r="T1342" s="6"/>
      <c r="U1342" s="6"/>
      <c r="V1342" s="6"/>
      <c r="W1342" s="6"/>
    </row>
    <row r="1343" spans="1:23">
      <c r="A1343" s="1"/>
      <c r="N1343" s="6"/>
      <c r="O1343" s="6"/>
      <c r="P1343" s="6"/>
      <c r="Q1343" s="6"/>
      <c r="R1343" s="6"/>
      <c r="S1343" s="6"/>
      <c r="T1343" s="6"/>
      <c r="U1343" s="6"/>
      <c r="V1343" s="6"/>
      <c r="W1343" s="6"/>
    </row>
    <row r="1344" spans="1:23">
      <c r="A1344" s="1"/>
      <c r="N1344" s="6"/>
      <c r="O1344" s="6"/>
      <c r="P1344" s="6"/>
      <c r="Q1344" s="6"/>
      <c r="R1344" s="6"/>
      <c r="S1344" s="6"/>
      <c r="T1344" s="6"/>
      <c r="U1344" s="6"/>
      <c r="V1344" s="6"/>
      <c r="W1344" s="6"/>
    </row>
    <row r="1345" spans="1:23">
      <c r="A1345" s="1"/>
      <c r="N1345" s="6"/>
      <c r="O1345" s="6"/>
      <c r="P1345" s="6"/>
      <c r="Q1345" s="6"/>
      <c r="R1345" s="6"/>
      <c r="S1345" s="6"/>
      <c r="T1345" s="6"/>
      <c r="U1345" s="6"/>
      <c r="V1345" s="6"/>
      <c r="W1345" s="6"/>
    </row>
    <row r="1346" spans="1:23">
      <c r="A1346" s="1"/>
      <c r="N1346" s="6"/>
      <c r="O1346" s="6"/>
      <c r="P1346" s="6"/>
      <c r="Q1346" s="6"/>
      <c r="R1346" s="6"/>
      <c r="S1346" s="6"/>
      <c r="T1346" s="6"/>
      <c r="U1346" s="6"/>
      <c r="V1346" s="6"/>
      <c r="W1346" s="6"/>
    </row>
    <row r="1347" spans="1:23">
      <c r="A1347" s="1"/>
      <c r="N1347" s="6"/>
      <c r="O1347" s="6"/>
      <c r="P1347" s="6"/>
      <c r="Q1347" s="6"/>
      <c r="R1347" s="6"/>
      <c r="S1347" s="6"/>
      <c r="T1347" s="6"/>
      <c r="U1347" s="6"/>
      <c r="V1347" s="6"/>
      <c r="W1347" s="6"/>
    </row>
    <row r="1348" spans="1:23">
      <c r="A1348" s="1"/>
      <c r="N1348" s="6"/>
      <c r="O1348" s="6"/>
      <c r="P1348" s="6"/>
      <c r="Q1348" s="6"/>
      <c r="R1348" s="6"/>
      <c r="S1348" s="6"/>
      <c r="T1348" s="6"/>
      <c r="U1348" s="6"/>
      <c r="V1348" s="6"/>
      <c r="W1348" s="6"/>
    </row>
    <row r="1349" spans="1:23">
      <c r="A1349" s="1"/>
      <c r="N1349" s="6"/>
      <c r="O1349" s="6"/>
      <c r="P1349" s="6"/>
      <c r="Q1349" s="6"/>
      <c r="R1349" s="6"/>
      <c r="S1349" s="6"/>
      <c r="T1349" s="6"/>
      <c r="U1349" s="6"/>
      <c r="V1349" s="6"/>
      <c r="W1349" s="6"/>
    </row>
    <row r="1350" spans="1:23">
      <c r="A1350" s="1"/>
      <c r="N1350" s="6"/>
      <c r="O1350" s="6"/>
      <c r="P1350" s="6"/>
      <c r="Q1350" s="6"/>
      <c r="R1350" s="6"/>
      <c r="S1350" s="6"/>
      <c r="T1350" s="6"/>
      <c r="U1350" s="6"/>
      <c r="V1350" s="6"/>
      <c r="W1350" s="6"/>
    </row>
    <row r="1351" spans="1:23">
      <c r="A1351" s="1"/>
      <c r="N1351" s="6"/>
      <c r="O1351" s="6"/>
      <c r="P1351" s="6"/>
      <c r="Q1351" s="6"/>
      <c r="R1351" s="6"/>
      <c r="S1351" s="6"/>
      <c r="T1351" s="6"/>
      <c r="U1351" s="6"/>
      <c r="V1351" s="6"/>
      <c r="W1351" s="6"/>
    </row>
    <row r="1352" spans="1:23">
      <c r="A1352" s="1"/>
      <c r="N1352" s="6"/>
      <c r="O1352" s="6"/>
      <c r="P1352" s="6"/>
      <c r="Q1352" s="6"/>
      <c r="R1352" s="6"/>
      <c r="S1352" s="6"/>
      <c r="T1352" s="6"/>
      <c r="U1352" s="6"/>
      <c r="V1352" s="6"/>
      <c r="W1352" s="6"/>
    </row>
    <row r="1353" spans="1:23">
      <c r="A1353" s="1"/>
      <c r="N1353" s="6"/>
      <c r="O1353" s="6"/>
      <c r="P1353" s="6"/>
      <c r="Q1353" s="6"/>
      <c r="R1353" s="6"/>
      <c r="S1353" s="6"/>
      <c r="T1353" s="6"/>
      <c r="U1353" s="6"/>
      <c r="V1353" s="6"/>
      <c r="W1353" s="6"/>
    </row>
    <row r="1354" spans="1:23">
      <c r="A1354" s="1"/>
      <c r="N1354" s="6"/>
      <c r="O1354" s="6"/>
      <c r="P1354" s="6"/>
      <c r="Q1354" s="6"/>
      <c r="R1354" s="6"/>
      <c r="S1354" s="6"/>
      <c r="T1354" s="6"/>
      <c r="U1354" s="6"/>
      <c r="V1354" s="6"/>
      <c r="W1354" s="6"/>
    </row>
    <row r="1355" spans="1:23">
      <c r="A1355" s="1"/>
      <c r="N1355" s="6"/>
      <c r="O1355" s="6"/>
      <c r="P1355" s="6"/>
      <c r="Q1355" s="6"/>
      <c r="R1355" s="6"/>
      <c r="S1355" s="6"/>
      <c r="T1355" s="6"/>
      <c r="U1355" s="6"/>
      <c r="V1355" s="6"/>
      <c r="W1355" s="6"/>
    </row>
    <row r="1356" spans="1:23">
      <c r="A1356" s="1"/>
      <c r="N1356" s="6"/>
      <c r="O1356" s="6"/>
      <c r="P1356" s="6"/>
      <c r="Q1356" s="6"/>
      <c r="R1356" s="6"/>
      <c r="S1356" s="6"/>
      <c r="T1356" s="6"/>
      <c r="U1356" s="6"/>
      <c r="V1356" s="6"/>
      <c r="W1356" s="6"/>
    </row>
    <row r="1357" spans="1:23">
      <c r="A1357" s="1"/>
      <c r="N1357" s="6"/>
      <c r="O1357" s="6"/>
      <c r="P1357" s="6"/>
      <c r="Q1357" s="6"/>
      <c r="R1357" s="6"/>
      <c r="S1357" s="6"/>
      <c r="T1357" s="6"/>
      <c r="U1357" s="6"/>
      <c r="V1357" s="6"/>
      <c r="W1357" s="6"/>
    </row>
    <row r="1358" spans="1:23">
      <c r="A1358" s="1"/>
      <c r="N1358" s="6"/>
      <c r="O1358" s="6"/>
      <c r="P1358" s="6"/>
      <c r="Q1358" s="6"/>
      <c r="R1358" s="6"/>
      <c r="S1358" s="6"/>
      <c r="T1358" s="6"/>
      <c r="U1358" s="6"/>
      <c r="V1358" s="6"/>
      <c r="W1358" s="6"/>
    </row>
    <row r="1359" spans="1:23">
      <c r="A1359" s="1"/>
      <c r="N1359" s="6"/>
      <c r="O1359" s="6"/>
      <c r="P1359" s="6"/>
      <c r="Q1359" s="6"/>
      <c r="R1359" s="6"/>
      <c r="S1359" s="6"/>
      <c r="T1359" s="6"/>
      <c r="U1359" s="6"/>
      <c r="V1359" s="6"/>
      <c r="W1359" s="6"/>
    </row>
    <row r="1360" spans="1:23">
      <c r="A1360" s="1"/>
      <c r="N1360" s="6"/>
      <c r="O1360" s="6"/>
      <c r="P1360" s="6"/>
      <c r="Q1360" s="6"/>
      <c r="R1360" s="6"/>
      <c r="S1360" s="6"/>
      <c r="T1360" s="6"/>
      <c r="U1360" s="6"/>
      <c r="V1360" s="6"/>
      <c r="W1360" s="6"/>
    </row>
    <row r="1361" spans="1:23">
      <c r="A1361" s="1"/>
      <c r="N1361" s="6"/>
      <c r="O1361" s="6"/>
      <c r="P1361" s="6"/>
      <c r="Q1361" s="6"/>
      <c r="R1361" s="6"/>
      <c r="S1361" s="6"/>
      <c r="T1361" s="6"/>
      <c r="U1361" s="6"/>
      <c r="V1361" s="6"/>
      <c r="W1361" s="6"/>
    </row>
    <row r="1362" spans="1:23">
      <c r="A1362" s="1"/>
      <c r="N1362" s="6"/>
      <c r="O1362" s="6"/>
      <c r="P1362" s="6"/>
      <c r="Q1362" s="6"/>
      <c r="R1362" s="6"/>
      <c r="S1362" s="6"/>
      <c r="T1362" s="6"/>
      <c r="U1362" s="6"/>
      <c r="V1362" s="6"/>
      <c r="W1362" s="6"/>
    </row>
    <row r="1363" spans="1:23">
      <c r="A1363" s="1"/>
      <c r="N1363" s="6"/>
      <c r="O1363" s="6"/>
      <c r="P1363" s="6"/>
      <c r="Q1363" s="6"/>
      <c r="R1363" s="6"/>
      <c r="S1363" s="6"/>
      <c r="T1363" s="6"/>
      <c r="U1363" s="6"/>
      <c r="V1363" s="6"/>
      <c r="W1363" s="6"/>
    </row>
    <row r="1364" spans="1:23">
      <c r="A1364" s="1"/>
      <c r="N1364" s="6"/>
      <c r="O1364" s="6"/>
      <c r="P1364" s="6"/>
      <c r="Q1364" s="6"/>
      <c r="R1364" s="6"/>
      <c r="S1364" s="6"/>
      <c r="T1364" s="6"/>
      <c r="U1364" s="6"/>
      <c r="V1364" s="6"/>
      <c r="W1364" s="6"/>
    </row>
    <row r="1365" spans="1:23">
      <c r="A1365" s="1"/>
      <c r="N1365" s="6"/>
      <c r="O1365" s="6"/>
      <c r="P1365" s="6"/>
      <c r="Q1365" s="6"/>
      <c r="R1365" s="6"/>
      <c r="S1365" s="6"/>
      <c r="T1365" s="6"/>
      <c r="U1365" s="6"/>
      <c r="V1365" s="6"/>
      <c r="W1365" s="6"/>
    </row>
    <row r="1366" spans="1:23">
      <c r="A1366" s="1"/>
      <c r="N1366" s="6"/>
      <c r="O1366" s="6"/>
      <c r="P1366" s="6"/>
      <c r="Q1366" s="6"/>
      <c r="R1366" s="6"/>
      <c r="S1366" s="6"/>
      <c r="T1366" s="6"/>
      <c r="U1366" s="6"/>
      <c r="V1366" s="6"/>
      <c r="W1366" s="6"/>
    </row>
    <row r="1367" spans="1:23">
      <c r="A1367" s="1"/>
      <c r="N1367" s="6"/>
      <c r="O1367" s="6"/>
      <c r="P1367" s="6"/>
      <c r="Q1367" s="6"/>
      <c r="R1367" s="6"/>
      <c r="S1367" s="6"/>
      <c r="T1367" s="6"/>
      <c r="U1367" s="6"/>
      <c r="V1367" s="6"/>
      <c r="W1367" s="6"/>
    </row>
    <row r="1368" spans="1:23">
      <c r="A1368" s="1"/>
      <c r="N1368" s="6"/>
      <c r="O1368" s="6"/>
      <c r="P1368" s="6"/>
      <c r="Q1368" s="6"/>
      <c r="R1368" s="6"/>
      <c r="S1368" s="6"/>
      <c r="T1368" s="6"/>
      <c r="U1368" s="6"/>
      <c r="V1368" s="6"/>
      <c r="W1368" s="6"/>
    </row>
    <row r="1369" spans="1:23">
      <c r="A1369" s="1"/>
      <c r="N1369" s="6"/>
      <c r="O1369" s="6"/>
      <c r="P1369" s="6"/>
      <c r="Q1369" s="6"/>
      <c r="R1369" s="6"/>
      <c r="S1369" s="6"/>
      <c r="T1369" s="6"/>
      <c r="U1369" s="6"/>
      <c r="V1369" s="6"/>
      <c r="W1369" s="6"/>
    </row>
    <row r="1370" spans="1:23">
      <c r="A1370" s="1"/>
      <c r="N1370" s="6"/>
      <c r="O1370" s="6"/>
      <c r="P1370" s="6"/>
      <c r="Q1370" s="6"/>
      <c r="R1370" s="6"/>
      <c r="S1370" s="6"/>
      <c r="T1370" s="6"/>
      <c r="U1370" s="6"/>
      <c r="V1370" s="6"/>
      <c r="W1370" s="6"/>
    </row>
    <row r="1371" spans="1:23">
      <c r="A1371" s="1"/>
      <c r="N1371" s="6"/>
      <c r="O1371" s="6"/>
      <c r="P1371" s="6"/>
      <c r="Q1371" s="6"/>
      <c r="R1371" s="6"/>
      <c r="S1371" s="6"/>
      <c r="T1371" s="6"/>
      <c r="U1371" s="6"/>
      <c r="V1371" s="6"/>
      <c r="W1371" s="6"/>
    </row>
    <row r="1372" spans="1:23">
      <c r="A1372" s="1"/>
      <c r="N1372" s="6"/>
      <c r="O1372" s="6"/>
      <c r="P1372" s="6"/>
      <c r="Q1372" s="6"/>
      <c r="R1372" s="6"/>
      <c r="S1372" s="6"/>
      <c r="T1372" s="6"/>
      <c r="U1372" s="6"/>
      <c r="V1372" s="6"/>
      <c r="W1372" s="6"/>
    </row>
    <row r="1373" spans="1:23">
      <c r="A1373" s="1"/>
      <c r="N1373" s="6"/>
      <c r="O1373" s="6"/>
      <c r="P1373" s="6"/>
      <c r="Q1373" s="6"/>
      <c r="R1373" s="6"/>
      <c r="S1373" s="6"/>
      <c r="T1373" s="6"/>
      <c r="U1373" s="6"/>
      <c r="V1373" s="6"/>
      <c r="W1373" s="6"/>
    </row>
    <row r="1374" spans="1:23">
      <c r="A1374" s="1"/>
      <c r="N1374" s="6"/>
      <c r="O1374" s="6"/>
      <c r="P1374" s="6"/>
      <c r="Q1374" s="6"/>
      <c r="R1374" s="6"/>
      <c r="S1374" s="6"/>
      <c r="T1374" s="6"/>
      <c r="U1374" s="6"/>
      <c r="V1374" s="6"/>
      <c r="W1374" s="6"/>
    </row>
    <row r="1375" spans="1:23">
      <c r="A1375" s="1"/>
      <c r="N1375" s="6"/>
      <c r="O1375" s="6"/>
      <c r="P1375" s="6"/>
      <c r="Q1375" s="6"/>
      <c r="R1375" s="6"/>
      <c r="S1375" s="6"/>
      <c r="T1375" s="6"/>
      <c r="U1375" s="6"/>
      <c r="V1375" s="6"/>
      <c r="W1375" s="6"/>
    </row>
    <row r="1376" spans="1:23">
      <c r="A1376" s="1"/>
      <c r="N1376" s="6"/>
      <c r="O1376" s="6"/>
      <c r="P1376" s="6"/>
      <c r="Q1376" s="6"/>
      <c r="R1376" s="6"/>
      <c r="S1376" s="6"/>
      <c r="T1376" s="6"/>
      <c r="U1376" s="6"/>
      <c r="V1376" s="6"/>
      <c r="W1376" s="6"/>
    </row>
    <row r="1377" spans="1:23">
      <c r="A1377" s="1"/>
      <c r="N1377" s="6"/>
      <c r="O1377" s="6"/>
      <c r="P1377" s="6"/>
      <c r="Q1377" s="6"/>
      <c r="R1377" s="6"/>
      <c r="S1377" s="6"/>
      <c r="T1377" s="6"/>
      <c r="U1377" s="6"/>
      <c r="V1377" s="6"/>
      <c r="W1377" s="6"/>
    </row>
    <row r="1378" spans="1:23">
      <c r="A1378" s="1"/>
      <c r="N1378" s="6"/>
      <c r="O1378" s="6"/>
      <c r="P1378" s="6"/>
      <c r="Q1378" s="6"/>
      <c r="R1378" s="6"/>
      <c r="S1378" s="6"/>
      <c r="T1378" s="6"/>
      <c r="U1378" s="6"/>
      <c r="V1378" s="6"/>
      <c r="W1378" s="6"/>
    </row>
    <row r="1379" spans="1:23">
      <c r="A1379" s="1"/>
      <c r="N1379" s="6"/>
      <c r="O1379" s="6"/>
      <c r="P1379" s="6"/>
      <c r="Q1379" s="6"/>
      <c r="R1379" s="6"/>
      <c r="S1379" s="6"/>
      <c r="T1379" s="6"/>
      <c r="U1379" s="6"/>
      <c r="V1379" s="6"/>
      <c r="W1379" s="6"/>
    </row>
    <row r="1380" spans="1:23">
      <c r="A1380" s="1"/>
      <c r="N1380" s="6"/>
      <c r="O1380" s="6"/>
      <c r="P1380" s="6"/>
      <c r="Q1380" s="6"/>
      <c r="R1380" s="6"/>
      <c r="S1380" s="6"/>
      <c r="T1380" s="6"/>
      <c r="U1380" s="6"/>
      <c r="V1380" s="6"/>
      <c r="W1380" s="6"/>
    </row>
    <row r="1381" spans="1:23">
      <c r="A1381" s="1"/>
      <c r="N1381" s="6"/>
      <c r="O1381" s="6"/>
      <c r="P1381" s="6"/>
      <c r="Q1381" s="6"/>
      <c r="R1381" s="6"/>
      <c r="S1381" s="6"/>
      <c r="T1381" s="6"/>
      <c r="U1381" s="6"/>
      <c r="V1381" s="6"/>
      <c r="W1381" s="6"/>
    </row>
    <row r="1382" spans="1:23">
      <c r="A1382" s="1"/>
      <c r="N1382" s="6"/>
      <c r="O1382" s="6"/>
      <c r="P1382" s="6"/>
      <c r="Q1382" s="6"/>
      <c r="R1382" s="6"/>
      <c r="S1382" s="6"/>
      <c r="T1382" s="6"/>
      <c r="U1382" s="6"/>
      <c r="V1382" s="6"/>
      <c r="W1382" s="6"/>
    </row>
    <row r="1383" spans="1:23">
      <c r="A1383" s="1"/>
      <c r="N1383" s="6"/>
      <c r="O1383" s="6"/>
      <c r="P1383" s="6"/>
      <c r="Q1383" s="6"/>
      <c r="R1383" s="6"/>
      <c r="S1383" s="6"/>
      <c r="T1383" s="6"/>
      <c r="U1383" s="6"/>
      <c r="V1383" s="6"/>
      <c r="W1383" s="6"/>
    </row>
    <row r="1384" spans="1:23">
      <c r="A1384" s="1"/>
      <c r="N1384" s="6"/>
      <c r="O1384" s="6"/>
      <c r="P1384" s="6"/>
      <c r="Q1384" s="6"/>
      <c r="R1384" s="6"/>
      <c r="S1384" s="6"/>
      <c r="T1384" s="6"/>
      <c r="U1384" s="6"/>
      <c r="V1384" s="6"/>
      <c r="W1384" s="6"/>
    </row>
    <row r="1385" spans="1:23">
      <c r="A1385" s="1"/>
      <c r="N1385" s="6"/>
      <c r="O1385" s="6"/>
      <c r="P1385" s="6"/>
      <c r="Q1385" s="6"/>
      <c r="R1385" s="6"/>
      <c r="S1385" s="6"/>
      <c r="T1385" s="6"/>
      <c r="U1385" s="6"/>
      <c r="V1385" s="6"/>
      <c r="W1385" s="6"/>
    </row>
    <row r="1386" spans="1:23">
      <c r="A1386" s="1"/>
      <c r="N1386" s="6"/>
      <c r="O1386" s="6"/>
      <c r="P1386" s="6"/>
      <c r="Q1386" s="6"/>
      <c r="R1386" s="6"/>
      <c r="S1386" s="6"/>
      <c r="T1386" s="6"/>
      <c r="U1386" s="6"/>
      <c r="V1386" s="6"/>
      <c r="W1386" s="6"/>
    </row>
    <row r="1387" spans="1:23">
      <c r="A1387" s="1"/>
      <c r="N1387" s="6"/>
      <c r="O1387" s="6"/>
      <c r="P1387" s="6"/>
      <c r="Q1387" s="6"/>
      <c r="R1387" s="6"/>
      <c r="S1387" s="6"/>
      <c r="T1387" s="6"/>
      <c r="U1387" s="6"/>
      <c r="V1387" s="6"/>
      <c r="W1387" s="6"/>
    </row>
    <row r="1388" spans="1:23">
      <c r="A1388" s="1"/>
      <c r="N1388" s="6"/>
      <c r="O1388" s="6"/>
      <c r="P1388" s="6"/>
      <c r="Q1388" s="6"/>
      <c r="R1388" s="6"/>
      <c r="S1388" s="6"/>
      <c r="T1388" s="6"/>
      <c r="U1388" s="6"/>
      <c r="V1388" s="6"/>
      <c r="W1388" s="6"/>
    </row>
    <row r="1389" spans="1:23">
      <c r="A1389" s="1"/>
      <c r="N1389" s="6"/>
      <c r="O1389" s="6"/>
      <c r="P1389" s="6"/>
      <c r="Q1389" s="6"/>
      <c r="R1389" s="6"/>
      <c r="S1389" s="6"/>
      <c r="T1389" s="6"/>
      <c r="U1389" s="6"/>
      <c r="V1389" s="6"/>
      <c r="W1389" s="6"/>
    </row>
    <row r="1390" spans="1:23">
      <c r="A1390" s="1"/>
      <c r="N1390" s="6"/>
      <c r="O1390" s="6"/>
      <c r="P1390" s="6"/>
      <c r="Q1390" s="6"/>
      <c r="R1390" s="6"/>
      <c r="S1390" s="6"/>
      <c r="T1390" s="6"/>
      <c r="U1390" s="6"/>
      <c r="V1390" s="6"/>
      <c r="W1390" s="6"/>
    </row>
    <row r="1391" spans="1:23">
      <c r="A1391" s="1"/>
      <c r="N1391" s="6"/>
      <c r="O1391" s="6"/>
      <c r="P1391" s="6"/>
      <c r="Q1391" s="6"/>
      <c r="R1391" s="6"/>
      <c r="S1391" s="6"/>
      <c r="T1391" s="6"/>
      <c r="U1391" s="6"/>
      <c r="V1391" s="6"/>
      <c r="W1391" s="6"/>
    </row>
    <row r="1392" spans="1:23">
      <c r="A1392" s="1"/>
      <c r="N1392" s="6"/>
      <c r="O1392" s="6"/>
      <c r="P1392" s="6"/>
      <c r="Q1392" s="6"/>
      <c r="R1392" s="6"/>
      <c r="S1392" s="6"/>
      <c r="T1392" s="6"/>
      <c r="U1392" s="6"/>
      <c r="V1392" s="6"/>
      <c r="W1392" s="6"/>
    </row>
    <row r="1393" spans="1:23">
      <c r="A1393" s="1"/>
      <c r="N1393" s="6"/>
      <c r="O1393" s="6"/>
      <c r="P1393" s="6"/>
      <c r="Q1393" s="6"/>
      <c r="R1393" s="6"/>
      <c r="S1393" s="6"/>
      <c r="T1393" s="6"/>
      <c r="U1393" s="6"/>
      <c r="V1393" s="6"/>
      <c r="W1393" s="6"/>
    </row>
    <row r="1394" spans="1:23">
      <c r="A1394" s="1"/>
      <c r="N1394" s="6"/>
      <c r="O1394" s="6"/>
      <c r="P1394" s="6"/>
      <c r="Q1394" s="6"/>
      <c r="R1394" s="6"/>
      <c r="S1394" s="6"/>
      <c r="T1394" s="6"/>
      <c r="U1394" s="6"/>
      <c r="V1394" s="6"/>
      <c r="W1394" s="6"/>
    </row>
    <row r="1395" spans="1:23">
      <c r="A1395" s="1"/>
      <c r="N1395" s="6"/>
      <c r="O1395" s="6"/>
      <c r="P1395" s="6"/>
      <c r="Q1395" s="6"/>
      <c r="R1395" s="6"/>
      <c r="S1395" s="6"/>
      <c r="T1395" s="6"/>
      <c r="U1395" s="6"/>
      <c r="V1395" s="6"/>
      <c r="W1395" s="6"/>
    </row>
    <row r="1396" spans="1:23">
      <c r="A1396" s="1"/>
      <c r="N1396" s="6"/>
      <c r="O1396" s="6"/>
      <c r="P1396" s="6"/>
      <c r="Q1396" s="6"/>
      <c r="R1396" s="6"/>
      <c r="S1396" s="6"/>
      <c r="T1396" s="6"/>
      <c r="U1396" s="6"/>
      <c r="V1396" s="6"/>
      <c r="W1396" s="6"/>
    </row>
    <row r="1397" spans="1:23">
      <c r="A1397" s="1"/>
      <c r="N1397" s="6"/>
      <c r="O1397" s="6"/>
      <c r="P1397" s="6"/>
      <c r="Q1397" s="6"/>
      <c r="R1397" s="6"/>
      <c r="S1397" s="6"/>
      <c r="T1397" s="6"/>
      <c r="U1397" s="6"/>
      <c r="V1397" s="6"/>
      <c r="W1397" s="6"/>
    </row>
    <row r="1398" spans="1:23">
      <c r="A1398" s="1"/>
      <c r="N1398" s="6"/>
      <c r="O1398" s="6"/>
      <c r="P1398" s="6"/>
      <c r="Q1398" s="6"/>
      <c r="R1398" s="6"/>
      <c r="S1398" s="6"/>
      <c r="T1398" s="6"/>
      <c r="U1398" s="6"/>
      <c r="V1398" s="6"/>
      <c r="W1398" s="6"/>
    </row>
    <row r="1399" spans="1:23">
      <c r="A1399" s="1"/>
      <c r="N1399" s="6"/>
      <c r="O1399" s="6"/>
      <c r="P1399" s="6"/>
      <c r="Q1399" s="6"/>
      <c r="R1399" s="6"/>
      <c r="S1399" s="6"/>
      <c r="T1399" s="6"/>
      <c r="U1399" s="6"/>
      <c r="V1399" s="6"/>
      <c r="W1399" s="6"/>
    </row>
    <row r="1400" spans="1:23">
      <c r="A1400" s="1"/>
      <c r="N1400" s="6"/>
      <c r="O1400" s="6"/>
      <c r="P1400" s="6"/>
      <c r="Q1400" s="6"/>
      <c r="R1400" s="6"/>
      <c r="S1400" s="6"/>
      <c r="T1400" s="6"/>
      <c r="U1400" s="6"/>
      <c r="V1400" s="6"/>
      <c r="W1400" s="6"/>
    </row>
    <row r="1401" spans="1:23">
      <c r="A1401" s="1"/>
      <c r="N1401" s="6"/>
      <c r="O1401" s="6"/>
      <c r="P1401" s="6"/>
      <c r="Q1401" s="6"/>
      <c r="R1401" s="6"/>
      <c r="S1401" s="6"/>
      <c r="T1401" s="6"/>
      <c r="U1401" s="6"/>
      <c r="V1401" s="6"/>
      <c r="W1401" s="6"/>
    </row>
    <row r="1402" spans="1:23">
      <c r="A1402" s="1"/>
      <c r="N1402" s="6"/>
      <c r="O1402" s="6"/>
      <c r="P1402" s="6"/>
      <c r="Q1402" s="6"/>
      <c r="R1402" s="6"/>
      <c r="S1402" s="6"/>
      <c r="T1402" s="6"/>
      <c r="U1402" s="6"/>
      <c r="V1402" s="6"/>
      <c r="W1402" s="6"/>
    </row>
    <row r="1403" spans="1:23">
      <c r="A1403" s="1"/>
      <c r="N1403" s="6"/>
      <c r="O1403" s="6"/>
      <c r="P1403" s="6"/>
      <c r="Q1403" s="6"/>
      <c r="R1403" s="6"/>
      <c r="S1403" s="6"/>
      <c r="T1403" s="6"/>
      <c r="U1403" s="6"/>
      <c r="V1403" s="6"/>
      <c r="W1403" s="6"/>
    </row>
    <row r="1404" spans="1:23">
      <c r="A1404" s="1"/>
      <c r="N1404" s="6"/>
      <c r="O1404" s="6"/>
      <c r="P1404" s="6"/>
      <c r="Q1404" s="6"/>
      <c r="R1404" s="6"/>
      <c r="S1404" s="6"/>
      <c r="T1404" s="6"/>
      <c r="U1404" s="6"/>
      <c r="V1404" s="6"/>
      <c r="W1404" s="6"/>
    </row>
    <row r="1405" spans="1:23">
      <c r="A1405" s="1"/>
      <c r="N1405" s="6"/>
      <c r="O1405" s="6"/>
      <c r="P1405" s="6"/>
      <c r="Q1405" s="6"/>
      <c r="R1405" s="6"/>
      <c r="S1405" s="6"/>
      <c r="T1405" s="6"/>
      <c r="U1405" s="6"/>
      <c r="V1405" s="6"/>
      <c r="W1405" s="6"/>
    </row>
    <row r="1406" spans="1:23">
      <c r="A1406" s="1"/>
      <c r="N1406" s="6"/>
      <c r="O1406" s="6"/>
      <c r="P1406" s="6"/>
      <c r="Q1406" s="6"/>
      <c r="R1406" s="6"/>
      <c r="S1406" s="6"/>
      <c r="T1406" s="6"/>
      <c r="U1406" s="6"/>
      <c r="V1406" s="6"/>
      <c r="W1406" s="6"/>
    </row>
    <row r="1407" spans="1:23">
      <c r="A1407" s="1"/>
      <c r="N1407" s="6"/>
      <c r="O1407" s="6"/>
      <c r="P1407" s="6"/>
      <c r="Q1407" s="6"/>
      <c r="R1407" s="6"/>
      <c r="S1407" s="6"/>
      <c r="T1407" s="6"/>
      <c r="U1407" s="6"/>
      <c r="V1407" s="6"/>
      <c r="W1407" s="6"/>
    </row>
    <row r="1408" spans="1:23">
      <c r="A1408" s="1"/>
      <c r="N1408" s="6"/>
      <c r="O1408" s="6"/>
      <c r="P1408" s="6"/>
      <c r="Q1408" s="6"/>
      <c r="R1408" s="6"/>
      <c r="S1408" s="6"/>
      <c r="T1408" s="6"/>
      <c r="U1408" s="6"/>
      <c r="V1408" s="6"/>
      <c r="W1408" s="6"/>
    </row>
    <row r="1409" spans="1:23">
      <c r="A1409" s="1"/>
      <c r="N1409" s="6"/>
      <c r="O1409" s="6"/>
      <c r="P1409" s="6"/>
      <c r="Q1409" s="6"/>
      <c r="R1409" s="6"/>
      <c r="S1409" s="6"/>
      <c r="T1409" s="6"/>
      <c r="U1409" s="6"/>
      <c r="V1409" s="6"/>
      <c r="W1409" s="6"/>
    </row>
    <row r="1410" spans="1:23">
      <c r="A1410" s="1"/>
      <c r="N1410" s="6"/>
      <c r="O1410" s="6"/>
      <c r="P1410" s="6"/>
      <c r="Q1410" s="6"/>
      <c r="R1410" s="6"/>
      <c r="S1410" s="6"/>
      <c r="T1410" s="6"/>
      <c r="U1410" s="6"/>
      <c r="V1410" s="6"/>
      <c r="W1410" s="6"/>
    </row>
    <row r="1411" spans="1:23">
      <c r="A1411" s="1"/>
      <c r="N1411" s="6"/>
      <c r="O1411" s="6"/>
      <c r="P1411" s="6"/>
      <c r="Q1411" s="6"/>
      <c r="R1411" s="6"/>
      <c r="S1411" s="6"/>
      <c r="T1411" s="6"/>
      <c r="U1411" s="6"/>
      <c r="V1411" s="6"/>
      <c r="W1411" s="6"/>
    </row>
    <row r="1412" spans="1:23">
      <c r="A1412" s="1"/>
      <c r="N1412" s="6"/>
      <c r="O1412" s="6"/>
      <c r="P1412" s="6"/>
      <c r="Q1412" s="6"/>
      <c r="R1412" s="6"/>
      <c r="S1412" s="6"/>
      <c r="T1412" s="6"/>
      <c r="U1412" s="6"/>
      <c r="V1412" s="6"/>
      <c r="W1412" s="6"/>
    </row>
    <row r="1413" spans="1:23">
      <c r="A1413" s="1"/>
      <c r="N1413" s="6"/>
      <c r="O1413" s="6"/>
      <c r="P1413" s="6"/>
      <c r="Q1413" s="6"/>
      <c r="R1413" s="6"/>
      <c r="S1413" s="6"/>
      <c r="T1413" s="6"/>
      <c r="U1413" s="6"/>
      <c r="V1413" s="6"/>
      <c r="W1413" s="6"/>
    </row>
    <row r="1414" spans="1:23">
      <c r="A1414" s="1"/>
      <c r="N1414" s="6"/>
      <c r="O1414" s="6"/>
      <c r="P1414" s="6"/>
      <c r="Q1414" s="6"/>
      <c r="R1414" s="6"/>
      <c r="S1414" s="6"/>
      <c r="T1414" s="6"/>
      <c r="U1414" s="6"/>
      <c r="V1414" s="6"/>
      <c r="W1414" s="6"/>
    </row>
    <row r="1415" spans="1:23">
      <c r="A1415" s="1"/>
      <c r="N1415" s="6"/>
      <c r="O1415" s="6"/>
      <c r="P1415" s="6"/>
      <c r="Q1415" s="6"/>
      <c r="R1415" s="6"/>
      <c r="S1415" s="6"/>
      <c r="T1415" s="6"/>
      <c r="U1415" s="6"/>
      <c r="V1415" s="6"/>
      <c r="W1415" s="6"/>
    </row>
    <row r="1416" spans="1:23">
      <c r="A1416" s="1"/>
      <c r="N1416" s="6"/>
      <c r="O1416" s="6"/>
      <c r="P1416" s="6"/>
      <c r="Q1416" s="6"/>
      <c r="R1416" s="6"/>
      <c r="S1416" s="6"/>
      <c r="T1416" s="6"/>
      <c r="U1416" s="6"/>
      <c r="V1416" s="6"/>
      <c r="W1416" s="6"/>
    </row>
    <row r="1417" spans="1:23">
      <c r="A1417" s="1"/>
      <c r="N1417" s="6"/>
      <c r="O1417" s="6"/>
      <c r="P1417" s="6"/>
      <c r="Q1417" s="6"/>
      <c r="R1417" s="6"/>
      <c r="S1417" s="6"/>
      <c r="T1417" s="6"/>
      <c r="U1417" s="6"/>
      <c r="V1417" s="6"/>
      <c r="W1417" s="6"/>
    </row>
    <row r="1418" spans="1:23">
      <c r="A1418" s="1"/>
      <c r="N1418" s="6"/>
      <c r="O1418" s="6"/>
      <c r="P1418" s="6"/>
      <c r="Q1418" s="6"/>
      <c r="R1418" s="6"/>
      <c r="S1418" s="6"/>
      <c r="T1418" s="6"/>
      <c r="U1418" s="6"/>
      <c r="V1418" s="6"/>
      <c r="W1418" s="6"/>
    </row>
    <row r="1419" spans="1:23">
      <c r="A1419" s="1"/>
      <c r="N1419" s="6"/>
      <c r="O1419" s="6"/>
      <c r="P1419" s="6"/>
      <c r="Q1419" s="6"/>
      <c r="R1419" s="6"/>
      <c r="S1419" s="6"/>
      <c r="T1419" s="6"/>
      <c r="U1419" s="6"/>
      <c r="V1419" s="6"/>
      <c r="W1419" s="6"/>
    </row>
    <row r="1420" spans="1:23">
      <c r="A1420" s="1"/>
      <c r="N1420" s="6"/>
      <c r="O1420" s="6"/>
      <c r="P1420" s="6"/>
      <c r="Q1420" s="6"/>
      <c r="R1420" s="6"/>
      <c r="S1420" s="6"/>
      <c r="T1420" s="6"/>
      <c r="U1420" s="6"/>
      <c r="V1420" s="6"/>
      <c r="W1420" s="6"/>
    </row>
    <row r="1421" spans="1:23">
      <c r="A1421" s="1"/>
      <c r="N1421" s="6"/>
      <c r="O1421" s="6"/>
      <c r="P1421" s="6"/>
      <c r="Q1421" s="6"/>
      <c r="R1421" s="6"/>
      <c r="S1421" s="6"/>
      <c r="T1421" s="6"/>
      <c r="U1421" s="6"/>
      <c r="V1421" s="6"/>
      <c r="W1421" s="6"/>
    </row>
    <row r="1422" spans="1:23">
      <c r="A1422" s="1"/>
      <c r="N1422" s="6"/>
      <c r="O1422" s="6"/>
      <c r="P1422" s="6"/>
      <c r="Q1422" s="6"/>
      <c r="R1422" s="6"/>
      <c r="S1422" s="6"/>
      <c r="T1422" s="6"/>
      <c r="U1422" s="6"/>
      <c r="V1422" s="6"/>
      <c r="W1422" s="6"/>
    </row>
    <row r="1423" spans="1:23">
      <c r="A1423" s="1"/>
      <c r="N1423" s="6"/>
      <c r="O1423" s="6"/>
      <c r="P1423" s="6"/>
      <c r="Q1423" s="6"/>
      <c r="R1423" s="6"/>
      <c r="S1423" s="6"/>
      <c r="T1423" s="6"/>
      <c r="U1423" s="6"/>
      <c r="V1423" s="6"/>
      <c r="W1423" s="6"/>
    </row>
    <row r="1424" spans="1:23">
      <c r="A1424" s="1"/>
      <c r="N1424" s="6"/>
      <c r="O1424" s="6"/>
      <c r="P1424" s="6"/>
      <c r="Q1424" s="6"/>
      <c r="R1424" s="6"/>
      <c r="S1424" s="6"/>
      <c r="T1424" s="6"/>
      <c r="U1424" s="6"/>
      <c r="V1424" s="6"/>
      <c r="W1424" s="6"/>
    </row>
    <row r="1425" spans="1:23">
      <c r="A1425" s="1"/>
      <c r="N1425" s="6"/>
      <c r="O1425" s="6"/>
      <c r="P1425" s="6"/>
      <c r="Q1425" s="6"/>
      <c r="R1425" s="6"/>
      <c r="S1425" s="6"/>
      <c r="T1425" s="6"/>
      <c r="U1425" s="6"/>
      <c r="V1425" s="6"/>
      <c r="W1425" s="6"/>
    </row>
    <row r="1426" spans="1:23">
      <c r="A1426" s="1"/>
      <c r="N1426" s="6"/>
      <c r="O1426" s="6"/>
      <c r="P1426" s="6"/>
      <c r="Q1426" s="6"/>
      <c r="R1426" s="6"/>
      <c r="S1426" s="6"/>
      <c r="T1426" s="6"/>
      <c r="U1426" s="6"/>
      <c r="V1426" s="6"/>
      <c r="W1426" s="6"/>
    </row>
    <row r="1427" spans="1:23">
      <c r="A1427" s="1"/>
      <c r="N1427" s="6"/>
      <c r="O1427" s="6"/>
      <c r="P1427" s="6"/>
      <c r="Q1427" s="6"/>
      <c r="R1427" s="6"/>
      <c r="S1427" s="6"/>
      <c r="T1427" s="6"/>
      <c r="U1427" s="6"/>
      <c r="V1427" s="6"/>
      <c r="W1427" s="6"/>
    </row>
    <row r="1428" spans="1:23">
      <c r="A1428" s="1"/>
      <c r="N1428" s="6"/>
      <c r="O1428" s="6"/>
      <c r="P1428" s="6"/>
      <c r="Q1428" s="6"/>
      <c r="R1428" s="6"/>
      <c r="S1428" s="6"/>
      <c r="T1428" s="6"/>
      <c r="U1428" s="6"/>
      <c r="V1428" s="6"/>
      <c r="W1428" s="6"/>
    </row>
    <row r="1429" spans="1:23">
      <c r="A1429" s="1"/>
      <c r="N1429" s="6"/>
      <c r="O1429" s="6"/>
      <c r="P1429" s="6"/>
      <c r="Q1429" s="6"/>
      <c r="R1429" s="6"/>
      <c r="S1429" s="6"/>
      <c r="T1429" s="6"/>
      <c r="U1429" s="6"/>
      <c r="V1429" s="6"/>
      <c r="W1429" s="6"/>
    </row>
    <row r="1430" spans="1:23">
      <c r="A1430" s="1"/>
      <c r="N1430" s="6"/>
      <c r="O1430" s="6"/>
      <c r="P1430" s="6"/>
      <c r="Q1430" s="6"/>
      <c r="R1430" s="6"/>
      <c r="S1430" s="6"/>
      <c r="T1430" s="6"/>
      <c r="U1430" s="6"/>
      <c r="V1430" s="6"/>
      <c r="W1430" s="6"/>
    </row>
    <row r="1431" spans="1:23">
      <c r="A1431" s="1"/>
      <c r="N1431" s="6"/>
      <c r="O1431" s="6"/>
      <c r="P1431" s="6"/>
      <c r="Q1431" s="6"/>
      <c r="R1431" s="6"/>
      <c r="S1431" s="6"/>
      <c r="T1431" s="6"/>
      <c r="U1431" s="6"/>
      <c r="V1431" s="6"/>
      <c r="W1431" s="6"/>
    </row>
    <row r="1432" spans="1:23">
      <c r="A1432" s="1"/>
      <c r="N1432" s="6"/>
      <c r="O1432" s="6"/>
      <c r="P1432" s="6"/>
      <c r="Q1432" s="6"/>
      <c r="R1432" s="6"/>
      <c r="S1432" s="6"/>
      <c r="T1432" s="6"/>
      <c r="U1432" s="6"/>
      <c r="V1432" s="6"/>
      <c r="W1432" s="6"/>
    </row>
    <row r="1433" spans="1:23">
      <c r="A1433" s="1"/>
      <c r="N1433" s="6"/>
      <c r="O1433" s="6"/>
      <c r="P1433" s="6"/>
      <c r="Q1433" s="6"/>
      <c r="R1433" s="6"/>
      <c r="S1433" s="6"/>
      <c r="T1433" s="6"/>
      <c r="U1433" s="6"/>
      <c r="V1433" s="6"/>
      <c r="W1433" s="6"/>
    </row>
    <row r="1434" spans="1:23">
      <c r="A1434" s="1"/>
      <c r="N1434" s="6"/>
      <c r="O1434" s="6"/>
      <c r="P1434" s="6"/>
      <c r="Q1434" s="6"/>
      <c r="R1434" s="6"/>
      <c r="S1434" s="6"/>
      <c r="T1434" s="6"/>
      <c r="U1434" s="6"/>
      <c r="V1434" s="6"/>
      <c r="W1434" s="6"/>
    </row>
    <row r="1435" spans="1:23">
      <c r="A1435" s="1"/>
      <c r="N1435" s="6"/>
      <c r="O1435" s="6"/>
      <c r="P1435" s="6"/>
      <c r="Q1435" s="6"/>
      <c r="R1435" s="6"/>
      <c r="S1435" s="6"/>
      <c r="T1435" s="6"/>
      <c r="U1435" s="6"/>
      <c r="V1435" s="6"/>
      <c r="W1435" s="6"/>
    </row>
    <row r="1436" spans="1:23">
      <c r="A1436" s="1"/>
      <c r="N1436" s="6"/>
      <c r="O1436" s="6"/>
      <c r="P1436" s="6"/>
      <c r="Q1436" s="6"/>
      <c r="R1436" s="6"/>
      <c r="S1436" s="6"/>
      <c r="T1436" s="6"/>
      <c r="U1436" s="6"/>
      <c r="V1436" s="6"/>
      <c r="W1436" s="6"/>
    </row>
    <row r="1437" spans="1:23">
      <c r="A1437" s="1"/>
      <c r="N1437" s="6"/>
      <c r="O1437" s="6"/>
      <c r="P1437" s="6"/>
      <c r="Q1437" s="6"/>
      <c r="R1437" s="6"/>
      <c r="S1437" s="6"/>
      <c r="T1437" s="6"/>
      <c r="U1437" s="6"/>
      <c r="V1437" s="6"/>
      <c r="W1437" s="6"/>
    </row>
    <row r="1438" spans="1:23">
      <c r="A1438" s="1"/>
      <c r="N1438" s="6"/>
      <c r="O1438" s="6"/>
      <c r="P1438" s="6"/>
      <c r="Q1438" s="6"/>
      <c r="R1438" s="6"/>
      <c r="S1438" s="6"/>
      <c r="T1438" s="6"/>
      <c r="U1438" s="6"/>
      <c r="V1438" s="6"/>
      <c r="W1438" s="6"/>
    </row>
    <row r="1439" spans="1:23">
      <c r="A1439" s="1"/>
      <c r="N1439" s="6"/>
      <c r="O1439" s="6"/>
      <c r="P1439" s="6"/>
      <c r="Q1439" s="6"/>
      <c r="R1439" s="6"/>
      <c r="S1439" s="6"/>
      <c r="T1439" s="6"/>
      <c r="U1439" s="6"/>
      <c r="V1439" s="6"/>
      <c r="W1439" s="6"/>
    </row>
    <row r="1440" spans="1:23">
      <c r="A1440" s="1"/>
      <c r="N1440" s="6"/>
      <c r="O1440" s="6"/>
      <c r="P1440" s="6"/>
      <c r="Q1440" s="6"/>
      <c r="R1440" s="6"/>
      <c r="S1440" s="6"/>
      <c r="T1440" s="6"/>
      <c r="U1440" s="6"/>
      <c r="V1440" s="6"/>
      <c r="W1440" s="6"/>
    </row>
    <row r="1441" spans="1:23">
      <c r="A1441" s="1"/>
      <c r="N1441" s="6"/>
      <c r="O1441" s="6"/>
      <c r="P1441" s="6"/>
      <c r="Q1441" s="6"/>
      <c r="R1441" s="6"/>
      <c r="S1441" s="6"/>
      <c r="T1441" s="6"/>
      <c r="U1441" s="6"/>
      <c r="V1441" s="6"/>
      <c r="W1441" s="6"/>
    </row>
    <row r="1442" spans="1:23">
      <c r="A1442" s="1"/>
      <c r="N1442" s="6"/>
      <c r="O1442" s="6"/>
      <c r="P1442" s="6"/>
      <c r="Q1442" s="6"/>
      <c r="R1442" s="6"/>
      <c r="S1442" s="6"/>
      <c r="T1442" s="6"/>
      <c r="U1442" s="6"/>
      <c r="V1442" s="6"/>
      <c r="W1442" s="6"/>
    </row>
    <row r="1443" spans="1:23">
      <c r="A1443" s="1"/>
      <c r="N1443" s="6"/>
      <c r="O1443" s="6"/>
      <c r="P1443" s="6"/>
      <c r="Q1443" s="6"/>
      <c r="R1443" s="6"/>
      <c r="S1443" s="6"/>
      <c r="T1443" s="6"/>
      <c r="U1443" s="6"/>
      <c r="V1443" s="6"/>
      <c r="W1443" s="6"/>
    </row>
    <row r="1444" spans="1:23">
      <c r="A1444" s="1"/>
      <c r="N1444" s="6"/>
      <c r="O1444" s="6"/>
      <c r="P1444" s="6"/>
      <c r="Q1444" s="6"/>
      <c r="R1444" s="6"/>
      <c r="S1444" s="6"/>
      <c r="T1444" s="6"/>
      <c r="U1444" s="6"/>
      <c r="V1444" s="6"/>
      <c r="W1444" s="6"/>
    </row>
    <row r="1445" spans="1:23">
      <c r="A1445" s="1"/>
      <c r="N1445" s="6"/>
      <c r="O1445" s="6"/>
      <c r="P1445" s="6"/>
      <c r="Q1445" s="6"/>
      <c r="R1445" s="6"/>
      <c r="S1445" s="6"/>
      <c r="T1445" s="6"/>
      <c r="U1445" s="6"/>
      <c r="V1445" s="6"/>
      <c r="W1445" s="6"/>
    </row>
    <row r="1446" spans="1:23">
      <c r="A1446" s="1"/>
      <c r="N1446" s="6"/>
      <c r="O1446" s="6"/>
      <c r="P1446" s="6"/>
      <c r="Q1446" s="6"/>
      <c r="R1446" s="6"/>
      <c r="S1446" s="6"/>
      <c r="T1446" s="6"/>
      <c r="U1446" s="6"/>
      <c r="V1446" s="6"/>
      <c r="W1446" s="6"/>
    </row>
    <row r="1447" spans="1:23">
      <c r="A1447" s="1"/>
      <c r="N1447" s="6"/>
      <c r="O1447" s="6"/>
      <c r="P1447" s="6"/>
      <c r="Q1447" s="6"/>
      <c r="R1447" s="6"/>
      <c r="S1447" s="6"/>
      <c r="T1447" s="6"/>
      <c r="U1447" s="6"/>
      <c r="V1447" s="6"/>
      <c r="W1447" s="6"/>
    </row>
    <row r="1448" spans="1:23">
      <c r="A1448" s="1"/>
      <c r="N1448" s="6"/>
      <c r="O1448" s="6"/>
      <c r="P1448" s="6"/>
      <c r="Q1448" s="6"/>
      <c r="R1448" s="6"/>
      <c r="S1448" s="6"/>
      <c r="T1448" s="6"/>
      <c r="U1448" s="6"/>
      <c r="V1448" s="6"/>
      <c r="W1448" s="6"/>
    </row>
    <row r="1449" spans="1:23">
      <c r="A1449" s="1"/>
      <c r="N1449" s="6"/>
      <c r="O1449" s="6"/>
      <c r="P1449" s="6"/>
      <c r="Q1449" s="6"/>
      <c r="R1449" s="6"/>
      <c r="S1449" s="6"/>
      <c r="T1449" s="6"/>
      <c r="U1449" s="6"/>
      <c r="V1449" s="6"/>
      <c r="W1449" s="6"/>
    </row>
    <row r="1450" spans="1:23">
      <c r="A1450" s="1"/>
      <c r="N1450" s="6"/>
      <c r="O1450" s="6"/>
      <c r="P1450" s="6"/>
      <c r="Q1450" s="6"/>
      <c r="R1450" s="6"/>
      <c r="S1450" s="6"/>
      <c r="T1450" s="6"/>
      <c r="U1450" s="6"/>
      <c r="V1450" s="6"/>
      <c r="W1450" s="6"/>
    </row>
    <row r="1451" spans="1:23">
      <c r="A1451" s="1"/>
      <c r="N1451" s="6"/>
      <c r="O1451" s="6"/>
      <c r="P1451" s="6"/>
      <c r="Q1451" s="6"/>
      <c r="R1451" s="6"/>
      <c r="S1451" s="6"/>
      <c r="T1451" s="6"/>
      <c r="U1451" s="6"/>
      <c r="V1451" s="6"/>
      <c r="W1451" s="6"/>
    </row>
    <row r="1452" spans="1:23">
      <c r="A1452" s="1"/>
      <c r="N1452" s="6"/>
      <c r="O1452" s="6"/>
      <c r="P1452" s="6"/>
      <c r="Q1452" s="6"/>
      <c r="R1452" s="6"/>
      <c r="S1452" s="6"/>
      <c r="T1452" s="6"/>
      <c r="U1452" s="6"/>
      <c r="V1452" s="6"/>
      <c r="W1452" s="6"/>
    </row>
    <row r="1453" spans="1:23">
      <c r="A1453" s="1"/>
      <c r="N1453" s="6"/>
      <c r="O1453" s="6"/>
      <c r="P1453" s="6"/>
      <c r="Q1453" s="6"/>
      <c r="R1453" s="6"/>
      <c r="S1453" s="6"/>
      <c r="T1453" s="6"/>
      <c r="U1453" s="6"/>
      <c r="V1453" s="6"/>
      <c r="W1453" s="6"/>
    </row>
    <row r="1454" spans="1:23">
      <c r="A1454" s="1"/>
      <c r="N1454" s="6"/>
      <c r="O1454" s="6"/>
      <c r="P1454" s="6"/>
      <c r="Q1454" s="6"/>
      <c r="R1454" s="6"/>
      <c r="S1454" s="6"/>
      <c r="T1454" s="6"/>
      <c r="U1454" s="6"/>
      <c r="V1454" s="6"/>
      <c r="W1454" s="6"/>
    </row>
    <row r="1455" spans="1:23">
      <c r="A1455" s="1"/>
      <c r="N1455" s="6"/>
      <c r="O1455" s="6"/>
      <c r="P1455" s="6"/>
      <c r="Q1455" s="6"/>
      <c r="R1455" s="6"/>
      <c r="S1455" s="6"/>
      <c r="T1455" s="6"/>
      <c r="U1455" s="6"/>
      <c r="V1455" s="6"/>
      <c r="W1455" s="6"/>
    </row>
    <row r="1456" spans="1:23">
      <c r="A1456" s="1"/>
      <c r="N1456" s="6"/>
      <c r="O1456" s="6"/>
      <c r="P1456" s="6"/>
      <c r="Q1456" s="6"/>
      <c r="R1456" s="6"/>
      <c r="S1456" s="6"/>
      <c r="T1456" s="6"/>
      <c r="U1456" s="6"/>
      <c r="V1456" s="6"/>
      <c r="W1456" s="6"/>
    </row>
    <row r="1457" spans="1:23">
      <c r="A1457" s="1"/>
      <c r="N1457" s="6"/>
      <c r="O1457" s="6"/>
      <c r="P1457" s="6"/>
      <c r="Q1457" s="6"/>
      <c r="R1457" s="6"/>
      <c r="S1457" s="6"/>
      <c r="T1457" s="6"/>
      <c r="U1457" s="6"/>
      <c r="V1457" s="6"/>
      <c r="W1457" s="6"/>
    </row>
    <row r="1458" spans="1:23">
      <c r="A1458" s="1"/>
      <c r="N1458" s="6"/>
      <c r="O1458" s="6"/>
      <c r="P1458" s="6"/>
      <c r="Q1458" s="6"/>
      <c r="R1458" s="6"/>
      <c r="S1458" s="6"/>
      <c r="T1458" s="6"/>
      <c r="U1458" s="6"/>
      <c r="V1458" s="6"/>
      <c r="W1458" s="6"/>
    </row>
    <row r="1459" spans="1:23">
      <c r="A1459" s="1"/>
      <c r="N1459" s="6"/>
      <c r="O1459" s="6"/>
      <c r="P1459" s="6"/>
      <c r="Q1459" s="6"/>
      <c r="R1459" s="6"/>
      <c r="S1459" s="6"/>
      <c r="T1459" s="6"/>
      <c r="U1459" s="6"/>
      <c r="V1459" s="6"/>
      <c r="W1459" s="6"/>
    </row>
    <row r="1460" spans="1:23">
      <c r="A1460" s="1"/>
      <c r="N1460" s="6"/>
      <c r="O1460" s="6"/>
      <c r="P1460" s="6"/>
      <c r="Q1460" s="6"/>
      <c r="R1460" s="6"/>
      <c r="S1460" s="6"/>
      <c r="T1460" s="6"/>
      <c r="U1460" s="6"/>
      <c r="V1460" s="6"/>
      <c r="W1460" s="6"/>
    </row>
    <row r="1461" spans="1:23">
      <c r="A1461" s="1"/>
      <c r="N1461" s="6"/>
      <c r="O1461" s="6"/>
      <c r="P1461" s="6"/>
      <c r="Q1461" s="6"/>
      <c r="R1461" s="6"/>
      <c r="S1461" s="6"/>
      <c r="T1461" s="6"/>
      <c r="U1461" s="6"/>
      <c r="V1461" s="6"/>
      <c r="W1461" s="6"/>
    </row>
    <row r="1462" spans="1:23">
      <c r="A1462" s="1"/>
      <c r="N1462" s="6"/>
      <c r="O1462" s="6"/>
      <c r="P1462" s="6"/>
      <c r="Q1462" s="6"/>
      <c r="R1462" s="6"/>
      <c r="S1462" s="6"/>
      <c r="T1462" s="6"/>
      <c r="U1462" s="6"/>
      <c r="V1462" s="6"/>
      <c r="W1462" s="6"/>
    </row>
    <row r="1463" spans="1:23">
      <c r="A1463" s="1"/>
      <c r="N1463" s="6"/>
      <c r="O1463" s="6"/>
      <c r="P1463" s="6"/>
      <c r="Q1463" s="6"/>
      <c r="R1463" s="6"/>
      <c r="S1463" s="6"/>
      <c r="T1463" s="6"/>
      <c r="U1463" s="6"/>
      <c r="V1463" s="6"/>
      <c r="W1463" s="6"/>
    </row>
    <row r="1464" spans="1:23">
      <c r="A1464" s="1"/>
      <c r="N1464" s="6"/>
      <c r="O1464" s="6"/>
      <c r="P1464" s="6"/>
      <c r="Q1464" s="6"/>
      <c r="R1464" s="6"/>
      <c r="S1464" s="6"/>
      <c r="T1464" s="6"/>
      <c r="U1464" s="6"/>
      <c r="V1464" s="6"/>
      <c r="W1464" s="6"/>
    </row>
    <row r="1465" spans="1:23">
      <c r="A1465" s="1"/>
      <c r="N1465" s="6"/>
      <c r="O1465" s="6"/>
      <c r="P1465" s="6"/>
      <c r="Q1465" s="6"/>
      <c r="R1465" s="6"/>
      <c r="S1465" s="6"/>
      <c r="T1465" s="6"/>
      <c r="U1465" s="6"/>
      <c r="V1465" s="6"/>
      <c r="W1465" s="6"/>
    </row>
    <row r="1466" spans="1:23">
      <c r="A1466" s="1"/>
      <c r="N1466" s="6"/>
      <c r="O1466" s="6"/>
      <c r="P1466" s="6"/>
      <c r="Q1466" s="6"/>
      <c r="R1466" s="6"/>
      <c r="S1466" s="6"/>
      <c r="T1466" s="6"/>
      <c r="U1466" s="6"/>
      <c r="V1466" s="6"/>
      <c r="W1466" s="6"/>
    </row>
    <row r="1467" spans="1:23">
      <c r="A1467" s="1"/>
      <c r="N1467" s="6"/>
      <c r="O1467" s="6"/>
      <c r="P1467" s="6"/>
      <c r="Q1467" s="6"/>
      <c r="R1467" s="6"/>
      <c r="S1467" s="6"/>
      <c r="T1467" s="6"/>
      <c r="U1467" s="6"/>
      <c r="V1467" s="6"/>
      <c r="W1467" s="6"/>
    </row>
    <row r="1468" spans="1:23">
      <c r="A1468" s="1"/>
      <c r="N1468" s="6"/>
      <c r="O1468" s="6"/>
      <c r="P1468" s="6"/>
      <c r="Q1468" s="6"/>
      <c r="R1468" s="6"/>
      <c r="S1468" s="6"/>
      <c r="T1468" s="6"/>
      <c r="U1468" s="6"/>
      <c r="V1468" s="6"/>
      <c r="W1468" s="6"/>
    </row>
    <row r="1469" spans="1:23">
      <c r="A1469" s="1"/>
      <c r="N1469" s="6"/>
      <c r="O1469" s="6"/>
      <c r="P1469" s="6"/>
      <c r="Q1469" s="6"/>
      <c r="R1469" s="6"/>
      <c r="S1469" s="6"/>
      <c r="T1469" s="6"/>
      <c r="U1469" s="6"/>
      <c r="V1469" s="6"/>
      <c r="W1469" s="6"/>
    </row>
    <row r="1470" spans="1:23">
      <c r="A1470" s="1"/>
      <c r="N1470" s="6"/>
      <c r="O1470" s="6"/>
      <c r="P1470" s="6"/>
      <c r="Q1470" s="6"/>
      <c r="R1470" s="6"/>
      <c r="S1470" s="6"/>
      <c r="T1470" s="6"/>
      <c r="U1470" s="6"/>
      <c r="V1470" s="6"/>
      <c r="W1470" s="6"/>
    </row>
    <row r="1471" spans="1:23">
      <c r="A1471" s="1"/>
      <c r="N1471" s="6"/>
      <c r="O1471" s="6"/>
      <c r="P1471" s="6"/>
      <c r="Q1471" s="6"/>
      <c r="R1471" s="6"/>
      <c r="S1471" s="6"/>
      <c r="T1471" s="6"/>
      <c r="U1471" s="6"/>
      <c r="V1471" s="6"/>
      <c r="W1471" s="6"/>
    </row>
    <row r="1472" spans="1:23">
      <c r="A1472" s="1"/>
      <c r="N1472" s="6"/>
      <c r="O1472" s="6"/>
      <c r="P1472" s="6"/>
      <c r="Q1472" s="6"/>
      <c r="R1472" s="6"/>
      <c r="S1472" s="6"/>
      <c r="T1472" s="6"/>
      <c r="U1472" s="6"/>
      <c r="V1472" s="6"/>
      <c r="W1472" s="6"/>
    </row>
    <row r="1473" spans="1:23">
      <c r="A1473" s="1"/>
      <c r="N1473" s="6"/>
      <c r="O1473" s="6"/>
      <c r="P1473" s="6"/>
      <c r="Q1473" s="6"/>
      <c r="R1473" s="6"/>
      <c r="S1473" s="6"/>
      <c r="T1473" s="6"/>
      <c r="U1473" s="6"/>
      <c r="V1473" s="6"/>
      <c r="W1473" s="6"/>
    </row>
    <row r="1474" spans="1:23">
      <c r="A1474" s="1"/>
      <c r="N1474" s="6"/>
      <c r="O1474" s="6"/>
      <c r="P1474" s="6"/>
      <c r="Q1474" s="6"/>
      <c r="R1474" s="6"/>
      <c r="S1474" s="6"/>
      <c r="T1474" s="6"/>
      <c r="U1474" s="6"/>
      <c r="V1474" s="6"/>
      <c r="W1474" s="6"/>
    </row>
    <row r="1475" spans="1:23">
      <c r="A1475" s="1"/>
      <c r="N1475" s="6"/>
      <c r="O1475" s="6"/>
      <c r="P1475" s="6"/>
      <c r="Q1475" s="6"/>
      <c r="R1475" s="6"/>
      <c r="S1475" s="6"/>
      <c r="T1475" s="6"/>
      <c r="U1475" s="6"/>
      <c r="V1475" s="6"/>
      <c r="W1475" s="6"/>
    </row>
    <row r="1476" spans="1:23">
      <c r="A1476" s="1"/>
      <c r="N1476" s="6"/>
      <c r="O1476" s="6"/>
      <c r="P1476" s="6"/>
      <c r="Q1476" s="6"/>
      <c r="R1476" s="6"/>
      <c r="S1476" s="6"/>
      <c r="T1476" s="6"/>
      <c r="U1476" s="6"/>
      <c r="V1476" s="6"/>
      <c r="W1476" s="6"/>
    </row>
    <row r="1477" spans="1:23">
      <c r="A1477" s="1"/>
      <c r="N1477" s="6"/>
      <c r="O1477" s="6"/>
      <c r="P1477" s="6"/>
      <c r="Q1477" s="6"/>
      <c r="R1477" s="6"/>
      <c r="S1477" s="6"/>
      <c r="T1477" s="6"/>
      <c r="U1477" s="6"/>
      <c r="V1477" s="6"/>
      <c r="W1477" s="6"/>
    </row>
    <row r="1478" spans="1:23">
      <c r="A1478" s="1"/>
      <c r="N1478" s="6"/>
      <c r="O1478" s="6"/>
      <c r="P1478" s="6"/>
      <c r="Q1478" s="6"/>
      <c r="R1478" s="6"/>
      <c r="S1478" s="6"/>
      <c r="T1478" s="6"/>
      <c r="U1478" s="6"/>
      <c r="V1478" s="6"/>
      <c r="W1478" s="6"/>
    </row>
    <row r="1479" spans="1:23">
      <c r="A1479" s="1"/>
      <c r="N1479" s="6"/>
      <c r="O1479" s="6"/>
      <c r="P1479" s="6"/>
      <c r="Q1479" s="6"/>
      <c r="R1479" s="6"/>
      <c r="S1479" s="6"/>
      <c r="T1479" s="6"/>
      <c r="U1479" s="6"/>
      <c r="V1479" s="6"/>
      <c r="W1479" s="6"/>
    </row>
    <row r="1480" spans="1:23">
      <c r="A1480" s="1"/>
      <c r="N1480" s="6"/>
      <c r="O1480" s="6"/>
      <c r="P1480" s="6"/>
      <c r="Q1480" s="6"/>
      <c r="R1480" s="6"/>
      <c r="S1480" s="6"/>
      <c r="T1480" s="6"/>
      <c r="U1480" s="6"/>
      <c r="V1480" s="6"/>
      <c r="W1480" s="6"/>
    </row>
    <row r="1481" spans="1:23">
      <c r="A1481" s="1"/>
      <c r="N1481" s="6"/>
      <c r="O1481" s="6"/>
      <c r="P1481" s="6"/>
      <c r="Q1481" s="6"/>
      <c r="R1481" s="6"/>
      <c r="S1481" s="6"/>
      <c r="T1481" s="6"/>
      <c r="U1481" s="6"/>
      <c r="V1481" s="6"/>
      <c r="W1481" s="6"/>
    </row>
    <row r="1482" spans="1:23">
      <c r="A1482" s="1"/>
      <c r="N1482" s="6"/>
      <c r="O1482" s="6"/>
      <c r="P1482" s="6"/>
      <c r="Q1482" s="6"/>
      <c r="R1482" s="6"/>
      <c r="S1482" s="6"/>
      <c r="T1482" s="6"/>
      <c r="U1482" s="6"/>
      <c r="V1482" s="6"/>
      <c r="W1482" s="6"/>
    </row>
    <row r="1483" spans="1:23">
      <c r="A1483" s="1"/>
      <c r="N1483" s="6"/>
      <c r="O1483" s="6"/>
      <c r="P1483" s="6"/>
      <c r="Q1483" s="6"/>
      <c r="R1483" s="6"/>
      <c r="S1483" s="6"/>
      <c r="T1483" s="6"/>
      <c r="U1483" s="6"/>
      <c r="V1483" s="6"/>
      <c r="W1483" s="6"/>
    </row>
    <row r="1484" spans="1:23">
      <c r="A1484" s="1"/>
      <c r="N1484" s="6"/>
      <c r="O1484" s="6"/>
      <c r="P1484" s="6"/>
      <c r="Q1484" s="6"/>
      <c r="R1484" s="6"/>
      <c r="S1484" s="6"/>
      <c r="T1484" s="6"/>
      <c r="U1484" s="6"/>
      <c r="V1484" s="6"/>
      <c r="W1484" s="6"/>
    </row>
    <row r="1485" spans="1:23">
      <c r="A1485" s="1"/>
      <c r="N1485" s="6"/>
      <c r="O1485" s="6"/>
      <c r="P1485" s="6"/>
      <c r="Q1485" s="6"/>
      <c r="R1485" s="6"/>
      <c r="S1485" s="6"/>
      <c r="T1485" s="6"/>
      <c r="U1485" s="6"/>
      <c r="V1485" s="6"/>
      <c r="W1485" s="6"/>
    </row>
    <row r="1486" spans="1:23">
      <c r="A1486" s="1"/>
      <c r="N1486" s="6"/>
      <c r="O1486" s="6"/>
      <c r="P1486" s="6"/>
      <c r="Q1486" s="6"/>
      <c r="R1486" s="6"/>
      <c r="S1486" s="6"/>
      <c r="T1486" s="6"/>
      <c r="U1486" s="6"/>
      <c r="V1486" s="6"/>
      <c r="W1486" s="6"/>
    </row>
    <row r="1487" spans="1:23">
      <c r="A1487" s="1"/>
      <c r="N1487" s="6"/>
      <c r="O1487" s="6"/>
      <c r="P1487" s="6"/>
      <c r="Q1487" s="6"/>
      <c r="R1487" s="6"/>
      <c r="S1487" s="6"/>
      <c r="T1487" s="6"/>
      <c r="U1487" s="6"/>
      <c r="V1487" s="6"/>
      <c r="W1487" s="6"/>
    </row>
    <row r="1488" spans="1:23">
      <c r="A1488" s="1"/>
      <c r="N1488" s="6"/>
      <c r="O1488" s="6"/>
      <c r="P1488" s="6"/>
      <c r="Q1488" s="6"/>
      <c r="R1488" s="6"/>
      <c r="S1488" s="6"/>
      <c r="T1488" s="6"/>
      <c r="U1488" s="6"/>
      <c r="V1488" s="6"/>
      <c r="W1488" s="6"/>
    </row>
    <row r="1489" spans="1:23">
      <c r="A1489" s="1"/>
      <c r="N1489" s="6"/>
      <c r="O1489" s="6"/>
      <c r="P1489" s="6"/>
      <c r="Q1489" s="6"/>
      <c r="R1489" s="6"/>
      <c r="S1489" s="6"/>
      <c r="T1489" s="6"/>
      <c r="U1489" s="6"/>
      <c r="V1489" s="6"/>
      <c r="W1489" s="6"/>
    </row>
    <row r="1490" spans="1:23">
      <c r="A1490" s="1"/>
      <c r="N1490" s="6"/>
      <c r="O1490" s="6"/>
      <c r="P1490" s="6"/>
      <c r="Q1490" s="6"/>
      <c r="R1490" s="6"/>
      <c r="S1490" s="6"/>
      <c r="T1490" s="6"/>
      <c r="U1490" s="6"/>
      <c r="V1490" s="6"/>
      <c r="W1490" s="6"/>
    </row>
    <row r="1491" spans="1:23">
      <c r="A1491" s="1"/>
      <c r="N1491" s="6"/>
      <c r="O1491" s="6"/>
      <c r="P1491" s="6"/>
      <c r="Q1491" s="6"/>
      <c r="R1491" s="6"/>
      <c r="S1491" s="6"/>
      <c r="T1491" s="6"/>
      <c r="U1491" s="6"/>
      <c r="V1491" s="6"/>
      <c r="W1491" s="6"/>
    </row>
    <row r="1492" spans="1:23">
      <c r="A1492" s="1"/>
      <c r="N1492" s="6"/>
      <c r="O1492" s="6"/>
      <c r="P1492" s="6"/>
      <c r="Q1492" s="6"/>
      <c r="R1492" s="6"/>
      <c r="S1492" s="6"/>
      <c r="T1492" s="6"/>
      <c r="U1492" s="6"/>
      <c r="V1492" s="6"/>
      <c r="W1492" s="6"/>
    </row>
    <row r="1493" spans="1:23">
      <c r="A1493" s="1"/>
      <c r="N1493" s="6"/>
      <c r="O1493" s="6"/>
      <c r="P1493" s="6"/>
      <c r="Q1493" s="6"/>
      <c r="R1493" s="6"/>
      <c r="S1493" s="6"/>
      <c r="T1493" s="6"/>
      <c r="U1493" s="6"/>
      <c r="V1493" s="6"/>
      <c r="W1493" s="6"/>
    </row>
    <row r="1494" spans="1:23">
      <c r="A1494" s="1"/>
      <c r="N1494" s="6"/>
      <c r="O1494" s="6"/>
      <c r="P1494" s="6"/>
      <c r="Q1494" s="6"/>
      <c r="R1494" s="6"/>
      <c r="S1494" s="6"/>
      <c r="T1494" s="6"/>
      <c r="U1494" s="6"/>
      <c r="V1494" s="6"/>
      <c r="W1494" s="6"/>
    </row>
    <row r="1495" spans="1:23">
      <c r="A1495" s="1"/>
      <c r="N1495" s="6"/>
      <c r="O1495" s="6"/>
      <c r="P1495" s="6"/>
      <c r="Q1495" s="6"/>
      <c r="R1495" s="6"/>
      <c r="S1495" s="6"/>
      <c r="T1495" s="6"/>
      <c r="U1495" s="6"/>
      <c r="V1495" s="6"/>
      <c r="W1495" s="6"/>
    </row>
    <row r="1496" spans="1:23">
      <c r="A1496" s="1"/>
      <c r="N1496" s="6"/>
      <c r="O1496" s="6"/>
      <c r="P1496" s="6"/>
      <c r="Q1496" s="6"/>
      <c r="R1496" s="6"/>
      <c r="S1496" s="6"/>
      <c r="T1496" s="6"/>
      <c r="U1496" s="6"/>
      <c r="V1496" s="6"/>
      <c r="W1496" s="6"/>
    </row>
    <row r="1497" spans="1:23">
      <c r="A1497" s="1"/>
      <c r="N1497" s="6"/>
      <c r="O1497" s="6"/>
      <c r="P1497" s="6"/>
      <c r="Q1497" s="6"/>
      <c r="R1497" s="6"/>
      <c r="S1497" s="6"/>
      <c r="T1497" s="6"/>
      <c r="U1497" s="6"/>
      <c r="V1497" s="6"/>
      <c r="W1497" s="6"/>
    </row>
    <row r="1498" spans="1:23">
      <c r="A1498" s="1"/>
      <c r="N1498" s="6"/>
      <c r="O1498" s="6"/>
      <c r="P1498" s="6"/>
      <c r="Q1498" s="6"/>
      <c r="R1498" s="6"/>
      <c r="S1498" s="6"/>
      <c r="T1498" s="6"/>
      <c r="U1498" s="6"/>
      <c r="V1498" s="6"/>
      <c r="W1498" s="6"/>
    </row>
    <row r="1499" spans="1:23">
      <c r="A1499" s="1"/>
      <c r="N1499" s="6"/>
      <c r="O1499" s="6"/>
      <c r="P1499" s="6"/>
      <c r="Q1499" s="6"/>
      <c r="R1499" s="6"/>
      <c r="S1499" s="6"/>
      <c r="T1499" s="6"/>
      <c r="U1499" s="6"/>
      <c r="V1499" s="6"/>
      <c r="W1499" s="6"/>
    </row>
    <row r="1500" spans="1:23">
      <c r="A1500" s="1"/>
      <c r="N1500" s="6"/>
      <c r="O1500" s="6"/>
      <c r="P1500" s="6"/>
      <c r="Q1500" s="6"/>
      <c r="R1500" s="6"/>
      <c r="S1500" s="6"/>
      <c r="T1500" s="6"/>
      <c r="U1500" s="6"/>
      <c r="V1500" s="6"/>
      <c r="W1500" s="6"/>
    </row>
    <row r="1501" spans="1:23">
      <c r="A1501" s="1"/>
      <c r="N1501" s="6"/>
      <c r="O1501" s="6"/>
      <c r="P1501" s="6"/>
      <c r="Q1501" s="6"/>
      <c r="R1501" s="6"/>
      <c r="S1501" s="6"/>
      <c r="T1501" s="6"/>
      <c r="U1501" s="6"/>
      <c r="V1501" s="6"/>
      <c r="W1501" s="6"/>
    </row>
    <row r="1502" spans="1:23">
      <c r="A1502" s="1"/>
      <c r="N1502" s="6"/>
      <c r="O1502" s="6"/>
      <c r="P1502" s="6"/>
      <c r="Q1502" s="6"/>
      <c r="R1502" s="6"/>
      <c r="S1502" s="6"/>
      <c r="T1502" s="6"/>
      <c r="U1502" s="6"/>
      <c r="V1502" s="6"/>
      <c r="W1502" s="6"/>
    </row>
    <row r="1503" spans="1:23">
      <c r="A1503" s="1"/>
      <c r="N1503" s="6"/>
      <c r="O1503" s="6"/>
      <c r="P1503" s="6"/>
      <c r="Q1503" s="6"/>
      <c r="R1503" s="6"/>
      <c r="S1503" s="6"/>
      <c r="T1503" s="6"/>
      <c r="U1503" s="6"/>
      <c r="V1503" s="6"/>
      <c r="W1503" s="6"/>
    </row>
    <row r="1504" spans="1:23">
      <c r="A1504" s="1"/>
      <c r="N1504" s="6"/>
      <c r="O1504" s="6"/>
      <c r="P1504" s="6"/>
      <c r="Q1504" s="6"/>
      <c r="R1504" s="6"/>
      <c r="S1504" s="6"/>
      <c r="T1504" s="6"/>
      <c r="U1504" s="6"/>
      <c r="V1504" s="6"/>
      <c r="W1504" s="6"/>
    </row>
    <row r="1505" spans="1:23">
      <c r="A1505" s="1"/>
      <c r="N1505" s="6"/>
      <c r="O1505" s="6"/>
      <c r="P1505" s="6"/>
      <c r="Q1505" s="6"/>
      <c r="R1505" s="6"/>
      <c r="S1505" s="6"/>
      <c r="T1505" s="6"/>
      <c r="U1505" s="6"/>
      <c r="V1505" s="6"/>
      <c r="W1505" s="6"/>
    </row>
    <row r="1506" spans="1:23">
      <c r="A1506" s="1"/>
      <c r="N1506" s="6"/>
      <c r="O1506" s="6"/>
      <c r="P1506" s="6"/>
      <c r="Q1506" s="6"/>
      <c r="R1506" s="6"/>
      <c r="S1506" s="6"/>
      <c r="T1506" s="6"/>
      <c r="U1506" s="6"/>
      <c r="V1506" s="6"/>
      <c r="W1506" s="6"/>
    </row>
    <row r="1507" spans="1:23">
      <c r="A1507" s="1"/>
      <c r="N1507" s="6"/>
      <c r="O1507" s="6"/>
      <c r="P1507" s="6"/>
      <c r="Q1507" s="6"/>
      <c r="R1507" s="6"/>
      <c r="S1507" s="6"/>
      <c r="T1507" s="6"/>
      <c r="U1507" s="6"/>
      <c r="V1507" s="6"/>
      <c r="W1507" s="6"/>
    </row>
    <row r="1508" spans="1:23">
      <c r="A1508" s="1"/>
      <c r="N1508" s="6"/>
      <c r="O1508" s="6"/>
      <c r="P1508" s="6"/>
      <c r="Q1508" s="6"/>
      <c r="R1508" s="6"/>
      <c r="S1508" s="6"/>
      <c r="T1508" s="6"/>
      <c r="U1508" s="6"/>
      <c r="V1508" s="6"/>
      <c r="W1508" s="6"/>
    </row>
    <row r="1509" spans="1:23">
      <c r="A1509" s="1"/>
      <c r="N1509" s="6"/>
      <c r="O1509" s="6"/>
      <c r="P1509" s="6"/>
      <c r="Q1509" s="6"/>
      <c r="R1509" s="6"/>
      <c r="S1509" s="6"/>
      <c r="T1509" s="6"/>
      <c r="U1509" s="6"/>
      <c r="V1509" s="6"/>
      <c r="W1509" s="6"/>
    </row>
    <row r="1510" spans="1:23">
      <c r="A1510" s="1"/>
      <c r="N1510" s="6"/>
      <c r="O1510" s="6"/>
      <c r="P1510" s="6"/>
      <c r="Q1510" s="6"/>
      <c r="R1510" s="6"/>
      <c r="S1510" s="6"/>
      <c r="T1510" s="6"/>
      <c r="U1510" s="6"/>
      <c r="V1510" s="6"/>
      <c r="W1510" s="6"/>
    </row>
    <row r="1511" spans="1:23">
      <c r="A1511" s="1"/>
      <c r="N1511" s="6"/>
      <c r="O1511" s="6"/>
      <c r="P1511" s="6"/>
      <c r="Q1511" s="6"/>
      <c r="R1511" s="6"/>
      <c r="S1511" s="6"/>
      <c r="T1511" s="6"/>
      <c r="U1511" s="6"/>
      <c r="V1511" s="6"/>
      <c r="W1511" s="6"/>
    </row>
    <row r="1512" spans="1:23">
      <c r="A1512" s="1"/>
      <c r="N1512" s="6"/>
      <c r="O1512" s="6"/>
      <c r="P1512" s="6"/>
      <c r="Q1512" s="6"/>
      <c r="R1512" s="6"/>
      <c r="S1512" s="6"/>
      <c r="T1512" s="6"/>
      <c r="U1512" s="6"/>
      <c r="V1512" s="6"/>
      <c r="W1512" s="6"/>
    </row>
    <row r="1513" spans="1:23">
      <c r="A1513" s="1"/>
      <c r="N1513" s="6"/>
      <c r="O1513" s="6"/>
      <c r="P1513" s="6"/>
      <c r="Q1513" s="6"/>
      <c r="R1513" s="6"/>
      <c r="S1513" s="6"/>
      <c r="T1513" s="6"/>
      <c r="U1513" s="6"/>
      <c r="V1513" s="6"/>
      <c r="W1513" s="6"/>
    </row>
    <row r="1514" spans="1:23">
      <c r="A1514" s="1"/>
      <c r="N1514" s="6"/>
      <c r="O1514" s="6"/>
      <c r="P1514" s="6"/>
      <c r="Q1514" s="6"/>
      <c r="R1514" s="6"/>
      <c r="S1514" s="6"/>
      <c r="T1514" s="6"/>
      <c r="U1514" s="6"/>
      <c r="V1514" s="6"/>
      <c r="W1514" s="6"/>
    </row>
    <row r="1515" spans="1:23">
      <c r="A1515" s="1"/>
      <c r="N1515" s="6"/>
      <c r="O1515" s="6"/>
      <c r="P1515" s="6"/>
      <c r="Q1515" s="6"/>
      <c r="R1515" s="6"/>
      <c r="S1515" s="6"/>
      <c r="T1515" s="6"/>
      <c r="U1515" s="6"/>
      <c r="V1515" s="6"/>
      <c r="W1515" s="6"/>
    </row>
    <row r="1516" spans="1:23">
      <c r="A1516" s="1"/>
      <c r="N1516" s="6"/>
      <c r="O1516" s="6"/>
      <c r="P1516" s="6"/>
      <c r="Q1516" s="6"/>
      <c r="R1516" s="6"/>
      <c r="S1516" s="6"/>
      <c r="T1516" s="6"/>
      <c r="U1516" s="6"/>
      <c r="V1516" s="6"/>
      <c r="W1516" s="6"/>
    </row>
    <row r="1517" spans="1:23">
      <c r="A1517" s="1"/>
      <c r="N1517" s="6"/>
      <c r="O1517" s="6"/>
      <c r="P1517" s="6"/>
      <c r="Q1517" s="6"/>
      <c r="R1517" s="6"/>
      <c r="S1517" s="6"/>
      <c r="T1517" s="6"/>
      <c r="U1517" s="6"/>
      <c r="V1517" s="6"/>
      <c r="W1517" s="6"/>
    </row>
    <row r="1518" spans="1:23">
      <c r="A1518" s="1"/>
      <c r="N1518" s="6"/>
      <c r="O1518" s="6"/>
      <c r="P1518" s="6"/>
      <c r="Q1518" s="6"/>
      <c r="R1518" s="6"/>
      <c r="S1518" s="6"/>
      <c r="T1518" s="6"/>
      <c r="U1518" s="6"/>
      <c r="V1518" s="6"/>
      <c r="W1518" s="6"/>
    </row>
    <row r="1519" spans="1:23">
      <c r="A1519" s="1"/>
      <c r="N1519" s="6"/>
      <c r="O1519" s="6"/>
      <c r="P1519" s="6"/>
      <c r="Q1519" s="6"/>
      <c r="R1519" s="6"/>
      <c r="S1519" s="6"/>
      <c r="T1519" s="6"/>
      <c r="U1519" s="6"/>
      <c r="V1519" s="6"/>
      <c r="W1519" s="6"/>
    </row>
    <row r="1520" spans="1:23">
      <c r="A1520" s="1"/>
      <c r="N1520" s="6"/>
      <c r="O1520" s="6"/>
      <c r="P1520" s="6"/>
      <c r="Q1520" s="6"/>
      <c r="R1520" s="6"/>
      <c r="S1520" s="6"/>
      <c r="T1520" s="6"/>
      <c r="U1520" s="6"/>
      <c r="V1520" s="6"/>
      <c r="W1520" s="6"/>
    </row>
    <row r="1521" spans="1:23">
      <c r="A1521" s="1"/>
      <c r="N1521" s="6"/>
      <c r="O1521" s="6"/>
      <c r="P1521" s="6"/>
      <c r="Q1521" s="6"/>
      <c r="R1521" s="6"/>
      <c r="S1521" s="6"/>
      <c r="T1521" s="6"/>
      <c r="U1521" s="6"/>
      <c r="V1521" s="6"/>
      <c r="W1521" s="6"/>
    </row>
    <row r="1522" spans="1:23">
      <c r="A1522" s="1"/>
      <c r="N1522" s="6"/>
      <c r="O1522" s="6"/>
      <c r="P1522" s="6"/>
      <c r="Q1522" s="6"/>
      <c r="R1522" s="6"/>
      <c r="S1522" s="6"/>
      <c r="T1522" s="6"/>
      <c r="U1522" s="6"/>
      <c r="V1522" s="6"/>
      <c r="W1522" s="6"/>
    </row>
    <row r="1523" spans="1:23">
      <c r="A1523" s="1"/>
      <c r="N1523" s="6"/>
      <c r="O1523" s="6"/>
      <c r="P1523" s="6"/>
      <c r="Q1523" s="6"/>
      <c r="R1523" s="6"/>
      <c r="S1523" s="6"/>
      <c r="T1523" s="6"/>
      <c r="U1523" s="6"/>
      <c r="V1523" s="6"/>
      <c r="W1523" s="6"/>
    </row>
    <row r="1524" spans="1:23">
      <c r="A1524" s="1"/>
      <c r="N1524" s="6"/>
      <c r="O1524" s="6"/>
      <c r="P1524" s="6"/>
      <c r="Q1524" s="6"/>
      <c r="R1524" s="6"/>
      <c r="S1524" s="6"/>
      <c r="T1524" s="6"/>
      <c r="U1524" s="6"/>
      <c r="V1524" s="6"/>
      <c r="W1524" s="6"/>
    </row>
    <row r="1525" spans="1:23">
      <c r="A1525" s="1"/>
      <c r="N1525" s="6"/>
      <c r="O1525" s="6"/>
      <c r="P1525" s="6"/>
      <c r="Q1525" s="6"/>
      <c r="R1525" s="6"/>
      <c r="S1525" s="6"/>
      <c r="T1525" s="6"/>
      <c r="U1525" s="6"/>
      <c r="V1525" s="6"/>
      <c r="W1525" s="6"/>
    </row>
    <row r="1526" spans="1:23">
      <c r="A1526" s="1"/>
      <c r="N1526" s="6"/>
      <c r="O1526" s="6"/>
      <c r="P1526" s="6"/>
      <c r="Q1526" s="6"/>
      <c r="R1526" s="6"/>
      <c r="S1526" s="6"/>
      <c r="T1526" s="6"/>
      <c r="U1526" s="6"/>
      <c r="V1526" s="6"/>
      <c r="W1526" s="6"/>
    </row>
    <row r="1527" spans="1:23">
      <c r="A1527" s="1"/>
      <c r="N1527" s="6"/>
      <c r="O1527" s="6"/>
      <c r="P1527" s="6"/>
      <c r="Q1527" s="6"/>
      <c r="R1527" s="6"/>
      <c r="S1527" s="6"/>
      <c r="T1527" s="6"/>
      <c r="U1527" s="6"/>
      <c r="V1527" s="6"/>
      <c r="W1527" s="6"/>
    </row>
    <row r="1528" spans="1:23">
      <c r="A1528" s="1"/>
      <c r="N1528" s="6"/>
      <c r="O1528" s="6"/>
      <c r="P1528" s="6"/>
      <c r="Q1528" s="6"/>
      <c r="R1528" s="6"/>
      <c r="S1528" s="6"/>
      <c r="T1528" s="6"/>
      <c r="U1528" s="6"/>
      <c r="V1528" s="6"/>
      <c r="W1528" s="6"/>
    </row>
    <row r="1529" spans="1:23">
      <c r="A1529" s="1"/>
      <c r="N1529" s="6"/>
      <c r="O1529" s="6"/>
      <c r="P1529" s="6"/>
      <c r="Q1529" s="6"/>
      <c r="R1529" s="6"/>
      <c r="S1529" s="6"/>
      <c r="T1529" s="6"/>
      <c r="U1529" s="6"/>
      <c r="V1529" s="6"/>
      <c r="W1529" s="6"/>
    </row>
    <row r="1530" spans="1:23">
      <c r="A1530" s="1"/>
      <c r="N1530" s="6"/>
      <c r="O1530" s="6"/>
      <c r="P1530" s="6"/>
      <c r="Q1530" s="6"/>
      <c r="R1530" s="6"/>
      <c r="S1530" s="6"/>
      <c r="T1530" s="6"/>
      <c r="U1530" s="6"/>
      <c r="V1530" s="6"/>
      <c r="W1530" s="6"/>
    </row>
    <row r="1531" spans="1:23">
      <c r="A1531" s="1"/>
      <c r="N1531" s="6"/>
      <c r="O1531" s="6"/>
      <c r="P1531" s="6"/>
      <c r="Q1531" s="6"/>
      <c r="R1531" s="6"/>
      <c r="S1531" s="6"/>
      <c r="T1531" s="6"/>
      <c r="U1531" s="6"/>
      <c r="V1531" s="6"/>
      <c r="W1531" s="6"/>
    </row>
    <row r="1532" spans="1:23">
      <c r="A1532" s="1"/>
      <c r="N1532" s="6"/>
      <c r="O1532" s="6"/>
      <c r="P1532" s="6"/>
      <c r="Q1532" s="6"/>
      <c r="R1532" s="6"/>
      <c r="S1532" s="6"/>
      <c r="T1532" s="6"/>
      <c r="U1532" s="6"/>
      <c r="V1532" s="6"/>
      <c r="W1532" s="6"/>
    </row>
    <row r="1533" spans="1:23">
      <c r="A1533" s="1"/>
      <c r="N1533" s="6"/>
      <c r="O1533" s="6"/>
      <c r="P1533" s="6"/>
      <c r="Q1533" s="6"/>
      <c r="R1533" s="6"/>
      <c r="S1533" s="6"/>
      <c r="T1533" s="6"/>
      <c r="U1533" s="6"/>
      <c r="V1533" s="6"/>
      <c r="W1533" s="6"/>
    </row>
    <row r="1534" spans="1:23">
      <c r="A1534" s="1"/>
      <c r="N1534" s="6"/>
      <c r="O1534" s="6"/>
      <c r="P1534" s="6"/>
      <c r="Q1534" s="6"/>
      <c r="R1534" s="6"/>
      <c r="S1534" s="6"/>
      <c r="T1534" s="6"/>
      <c r="U1534" s="6"/>
      <c r="V1534" s="6"/>
      <c r="W1534" s="6"/>
    </row>
    <row r="1535" spans="1:23">
      <c r="A1535" s="1"/>
      <c r="N1535" s="6"/>
      <c r="O1535" s="6"/>
      <c r="P1535" s="6"/>
      <c r="Q1535" s="6"/>
      <c r="R1535" s="6"/>
      <c r="S1535" s="6"/>
      <c r="T1535" s="6"/>
      <c r="U1535" s="6"/>
      <c r="V1535" s="6"/>
      <c r="W1535" s="6"/>
    </row>
    <row r="1536" spans="1:23">
      <c r="A1536" s="1"/>
      <c r="N1536" s="6"/>
      <c r="O1536" s="6"/>
      <c r="P1536" s="6"/>
      <c r="Q1536" s="6"/>
      <c r="R1536" s="6"/>
      <c r="S1536" s="6"/>
      <c r="T1536" s="6"/>
      <c r="U1536" s="6"/>
      <c r="V1536" s="6"/>
      <c r="W1536" s="6"/>
    </row>
    <row r="1537" spans="1:23">
      <c r="A1537" s="1"/>
      <c r="N1537" s="6"/>
      <c r="O1537" s="6"/>
      <c r="P1537" s="6"/>
      <c r="Q1537" s="6"/>
      <c r="R1537" s="6"/>
      <c r="S1537" s="6"/>
      <c r="T1537" s="6"/>
      <c r="U1537" s="6"/>
      <c r="V1537" s="6"/>
      <c r="W1537" s="6"/>
    </row>
    <row r="1538" spans="1:23">
      <c r="A1538" s="1"/>
      <c r="N1538" s="6"/>
      <c r="O1538" s="6"/>
      <c r="P1538" s="6"/>
      <c r="Q1538" s="6"/>
      <c r="R1538" s="6"/>
      <c r="S1538" s="6"/>
      <c r="T1538" s="6"/>
      <c r="U1538" s="6"/>
      <c r="V1538" s="6"/>
      <c r="W1538" s="6"/>
    </row>
    <row r="1539" spans="1:23">
      <c r="A1539" s="1"/>
      <c r="N1539" s="6"/>
      <c r="O1539" s="6"/>
      <c r="P1539" s="6"/>
      <c r="Q1539" s="6"/>
      <c r="R1539" s="6"/>
      <c r="S1539" s="6"/>
      <c r="T1539" s="6"/>
      <c r="U1539" s="6"/>
      <c r="V1539" s="6"/>
      <c r="W1539" s="6"/>
    </row>
    <row r="1540" spans="1:23">
      <c r="A1540" s="1"/>
      <c r="N1540" s="6"/>
      <c r="O1540" s="6"/>
      <c r="P1540" s="6"/>
      <c r="Q1540" s="6"/>
      <c r="R1540" s="6"/>
      <c r="S1540" s="6"/>
      <c r="T1540" s="6"/>
      <c r="U1540" s="6"/>
      <c r="V1540" s="6"/>
      <c r="W1540" s="6"/>
    </row>
    <row r="1541" spans="1:23">
      <c r="A1541" s="1"/>
      <c r="N1541" s="6"/>
      <c r="O1541" s="6"/>
      <c r="P1541" s="6"/>
      <c r="Q1541" s="6"/>
      <c r="R1541" s="6"/>
      <c r="S1541" s="6"/>
      <c r="T1541" s="6"/>
      <c r="U1541" s="6"/>
      <c r="V1541" s="6"/>
      <c r="W1541" s="6"/>
    </row>
    <row r="1542" spans="1:23">
      <c r="A1542" s="1"/>
      <c r="N1542" s="6"/>
      <c r="O1542" s="6"/>
      <c r="P1542" s="6"/>
      <c r="Q1542" s="6"/>
      <c r="R1542" s="6"/>
      <c r="S1542" s="6"/>
      <c r="T1542" s="6"/>
      <c r="U1542" s="6"/>
      <c r="V1542" s="6"/>
      <c r="W1542" s="6"/>
    </row>
    <row r="1543" spans="1:23">
      <c r="A1543" s="1"/>
      <c r="N1543" s="6"/>
      <c r="O1543" s="6"/>
      <c r="P1543" s="6"/>
      <c r="Q1543" s="6"/>
      <c r="R1543" s="6"/>
      <c r="S1543" s="6"/>
      <c r="T1543" s="6"/>
      <c r="U1543" s="6"/>
      <c r="V1543" s="6"/>
      <c r="W1543" s="6"/>
    </row>
    <row r="1544" spans="1:23">
      <c r="A1544" s="1"/>
      <c r="N1544" s="6"/>
      <c r="O1544" s="6"/>
      <c r="P1544" s="6"/>
      <c r="Q1544" s="6"/>
      <c r="R1544" s="6"/>
      <c r="S1544" s="6"/>
      <c r="T1544" s="6"/>
      <c r="U1544" s="6"/>
      <c r="V1544" s="6"/>
      <c r="W1544" s="6"/>
    </row>
    <row r="1545" spans="1:23">
      <c r="A1545" s="1"/>
      <c r="N1545" s="6"/>
      <c r="O1545" s="6"/>
      <c r="P1545" s="6"/>
      <c r="Q1545" s="6"/>
      <c r="R1545" s="6"/>
      <c r="S1545" s="6"/>
      <c r="T1545" s="6"/>
      <c r="U1545" s="6"/>
      <c r="V1545" s="6"/>
      <c r="W1545" s="6"/>
    </row>
    <row r="1546" spans="1:23">
      <c r="A1546" s="1"/>
      <c r="N1546" s="6"/>
      <c r="O1546" s="6"/>
      <c r="P1546" s="6"/>
      <c r="Q1546" s="6"/>
      <c r="R1546" s="6"/>
      <c r="S1546" s="6"/>
      <c r="T1546" s="6"/>
      <c r="U1546" s="6"/>
      <c r="V1546" s="6"/>
      <c r="W1546" s="6"/>
    </row>
    <row r="1547" spans="1:23">
      <c r="A1547" s="1"/>
      <c r="N1547" s="6"/>
      <c r="O1547" s="6"/>
      <c r="P1547" s="6"/>
      <c r="Q1547" s="6"/>
      <c r="R1547" s="6"/>
      <c r="S1547" s="6"/>
      <c r="T1547" s="6"/>
      <c r="U1547" s="6"/>
      <c r="V1547" s="6"/>
      <c r="W1547" s="6"/>
    </row>
    <row r="1548" spans="1:23">
      <c r="A1548" s="1"/>
      <c r="N1548" s="6"/>
      <c r="O1548" s="6"/>
      <c r="P1548" s="6"/>
      <c r="Q1548" s="6"/>
      <c r="R1548" s="6"/>
      <c r="S1548" s="6"/>
      <c r="T1548" s="6"/>
      <c r="U1548" s="6"/>
      <c r="V1548" s="6"/>
      <c r="W1548" s="6"/>
    </row>
    <row r="1549" spans="1:23">
      <c r="A1549" s="1"/>
      <c r="N1549" s="6"/>
      <c r="O1549" s="6"/>
      <c r="P1549" s="6"/>
      <c r="Q1549" s="6"/>
      <c r="R1549" s="6"/>
      <c r="S1549" s="6"/>
      <c r="T1549" s="6"/>
      <c r="U1549" s="6"/>
      <c r="V1549" s="6"/>
      <c r="W1549" s="6"/>
    </row>
    <row r="1550" spans="1:23">
      <c r="A1550" s="1"/>
      <c r="N1550" s="6"/>
      <c r="O1550" s="6"/>
      <c r="P1550" s="6"/>
      <c r="Q1550" s="6"/>
      <c r="R1550" s="6"/>
      <c r="S1550" s="6"/>
      <c r="T1550" s="6"/>
      <c r="U1550" s="6"/>
      <c r="V1550" s="6"/>
      <c r="W1550" s="6"/>
    </row>
    <row r="1551" spans="1:23">
      <c r="A1551" s="1"/>
      <c r="N1551" s="6"/>
      <c r="O1551" s="6"/>
      <c r="P1551" s="6"/>
      <c r="Q1551" s="6"/>
      <c r="R1551" s="6"/>
      <c r="S1551" s="6"/>
      <c r="T1551" s="6"/>
      <c r="U1551" s="6"/>
      <c r="V1551" s="6"/>
      <c r="W1551" s="6"/>
    </row>
    <row r="1552" spans="1:23">
      <c r="A1552" s="1"/>
      <c r="N1552" s="6"/>
      <c r="O1552" s="6"/>
      <c r="P1552" s="6"/>
      <c r="Q1552" s="6"/>
      <c r="R1552" s="6"/>
      <c r="S1552" s="6"/>
      <c r="T1552" s="6"/>
      <c r="U1552" s="6"/>
      <c r="V1552" s="6"/>
      <c r="W1552" s="6"/>
    </row>
    <row r="1553" spans="1:23">
      <c r="A1553" s="1"/>
      <c r="N1553" s="6"/>
      <c r="O1553" s="6"/>
      <c r="P1553" s="6"/>
      <c r="Q1553" s="6"/>
      <c r="R1553" s="6"/>
      <c r="S1553" s="6"/>
      <c r="T1553" s="6"/>
      <c r="U1553" s="6"/>
      <c r="V1553" s="6"/>
      <c r="W1553" s="6"/>
    </row>
    <row r="1554" spans="1:23">
      <c r="A1554" s="1"/>
      <c r="N1554" s="6"/>
      <c r="O1554" s="6"/>
      <c r="P1554" s="6"/>
      <c r="Q1554" s="6"/>
      <c r="R1554" s="6"/>
      <c r="S1554" s="6"/>
      <c r="T1554" s="6"/>
      <c r="U1554" s="6"/>
      <c r="V1554" s="6"/>
      <c r="W1554" s="6"/>
    </row>
    <row r="1555" spans="1:23">
      <c r="A1555" s="1"/>
      <c r="N1555" s="6"/>
      <c r="O1555" s="6"/>
      <c r="P1555" s="6"/>
      <c r="Q1555" s="6"/>
      <c r="R1555" s="6"/>
      <c r="S1555" s="6"/>
      <c r="T1555" s="6"/>
      <c r="U1555" s="6"/>
      <c r="V1555" s="6"/>
      <c r="W1555" s="6"/>
    </row>
    <row r="1556" spans="1:23">
      <c r="A1556" s="1"/>
      <c r="N1556" s="6"/>
      <c r="O1556" s="6"/>
      <c r="P1556" s="6"/>
      <c r="Q1556" s="6"/>
      <c r="R1556" s="6"/>
      <c r="S1556" s="6"/>
      <c r="T1556" s="6"/>
      <c r="U1556" s="6"/>
      <c r="V1556" s="6"/>
      <c r="W1556" s="6"/>
    </row>
    <row r="1557" spans="1:23">
      <c r="A1557" s="1"/>
      <c r="N1557" s="6"/>
      <c r="O1557" s="6"/>
      <c r="P1557" s="6"/>
      <c r="Q1557" s="6"/>
      <c r="R1557" s="6"/>
      <c r="S1557" s="6"/>
      <c r="T1557" s="6"/>
      <c r="U1557" s="6"/>
      <c r="V1557" s="6"/>
      <c r="W1557" s="6"/>
    </row>
    <row r="1558" spans="1:23">
      <c r="A1558" s="1"/>
      <c r="N1558" s="6"/>
      <c r="O1558" s="6"/>
      <c r="P1558" s="6"/>
      <c r="Q1558" s="6"/>
      <c r="R1558" s="6"/>
      <c r="S1558" s="6"/>
      <c r="T1558" s="6"/>
      <c r="U1558" s="6"/>
      <c r="V1558" s="6"/>
      <c r="W1558" s="6"/>
    </row>
    <row r="1559" spans="1:23">
      <c r="A1559" s="1"/>
      <c r="N1559" s="6"/>
      <c r="O1559" s="6"/>
      <c r="P1559" s="6"/>
      <c r="Q1559" s="6"/>
      <c r="R1559" s="6"/>
      <c r="S1559" s="6"/>
      <c r="T1559" s="6"/>
      <c r="U1559" s="6"/>
      <c r="V1559" s="6"/>
      <c r="W1559" s="6"/>
    </row>
    <row r="1560" spans="1:23">
      <c r="A1560" s="1"/>
      <c r="N1560" s="6"/>
      <c r="O1560" s="6"/>
      <c r="P1560" s="6"/>
      <c r="Q1560" s="6"/>
      <c r="R1560" s="6"/>
      <c r="S1560" s="6"/>
      <c r="T1560" s="6"/>
      <c r="U1560" s="6"/>
      <c r="V1560" s="6"/>
      <c r="W1560" s="6"/>
    </row>
    <row r="1561" spans="1:23">
      <c r="A1561" s="1"/>
      <c r="N1561" s="6"/>
      <c r="O1561" s="6"/>
      <c r="P1561" s="6"/>
      <c r="Q1561" s="6"/>
      <c r="R1561" s="6"/>
      <c r="S1561" s="6"/>
      <c r="T1561" s="6"/>
      <c r="U1561" s="6"/>
      <c r="V1561" s="6"/>
      <c r="W1561" s="6"/>
    </row>
    <row r="1562" spans="1:23">
      <c r="A1562" s="1"/>
      <c r="N1562" s="6"/>
      <c r="O1562" s="6"/>
      <c r="P1562" s="6"/>
      <c r="Q1562" s="6"/>
      <c r="R1562" s="6"/>
      <c r="S1562" s="6"/>
      <c r="T1562" s="6"/>
      <c r="U1562" s="6"/>
      <c r="V1562" s="6"/>
      <c r="W1562" s="6"/>
    </row>
    <row r="1563" spans="1:23">
      <c r="A1563" s="1"/>
      <c r="N1563" s="6"/>
      <c r="O1563" s="6"/>
      <c r="P1563" s="6"/>
      <c r="Q1563" s="6"/>
      <c r="R1563" s="6"/>
      <c r="S1563" s="6"/>
      <c r="T1563" s="6"/>
      <c r="U1563" s="6"/>
      <c r="V1563" s="6"/>
      <c r="W1563" s="6"/>
    </row>
    <row r="1564" spans="1:23">
      <c r="A1564" s="1"/>
      <c r="N1564" s="6"/>
      <c r="O1564" s="6"/>
      <c r="P1564" s="6"/>
      <c r="Q1564" s="6"/>
      <c r="R1564" s="6"/>
      <c r="S1564" s="6"/>
      <c r="T1564" s="6"/>
      <c r="U1564" s="6"/>
      <c r="V1564" s="6"/>
      <c r="W1564" s="6"/>
    </row>
    <row r="1565" spans="1:23">
      <c r="A1565" s="1"/>
      <c r="N1565" s="6"/>
      <c r="O1565" s="6"/>
      <c r="P1565" s="6"/>
      <c r="Q1565" s="6"/>
      <c r="R1565" s="6"/>
      <c r="S1565" s="6"/>
      <c r="T1565" s="6"/>
      <c r="U1565" s="6"/>
      <c r="V1565" s="6"/>
      <c r="W1565" s="6"/>
    </row>
    <row r="1566" spans="1:23">
      <c r="A1566" s="1"/>
      <c r="N1566" s="6"/>
      <c r="O1566" s="6"/>
      <c r="P1566" s="6"/>
      <c r="Q1566" s="6"/>
      <c r="R1566" s="6"/>
      <c r="S1566" s="6"/>
      <c r="T1566" s="6"/>
      <c r="U1566" s="6"/>
      <c r="V1566" s="6"/>
      <c r="W1566" s="6"/>
    </row>
    <row r="1567" spans="1:23">
      <c r="A1567" s="1"/>
      <c r="N1567" s="6"/>
      <c r="O1567" s="6"/>
      <c r="P1567" s="6"/>
      <c r="Q1567" s="6"/>
      <c r="R1567" s="6"/>
      <c r="S1567" s="6"/>
      <c r="T1567" s="6"/>
      <c r="U1567" s="6"/>
      <c r="V1567" s="6"/>
      <c r="W1567" s="6"/>
    </row>
    <row r="1568" spans="1:23">
      <c r="A1568" s="1"/>
      <c r="N1568" s="6"/>
      <c r="O1568" s="6"/>
      <c r="P1568" s="6"/>
      <c r="Q1568" s="6"/>
      <c r="R1568" s="6"/>
      <c r="S1568" s="6"/>
      <c r="T1568" s="6"/>
      <c r="U1568" s="6"/>
      <c r="V1568" s="6"/>
      <c r="W1568" s="6"/>
    </row>
    <row r="1569" spans="1:23">
      <c r="A1569" s="1"/>
      <c r="N1569" s="6"/>
      <c r="O1569" s="6"/>
      <c r="P1569" s="6"/>
      <c r="Q1569" s="6"/>
      <c r="R1569" s="6"/>
      <c r="S1569" s="6"/>
      <c r="T1569" s="6"/>
      <c r="U1569" s="6"/>
      <c r="V1569" s="6"/>
      <c r="W1569" s="6"/>
    </row>
    <row r="1570" spans="1:23">
      <c r="A1570" s="1"/>
      <c r="N1570" s="6"/>
      <c r="O1570" s="6"/>
      <c r="P1570" s="6"/>
      <c r="Q1570" s="6"/>
      <c r="R1570" s="6"/>
      <c r="S1570" s="6"/>
      <c r="T1570" s="6"/>
      <c r="U1570" s="6"/>
      <c r="V1570" s="6"/>
      <c r="W1570" s="6"/>
    </row>
    <row r="1571" spans="1:23">
      <c r="A1571" s="1"/>
      <c r="N1571" s="6"/>
      <c r="O1571" s="6"/>
      <c r="P1571" s="6"/>
      <c r="Q1571" s="6"/>
      <c r="R1571" s="6"/>
      <c r="S1571" s="6"/>
      <c r="T1571" s="6"/>
      <c r="U1571" s="6"/>
      <c r="V1571" s="6"/>
      <c r="W1571" s="6"/>
    </row>
    <row r="1572" spans="1:23">
      <c r="A1572" s="1"/>
      <c r="N1572" s="6"/>
      <c r="O1572" s="6"/>
      <c r="P1572" s="6"/>
      <c r="Q1572" s="6"/>
      <c r="R1572" s="6"/>
      <c r="S1572" s="6"/>
      <c r="T1572" s="6"/>
      <c r="U1572" s="6"/>
      <c r="V1572" s="6"/>
      <c r="W1572" s="6"/>
    </row>
    <row r="1573" spans="1:23">
      <c r="A1573" s="1"/>
      <c r="N1573" s="6"/>
      <c r="O1573" s="6"/>
      <c r="P1573" s="6"/>
      <c r="Q1573" s="6"/>
      <c r="R1573" s="6"/>
      <c r="S1573" s="6"/>
      <c r="T1573" s="6"/>
      <c r="U1573" s="6"/>
      <c r="V1573" s="6"/>
      <c r="W1573" s="6"/>
    </row>
    <row r="1574" spans="1:23">
      <c r="A1574" s="1"/>
      <c r="N1574" s="6"/>
      <c r="O1574" s="6"/>
      <c r="P1574" s="6"/>
      <c r="Q1574" s="6"/>
      <c r="R1574" s="6"/>
      <c r="S1574" s="6"/>
      <c r="T1574" s="6"/>
      <c r="U1574" s="6"/>
      <c r="V1574" s="6"/>
      <c r="W1574" s="6"/>
    </row>
    <row r="1575" spans="1:23">
      <c r="A1575" s="1"/>
      <c r="N1575" s="6"/>
      <c r="O1575" s="6"/>
      <c r="P1575" s="6"/>
      <c r="Q1575" s="6"/>
      <c r="R1575" s="6"/>
      <c r="S1575" s="6"/>
      <c r="T1575" s="6"/>
      <c r="U1575" s="6"/>
      <c r="V1575" s="6"/>
      <c r="W1575" s="6"/>
    </row>
    <row r="1576" spans="1:23">
      <c r="A1576" s="1"/>
      <c r="N1576" s="6"/>
      <c r="O1576" s="6"/>
      <c r="P1576" s="6"/>
      <c r="Q1576" s="6"/>
      <c r="R1576" s="6"/>
      <c r="S1576" s="6"/>
      <c r="T1576" s="6"/>
      <c r="U1576" s="6"/>
      <c r="V1576" s="6"/>
      <c r="W1576" s="6"/>
    </row>
    <row r="1577" spans="1:23">
      <c r="A1577" s="1"/>
      <c r="N1577" s="6"/>
      <c r="O1577" s="6"/>
      <c r="P1577" s="6"/>
      <c r="Q1577" s="6"/>
      <c r="R1577" s="6"/>
      <c r="S1577" s="6"/>
      <c r="T1577" s="6"/>
      <c r="U1577" s="6"/>
      <c r="V1577" s="6"/>
      <c r="W1577" s="6"/>
    </row>
    <row r="1578" spans="1:23">
      <c r="A1578" s="1"/>
      <c r="N1578" s="6"/>
      <c r="O1578" s="6"/>
      <c r="P1578" s="6"/>
      <c r="Q1578" s="6"/>
      <c r="R1578" s="6"/>
      <c r="S1578" s="6"/>
      <c r="T1578" s="6"/>
      <c r="U1578" s="6"/>
      <c r="V1578" s="6"/>
      <c r="W1578" s="6"/>
    </row>
    <row r="1579" spans="1:23">
      <c r="A1579" s="1"/>
      <c r="N1579" s="6"/>
      <c r="O1579" s="6"/>
      <c r="P1579" s="6"/>
      <c r="Q1579" s="6"/>
      <c r="R1579" s="6"/>
      <c r="S1579" s="6"/>
      <c r="T1579" s="6"/>
      <c r="U1579" s="6"/>
      <c r="V1579" s="6"/>
      <c r="W1579" s="6"/>
    </row>
    <row r="1580" spans="1:23">
      <c r="A1580" s="1"/>
      <c r="N1580" s="6"/>
      <c r="O1580" s="6"/>
      <c r="P1580" s="6"/>
      <c r="Q1580" s="6"/>
      <c r="R1580" s="6"/>
      <c r="S1580" s="6"/>
      <c r="T1580" s="6"/>
      <c r="U1580" s="6"/>
      <c r="V1580" s="6"/>
      <c r="W1580" s="6"/>
    </row>
    <row r="1581" spans="1:23">
      <c r="A1581" s="1"/>
      <c r="N1581" s="6"/>
      <c r="O1581" s="6"/>
      <c r="P1581" s="6"/>
      <c r="Q1581" s="6"/>
      <c r="R1581" s="6"/>
      <c r="S1581" s="6"/>
      <c r="T1581" s="6"/>
      <c r="U1581" s="6"/>
      <c r="V1581" s="6"/>
      <c r="W1581" s="6"/>
    </row>
    <row r="1582" spans="1:23">
      <c r="A1582" s="1"/>
      <c r="N1582" s="6"/>
      <c r="O1582" s="6"/>
      <c r="P1582" s="6"/>
      <c r="Q1582" s="6"/>
      <c r="R1582" s="6"/>
      <c r="S1582" s="6"/>
      <c r="T1582" s="6"/>
      <c r="U1582" s="6"/>
      <c r="V1582" s="6"/>
      <c r="W1582" s="6"/>
    </row>
    <row r="1583" spans="1:23">
      <c r="A1583" s="1"/>
      <c r="N1583" s="6"/>
      <c r="O1583" s="6"/>
      <c r="P1583" s="6"/>
      <c r="Q1583" s="6"/>
      <c r="R1583" s="6"/>
      <c r="S1583" s="6"/>
      <c r="T1583" s="6"/>
      <c r="U1583" s="6"/>
      <c r="V1583" s="6"/>
      <c r="W1583" s="6"/>
    </row>
    <row r="1584" spans="1:23">
      <c r="A1584" s="1"/>
      <c r="N1584" s="6"/>
      <c r="O1584" s="6"/>
      <c r="P1584" s="6"/>
      <c r="Q1584" s="6"/>
      <c r="R1584" s="6"/>
      <c r="S1584" s="6"/>
      <c r="T1584" s="6"/>
      <c r="U1584" s="6"/>
      <c r="V1584" s="6"/>
      <c r="W1584" s="6"/>
    </row>
    <row r="1585" spans="1:23">
      <c r="A1585" s="1"/>
      <c r="N1585" s="6"/>
      <c r="O1585" s="6"/>
      <c r="P1585" s="6"/>
      <c r="Q1585" s="6"/>
      <c r="R1585" s="6"/>
      <c r="S1585" s="6"/>
      <c r="T1585" s="6"/>
      <c r="U1585" s="6"/>
      <c r="V1585" s="6"/>
      <c r="W1585" s="6"/>
    </row>
    <row r="1586" spans="1:23">
      <c r="A1586" s="1"/>
      <c r="N1586" s="6"/>
      <c r="O1586" s="6"/>
      <c r="P1586" s="6"/>
      <c r="Q1586" s="6"/>
      <c r="R1586" s="6"/>
      <c r="S1586" s="6"/>
      <c r="T1586" s="6"/>
      <c r="U1586" s="6"/>
      <c r="V1586" s="6"/>
      <c r="W1586" s="6"/>
    </row>
    <row r="1587" spans="1:23">
      <c r="A1587" s="1"/>
      <c r="N1587" s="6"/>
      <c r="O1587" s="6"/>
      <c r="P1587" s="6"/>
      <c r="Q1587" s="6"/>
      <c r="R1587" s="6"/>
      <c r="S1587" s="6"/>
      <c r="T1587" s="6"/>
      <c r="U1587" s="6"/>
      <c r="V1587" s="6"/>
      <c r="W1587" s="6"/>
    </row>
    <row r="1588" spans="1:23">
      <c r="A1588" s="1"/>
      <c r="N1588" s="6"/>
      <c r="O1588" s="6"/>
      <c r="P1588" s="6"/>
      <c r="Q1588" s="6"/>
      <c r="R1588" s="6"/>
      <c r="S1588" s="6"/>
      <c r="T1588" s="6"/>
      <c r="U1588" s="6"/>
      <c r="V1588" s="6"/>
      <c r="W1588" s="6"/>
    </row>
    <row r="1589" spans="1:23">
      <c r="A1589" s="1"/>
      <c r="N1589" s="6"/>
      <c r="O1589" s="6"/>
      <c r="P1589" s="6"/>
      <c r="Q1589" s="6"/>
      <c r="R1589" s="6"/>
      <c r="S1589" s="6"/>
      <c r="T1589" s="6"/>
      <c r="U1589" s="6"/>
      <c r="V1589" s="6"/>
      <c r="W1589" s="6"/>
    </row>
    <row r="1590" spans="1:23">
      <c r="A1590" s="1"/>
      <c r="N1590" s="6"/>
      <c r="O1590" s="6"/>
      <c r="P1590" s="6"/>
      <c r="Q1590" s="6"/>
      <c r="R1590" s="6"/>
      <c r="S1590" s="6"/>
      <c r="T1590" s="6"/>
      <c r="U1590" s="6"/>
      <c r="V1590" s="6"/>
      <c r="W1590" s="6"/>
    </row>
    <row r="1591" spans="1:23">
      <c r="A1591" s="1"/>
      <c r="N1591" s="6"/>
      <c r="O1591" s="6"/>
      <c r="P1591" s="6"/>
      <c r="Q1591" s="6"/>
      <c r="R1591" s="6"/>
      <c r="S1591" s="6"/>
      <c r="T1591" s="6"/>
      <c r="U1591" s="6"/>
      <c r="V1591" s="6"/>
      <c r="W1591" s="6"/>
    </row>
    <row r="1592" spans="1:23">
      <c r="A1592" s="1"/>
      <c r="N1592" s="6"/>
      <c r="O1592" s="6"/>
      <c r="P1592" s="6"/>
      <c r="Q1592" s="6"/>
      <c r="R1592" s="6"/>
      <c r="S1592" s="6"/>
      <c r="T1592" s="6"/>
      <c r="U1592" s="6"/>
      <c r="V1592" s="6"/>
      <c r="W1592" s="6"/>
    </row>
    <row r="1593" spans="1:23">
      <c r="A1593" s="1"/>
      <c r="N1593" s="6"/>
      <c r="O1593" s="6"/>
      <c r="P1593" s="6"/>
      <c r="Q1593" s="6"/>
      <c r="R1593" s="6"/>
      <c r="S1593" s="6"/>
      <c r="T1593" s="6"/>
      <c r="U1593" s="6"/>
      <c r="V1593" s="6"/>
      <c r="W1593" s="6"/>
    </row>
    <row r="1594" spans="1:23">
      <c r="A1594" s="1"/>
      <c r="N1594" s="6"/>
      <c r="O1594" s="6"/>
      <c r="P1594" s="6"/>
      <c r="Q1594" s="6"/>
      <c r="R1594" s="6"/>
      <c r="S1594" s="6"/>
      <c r="T1594" s="6"/>
      <c r="U1594" s="6"/>
      <c r="V1594" s="6"/>
      <c r="W1594" s="6"/>
    </row>
    <row r="1595" spans="1:23">
      <c r="A1595" s="1"/>
      <c r="N1595" s="6"/>
      <c r="O1595" s="6"/>
      <c r="P1595" s="6"/>
      <c r="Q1595" s="6"/>
      <c r="R1595" s="6"/>
      <c r="S1595" s="6"/>
      <c r="T1595" s="6"/>
      <c r="U1595" s="6"/>
      <c r="V1595" s="6"/>
      <c r="W1595" s="6"/>
    </row>
    <row r="1596" spans="1:23">
      <c r="A1596" s="1"/>
      <c r="N1596" s="6"/>
      <c r="O1596" s="6"/>
      <c r="P1596" s="6"/>
      <c r="Q1596" s="6"/>
      <c r="R1596" s="6"/>
      <c r="S1596" s="6"/>
      <c r="T1596" s="6"/>
      <c r="U1596" s="6"/>
      <c r="V1596" s="6"/>
      <c r="W1596" s="6"/>
    </row>
    <row r="1597" spans="1:23">
      <c r="A1597" s="1"/>
      <c r="N1597" s="6"/>
      <c r="O1597" s="6"/>
      <c r="P1597" s="6"/>
      <c r="Q1597" s="6"/>
      <c r="R1597" s="6"/>
      <c r="S1597" s="6"/>
      <c r="T1597" s="6"/>
      <c r="U1597" s="6"/>
      <c r="V1597" s="6"/>
      <c r="W1597" s="6"/>
    </row>
    <row r="1598" spans="1:23">
      <c r="A1598" s="1"/>
      <c r="N1598" s="6"/>
      <c r="O1598" s="6"/>
      <c r="P1598" s="6"/>
      <c r="Q1598" s="6"/>
      <c r="R1598" s="6"/>
      <c r="S1598" s="6"/>
      <c r="T1598" s="6"/>
      <c r="U1598" s="6"/>
      <c r="V1598" s="6"/>
      <c r="W1598" s="6"/>
    </row>
    <row r="1599" spans="1:23">
      <c r="A1599" s="1"/>
      <c r="N1599" s="6"/>
      <c r="O1599" s="6"/>
      <c r="P1599" s="6"/>
      <c r="Q1599" s="6"/>
      <c r="R1599" s="6"/>
      <c r="S1599" s="6"/>
      <c r="T1599" s="6"/>
      <c r="U1599" s="6"/>
      <c r="V1599" s="6"/>
      <c r="W1599" s="6"/>
    </row>
    <row r="1600" spans="1:23">
      <c r="A1600" s="1"/>
      <c r="N1600" s="6"/>
      <c r="O1600" s="6"/>
      <c r="P1600" s="6"/>
      <c r="Q1600" s="6"/>
      <c r="R1600" s="6"/>
      <c r="S1600" s="6"/>
      <c r="T1600" s="6"/>
      <c r="U1600" s="6"/>
      <c r="V1600" s="6"/>
      <c r="W1600" s="6"/>
    </row>
    <row r="1601" spans="1:23">
      <c r="A1601" s="1"/>
      <c r="N1601" s="6"/>
      <c r="O1601" s="6"/>
      <c r="P1601" s="6"/>
      <c r="Q1601" s="6"/>
      <c r="R1601" s="6"/>
      <c r="S1601" s="6"/>
      <c r="T1601" s="6"/>
      <c r="U1601" s="6"/>
      <c r="V1601" s="6"/>
      <c r="W1601" s="6"/>
    </row>
    <row r="1602" spans="1:23">
      <c r="A1602" s="1"/>
      <c r="N1602" s="6"/>
      <c r="O1602" s="6"/>
      <c r="P1602" s="6"/>
      <c r="Q1602" s="6"/>
      <c r="R1602" s="6"/>
      <c r="S1602" s="6"/>
      <c r="T1602" s="6"/>
      <c r="U1602" s="6"/>
      <c r="V1602" s="6"/>
      <c r="W1602" s="6"/>
    </row>
    <row r="1603" spans="1:23">
      <c r="A1603" s="1"/>
      <c r="N1603" s="6"/>
      <c r="O1603" s="6"/>
      <c r="P1603" s="6"/>
      <c r="Q1603" s="6"/>
      <c r="R1603" s="6"/>
      <c r="S1603" s="6"/>
      <c r="T1603" s="6"/>
      <c r="U1603" s="6"/>
      <c r="V1603" s="6"/>
      <c r="W1603" s="6"/>
    </row>
    <row r="1604" spans="1:23">
      <c r="A1604" s="1"/>
      <c r="N1604" s="6"/>
      <c r="O1604" s="6"/>
      <c r="P1604" s="6"/>
      <c r="Q1604" s="6"/>
      <c r="R1604" s="6"/>
      <c r="S1604" s="6"/>
      <c r="T1604" s="6"/>
      <c r="U1604" s="6"/>
      <c r="V1604" s="6"/>
      <c r="W1604" s="6"/>
    </row>
    <row r="1605" spans="1:23">
      <c r="A1605" s="1"/>
      <c r="N1605" s="6"/>
      <c r="O1605" s="6"/>
      <c r="P1605" s="6"/>
      <c r="Q1605" s="6"/>
      <c r="R1605" s="6"/>
      <c r="S1605" s="6"/>
      <c r="T1605" s="6"/>
      <c r="U1605" s="6"/>
      <c r="V1605" s="6"/>
      <c r="W1605" s="6"/>
    </row>
    <row r="1606" spans="1:23">
      <c r="A1606" s="1"/>
      <c r="N1606" s="6"/>
      <c r="O1606" s="6"/>
      <c r="P1606" s="6"/>
      <c r="Q1606" s="6"/>
      <c r="R1606" s="6"/>
      <c r="S1606" s="6"/>
      <c r="T1606" s="6"/>
      <c r="U1606" s="6"/>
      <c r="V1606" s="6"/>
      <c r="W1606" s="6"/>
    </row>
    <row r="1607" spans="1:23">
      <c r="A1607" s="1"/>
      <c r="N1607" s="6"/>
      <c r="O1607" s="6"/>
      <c r="P1607" s="6"/>
      <c r="Q1607" s="6"/>
      <c r="R1607" s="6"/>
      <c r="S1607" s="6"/>
      <c r="T1607" s="6"/>
      <c r="U1607" s="6"/>
      <c r="V1607" s="6"/>
      <c r="W1607" s="6"/>
    </row>
    <row r="1608" spans="1:23">
      <c r="A1608" s="1"/>
      <c r="N1608" s="6"/>
      <c r="O1608" s="6"/>
      <c r="P1608" s="6"/>
      <c r="Q1608" s="6"/>
      <c r="R1608" s="6"/>
      <c r="S1608" s="6"/>
      <c r="T1608" s="6"/>
      <c r="U1608" s="6"/>
      <c r="V1608" s="6"/>
      <c r="W1608" s="6"/>
    </row>
    <row r="1609" spans="1:23">
      <c r="A1609" s="1"/>
      <c r="N1609" s="6"/>
      <c r="O1609" s="6"/>
      <c r="P1609" s="6"/>
      <c r="Q1609" s="6"/>
      <c r="R1609" s="6"/>
      <c r="S1609" s="6"/>
      <c r="T1609" s="6"/>
      <c r="U1609" s="6"/>
      <c r="V1609" s="6"/>
      <c r="W1609" s="6"/>
    </row>
    <row r="1610" spans="1:23">
      <c r="A1610" s="1"/>
      <c r="N1610" s="6"/>
      <c r="O1610" s="6"/>
      <c r="P1610" s="6"/>
      <c r="Q1610" s="6"/>
      <c r="R1610" s="6"/>
      <c r="S1610" s="6"/>
      <c r="T1610" s="6"/>
      <c r="U1610" s="6"/>
      <c r="V1610" s="6"/>
      <c r="W1610" s="6"/>
    </row>
    <row r="1611" spans="1:23">
      <c r="A1611" s="1"/>
      <c r="N1611" s="6"/>
      <c r="O1611" s="6"/>
      <c r="P1611" s="6"/>
      <c r="Q1611" s="6"/>
      <c r="R1611" s="6"/>
      <c r="S1611" s="6"/>
      <c r="T1611" s="6"/>
      <c r="U1611" s="6"/>
      <c r="V1611" s="6"/>
      <c r="W1611" s="6"/>
    </row>
    <row r="1612" spans="1:23">
      <c r="A1612" s="1"/>
      <c r="N1612" s="6"/>
      <c r="O1612" s="6"/>
      <c r="P1612" s="6"/>
      <c r="Q1612" s="6"/>
      <c r="R1612" s="6"/>
      <c r="S1612" s="6"/>
      <c r="T1612" s="6"/>
      <c r="U1612" s="6"/>
      <c r="V1612" s="6"/>
      <c r="W1612" s="6"/>
    </row>
    <row r="1613" spans="1:23">
      <c r="A1613" s="1"/>
      <c r="N1613" s="6"/>
      <c r="O1613" s="6"/>
      <c r="P1613" s="6"/>
      <c r="Q1613" s="6"/>
      <c r="R1613" s="6"/>
      <c r="S1613" s="6"/>
      <c r="T1613" s="6"/>
      <c r="U1613" s="6"/>
      <c r="V1613" s="6"/>
      <c r="W1613" s="6"/>
    </row>
    <row r="1614" spans="1:23">
      <c r="A1614" s="1"/>
      <c r="N1614" s="6"/>
      <c r="O1614" s="6"/>
      <c r="P1614" s="6"/>
      <c r="Q1614" s="6"/>
      <c r="R1614" s="6"/>
      <c r="S1614" s="6"/>
      <c r="T1614" s="6"/>
      <c r="U1614" s="6"/>
      <c r="V1614" s="6"/>
      <c r="W1614" s="6"/>
    </row>
    <row r="1615" spans="1:23">
      <c r="A1615" s="1"/>
      <c r="N1615" s="6"/>
      <c r="O1615" s="6"/>
      <c r="P1615" s="6"/>
      <c r="Q1615" s="6"/>
      <c r="R1615" s="6"/>
      <c r="S1615" s="6"/>
      <c r="T1615" s="6"/>
      <c r="U1615" s="6"/>
      <c r="V1615" s="6"/>
      <c r="W1615" s="6"/>
    </row>
    <row r="1616" spans="1:23">
      <c r="A1616" s="1"/>
      <c r="N1616" s="6"/>
      <c r="O1616" s="6"/>
      <c r="P1616" s="6"/>
      <c r="Q1616" s="6"/>
      <c r="R1616" s="6"/>
      <c r="S1616" s="6"/>
      <c r="T1616" s="6"/>
      <c r="U1616" s="6"/>
      <c r="V1616" s="6"/>
      <c r="W1616" s="6"/>
    </row>
    <row r="1617" spans="1:23">
      <c r="A1617" s="1"/>
      <c r="N1617" s="6"/>
      <c r="O1617" s="6"/>
      <c r="P1617" s="6"/>
      <c r="Q1617" s="6"/>
      <c r="R1617" s="6"/>
      <c r="S1617" s="6"/>
      <c r="T1617" s="6"/>
      <c r="U1617" s="6"/>
      <c r="V1617" s="6"/>
      <c r="W1617" s="6"/>
    </row>
    <row r="1618" spans="1:23">
      <c r="A1618" s="1"/>
      <c r="N1618" s="6"/>
      <c r="O1618" s="6"/>
      <c r="P1618" s="6"/>
      <c r="Q1618" s="6"/>
      <c r="R1618" s="6"/>
      <c r="S1618" s="6"/>
      <c r="T1618" s="6"/>
      <c r="U1618" s="6"/>
      <c r="V1618" s="6"/>
      <c r="W1618" s="6"/>
    </row>
    <row r="1619" spans="1:23">
      <c r="A1619" s="1"/>
      <c r="N1619" s="6"/>
      <c r="O1619" s="6"/>
      <c r="P1619" s="6"/>
      <c r="Q1619" s="6"/>
      <c r="R1619" s="6"/>
      <c r="S1619" s="6"/>
      <c r="T1619" s="6"/>
      <c r="U1619" s="6"/>
      <c r="V1619" s="6"/>
      <c r="W1619" s="6"/>
    </row>
    <row r="1620" spans="1:23">
      <c r="A1620" s="1"/>
      <c r="N1620" s="6"/>
      <c r="O1620" s="6"/>
      <c r="P1620" s="6"/>
      <c r="Q1620" s="6"/>
      <c r="R1620" s="6"/>
      <c r="S1620" s="6"/>
      <c r="T1620" s="6"/>
      <c r="U1620" s="6"/>
      <c r="V1620" s="6"/>
      <c r="W1620" s="6"/>
    </row>
    <row r="1621" spans="1:23">
      <c r="A1621" s="1"/>
      <c r="N1621" s="6"/>
      <c r="O1621" s="6"/>
      <c r="P1621" s="6"/>
      <c r="Q1621" s="6"/>
      <c r="R1621" s="6"/>
      <c r="S1621" s="6"/>
      <c r="T1621" s="6"/>
      <c r="U1621" s="6"/>
      <c r="V1621" s="6"/>
      <c r="W1621" s="6"/>
    </row>
    <row r="1622" spans="1:23">
      <c r="A1622" s="1"/>
      <c r="N1622" s="6"/>
      <c r="O1622" s="6"/>
      <c r="P1622" s="6"/>
      <c r="Q1622" s="6"/>
      <c r="R1622" s="6"/>
      <c r="S1622" s="6"/>
      <c r="T1622" s="6"/>
      <c r="U1622" s="6"/>
      <c r="V1622" s="6"/>
      <c r="W1622" s="6"/>
    </row>
    <row r="1623" spans="1:23">
      <c r="A1623" s="1"/>
      <c r="N1623" s="6"/>
      <c r="O1623" s="6"/>
      <c r="P1623" s="6"/>
      <c r="Q1623" s="6"/>
      <c r="R1623" s="6"/>
      <c r="S1623" s="6"/>
      <c r="T1623" s="6"/>
      <c r="U1623" s="6"/>
      <c r="V1623" s="6"/>
      <c r="W1623" s="6"/>
    </row>
    <row r="1624" spans="1:23">
      <c r="A1624" s="1"/>
      <c r="N1624" s="6"/>
      <c r="O1624" s="6"/>
      <c r="P1624" s="6"/>
      <c r="Q1624" s="6"/>
      <c r="R1624" s="6"/>
      <c r="S1624" s="6"/>
      <c r="T1624" s="6"/>
      <c r="U1624" s="6"/>
      <c r="V1624" s="6"/>
      <c r="W1624" s="6"/>
    </row>
    <row r="1625" spans="1:23">
      <c r="A1625" s="1"/>
      <c r="N1625" s="6"/>
      <c r="O1625" s="6"/>
      <c r="P1625" s="6"/>
      <c r="Q1625" s="6"/>
      <c r="R1625" s="6"/>
      <c r="S1625" s="6"/>
      <c r="T1625" s="6"/>
      <c r="U1625" s="6"/>
      <c r="V1625" s="6"/>
      <c r="W1625" s="6"/>
    </row>
    <row r="1626" spans="1:23">
      <c r="A1626" s="1"/>
      <c r="N1626" s="6"/>
      <c r="O1626" s="6"/>
      <c r="P1626" s="6"/>
      <c r="Q1626" s="6"/>
      <c r="R1626" s="6"/>
      <c r="S1626" s="6"/>
      <c r="T1626" s="6"/>
      <c r="U1626" s="6"/>
      <c r="V1626" s="6"/>
      <c r="W1626" s="6"/>
    </row>
    <row r="1627" spans="1:23">
      <c r="A1627" s="1"/>
      <c r="N1627" s="6"/>
      <c r="O1627" s="6"/>
      <c r="P1627" s="6"/>
      <c r="Q1627" s="6"/>
      <c r="R1627" s="6"/>
      <c r="S1627" s="6"/>
      <c r="T1627" s="6"/>
      <c r="U1627" s="6"/>
      <c r="V1627" s="6"/>
      <c r="W1627" s="6"/>
    </row>
    <row r="1628" spans="1:23">
      <c r="A1628" s="1"/>
      <c r="N1628" s="6"/>
      <c r="O1628" s="6"/>
      <c r="P1628" s="6"/>
      <c r="Q1628" s="6"/>
      <c r="R1628" s="6"/>
      <c r="S1628" s="6"/>
      <c r="T1628" s="6"/>
      <c r="U1628" s="6"/>
      <c r="V1628" s="6"/>
      <c r="W1628" s="6"/>
    </row>
    <row r="1629" spans="1:23">
      <c r="A1629" s="1"/>
      <c r="N1629" s="6"/>
      <c r="O1629" s="6"/>
      <c r="P1629" s="6"/>
      <c r="Q1629" s="6"/>
      <c r="R1629" s="6"/>
      <c r="S1629" s="6"/>
      <c r="T1629" s="6"/>
      <c r="U1629" s="6"/>
      <c r="V1629" s="6"/>
      <c r="W1629" s="6"/>
    </row>
    <row r="1630" spans="1:23">
      <c r="A1630" s="1"/>
      <c r="N1630" s="6"/>
      <c r="O1630" s="6"/>
      <c r="P1630" s="6"/>
      <c r="Q1630" s="6"/>
      <c r="R1630" s="6"/>
      <c r="S1630" s="6"/>
      <c r="T1630" s="6"/>
      <c r="U1630" s="6"/>
      <c r="V1630" s="6"/>
      <c r="W1630" s="6"/>
    </row>
    <row r="1631" spans="1:23">
      <c r="A1631" s="1"/>
      <c r="N1631" s="6"/>
      <c r="O1631" s="6"/>
      <c r="P1631" s="6"/>
      <c r="Q1631" s="6"/>
      <c r="R1631" s="6"/>
      <c r="S1631" s="6"/>
      <c r="T1631" s="6"/>
      <c r="U1631" s="6"/>
      <c r="V1631" s="6"/>
      <c r="W1631" s="6"/>
    </row>
    <row r="1632" spans="1:23">
      <c r="A1632" s="1"/>
      <c r="N1632" s="6"/>
      <c r="O1632" s="6"/>
      <c r="P1632" s="6"/>
      <c r="Q1632" s="6"/>
      <c r="R1632" s="6"/>
      <c r="S1632" s="6"/>
      <c r="T1632" s="6"/>
      <c r="U1632" s="6"/>
      <c r="V1632" s="6"/>
      <c r="W1632" s="6"/>
    </row>
    <row r="1633" spans="1:23">
      <c r="A1633" s="1"/>
      <c r="N1633" s="6"/>
      <c r="O1633" s="6"/>
      <c r="P1633" s="6"/>
      <c r="Q1633" s="6"/>
      <c r="R1633" s="6"/>
      <c r="S1633" s="6"/>
      <c r="T1633" s="6"/>
      <c r="U1633" s="6"/>
      <c r="V1633" s="6"/>
      <c r="W1633" s="6"/>
    </row>
    <row r="1634" spans="1:23">
      <c r="A1634" s="1"/>
      <c r="N1634" s="6"/>
      <c r="O1634" s="6"/>
      <c r="P1634" s="6"/>
      <c r="Q1634" s="6"/>
      <c r="R1634" s="6"/>
      <c r="S1634" s="6"/>
      <c r="T1634" s="6"/>
      <c r="U1634" s="6"/>
      <c r="V1634" s="6"/>
      <c r="W1634" s="6"/>
    </row>
    <row r="1635" spans="1:23">
      <c r="A1635" s="1"/>
      <c r="N1635" s="6"/>
      <c r="O1635" s="6"/>
      <c r="P1635" s="6"/>
      <c r="Q1635" s="6"/>
      <c r="R1635" s="6"/>
      <c r="S1635" s="6"/>
      <c r="T1635" s="6"/>
      <c r="U1635" s="6"/>
      <c r="V1635" s="6"/>
      <c r="W1635" s="6"/>
    </row>
    <row r="1636" spans="1:23">
      <c r="A1636" s="1"/>
      <c r="N1636" s="6"/>
      <c r="O1636" s="6"/>
      <c r="P1636" s="6"/>
      <c r="Q1636" s="6"/>
      <c r="R1636" s="6"/>
      <c r="S1636" s="6"/>
      <c r="T1636" s="6"/>
      <c r="U1636" s="6"/>
      <c r="V1636" s="6"/>
      <c r="W1636" s="6"/>
    </row>
    <row r="1637" spans="1:23">
      <c r="A1637" s="1"/>
      <c r="N1637" s="6"/>
      <c r="O1637" s="6"/>
      <c r="P1637" s="6"/>
      <c r="Q1637" s="6"/>
      <c r="R1637" s="6"/>
      <c r="S1637" s="6"/>
      <c r="T1637" s="6"/>
      <c r="U1637" s="6"/>
      <c r="V1637" s="6"/>
      <c r="W1637" s="6"/>
    </row>
    <row r="1638" spans="1:23">
      <c r="A1638" s="1"/>
      <c r="N1638" s="6"/>
      <c r="O1638" s="6"/>
      <c r="P1638" s="6"/>
      <c r="Q1638" s="6"/>
      <c r="R1638" s="6"/>
      <c r="S1638" s="6"/>
      <c r="T1638" s="6"/>
      <c r="U1638" s="6"/>
      <c r="V1638" s="6"/>
      <c r="W1638" s="6"/>
    </row>
    <row r="1639" spans="1:23">
      <c r="A1639" s="1"/>
      <c r="N1639" s="6"/>
      <c r="O1639" s="6"/>
      <c r="P1639" s="6"/>
      <c r="Q1639" s="6"/>
      <c r="R1639" s="6"/>
      <c r="S1639" s="6"/>
      <c r="T1639" s="6"/>
      <c r="U1639" s="6"/>
      <c r="V1639" s="6"/>
      <c r="W1639" s="6"/>
    </row>
    <row r="1640" spans="1:23">
      <c r="A1640" s="1"/>
      <c r="N1640" s="6"/>
      <c r="O1640" s="6"/>
      <c r="P1640" s="6"/>
      <c r="Q1640" s="6"/>
      <c r="R1640" s="6"/>
      <c r="S1640" s="6"/>
      <c r="T1640" s="6"/>
      <c r="U1640" s="6"/>
      <c r="V1640" s="6"/>
      <c r="W1640" s="6"/>
    </row>
    <row r="1641" spans="1:23">
      <c r="A1641" s="1"/>
      <c r="N1641" s="6"/>
      <c r="O1641" s="6"/>
      <c r="P1641" s="6"/>
      <c r="Q1641" s="6"/>
      <c r="R1641" s="6"/>
      <c r="S1641" s="6"/>
      <c r="T1641" s="6"/>
      <c r="U1641" s="6"/>
      <c r="V1641" s="6"/>
      <c r="W1641" s="6"/>
    </row>
    <row r="1642" spans="1:23">
      <c r="A1642" s="1"/>
      <c r="N1642" s="6"/>
      <c r="O1642" s="6"/>
      <c r="P1642" s="6"/>
      <c r="Q1642" s="6"/>
      <c r="R1642" s="6"/>
      <c r="S1642" s="6"/>
      <c r="T1642" s="6"/>
      <c r="U1642" s="6"/>
      <c r="V1642" s="6"/>
      <c r="W1642" s="6"/>
    </row>
    <row r="1643" spans="1:23">
      <c r="A1643" s="1"/>
      <c r="N1643" s="6"/>
      <c r="O1643" s="6"/>
      <c r="P1643" s="6"/>
      <c r="Q1643" s="6"/>
      <c r="R1643" s="6"/>
      <c r="S1643" s="6"/>
      <c r="T1643" s="6"/>
      <c r="U1643" s="6"/>
      <c r="V1643" s="6"/>
      <c r="W1643" s="6"/>
    </row>
    <row r="1644" spans="1:23">
      <c r="A1644" s="1"/>
      <c r="N1644" s="6"/>
      <c r="O1644" s="6"/>
      <c r="P1644" s="6"/>
      <c r="Q1644" s="6"/>
      <c r="R1644" s="6"/>
      <c r="S1644" s="6"/>
      <c r="T1644" s="6"/>
      <c r="U1644" s="6"/>
      <c r="V1644" s="6"/>
      <c r="W1644" s="6"/>
    </row>
    <row r="1645" spans="1:23">
      <c r="A1645" s="1"/>
      <c r="N1645" s="6"/>
      <c r="O1645" s="6"/>
      <c r="P1645" s="6"/>
      <c r="Q1645" s="6"/>
      <c r="R1645" s="6"/>
      <c r="S1645" s="6"/>
      <c r="T1645" s="6"/>
      <c r="U1645" s="6"/>
      <c r="V1645" s="6"/>
      <c r="W1645" s="6"/>
    </row>
    <row r="1646" spans="1:23">
      <c r="A1646" s="1"/>
      <c r="N1646" s="6"/>
      <c r="O1646" s="6"/>
      <c r="P1646" s="6"/>
      <c r="Q1646" s="6"/>
      <c r="R1646" s="6"/>
      <c r="S1646" s="6"/>
      <c r="T1646" s="6"/>
      <c r="U1646" s="6"/>
      <c r="V1646" s="6"/>
      <c r="W1646" s="6"/>
    </row>
    <row r="1647" spans="1:23">
      <c r="A1647" s="1"/>
      <c r="N1647" s="6"/>
      <c r="O1647" s="6"/>
      <c r="P1647" s="6"/>
      <c r="Q1647" s="6"/>
      <c r="R1647" s="6"/>
      <c r="S1647" s="6"/>
      <c r="T1647" s="6"/>
      <c r="U1647" s="6"/>
      <c r="V1647" s="6"/>
      <c r="W1647" s="6"/>
    </row>
    <row r="1648" spans="1:23">
      <c r="A1648" s="1"/>
      <c r="N1648" s="6"/>
      <c r="O1648" s="6"/>
      <c r="P1648" s="6"/>
      <c r="Q1648" s="6"/>
      <c r="R1648" s="6"/>
      <c r="S1648" s="6"/>
      <c r="T1648" s="6"/>
      <c r="U1648" s="6"/>
      <c r="V1648" s="6"/>
      <c r="W1648" s="6"/>
    </row>
    <row r="1649" spans="1:23">
      <c r="A1649" s="1"/>
      <c r="N1649" s="6"/>
      <c r="O1649" s="6"/>
      <c r="P1649" s="6"/>
      <c r="Q1649" s="6"/>
      <c r="R1649" s="6"/>
      <c r="S1649" s="6"/>
      <c r="T1649" s="6"/>
      <c r="U1649" s="6"/>
      <c r="V1649" s="6"/>
      <c r="W1649" s="6"/>
    </row>
    <row r="1650" spans="1:23">
      <c r="A1650" s="1"/>
      <c r="N1650" s="6"/>
      <c r="O1650" s="6"/>
      <c r="P1650" s="6"/>
      <c r="Q1650" s="6"/>
      <c r="R1650" s="6"/>
      <c r="S1650" s="6"/>
      <c r="T1650" s="6"/>
      <c r="U1650" s="6"/>
      <c r="V1650" s="6"/>
      <c r="W1650" s="6"/>
    </row>
    <row r="1651" spans="1:23">
      <c r="A1651" s="1"/>
      <c r="N1651" s="6"/>
      <c r="O1651" s="6"/>
      <c r="P1651" s="6"/>
      <c r="Q1651" s="6"/>
      <c r="R1651" s="6"/>
      <c r="S1651" s="6"/>
      <c r="T1651" s="6"/>
      <c r="U1651" s="6"/>
      <c r="V1651" s="6"/>
      <c r="W1651" s="6"/>
    </row>
    <row r="1652" spans="1:23">
      <c r="A1652" s="1"/>
      <c r="N1652" s="6"/>
      <c r="O1652" s="6"/>
      <c r="P1652" s="6"/>
      <c r="Q1652" s="6"/>
      <c r="R1652" s="6"/>
      <c r="S1652" s="6"/>
      <c r="T1652" s="6"/>
      <c r="U1652" s="6"/>
      <c r="V1652" s="6"/>
      <c r="W1652" s="6"/>
    </row>
    <row r="1653" spans="1:23">
      <c r="A1653" s="1"/>
      <c r="N1653" s="6"/>
      <c r="O1653" s="6"/>
      <c r="P1653" s="6"/>
      <c r="Q1653" s="6"/>
      <c r="R1653" s="6"/>
      <c r="S1653" s="6"/>
      <c r="T1653" s="6"/>
      <c r="U1653" s="6"/>
      <c r="V1653" s="6"/>
      <c r="W1653" s="6"/>
    </row>
    <row r="1654" spans="1:23">
      <c r="A1654" s="1"/>
      <c r="N1654" s="6"/>
      <c r="O1654" s="6"/>
      <c r="P1654" s="6"/>
      <c r="Q1654" s="6"/>
      <c r="R1654" s="6"/>
      <c r="S1654" s="6"/>
      <c r="T1654" s="6"/>
      <c r="U1654" s="6"/>
      <c r="V1654" s="6"/>
      <c r="W1654" s="6"/>
    </row>
    <row r="1655" spans="1:23">
      <c r="A1655" s="1"/>
      <c r="N1655" s="6"/>
      <c r="O1655" s="6"/>
      <c r="P1655" s="6"/>
      <c r="Q1655" s="6"/>
      <c r="R1655" s="6"/>
      <c r="S1655" s="6"/>
      <c r="T1655" s="6"/>
      <c r="U1655" s="6"/>
      <c r="V1655" s="6"/>
      <c r="W1655" s="6"/>
    </row>
    <row r="1656" spans="1:23">
      <c r="A1656" s="1"/>
      <c r="N1656" s="6"/>
      <c r="O1656" s="6"/>
      <c r="P1656" s="6"/>
      <c r="Q1656" s="6"/>
      <c r="R1656" s="6"/>
      <c r="S1656" s="6"/>
      <c r="T1656" s="6"/>
      <c r="U1656" s="6"/>
      <c r="V1656" s="6"/>
      <c r="W1656" s="6"/>
    </row>
    <row r="1657" spans="1:23">
      <c r="A1657" s="1"/>
      <c r="N1657" s="6"/>
      <c r="O1657" s="6"/>
      <c r="P1657" s="6"/>
      <c r="Q1657" s="6"/>
      <c r="R1657" s="6"/>
      <c r="S1657" s="6"/>
      <c r="T1657" s="6"/>
      <c r="U1657" s="6"/>
      <c r="V1657" s="6"/>
      <c r="W1657" s="6"/>
    </row>
    <row r="1658" spans="1:23">
      <c r="A1658" s="1"/>
      <c r="N1658" s="6"/>
      <c r="O1658" s="6"/>
      <c r="P1658" s="6"/>
      <c r="Q1658" s="6"/>
      <c r="R1658" s="6"/>
      <c r="S1658" s="6"/>
      <c r="T1658" s="6"/>
      <c r="U1658" s="6"/>
      <c r="V1658" s="6"/>
      <c r="W1658" s="6"/>
    </row>
    <row r="1659" spans="1:23">
      <c r="A1659" s="1"/>
      <c r="N1659" s="6"/>
      <c r="O1659" s="6"/>
      <c r="P1659" s="6"/>
      <c r="Q1659" s="6"/>
      <c r="R1659" s="6"/>
      <c r="S1659" s="6"/>
      <c r="T1659" s="6"/>
      <c r="U1659" s="6"/>
      <c r="V1659" s="6"/>
      <c r="W1659" s="6"/>
    </row>
    <row r="1660" spans="1:23">
      <c r="A1660" s="1"/>
      <c r="N1660" s="6"/>
      <c r="O1660" s="6"/>
      <c r="P1660" s="6"/>
      <c r="Q1660" s="6"/>
      <c r="R1660" s="6"/>
      <c r="S1660" s="6"/>
      <c r="T1660" s="6"/>
      <c r="U1660" s="6"/>
      <c r="V1660" s="6"/>
      <c r="W1660" s="6"/>
    </row>
    <row r="1661" spans="1:23">
      <c r="A1661" s="1"/>
      <c r="N1661" s="6"/>
      <c r="O1661" s="6"/>
      <c r="P1661" s="6"/>
      <c r="Q1661" s="6"/>
      <c r="R1661" s="6"/>
      <c r="S1661" s="6"/>
      <c r="T1661" s="6"/>
      <c r="U1661" s="6"/>
      <c r="V1661" s="6"/>
      <c r="W1661" s="6"/>
    </row>
    <row r="1662" spans="1:23">
      <c r="A1662" s="1"/>
      <c r="N1662" s="6"/>
      <c r="O1662" s="6"/>
      <c r="P1662" s="6"/>
      <c r="Q1662" s="6"/>
      <c r="R1662" s="6"/>
      <c r="S1662" s="6"/>
      <c r="T1662" s="6"/>
      <c r="U1662" s="6"/>
      <c r="V1662" s="6"/>
      <c r="W1662" s="6"/>
    </row>
    <row r="1663" spans="1:23">
      <c r="A1663" s="1"/>
      <c r="N1663" s="6"/>
      <c r="O1663" s="6"/>
      <c r="P1663" s="6"/>
      <c r="Q1663" s="6"/>
      <c r="R1663" s="6"/>
      <c r="S1663" s="6"/>
      <c r="T1663" s="6"/>
      <c r="U1663" s="6"/>
      <c r="V1663" s="6"/>
      <c r="W1663" s="6"/>
    </row>
    <row r="1664" spans="1:23">
      <c r="A1664" s="1"/>
      <c r="N1664" s="6"/>
      <c r="O1664" s="6"/>
      <c r="P1664" s="6"/>
      <c r="Q1664" s="6"/>
      <c r="R1664" s="6"/>
      <c r="S1664" s="6"/>
      <c r="T1664" s="6"/>
      <c r="U1664" s="6"/>
      <c r="V1664" s="6"/>
      <c r="W1664" s="6"/>
    </row>
    <row r="1665" spans="1:23">
      <c r="A1665" s="1"/>
      <c r="N1665" s="6"/>
      <c r="O1665" s="6"/>
      <c r="P1665" s="6"/>
      <c r="Q1665" s="6"/>
      <c r="R1665" s="6"/>
      <c r="S1665" s="6"/>
      <c r="T1665" s="6"/>
      <c r="U1665" s="6"/>
      <c r="V1665" s="6"/>
      <c r="W1665" s="6"/>
    </row>
    <row r="1666" spans="1:23">
      <c r="A1666" s="1"/>
      <c r="N1666" s="6"/>
      <c r="O1666" s="6"/>
      <c r="P1666" s="6"/>
      <c r="Q1666" s="6"/>
      <c r="R1666" s="6"/>
      <c r="S1666" s="6"/>
      <c r="T1666" s="6"/>
      <c r="U1666" s="6"/>
      <c r="V1666" s="6"/>
      <c r="W1666" s="6"/>
    </row>
    <row r="1667" spans="1:23">
      <c r="A1667" s="1"/>
      <c r="N1667" s="6"/>
      <c r="O1667" s="6"/>
      <c r="P1667" s="6"/>
      <c r="Q1667" s="6"/>
      <c r="R1667" s="6"/>
      <c r="S1667" s="6"/>
      <c r="T1667" s="6"/>
      <c r="U1667" s="6"/>
      <c r="V1667" s="6"/>
      <c r="W1667" s="6"/>
    </row>
    <row r="1668" spans="1:23">
      <c r="A1668" s="1"/>
      <c r="N1668" s="6"/>
      <c r="O1668" s="6"/>
      <c r="P1668" s="6"/>
      <c r="Q1668" s="6"/>
      <c r="R1668" s="6"/>
      <c r="S1668" s="6"/>
      <c r="T1668" s="6"/>
      <c r="U1668" s="6"/>
      <c r="V1668" s="6"/>
      <c r="W1668" s="6"/>
    </row>
    <row r="1669" spans="1:23">
      <c r="A1669" s="1"/>
      <c r="N1669" s="6"/>
      <c r="O1669" s="6"/>
      <c r="P1669" s="6"/>
      <c r="Q1669" s="6"/>
      <c r="R1669" s="6"/>
      <c r="S1669" s="6"/>
      <c r="T1669" s="6"/>
      <c r="U1669" s="6"/>
      <c r="V1669" s="6"/>
      <c r="W1669" s="6"/>
    </row>
    <row r="1670" spans="1:23">
      <c r="A1670" s="1"/>
      <c r="N1670" s="6"/>
      <c r="O1670" s="6"/>
      <c r="P1670" s="6"/>
      <c r="Q1670" s="6"/>
      <c r="R1670" s="6"/>
      <c r="S1670" s="6"/>
      <c r="T1670" s="6"/>
      <c r="U1670" s="6"/>
      <c r="V1670" s="6"/>
      <c r="W1670" s="6"/>
    </row>
    <row r="1671" spans="1:23">
      <c r="A1671" s="1"/>
      <c r="N1671" s="6"/>
      <c r="O1671" s="6"/>
      <c r="P1671" s="6"/>
      <c r="Q1671" s="6"/>
      <c r="R1671" s="6"/>
      <c r="S1671" s="6"/>
      <c r="T1671" s="6"/>
      <c r="U1671" s="6"/>
      <c r="V1671" s="6"/>
      <c r="W1671" s="6"/>
    </row>
    <row r="1672" spans="1:23">
      <c r="A1672" s="1"/>
      <c r="N1672" s="6"/>
      <c r="O1672" s="6"/>
      <c r="P1672" s="6"/>
      <c r="Q1672" s="6"/>
      <c r="R1672" s="6"/>
      <c r="S1672" s="6"/>
      <c r="T1672" s="6"/>
      <c r="U1672" s="6"/>
      <c r="V1672" s="6"/>
      <c r="W1672" s="6"/>
    </row>
    <row r="1673" spans="1:23">
      <c r="A1673" s="1"/>
      <c r="N1673" s="6"/>
      <c r="O1673" s="6"/>
      <c r="P1673" s="6"/>
      <c r="Q1673" s="6"/>
      <c r="R1673" s="6"/>
      <c r="S1673" s="6"/>
      <c r="T1673" s="6"/>
      <c r="U1673" s="6"/>
      <c r="V1673" s="6"/>
      <c r="W1673" s="6"/>
    </row>
    <row r="1674" spans="1:23">
      <c r="A1674" s="1"/>
      <c r="N1674" s="6"/>
      <c r="O1674" s="6"/>
      <c r="P1674" s="6"/>
      <c r="Q1674" s="6"/>
      <c r="R1674" s="6"/>
      <c r="S1674" s="6"/>
      <c r="T1674" s="6"/>
      <c r="U1674" s="6"/>
      <c r="V1674" s="6"/>
      <c r="W1674" s="6"/>
    </row>
    <row r="1675" spans="1:23">
      <c r="A1675" s="1"/>
      <c r="N1675" s="6"/>
      <c r="O1675" s="6"/>
      <c r="P1675" s="6"/>
      <c r="Q1675" s="6"/>
      <c r="R1675" s="6"/>
      <c r="S1675" s="6"/>
      <c r="T1675" s="6"/>
      <c r="U1675" s="6"/>
      <c r="V1675" s="6"/>
      <c r="W1675" s="6"/>
    </row>
    <row r="1676" spans="1:23">
      <c r="A1676" s="1"/>
      <c r="N1676" s="6"/>
      <c r="O1676" s="6"/>
      <c r="P1676" s="6"/>
      <c r="Q1676" s="6"/>
      <c r="R1676" s="6"/>
      <c r="S1676" s="6"/>
      <c r="T1676" s="6"/>
      <c r="U1676" s="6"/>
      <c r="V1676" s="6"/>
      <c r="W1676" s="6"/>
    </row>
    <row r="1677" spans="1:23">
      <c r="A1677" s="1"/>
      <c r="N1677" s="6"/>
      <c r="O1677" s="6"/>
      <c r="P1677" s="6"/>
      <c r="Q1677" s="6"/>
      <c r="R1677" s="6"/>
      <c r="S1677" s="6"/>
      <c r="T1677" s="6"/>
      <c r="U1677" s="6"/>
      <c r="V1677" s="6"/>
      <c r="W1677" s="6"/>
    </row>
    <row r="1678" spans="1:23">
      <c r="A1678" s="1"/>
      <c r="N1678" s="6"/>
      <c r="O1678" s="6"/>
      <c r="P1678" s="6"/>
      <c r="Q1678" s="6"/>
      <c r="R1678" s="6"/>
      <c r="S1678" s="6"/>
      <c r="T1678" s="6"/>
      <c r="U1678" s="6"/>
      <c r="V1678" s="6"/>
      <c r="W1678" s="6"/>
    </row>
    <row r="1679" spans="1:23">
      <c r="A1679" s="1"/>
      <c r="N1679" s="6"/>
      <c r="O1679" s="6"/>
      <c r="P1679" s="6"/>
      <c r="Q1679" s="6"/>
      <c r="R1679" s="6"/>
      <c r="S1679" s="6"/>
      <c r="T1679" s="6"/>
      <c r="U1679" s="6"/>
      <c r="V1679" s="6"/>
      <c r="W1679" s="6"/>
    </row>
    <row r="1680" spans="1:23">
      <c r="A1680" s="1"/>
      <c r="N1680" s="6"/>
      <c r="O1680" s="6"/>
      <c r="P1680" s="6"/>
      <c r="Q1680" s="6"/>
      <c r="R1680" s="6"/>
      <c r="S1680" s="6"/>
      <c r="T1680" s="6"/>
      <c r="U1680" s="6"/>
      <c r="V1680" s="6"/>
      <c r="W1680" s="6"/>
    </row>
    <row r="1681" spans="1:23">
      <c r="A1681" s="1"/>
      <c r="N1681" s="6"/>
      <c r="O1681" s="6"/>
      <c r="P1681" s="6"/>
      <c r="Q1681" s="6"/>
      <c r="R1681" s="6"/>
      <c r="S1681" s="6"/>
      <c r="T1681" s="6"/>
      <c r="U1681" s="6"/>
      <c r="V1681" s="6"/>
      <c r="W1681" s="6"/>
    </row>
    <row r="1682" spans="1:23">
      <c r="A1682" s="1"/>
      <c r="N1682" s="6"/>
      <c r="O1682" s="6"/>
      <c r="P1682" s="6"/>
      <c r="Q1682" s="6"/>
      <c r="R1682" s="6"/>
      <c r="S1682" s="6"/>
      <c r="T1682" s="6"/>
      <c r="U1682" s="6"/>
      <c r="V1682" s="6"/>
      <c r="W1682" s="6"/>
    </row>
    <row r="1683" spans="1:23">
      <c r="A1683" s="1"/>
      <c r="N1683" s="6"/>
      <c r="O1683" s="6"/>
      <c r="P1683" s="6"/>
      <c r="Q1683" s="6"/>
      <c r="R1683" s="6"/>
      <c r="S1683" s="6"/>
      <c r="T1683" s="6"/>
      <c r="U1683" s="6"/>
      <c r="V1683" s="6"/>
      <c r="W1683" s="6"/>
    </row>
    <row r="1684" spans="1:23">
      <c r="A1684" s="1"/>
      <c r="N1684" s="6"/>
      <c r="O1684" s="6"/>
      <c r="P1684" s="6"/>
      <c r="Q1684" s="6"/>
      <c r="R1684" s="6"/>
      <c r="S1684" s="6"/>
      <c r="T1684" s="6"/>
      <c r="U1684" s="6"/>
      <c r="V1684" s="6"/>
      <c r="W1684" s="6"/>
    </row>
    <row r="1685" spans="1:23">
      <c r="A1685" s="1"/>
      <c r="N1685" s="6"/>
      <c r="O1685" s="6"/>
      <c r="P1685" s="6"/>
      <c r="Q1685" s="6"/>
      <c r="R1685" s="6"/>
      <c r="S1685" s="6"/>
      <c r="T1685" s="6"/>
      <c r="U1685" s="6"/>
      <c r="V1685" s="6"/>
      <c r="W1685" s="6"/>
    </row>
    <row r="1686" spans="1:23">
      <c r="A1686" s="1"/>
      <c r="N1686" s="6"/>
      <c r="O1686" s="6"/>
      <c r="P1686" s="6"/>
      <c r="Q1686" s="6"/>
      <c r="R1686" s="6"/>
      <c r="S1686" s="6"/>
      <c r="T1686" s="6"/>
      <c r="U1686" s="6"/>
      <c r="V1686" s="6"/>
      <c r="W1686" s="6"/>
    </row>
    <row r="1687" spans="1:23">
      <c r="A1687" s="1"/>
      <c r="N1687" s="6"/>
      <c r="O1687" s="6"/>
      <c r="P1687" s="6"/>
      <c r="Q1687" s="6"/>
      <c r="R1687" s="6"/>
      <c r="S1687" s="6"/>
      <c r="T1687" s="6"/>
      <c r="U1687" s="6"/>
      <c r="V1687" s="6"/>
      <c r="W1687" s="6"/>
    </row>
    <row r="1688" spans="1:23">
      <c r="A1688" s="1"/>
      <c r="N1688" s="6"/>
      <c r="O1688" s="6"/>
      <c r="P1688" s="6"/>
      <c r="Q1688" s="6"/>
      <c r="R1688" s="6"/>
      <c r="S1688" s="6"/>
      <c r="T1688" s="6"/>
      <c r="U1688" s="6"/>
      <c r="V1688" s="6"/>
      <c r="W1688" s="6"/>
    </row>
    <row r="1689" spans="1:23">
      <c r="A1689" s="1"/>
      <c r="N1689" s="6"/>
      <c r="O1689" s="6"/>
      <c r="P1689" s="6"/>
      <c r="Q1689" s="6"/>
      <c r="R1689" s="6"/>
      <c r="S1689" s="6"/>
      <c r="T1689" s="6"/>
      <c r="U1689" s="6"/>
      <c r="V1689" s="6"/>
      <c r="W1689" s="6"/>
    </row>
    <row r="1690" spans="1:23">
      <c r="A1690" s="1"/>
      <c r="N1690" s="6"/>
      <c r="O1690" s="6"/>
      <c r="P1690" s="6"/>
      <c r="Q1690" s="6"/>
      <c r="R1690" s="6"/>
      <c r="S1690" s="6"/>
      <c r="T1690" s="6"/>
      <c r="U1690" s="6"/>
      <c r="V1690" s="6"/>
      <c r="W1690" s="6"/>
    </row>
    <row r="1691" spans="1:23">
      <c r="A1691" s="1"/>
      <c r="N1691" s="6"/>
      <c r="O1691" s="6"/>
      <c r="P1691" s="6"/>
      <c r="Q1691" s="6"/>
      <c r="R1691" s="6"/>
      <c r="S1691" s="6"/>
      <c r="T1691" s="6"/>
      <c r="U1691" s="6"/>
      <c r="V1691" s="6"/>
      <c r="W1691" s="6"/>
    </row>
    <row r="1692" spans="1:23">
      <c r="A1692" s="1"/>
      <c r="N1692" s="6"/>
      <c r="O1692" s="6"/>
      <c r="P1692" s="6"/>
      <c r="Q1692" s="6"/>
      <c r="R1692" s="6"/>
      <c r="S1692" s="6"/>
      <c r="T1692" s="6"/>
      <c r="U1692" s="6"/>
      <c r="V1692" s="6"/>
      <c r="W1692" s="6"/>
    </row>
    <row r="1693" spans="1:23">
      <c r="A1693" s="1"/>
      <c r="N1693" s="6"/>
      <c r="O1693" s="6"/>
      <c r="P1693" s="6"/>
      <c r="Q1693" s="6"/>
      <c r="R1693" s="6"/>
      <c r="S1693" s="6"/>
      <c r="T1693" s="6"/>
      <c r="U1693" s="6"/>
      <c r="V1693" s="6"/>
      <c r="W1693" s="6"/>
    </row>
    <row r="1694" spans="1:23">
      <c r="A1694" s="1"/>
      <c r="N1694" s="6"/>
      <c r="O1694" s="6"/>
      <c r="P1694" s="6"/>
      <c r="Q1694" s="6"/>
      <c r="R1694" s="6"/>
      <c r="S1694" s="6"/>
      <c r="T1694" s="6"/>
      <c r="U1694" s="6"/>
      <c r="V1694" s="6"/>
      <c r="W1694" s="6"/>
    </row>
    <row r="1695" spans="1:23">
      <c r="A1695" s="1"/>
      <c r="N1695" s="6"/>
      <c r="O1695" s="6"/>
      <c r="P1695" s="6"/>
      <c r="Q1695" s="6"/>
      <c r="R1695" s="6"/>
      <c r="S1695" s="6"/>
      <c r="T1695" s="6"/>
      <c r="U1695" s="6"/>
      <c r="V1695" s="6"/>
      <c r="W1695" s="6"/>
    </row>
    <row r="1696" spans="1:23">
      <c r="A1696" s="1"/>
      <c r="N1696" s="6"/>
      <c r="O1696" s="6"/>
      <c r="P1696" s="6"/>
      <c r="Q1696" s="6"/>
      <c r="R1696" s="6"/>
      <c r="S1696" s="6"/>
      <c r="T1696" s="6"/>
      <c r="U1696" s="6"/>
      <c r="V1696" s="6"/>
      <c r="W1696" s="6"/>
    </row>
    <row r="1697" spans="1:23">
      <c r="A1697" s="1"/>
      <c r="N1697" s="6"/>
      <c r="O1697" s="6"/>
      <c r="P1697" s="6"/>
      <c r="Q1697" s="6"/>
      <c r="R1697" s="6"/>
      <c r="S1697" s="6"/>
      <c r="T1697" s="6"/>
      <c r="U1697" s="6"/>
      <c r="V1697" s="6"/>
      <c r="W1697" s="6"/>
    </row>
    <row r="1698" spans="1:23">
      <c r="A1698" s="1"/>
      <c r="N1698" s="6"/>
      <c r="O1698" s="6"/>
      <c r="P1698" s="6"/>
      <c r="Q1698" s="6"/>
      <c r="R1698" s="6"/>
      <c r="S1698" s="6"/>
      <c r="T1698" s="6"/>
      <c r="U1698" s="6"/>
      <c r="V1698" s="6"/>
      <c r="W1698" s="6"/>
    </row>
    <row r="1699" spans="1:23">
      <c r="A1699" s="1"/>
      <c r="N1699" s="6"/>
      <c r="O1699" s="6"/>
      <c r="P1699" s="6"/>
      <c r="Q1699" s="6"/>
      <c r="R1699" s="6"/>
      <c r="S1699" s="6"/>
      <c r="T1699" s="6"/>
      <c r="U1699" s="6"/>
      <c r="V1699" s="6"/>
      <c r="W1699" s="6"/>
    </row>
    <row r="1700" spans="1:23">
      <c r="A1700" s="1"/>
      <c r="N1700" s="6"/>
      <c r="O1700" s="6"/>
      <c r="P1700" s="6"/>
      <c r="Q1700" s="6"/>
      <c r="R1700" s="6"/>
      <c r="S1700" s="6"/>
      <c r="T1700" s="6"/>
      <c r="U1700" s="6"/>
      <c r="V1700" s="6"/>
      <c r="W1700" s="6"/>
    </row>
    <row r="1701" spans="1:23">
      <c r="A1701" s="1"/>
      <c r="N1701" s="6"/>
      <c r="O1701" s="6"/>
      <c r="P1701" s="6"/>
      <c r="Q1701" s="6"/>
      <c r="R1701" s="6"/>
      <c r="S1701" s="6"/>
      <c r="T1701" s="6"/>
      <c r="U1701" s="6"/>
      <c r="V1701" s="6"/>
      <c r="W1701" s="6"/>
    </row>
    <row r="1702" spans="1:23">
      <c r="A1702" s="1"/>
      <c r="N1702" s="6"/>
      <c r="O1702" s="6"/>
      <c r="P1702" s="6"/>
      <c r="Q1702" s="6"/>
      <c r="R1702" s="6"/>
      <c r="S1702" s="6"/>
      <c r="T1702" s="6"/>
      <c r="U1702" s="6"/>
      <c r="V1702" s="6"/>
      <c r="W1702" s="6"/>
    </row>
    <row r="1703" spans="1:23">
      <c r="A1703" s="1"/>
      <c r="N1703" s="6"/>
      <c r="O1703" s="6"/>
      <c r="P1703" s="6"/>
      <c r="Q1703" s="6"/>
      <c r="R1703" s="6"/>
      <c r="S1703" s="6"/>
      <c r="T1703" s="6"/>
      <c r="U1703" s="6"/>
      <c r="V1703" s="6"/>
      <c r="W1703" s="6"/>
    </row>
    <row r="1704" spans="1:23">
      <c r="A1704" s="1"/>
      <c r="N1704" s="6"/>
      <c r="O1704" s="6"/>
      <c r="P1704" s="6"/>
      <c r="Q1704" s="6"/>
      <c r="R1704" s="6"/>
      <c r="S1704" s="6"/>
      <c r="T1704" s="6"/>
      <c r="U1704" s="6"/>
      <c r="V1704" s="6"/>
      <c r="W1704" s="6"/>
    </row>
    <row r="1705" spans="1:23">
      <c r="A1705" s="1"/>
      <c r="N1705" s="6"/>
      <c r="O1705" s="6"/>
      <c r="P1705" s="6"/>
      <c r="Q1705" s="6"/>
      <c r="R1705" s="6"/>
      <c r="S1705" s="6"/>
      <c r="T1705" s="6"/>
      <c r="U1705" s="6"/>
      <c r="V1705" s="6"/>
      <c r="W1705" s="6"/>
    </row>
    <row r="1706" spans="1:23">
      <c r="A1706" s="1"/>
      <c r="N1706" s="6"/>
      <c r="O1706" s="6"/>
      <c r="P1706" s="6"/>
      <c r="Q1706" s="6"/>
      <c r="R1706" s="6"/>
      <c r="S1706" s="6"/>
      <c r="T1706" s="6"/>
      <c r="U1706" s="6"/>
      <c r="V1706" s="6"/>
      <c r="W1706" s="6"/>
    </row>
    <row r="1707" spans="1:23">
      <c r="A1707" s="1"/>
      <c r="N1707" s="6"/>
      <c r="O1707" s="6"/>
      <c r="P1707" s="6"/>
      <c r="Q1707" s="6"/>
      <c r="R1707" s="6"/>
      <c r="S1707" s="6"/>
      <c r="T1707" s="6"/>
      <c r="U1707" s="6"/>
      <c r="V1707" s="6"/>
      <c r="W1707" s="6"/>
    </row>
    <row r="1708" spans="1:23">
      <c r="A1708" s="1"/>
      <c r="N1708" s="6"/>
      <c r="O1708" s="6"/>
      <c r="P1708" s="6"/>
      <c r="Q1708" s="6"/>
      <c r="R1708" s="6"/>
      <c r="S1708" s="6"/>
      <c r="T1708" s="6"/>
      <c r="U1708" s="6"/>
      <c r="V1708" s="6"/>
      <c r="W1708" s="6"/>
    </row>
    <row r="1709" spans="1:23">
      <c r="A1709" s="1"/>
      <c r="N1709" s="6"/>
      <c r="O1709" s="6"/>
      <c r="P1709" s="6"/>
      <c r="Q1709" s="6"/>
      <c r="R1709" s="6"/>
      <c r="S1709" s="6"/>
      <c r="T1709" s="6"/>
      <c r="U1709" s="6"/>
      <c r="V1709" s="6"/>
      <c r="W1709" s="6"/>
    </row>
    <row r="1710" spans="1:23">
      <c r="A1710" s="1"/>
      <c r="N1710" s="6"/>
      <c r="O1710" s="6"/>
      <c r="P1710" s="6"/>
      <c r="Q1710" s="6"/>
      <c r="R1710" s="6"/>
      <c r="S1710" s="6"/>
      <c r="T1710" s="6"/>
      <c r="U1710" s="6"/>
      <c r="V1710" s="6"/>
      <c r="W1710" s="6"/>
    </row>
    <row r="1711" spans="1:23">
      <c r="A1711" s="1"/>
      <c r="N1711" s="6"/>
      <c r="O1711" s="6"/>
      <c r="P1711" s="6"/>
      <c r="Q1711" s="6"/>
      <c r="R1711" s="6"/>
      <c r="S1711" s="6"/>
      <c r="T1711" s="6"/>
      <c r="U1711" s="6"/>
      <c r="V1711" s="6"/>
      <c r="W1711" s="6"/>
    </row>
    <row r="1712" spans="1:23">
      <c r="A1712" s="1"/>
      <c r="N1712" s="6"/>
      <c r="O1712" s="6"/>
      <c r="P1712" s="6"/>
      <c r="Q1712" s="6"/>
      <c r="R1712" s="6"/>
      <c r="S1712" s="6"/>
      <c r="T1712" s="6"/>
      <c r="U1712" s="6"/>
      <c r="V1712" s="6"/>
      <c r="W1712" s="6"/>
    </row>
    <row r="1713" spans="1:23">
      <c r="A1713" s="1"/>
      <c r="N1713" s="6"/>
      <c r="O1713" s="6"/>
      <c r="P1713" s="6"/>
      <c r="Q1713" s="6"/>
      <c r="R1713" s="6"/>
      <c r="S1713" s="6"/>
      <c r="T1713" s="6"/>
      <c r="U1713" s="6"/>
      <c r="V1713" s="6"/>
      <c r="W1713" s="6"/>
    </row>
    <row r="1714" spans="1:23">
      <c r="A1714" s="1"/>
      <c r="N1714" s="6"/>
      <c r="O1714" s="6"/>
      <c r="P1714" s="6"/>
      <c r="Q1714" s="6"/>
      <c r="R1714" s="6"/>
      <c r="S1714" s="6"/>
      <c r="T1714" s="6"/>
      <c r="U1714" s="6"/>
      <c r="V1714" s="6"/>
      <c r="W1714" s="6"/>
    </row>
    <row r="1715" spans="1:23">
      <c r="A1715" s="1"/>
      <c r="N1715" s="6"/>
      <c r="O1715" s="6"/>
      <c r="P1715" s="6"/>
      <c r="Q1715" s="6"/>
      <c r="R1715" s="6"/>
      <c r="S1715" s="6"/>
      <c r="T1715" s="6"/>
      <c r="U1715" s="6"/>
      <c r="V1715" s="6"/>
      <c r="W1715" s="6"/>
    </row>
    <row r="1716" spans="1:23">
      <c r="A1716" s="1"/>
      <c r="N1716" s="6"/>
      <c r="O1716" s="6"/>
      <c r="P1716" s="6"/>
      <c r="Q1716" s="6"/>
      <c r="R1716" s="6"/>
      <c r="S1716" s="6"/>
      <c r="T1716" s="6"/>
      <c r="U1716" s="6"/>
      <c r="V1716" s="6"/>
      <c r="W1716" s="6"/>
    </row>
    <row r="1717" spans="1:23">
      <c r="A1717" s="1"/>
      <c r="N1717" s="6"/>
      <c r="O1717" s="6"/>
      <c r="P1717" s="6"/>
      <c r="Q1717" s="6"/>
      <c r="R1717" s="6"/>
      <c r="S1717" s="6"/>
      <c r="T1717" s="6"/>
      <c r="U1717" s="6"/>
      <c r="V1717" s="6"/>
      <c r="W1717" s="6"/>
    </row>
    <row r="1718" spans="1:23">
      <c r="A1718" s="1"/>
      <c r="N1718" s="6"/>
      <c r="O1718" s="6"/>
      <c r="P1718" s="6"/>
      <c r="Q1718" s="6"/>
      <c r="R1718" s="6"/>
      <c r="S1718" s="6"/>
      <c r="T1718" s="6"/>
      <c r="U1718" s="6"/>
      <c r="V1718" s="6"/>
      <c r="W1718" s="6"/>
    </row>
    <row r="1719" spans="1:23">
      <c r="A1719" s="1"/>
      <c r="N1719" s="6"/>
      <c r="O1719" s="6"/>
      <c r="P1719" s="6"/>
      <c r="Q1719" s="6"/>
      <c r="R1719" s="6"/>
      <c r="S1719" s="6"/>
      <c r="T1719" s="6"/>
      <c r="U1719" s="6"/>
      <c r="V1719" s="6"/>
      <c r="W1719" s="6"/>
    </row>
    <row r="1720" spans="1:23">
      <c r="A1720" s="1"/>
      <c r="N1720" s="6"/>
      <c r="O1720" s="6"/>
      <c r="P1720" s="6"/>
      <c r="Q1720" s="6"/>
      <c r="R1720" s="6"/>
      <c r="S1720" s="6"/>
      <c r="T1720" s="6"/>
      <c r="U1720" s="6"/>
      <c r="V1720" s="6"/>
      <c r="W1720" s="6"/>
    </row>
    <row r="1721" spans="1:23">
      <c r="A1721" s="1"/>
      <c r="N1721" s="6"/>
      <c r="O1721" s="6"/>
      <c r="P1721" s="6"/>
      <c r="Q1721" s="6"/>
      <c r="R1721" s="6"/>
      <c r="S1721" s="6"/>
      <c r="T1721" s="6"/>
      <c r="U1721" s="6"/>
      <c r="V1721" s="6"/>
      <c r="W1721" s="6"/>
    </row>
    <row r="1722" spans="1:23">
      <c r="A1722" s="1"/>
      <c r="N1722" s="6"/>
      <c r="O1722" s="6"/>
      <c r="P1722" s="6"/>
      <c r="Q1722" s="6"/>
      <c r="R1722" s="6"/>
      <c r="S1722" s="6"/>
      <c r="T1722" s="6"/>
      <c r="U1722" s="6"/>
      <c r="V1722" s="6"/>
      <c r="W1722" s="6"/>
    </row>
    <row r="1723" spans="1:23">
      <c r="A1723" s="1"/>
      <c r="N1723" s="6"/>
      <c r="O1723" s="6"/>
      <c r="P1723" s="6"/>
      <c r="Q1723" s="6"/>
      <c r="R1723" s="6"/>
      <c r="S1723" s="6"/>
      <c r="T1723" s="6"/>
      <c r="U1723" s="6"/>
      <c r="V1723" s="6"/>
      <c r="W1723" s="6"/>
    </row>
    <row r="1724" spans="1:23">
      <c r="A1724" s="1"/>
      <c r="N1724" s="6"/>
      <c r="O1724" s="6"/>
      <c r="P1724" s="6"/>
      <c r="Q1724" s="6"/>
      <c r="R1724" s="6"/>
      <c r="S1724" s="6"/>
      <c r="T1724" s="6"/>
      <c r="U1724" s="6"/>
      <c r="V1724" s="6"/>
      <c r="W1724" s="6"/>
    </row>
    <row r="1725" spans="1:23">
      <c r="A1725" s="1"/>
      <c r="N1725" s="6"/>
      <c r="O1725" s="6"/>
      <c r="P1725" s="6"/>
      <c r="Q1725" s="6"/>
      <c r="R1725" s="6"/>
      <c r="S1725" s="6"/>
      <c r="T1725" s="6"/>
      <c r="U1725" s="6"/>
      <c r="V1725" s="6"/>
      <c r="W1725" s="6"/>
    </row>
    <row r="1726" spans="1:23">
      <c r="A1726" s="1"/>
      <c r="N1726" s="6"/>
      <c r="O1726" s="6"/>
      <c r="P1726" s="6"/>
      <c r="Q1726" s="6"/>
      <c r="R1726" s="6"/>
      <c r="S1726" s="6"/>
      <c r="T1726" s="6"/>
      <c r="U1726" s="6"/>
      <c r="V1726" s="6"/>
      <c r="W1726" s="6"/>
    </row>
    <row r="1727" spans="1:23">
      <c r="A1727" s="1"/>
      <c r="N1727" s="6"/>
      <c r="O1727" s="6"/>
      <c r="P1727" s="6"/>
      <c r="Q1727" s="6"/>
      <c r="R1727" s="6"/>
      <c r="S1727" s="6"/>
      <c r="T1727" s="6"/>
      <c r="U1727" s="6"/>
      <c r="V1727" s="6"/>
      <c r="W1727" s="6"/>
    </row>
    <row r="1728" spans="1:23">
      <c r="A1728" s="1"/>
      <c r="N1728" s="6"/>
      <c r="O1728" s="6"/>
      <c r="P1728" s="6"/>
      <c r="Q1728" s="6"/>
      <c r="R1728" s="6"/>
      <c r="S1728" s="6"/>
      <c r="T1728" s="6"/>
      <c r="U1728" s="6"/>
      <c r="V1728" s="6"/>
      <c r="W1728" s="6"/>
    </row>
    <row r="1729" spans="1:23">
      <c r="A1729" s="1"/>
      <c r="N1729" s="6"/>
      <c r="O1729" s="6"/>
      <c r="P1729" s="6"/>
      <c r="Q1729" s="6"/>
      <c r="R1729" s="6"/>
      <c r="S1729" s="6"/>
      <c r="T1729" s="6"/>
      <c r="U1729" s="6"/>
      <c r="V1729" s="6"/>
      <c r="W1729" s="6"/>
    </row>
    <row r="1730" spans="1:23">
      <c r="A1730" s="1"/>
      <c r="N1730" s="6"/>
      <c r="O1730" s="6"/>
      <c r="P1730" s="6"/>
      <c r="Q1730" s="6"/>
      <c r="R1730" s="6"/>
      <c r="S1730" s="6"/>
      <c r="T1730" s="6"/>
      <c r="U1730" s="6"/>
      <c r="V1730" s="6"/>
      <c r="W1730" s="6"/>
    </row>
    <row r="1731" spans="1:23">
      <c r="A1731" s="1"/>
      <c r="N1731" s="6"/>
      <c r="O1731" s="6"/>
      <c r="P1731" s="6"/>
      <c r="Q1731" s="6"/>
      <c r="R1731" s="6"/>
      <c r="S1731" s="6"/>
      <c r="T1731" s="6"/>
      <c r="U1731" s="6"/>
      <c r="V1731" s="6"/>
      <c r="W1731" s="6"/>
    </row>
    <row r="1732" spans="1:23">
      <c r="A1732" s="1"/>
      <c r="N1732" s="6"/>
      <c r="O1732" s="6"/>
      <c r="P1732" s="6"/>
      <c r="Q1732" s="6"/>
      <c r="R1732" s="6"/>
      <c r="S1732" s="6"/>
      <c r="T1732" s="6"/>
      <c r="U1732" s="6"/>
      <c r="V1732" s="6"/>
      <c r="W1732" s="6"/>
    </row>
    <row r="1733" spans="1:23">
      <c r="A1733" s="1"/>
      <c r="N1733" s="6"/>
      <c r="O1733" s="6"/>
      <c r="P1733" s="6"/>
      <c r="Q1733" s="6"/>
      <c r="R1733" s="6"/>
      <c r="S1733" s="6"/>
      <c r="T1733" s="6"/>
      <c r="U1733" s="6"/>
      <c r="V1733" s="6"/>
      <c r="W1733" s="6"/>
    </row>
    <row r="1734" spans="1:23">
      <c r="A1734" s="1"/>
      <c r="N1734" s="6"/>
      <c r="O1734" s="6"/>
      <c r="P1734" s="6"/>
      <c r="Q1734" s="6"/>
      <c r="R1734" s="6"/>
      <c r="S1734" s="6"/>
      <c r="T1734" s="6"/>
      <c r="U1734" s="6"/>
      <c r="V1734" s="6"/>
      <c r="W1734" s="6"/>
    </row>
    <row r="1735" spans="1:23">
      <c r="A1735" s="1"/>
      <c r="N1735" s="6"/>
      <c r="O1735" s="6"/>
      <c r="P1735" s="6"/>
      <c r="Q1735" s="6"/>
      <c r="R1735" s="6"/>
      <c r="S1735" s="6"/>
      <c r="T1735" s="6"/>
      <c r="U1735" s="6"/>
      <c r="V1735" s="6"/>
      <c r="W1735" s="6"/>
    </row>
    <row r="1736" spans="1:23">
      <c r="A1736" s="1"/>
      <c r="N1736" s="6"/>
      <c r="O1736" s="6"/>
      <c r="P1736" s="6"/>
      <c r="Q1736" s="6"/>
      <c r="R1736" s="6"/>
      <c r="S1736" s="6"/>
      <c r="T1736" s="6"/>
      <c r="U1736" s="6"/>
      <c r="V1736" s="6"/>
      <c r="W1736" s="6"/>
    </row>
    <row r="1737" spans="1:23">
      <c r="A1737" s="1"/>
      <c r="N1737" s="6"/>
      <c r="O1737" s="6"/>
      <c r="P1737" s="6"/>
      <c r="Q1737" s="6"/>
      <c r="R1737" s="6"/>
      <c r="S1737" s="6"/>
      <c r="T1737" s="6"/>
      <c r="U1737" s="6"/>
      <c r="V1737" s="6"/>
      <c r="W1737" s="6"/>
    </row>
    <row r="1738" spans="1:23">
      <c r="A1738" s="1"/>
      <c r="N1738" s="6"/>
      <c r="O1738" s="6"/>
      <c r="P1738" s="6"/>
      <c r="Q1738" s="6"/>
      <c r="R1738" s="6"/>
      <c r="S1738" s="6"/>
      <c r="T1738" s="6"/>
      <c r="U1738" s="6"/>
      <c r="V1738" s="6"/>
      <c r="W1738" s="6"/>
    </row>
    <row r="1739" spans="1:23">
      <c r="A1739" s="1"/>
      <c r="N1739" s="6"/>
      <c r="O1739" s="6"/>
      <c r="P1739" s="6"/>
      <c r="Q1739" s="6"/>
      <c r="R1739" s="6"/>
      <c r="S1739" s="6"/>
      <c r="T1739" s="6"/>
      <c r="U1739" s="6"/>
      <c r="V1739" s="6"/>
      <c r="W1739" s="6"/>
    </row>
    <row r="1740" spans="1:23">
      <c r="A1740" s="1"/>
      <c r="N1740" s="6"/>
      <c r="O1740" s="6"/>
      <c r="P1740" s="6"/>
      <c r="Q1740" s="6"/>
      <c r="R1740" s="6"/>
      <c r="S1740" s="6"/>
      <c r="T1740" s="6"/>
      <c r="U1740" s="6"/>
      <c r="V1740" s="6"/>
      <c r="W1740" s="6"/>
    </row>
    <row r="1741" spans="1:23">
      <c r="A1741" s="1"/>
      <c r="N1741" s="6"/>
      <c r="O1741" s="6"/>
      <c r="P1741" s="6"/>
      <c r="Q1741" s="6"/>
      <c r="R1741" s="6"/>
      <c r="S1741" s="6"/>
      <c r="T1741" s="6"/>
      <c r="U1741" s="6"/>
      <c r="V1741" s="6"/>
      <c r="W1741" s="6"/>
    </row>
    <row r="1742" spans="1:23">
      <c r="A1742" s="1"/>
      <c r="N1742" s="6"/>
      <c r="O1742" s="6"/>
      <c r="P1742" s="6"/>
      <c r="Q1742" s="6"/>
      <c r="R1742" s="6"/>
      <c r="S1742" s="6"/>
      <c r="T1742" s="6"/>
      <c r="U1742" s="6"/>
      <c r="V1742" s="6"/>
      <c r="W1742" s="6"/>
    </row>
    <row r="1743" spans="1:23">
      <c r="A1743" s="1"/>
      <c r="N1743" s="6"/>
      <c r="O1743" s="6"/>
      <c r="P1743" s="6"/>
      <c r="Q1743" s="6"/>
      <c r="R1743" s="6"/>
      <c r="S1743" s="6"/>
      <c r="T1743" s="6"/>
      <c r="U1743" s="6"/>
      <c r="V1743" s="6"/>
      <c r="W1743" s="6"/>
    </row>
    <row r="1744" spans="1:23">
      <c r="A1744" s="1"/>
      <c r="N1744" s="6"/>
      <c r="O1744" s="6"/>
      <c r="P1744" s="6"/>
      <c r="Q1744" s="6"/>
      <c r="R1744" s="6"/>
      <c r="S1744" s="6"/>
      <c r="T1744" s="6"/>
      <c r="U1744" s="6"/>
      <c r="V1744" s="6"/>
      <c r="W1744" s="6"/>
    </row>
    <row r="1745" spans="1:23">
      <c r="A1745" s="1"/>
      <c r="N1745" s="6"/>
      <c r="O1745" s="6"/>
      <c r="P1745" s="6"/>
      <c r="Q1745" s="6"/>
      <c r="R1745" s="6"/>
      <c r="S1745" s="6"/>
      <c r="T1745" s="6"/>
      <c r="U1745" s="6"/>
      <c r="V1745" s="6"/>
      <c r="W1745" s="6"/>
    </row>
    <row r="1746" spans="1:23">
      <c r="A1746" s="1"/>
      <c r="N1746" s="6"/>
      <c r="O1746" s="6"/>
      <c r="P1746" s="6"/>
      <c r="Q1746" s="6"/>
      <c r="R1746" s="6"/>
      <c r="S1746" s="6"/>
      <c r="T1746" s="6"/>
      <c r="U1746" s="6"/>
      <c r="V1746" s="6"/>
      <c r="W1746" s="6"/>
    </row>
    <row r="1747" spans="1:23">
      <c r="A1747" s="1"/>
      <c r="N1747" s="6"/>
      <c r="O1747" s="6"/>
      <c r="P1747" s="6"/>
      <c r="Q1747" s="6"/>
      <c r="R1747" s="6"/>
      <c r="S1747" s="6"/>
      <c r="T1747" s="6"/>
      <c r="U1747" s="6"/>
      <c r="V1747" s="6"/>
      <c r="W1747" s="6"/>
    </row>
    <row r="1748" spans="1:23">
      <c r="A1748" s="1"/>
      <c r="N1748" s="6"/>
      <c r="O1748" s="6"/>
      <c r="P1748" s="6"/>
      <c r="Q1748" s="6"/>
      <c r="R1748" s="6"/>
      <c r="S1748" s="6"/>
      <c r="T1748" s="6"/>
      <c r="U1748" s="6"/>
      <c r="V1748" s="6"/>
      <c r="W1748" s="6"/>
    </row>
    <row r="1749" spans="1:23">
      <c r="A1749" s="1"/>
      <c r="N1749" s="6"/>
      <c r="O1749" s="6"/>
      <c r="P1749" s="6"/>
      <c r="Q1749" s="6"/>
      <c r="R1749" s="6"/>
      <c r="S1749" s="6"/>
      <c r="T1749" s="6"/>
      <c r="U1749" s="6"/>
      <c r="V1749" s="6"/>
      <c r="W1749" s="6"/>
    </row>
    <row r="1750" spans="1:23">
      <c r="A1750" s="1"/>
      <c r="N1750" s="6"/>
      <c r="O1750" s="6"/>
      <c r="P1750" s="6"/>
      <c r="Q1750" s="6"/>
      <c r="R1750" s="6"/>
      <c r="S1750" s="6"/>
      <c r="T1750" s="6"/>
      <c r="U1750" s="6"/>
      <c r="V1750" s="6"/>
      <c r="W1750" s="6"/>
    </row>
    <row r="1751" spans="1:23">
      <c r="A1751" s="1"/>
      <c r="N1751" s="6"/>
      <c r="O1751" s="6"/>
      <c r="P1751" s="6"/>
      <c r="Q1751" s="6"/>
      <c r="R1751" s="6"/>
      <c r="S1751" s="6"/>
      <c r="T1751" s="6"/>
      <c r="U1751" s="6"/>
      <c r="V1751" s="6"/>
      <c r="W1751" s="6"/>
    </row>
    <row r="1752" spans="1:23">
      <c r="A1752" s="1"/>
      <c r="N1752" s="6"/>
      <c r="O1752" s="6"/>
      <c r="P1752" s="6"/>
      <c r="Q1752" s="6"/>
      <c r="R1752" s="6"/>
      <c r="S1752" s="6"/>
      <c r="T1752" s="6"/>
      <c r="U1752" s="6"/>
      <c r="V1752" s="6"/>
      <c r="W1752" s="6"/>
    </row>
    <row r="1753" spans="1:23">
      <c r="A1753" s="1"/>
      <c r="N1753" s="6"/>
      <c r="O1753" s="6"/>
      <c r="P1753" s="6"/>
      <c r="Q1753" s="6"/>
      <c r="R1753" s="6"/>
      <c r="S1753" s="6"/>
      <c r="T1753" s="6"/>
      <c r="U1753" s="6"/>
      <c r="V1753" s="6"/>
      <c r="W1753" s="6"/>
    </row>
    <row r="1754" spans="1:23">
      <c r="A1754" s="1"/>
      <c r="N1754" s="6"/>
      <c r="O1754" s="6"/>
      <c r="P1754" s="6"/>
      <c r="Q1754" s="6"/>
      <c r="R1754" s="6"/>
      <c r="S1754" s="6"/>
      <c r="T1754" s="6"/>
      <c r="U1754" s="6"/>
      <c r="V1754" s="6"/>
      <c r="W1754" s="6"/>
    </row>
    <row r="1755" spans="1:23">
      <c r="A1755" s="1"/>
      <c r="N1755" s="6"/>
      <c r="O1755" s="6"/>
      <c r="P1755" s="6"/>
      <c r="Q1755" s="6"/>
      <c r="R1755" s="6"/>
      <c r="S1755" s="6"/>
      <c r="T1755" s="6"/>
      <c r="U1755" s="6"/>
      <c r="V1755" s="6"/>
      <c r="W1755" s="6"/>
    </row>
    <row r="1756" spans="1:23">
      <c r="A1756" s="1"/>
      <c r="N1756" s="6"/>
      <c r="O1756" s="6"/>
      <c r="P1756" s="6"/>
      <c r="Q1756" s="6"/>
      <c r="R1756" s="6"/>
      <c r="S1756" s="6"/>
      <c r="T1756" s="6"/>
      <c r="U1756" s="6"/>
      <c r="V1756" s="6"/>
      <c r="W1756" s="6"/>
    </row>
    <row r="1757" spans="1:23">
      <c r="A1757" s="1"/>
      <c r="N1757" s="6"/>
      <c r="O1757" s="6"/>
      <c r="P1757" s="6"/>
      <c r="Q1757" s="6"/>
      <c r="R1757" s="6"/>
      <c r="S1757" s="6"/>
      <c r="T1757" s="6"/>
      <c r="U1757" s="6"/>
      <c r="V1757" s="6"/>
      <c r="W1757" s="6"/>
    </row>
    <row r="1758" spans="1:23">
      <c r="A1758" s="1"/>
      <c r="N1758" s="6"/>
      <c r="O1758" s="6"/>
      <c r="P1758" s="6"/>
      <c r="Q1758" s="6"/>
      <c r="R1758" s="6"/>
      <c r="S1758" s="6"/>
      <c r="T1758" s="6"/>
      <c r="U1758" s="6"/>
      <c r="V1758" s="6"/>
      <c r="W1758" s="6"/>
    </row>
    <row r="1759" spans="1:23">
      <c r="A1759" s="1"/>
      <c r="N1759" s="6"/>
      <c r="O1759" s="6"/>
      <c r="P1759" s="6"/>
      <c r="Q1759" s="6"/>
      <c r="R1759" s="6"/>
      <c r="S1759" s="6"/>
      <c r="T1759" s="6"/>
      <c r="U1759" s="6"/>
      <c r="V1759" s="6"/>
      <c r="W1759" s="6"/>
    </row>
    <row r="1760" spans="1:23">
      <c r="A1760" s="1"/>
      <c r="N1760" s="6"/>
      <c r="O1760" s="6"/>
      <c r="P1760" s="6"/>
      <c r="Q1760" s="6"/>
      <c r="R1760" s="6"/>
      <c r="S1760" s="6"/>
      <c r="T1760" s="6"/>
      <c r="U1760" s="6"/>
      <c r="V1760" s="6"/>
      <c r="W1760" s="6"/>
    </row>
    <row r="1761" spans="1:23">
      <c r="A1761" s="1"/>
      <c r="N1761" s="6"/>
      <c r="O1761" s="6"/>
      <c r="P1761" s="6"/>
      <c r="Q1761" s="6"/>
      <c r="R1761" s="6"/>
      <c r="S1761" s="6"/>
      <c r="T1761" s="6"/>
      <c r="U1761" s="6"/>
      <c r="V1761" s="6"/>
      <c r="W1761" s="6"/>
    </row>
    <row r="1762" spans="1:23">
      <c r="A1762" s="1"/>
      <c r="N1762" s="6"/>
      <c r="O1762" s="6"/>
      <c r="P1762" s="6"/>
      <c r="Q1762" s="6"/>
      <c r="R1762" s="6"/>
      <c r="S1762" s="6"/>
      <c r="T1762" s="6"/>
      <c r="U1762" s="6"/>
      <c r="V1762" s="6"/>
      <c r="W1762" s="6"/>
    </row>
    <row r="1763" spans="1:23">
      <c r="A1763" s="1"/>
      <c r="N1763" s="6"/>
      <c r="O1763" s="6"/>
      <c r="P1763" s="6"/>
      <c r="Q1763" s="6"/>
      <c r="R1763" s="6"/>
      <c r="S1763" s="6"/>
      <c r="T1763" s="6"/>
      <c r="U1763" s="6"/>
      <c r="V1763" s="6"/>
      <c r="W1763" s="6"/>
    </row>
    <row r="1764" spans="1:23">
      <c r="A1764" s="1"/>
      <c r="N1764" s="6"/>
      <c r="O1764" s="6"/>
      <c r="P1764" s="6"/>
      <c r="Q1764" s="6"/>
      <c r="R1764" s="6"/>
      <c r="S1764" s="6"/>
      <c r="T1764" s="6"/>
      <c r="U1764" s="6"/>
      <c r="V1764" s="6"/>
      <c r="W1764" s="6"/>
    </row>
    <row r="1765" spans="1:23">
      <c r="A1765" s="1"/>
      <c r="N1765" s="6"/>
      <c r="O1765" s="6"/>
      <c r="P1765" s="6"/>
      <c r="Q1765" s="6"/>
      <c r="R1765" s="6"/>
      <c r="S1765" s="6"/>
      <c r="T1765" s="6"/>
      <c r="U1765" s="6"/>
      <c r="V1765" s="6"/>
      <c r="W1765" s="6"/>
    </row>
    <row r="1766" spans="1:23">
      <c r="A1766" s="1"/>
      <c r="N1766" s="6"/>
      <c r="O1766" s="6"/>
      <c r="P1766" s="6"/>
      <c r="Q1766" s="6"/>
      <c r="R1766" s="6"/>
      <c r="S1766" s="6"/>
      <c r="T1766" s="6"/>
      <c r="U1766" s="6"/>
      <c r="V1766" s="6"/>
      <c r="W1766" s="6"/>
    </row>
    <row r="1767" spans="1:23">
      <c r="A1767" s="1"/>
      <c r="N1767" s="6"/>
      <c r="O1767" s="6"/>
      <c r="P1767" s="6"/>
      <c r="Q1767" s="6"/>
      <c r="R1767" s="6"/>
      <c r="S1767" s="6"/>
      <c r="T1767" s="6"/>
      <c r="U1767" s="6"/>
      <c r="V1767" s="6"/>
      <c r="W1767" s="6"/>
    </row>
    <row r="1768" spans="1:23">
      <c r="A1768" s="1"/>
      <c r="N1768" s="6"/>
      <c r="O1768" s="6"/>
      <c r="P1768" s="6"/>
      <c r="Q1768" s="6"/>
      <c r="R1768" s="6"/>
      <c r="S1768" s="6"/>
      <c r="T1768" s="6"/>
      <c r="U1768" s="6"/>
      <c r="V1768" s="6"/>
      <c r="W1768" s="6"/>
    </row>
    <row r="1769" spans="1:23">
      <c r="A1769" s="1"/>
      <c r="N1769" s="6"/>
      <c r="O1769" s="6"/>
      <c r="P1769" s="6"/>
      <c r="Q1769" s="6"/>
      <c r="R1769" s="6"/>
      <c r="S1769" s="6"/>
      <c r="T1769" s="6"/>
      <c r="U1769" s="6"/>
      <c r="V1769" s="6"/>
      <c r="W1769" s="6"/>
    </row>
    <row r="1770" spans="1:23">
      <c r="A1770" s="1"/>
      <c r="N1770" s="6"/>
      <c r="O1770" s="6"/>
      <c r="P1770" s="6"/>
      <c r="Q1770" s="6"/>
      <c r="R1770" s="6"/>
      <c r="S1770" s="6"/>
      <c r="T1770" s="6"/>
      <c r="U1770" s="6"/>
      <c r="V1770" s="6"/>
      <c r="W1770" s="6"/>
    </row>
    <row r="1771" spans="1:23">
      <c r="A1771" s="1"/>
      <c r="N1771" s="6"/>
      <c r="O1771" s="6"/>
      <c r="P1771" s="6"/>
      <c r="Q1771" s="6"/>
      <c r="R1771" s="6"/>
      <c r="S1771" s="6"/>
      <c r="T1771" s="6"/>
      <c r="U1771" s="6"/>
      <c r="V1771" s="6"/>
      <c r="W1771" s="6"/>
    </row>
    <row r="1772" spans="1:23">
      <c r="A1772" s="1"/>
      <c r="N1772" s="6"/>
      <c r="O1772" s="6"/>
      <c r="P1772" s="6"/>
      <c r="Q1772" s="6"/>
      <c r="R1772" s="6"/>
      <c r="S1772" s="6"/>
      <c r="T1772" s="6"/>
      <c r="U1772" s="6"/>
      <c r="V1772" s="6"/>
      <c r="W1772" s="6"/>
    </row>
    <row r="1773" spans="1:23">
      <c r="A1773" s="1"/>
      <c r="N1773" s="6"/>
      <c r="O1773" s="6"/>
      <c r="P1773" s="6"/>
      <c r="Q1773" s="6"/>
      <c r="R1773" s="6"/>
      <c r="S1773" s="6"/>
      <c r="T1773" s="6"/>
      <c r="U1773" s="6"/>
      <c r="V1773" s="6"/>
      <c r="W1773" s="6"/>
    </row>
    <row r="1774" spans="1:23">
      <c r="A1774" s="1"/>
      <c r="N1774" s="6"/>
      <c r="O1774" s="6"/>
      <c r="P1774" s="6"/>
      <c r="Q1774" s="6"/>
      <c r="R1774" s="6"/>
      <c r="S1774" s="6"/>
      <c r="T1774" s="6"/>
      <c r="U1774" s="6"/>
      <c r="V1774" s="6"/>
      <c r="W1774" s="6"/>
    </row>
    <row r="1775" spans="1:23">
      <c r="A1775" s="1"/>
      <c r="N1775" s="6"/>
      <c r="O1775" s="6"/>
      <c r="P1775" s="6"/>
      <c r="Q1775" s="6"/>
      <c r="R1775" s="6"/>
      <c r="S1775" s="6"/>
      <c r="T1775" s="6"/>
      <c r="U1775" s="6"/>
      <c r="V1775" s="6"/>
      <c r="W1775" s="6"/>
    </row>
    <row r="1776" spans="1:23">
      <c r="A1776" s="1"/>
      <c r="N1776" s="6"/>
      <c r="O1776" s="6"/>
      <c r="P1776" s="6"/>
      <c r="Q1776" s="6"/>
      <c r="R1776" s="6"/>
      <c r="S1776" s="6"/>
      <c r="T1776" s="6"/>
      <c r="U1776" s="6"/>
      <c r="V1776" s="6"/>
      <c r="W1776" s="6"/>
    </row>
    <row r="1777" spans="1:23">
      <c r="A1777" s="1"/>
      <c r="N1777" s="6"/>
      <c r="O1777" s="6"/>
      <c r="P1777" s="6"/>
      <c r="Q1777" s="6"/>
      <c r="R1777" s="6"/>
      <c r="S1777" s="6"/>
      <c r="T1777" s="6"/>
      <c r="U1777" s="6"/>
      <c r="V1777" s="6"/>
      <c r="W1777" s="6"/>
    </row>
    <row r="1778" spans="1:23">
      <c r="A1778" s="1"/>
      <c r="N1778" s="6"/>
      <c r="O1778" s="6"/>
      <c r="P1778" s="6"/>
      <c r="Q1778" s="6"/>
      <c r="R1778" s="6"/>
      <c r="S1778" s="6"/>
      <c r="T1778" s="6"/>
      <c r="U1778" s="6"/>
      <c r="V1778" s="6"/>
      <c r="W1778" s="6"/>
    </row>
    <row r="1779" spans="1:23">
      <c r="A1779" s="1"/>
      <c r="N1779" s="6"/>
      <c r="O1779" s="6"/>
      <c r="P1779" s="6"/>
      <c r="Q1779" s="6"/>
      <c r="R1779" s="6"/>
      <c r="S1779" s="6"/>
      <c r="T1779" s="6"/>
      <c r="U1779" s="6"/>
      <c r="V1779" s="6"/>
      <c r="W1779" s="6"/>
    </row>
    <row r="1780" spans="1:23">
      <c r="A1780" s="1"/>
      <c r="N1780" s="6"/>
      <c r="O1780" s="6"/>
      <c r="P1780" s="6"/>
      <c r="Q1780" s="6"/>
      <c r="R1780" s="6"/>
      <c r="S1780" s="6"/>
      <c r="T1780" s="6"/>
      <c r="U1780" s="6"/>
      <c r="V1780" s="6"/>
      <c r="W1780" s="6"/>
    </row>
    <row r="1781" spans="1:23">
      <c r="A1781" s="1"/>
      <c r="N1781" s="6"/>
      <c r="O1781" s="6"/>
      <c r="P1781" s="6"/>
      <c r="Q1781" s="6"/>
      <c r="R1781" s="6"/>
      <c r="S1781" s="6"/>
      <c r="T1781" s="6"/>
      <c r="U1781" s="6"/>
      <c r="V1781" s="6"/>
      <c r="W1781" s="6"/>
    </row>
    <row r="1782" spans="1:23">
      <c r="A1782" s="1"/>
      <c r="N1782" s="6"/>
      <c r="O1782" s="6"/>
      <c r="P1782" s="6"/>
      <c r="Q1782" s="6"/>
      <c r="R1782" s="6"/>
      <c r="S1782" s="6"/>
      <c r="T1782" s="6"/>
      <c r="U1782" s="6"/>
      <c r="V1782" s="6"/>
      <c r="W1782" s="6"/>
    </row>
    <row r="1783" spans="1:23">
      <c r="A1783" s="1"/>
      <c r="N1783" s="6"/>
      <c r="O1783" s="6"/>
      <c r="P1783" s="6"/>
      <c r="Q1783" s="6"/>
      <c r="R1783" s="6"/>
      <c r="S1783" s="6"/>
      <c r="T1783" s="6"/>
      <c r="U1783" s="6"/>
      <c r="V1783" s="6"/>
      <c r="W1783" s="6"/>
    </row>
    <row r="1784" spans="1:23">
      <c r="A1784" s="1"/>
      <c r="N1784" s="6"/>
      <c r="O1784" s="6"/>
      <c r="P1784" s="6"/>
      <c r="Q1784" s="6"/>
      <c r="R1784" s="6"/>
      <c r="S1784" s="6"/>
      <c r="T1784" s="6"/>
      <c r="U1784" s="6"/>
      <c r="V1784" s="6"/>
      <c r="W1784" s="6"/>
    </row>
    <row r="1785" spans="1:23">
      <c r="A1785" s="1"/>
      <c r="N1785" s="6"/>
      <c r="O1785" s="6"/>
      <c r="P1785" s="6"/>
      <c r="Q1785" s="6"/>
      <c r="R1785" s="6"/>
      <c r="S1785" s="6"/>
      <c r="T1785" s="6"/>
      <c r="U1785" s="6"/>
      <c r="V1785" s="6"/>
      <c r="W1785" s="6"/>
    </row>
    <row r="1786" spans="1:23">
      <c r="A1786" s="1"/>
      <c r="N1786" s="6"/>
      <c r="O1786" s="6"/>
      <c r="P1786" s="6"/>
      <c r="Q1786" s="6"/>
      <c r="R1786" s="6"/>
      <c r="S1786" s="6"/>
      <c r="T1786" s="6"/>
      <c r="U1786" s="6"/>
      <c r="V1786" s="6"/>
      <c r="W1786" s="6"/>
    </row>
    <row r="1787" spans="1:23">
      <c r="A1787" s="1"/>
      <c r="N1787" s="6"/>
      <c r="O1787" s="6"/>
      <c r="P1787" s="6"/>
      <c r="Q1787" s="6"/>
      <c r="R1787" s="6"/>
      <c r="S1787" s="6"/>
      <c r="T1787" s="6"/>
      <c r="U1787" s="6"/>
      <c r="V1787" s="6"/>
      <c r="W1787" s="6"/>
    </row>
    <row r="1788" spans="1:23">
      <c r="A1788" s="1"/>
      <c r="N1788" s="6"/>
      <c r="O1788" s="6"/>
      <c r="P1788" s="6"/>
      <c r="Q1788" s="6"/>
      <c r="R1788" s="6"/>
      <c r="S1788" s="6"/>
      <c r="T1788" s="6"/>
      <c r="U1788" s="6"/>
      <c r="V1788" s="6"/>
      <c r="W1788" s="6"/>
    </row>
    <row r="1789" spans="1:23">
      <c r="A1789" s="1"/>
      <c r="N1789" s="6"/>
      <c r="O1789" s="6"/>
      <c r="P1789" s="6"/>
      <c r="Q1789" s="6"/>
      <c r="R1789" s="6"/>
      <c r="S1789" s="6"/>
      <c r="T1789" s="6"/>
      <c r="U1789" s="6"/>
      <c r="V1789" s="6"/>
      <c r="W1789" s="6"/>
    </row>
    <row r="1790" spans="1:23">
      <c r="A1790" s="1"/>
      <c r="N1790" s="6"/>
      <c r="O1790" s="6"/>
      <c r="P1790" s="6"/>
      <c r="Q1790" s="6"/>
      <c r="R1790" s="6"/>
      <c r="S1790" s="6"/>
      <c r="T1790" s="6"/>
      <c r="U1790" s="6"/>
      <c r="V1790" s="6"/>
      <c r="W1790" s="6"/>
    </row>
    <row r="1791" spans="1:23">
      <c r="A1791" s="1"/>
      <c r="N1791" s="6"/>
      <c r="O1791" s="6"/>
      <c r="P1791" s="6"/>
      <c r="Q1791" s="6"/>
      <c r="R1791" s="6"/>
      <c r="S1791" s="6"/>
      <c r="T1791" s="6"/>
      <c r="U1791" s="6"/>
      <c r="V1791" s="6"/>
      <c r="W1791" s="6"/>
    </row>
    <row r="1792" spans="1:23">
      <c r="A1792" s="1"/>
      <c r="N1792" s="6"/>
      <c r="O1792" s="6"/>
      <c r="P1792" s="6"/>
      <c r="Q1792" s="6"/>
      <c r="R1792" s="6"/>
      <c r="S1792" s="6"/>
      <c r="T1792" s="6"/>
      <c r="U1792" s="6"/>
      <c r="V1792" s="6"/>
      <c r="W1792" s="6"/>
    </row>
    <row r="1793" spans="1:23">
      <c r="A1793" s="1"/>
      <c r="N1793" s="6"/>
      <c r="O1793" s="6"/>
      <c r="P1793" s="6"/>
      <c r="Q1793" s="6"/>
      <c r="R1793" s="6"/>
      <c r="S1793" s="6"/>
      <c r="T1793" s="6"/>
      <c r="U1793" s="6"/>
      <c r="V1793" s="6"/>
      <c r="W1793" s="6"/>
    </row>
    <row r="1794" spans="1:23">
      <c r="A1794" s="1"/>
      <c r="N1794" s="6"/>
      <c r="O1794" s="6"/>
      <c r="P1794" s="6"/>
      <c r="Q1794" s="6"/>
      <c r="R1794" s="6"/>
      <c r="S1794" s="6"/>
      <c r="T1794" s="6"/>
      <c r="U1794" s="6"/>
      <c r="V1794" s="6"/>
      <c r="W1794" s="6"/>
    </row>
    <row r="1795" spans="1:23">
      <c r="A1795" s="1"/>
      <c r="N1795" s="6"/>
      <c r="O1795" s="6"/>
      <c r="P1795" s="6"/>
      <c r="Q1795" s="6"/>
      <c r="R1795" s="6"/>
      <c r="S1795" s="6"/>
      <c r="T1795" s="6"/>
      <c r="U1795" s="6"/>
      <c r="V1795" s="6"/>
      <c r="W1795" s="6"/>
    </row>
    <row r="1796" spans="1:23">
      <c r="A1796" s="1"/>
      <c r="N1796" s="6"/>
      <c r="O1796" s="6"/>
      <c r="P1796" s="6"/>
      <c r="Q1796" s="6"/>
      <c r="R1796" s="6"/>
      <c r="S1796" s="6"/>
      <c r="T1796" s="6"/>
      <c r="U1796" s="6"/>
      <c r="V1796" s="6"/>
      <c r="W1796" s="6"/>
    </row>
    <row r="1797" spans="1:23">
      <c r="A1797" s="1"/>
      <c r="N1797" s="6"/>
      <c r="O1797" s="6"/>
      <c r="P1797" s="6"/>
      <c r="Q1797" s="6"/>
      <c r="R1797" s="6"/>
      <c r="S1797" s="6"/>
      <c r="T1797" s="6"/>
      <c r="U1797" s="6"/>
      <c r="V1797" s="6"/>
      <c r="W1797" s="6"/>
    </row>
    <row r="1798" spans="1:23">
      <c r="A1798" s="1"/>
      <c r="N1798" s="6"/>
      <c r="O1798" s="6"/>
      <c r="P1798" s="6"/>
      <c r="Q1798" s="6"/>
      <c r="R1798" s="6"/>
      <c r="S1798" s="6"/>
      <c r="T1798" s="6"/>
      <c r="U1798" s="6"/>
      <c r="V1798" s="6"/>
      <c r="W1798" s="6"/>
    </row>
    <row r="1799" spans="1:23">
      <c r="A1799" s="1"/>
      <c r="N1799" s="6"/>
      <c r="O1799" s="6"/>
      <c r="P1799" s="6"/>
      <c r="Q1799" s="6"/>
      <c r="R1799" s="6"/>
      <c r="S1799" s="6"/>
      <c r="T1799" s="6"/>
      <c r="U1799" s="6"/>
      <c r="V1799" s="6"/>
      <c r="W1799" s="6"/>
    </row>
    <row r="1800" spans="1:23">
      <c r="A1800" s="1"/>
      <c r="N1800" s="6"/>
      <c r="O1800" s="6"/>
      <c r="P1800" s="6"/>
      <c r="Q1800" s="6"/>
      <c r="R1800" s="6"/>
      <c r="S1800" s="6"/>
      <c r="T1800" s="6"/>
      <c r="U1800" s="6"/>
      <c r="V1800" s="6"/>
      <c r="W1800" s="6"/>
    </row>
    <row r="1801" spans="1:23">
      <c r="A1801" s="1"/>
      <c r="N1801" s="6"/>
      <c r="O1801" s="6"/>
      <c r="P1801" s="6"/>
      <c r="Q1801" s="6"/>
      <c r="R1801" s="6"/>
      <c r="S1801" s="6"/>
      <c r="T1801" s="6"/>
      <c r="U1801" s="6"/>
      <c r="V1801" s="6"/>
      <c r="W1801" s="6"/>
    </row>
    <row r="1802" spans="1:23">
      <c r="A1802" s="1"/>
      <c r="N1802" s="6"/>
      <c r="O1802" s="6"/>
      <c r="P1802" s="6"/>
      <c r="Q1802" s="6"/>
      <c r="R1802" s="6"/>
      <c r="S1802" s="6"/>
      <c r="T1802" s="6"/>
      <c r="U1802" s="6"/>
      <c r="V1802" s="6"/>
      <c r="W1802" s="6"/>
    </row>
    <row r="1803" spans="1:23">
      <c r="A1803" s="1"/>
      <c r="N1803" s="6"/>
      <c r="O1803" s="6"/>
      <c r="P1803" s="6"/>
      <c r="Q1803" s="6"/>
      <c r="R1803" s="6"/>
      <c r="S1803" s="6"/>
      <c r="T1803" s="6"/>
      <c r="U1803" s="6"/>
      <c r="V1803" s="6"/>
      <c r="W1803" s="6"/>
    </row>
    <row r="1804" spans="1:23">
      <c r="A1804" s="1"/>
      <c r="N1804" s="6"/>
      <c r="O1804" s="6"/>
      <c r="P1804" s="6"/>
      <c r="Q1804" s="6"/>
      <c r="R1804" s="6"/>
      <c r="S1804" s="6"/>
      <c r="T1804" s="6"/>
      <c r="U1804" s="6"/>
      <c r="V1804" s="6"/>
      <c r="W1804" s="6"/>
    </row>
    <row r="1805" spans="1:23">
      <c r="A1805" s="1"/>
      <c r="N1805" s="6"/>
      <c r="O1805" s="6"/>
      <c r="P1805" s="6"/>
      <c r="Q1805" s="6"/>
      <c r="R1805" s="6"/>
      <c r="S1805" s="6"/>
      <c r="T1805" s="6"/>
      <c r="U1805" s="6"/>
      <c r="V1805" s="6"/>
      <c r="W1805" s="6"/>
    </row>
    <row r="1806" spans="1:23">
      <c r="A1806" s="1"/>
      <c r="N1806" s="6"/>
      <c r="O1806" s="6"/>
      <c r="P1806" s="6"/>
      <c r="Q1806" s="6"/>
      <c r="R1806" s="6"/>
      <c r="S1806" s="6"/>
      <c r="T1806" s="6"/>
      <c r="U1806" s="6"/>
      <c r="V1806" s="6"/>
      <c r="W1806" s="6"/>
    </row>
    <row r="1807" spans="1:23">
      <c r="A1807" s="1"/>
      <c r="N1807" s="6"/>
      <c r="O1807" s="6"/>
      <c r="P1807" s="6"/>
      <c r="Q1807" s="6"/>
      <c r="R1807" s="6"/>
      <c r="S1807" s="6"/>
      <c r="T1807" s="6"/>
      <c r="U1807" s="6"/>
      <c r="V1807" s="6"/>
      <c r="W1807" s="6"/>
    </row>
    <row r="1808" spans="1:23">
      <c r="A1808" s="1"/>
      <c r="N1808" s="6"/>
      <c r="O1808" s="6"/>
      <c r="P1808" s="6"/>
      <c r="Q1808" s="6"/>
      <c r="R1808" s="6"/>
      <c r="S1808" s="6"/>
      <c r="T1808" s="6"/>
      <c r="U1808" s="6"/>
      <c r="V1808" s="6"/>
      <c r="W1808" s="6"/>
    </row>
    <row r="1809" spans="1:23">
      <c r="A1809" s="1"/>
      <c r="N1809" s="6"/>
      <c r="O1809" s="6"/>
      <c r="P1809" s="6"/>
      <c r="Q1809" s="6"/>
      <c r="R1809" s="6"/>
      <c r="S1809" s="6"/>
      <c r="T1809" s="6"/>
      <c r="U1809" s="6"/>
      <c r="V1809" s="6"/>
      <c r="W1809" s="6"/>
    </row>
    <row r="1810" spans="1:23">
      <c r="A1810" s="1"/>
      <c r="N1810" s="6"/>
      <c r="O1810" s="6"/>
      <c r="P1810" s="6"/>
      <c r="Q1810" s="6"/>
      <c r="R1810" s="6"/>
      <c r="S1810" s="6"/>
      <c r="T1810" s="6"/>
      <c r="U1810" s="6"/>
      <c r="V1810" s="6"/>
      <c r="W1810" s="6"/>
    </row>
    <row r="1811" spans="1:23">
      <c r="A1811" s="1"/>
      <c r="N1811" s="6"/>
      <c r="O1811" s="6"/>
      <c r="P1811" s="6"/>
      <c r="Q1811" s="6"/>
      <c r="R1811" s="6"/>
      <c r="S1811" s="6"/>
      <c r="T1811" s="6"/>
      <c r="U1811" s="6"/>
      <c r="V1811" s="6"/>
      <c r="W1811" s="6"/>
    </row>
    <row r="1812" spans="1:23">
      <c r="A1812" s="1"/>
      <c r="N1812" s="6"/>
      <c r="O1812" s="6"/>
      <c r="P1812" s="6"/>
      <c r="Q1812" s="6"/>
      <c r="R1812" s="6"/>
      <c r="S1812" s="6"/>
      <c r="T1812" s="6"/>
      <c r="U1812" s="6"/>
      <c r="V1812" s="6"/>
      <c r="W1812" s="6"/>
    </row>
    <row r="1813" spans="1:23">
      <c r="A1813" s="1"/>
      <c r="N1813" s="6"/>
      <c r="O1813" s="6"/>
      <c r="P1813" s="6"/>
      <c r="Q1813" s="6"/>
      <c r="R1813" s="6"/>
      <c r="S1813" s="6"/>
      <c r="T1813" s="6"/>
      <c r="U1813" s="6"/>
      <c r="V1813" s="6"/>
      <c r="W1813" s="6"/>
    </row>
    <row r="1814" spans="1:23">
      <c r="A1814" s="1"/>
      <c r="N1814" s="6"/>
      <c r="O1814" s="6"/>
      <c r="P1814" s="6"/>
      <c r="Q1814" s="6"/>
      <c r="R1814" s="6"/>
      <c r="S1814" s="6"/>
      <c r="T1814" s="6"/>
      <c r="U1814" s="6"/>
      <c r="V1814" s="6"/>
      <c r="W1814" s="6"/>
    </row>
    <row r="1815" spans="1:23">
      <c r="A1815" s="1"/>
      <c r="N1815" s="6"/>
      <c r="O1815" s="6"/>
      <c r="P1815" s="6"/>
      <c r="Q1815" s="6"/>
      <c r="R1815" s="6"/>
      <c r="S1815" s="6"/>
      <c r="T1815" s="6"/>
      <c r="U1815" s="6"/>
      <c r="V1815" s="6"/>
      <c r="W1815" s="6"/>
    </row>
    <row r="1816" spans="1:23">
      <c r="A1816" s="1"/>
      <c r="N1816" s="6"/>
      <c r="O1816" s="6"/>
      <c r="P1816" s="6"/>
      <c r="Q1816" s="6"/>
      <c r="R1816" s="6"/>
      <c r="S1816" s="6"/>
      <c r="T1816" s="6"/>
      <c r="U1816" s="6"/>
      <c r="V1816" s="6"/>
      <c r="W1816" s="6"/>
    </row>
    <row r="1817" spans="1:23">
      <c r="A1817" s="1"/>
      <c r="N1817" s="6"/>
      <c r="O1817" s="6"/>
      <c r="P1817" s="6"/>
      <c r="Q1817" s="6"/>
      <c r="R1817" s="6"/>
      <c r="S1817" s="6"/>
      <c r="T1817" s="6"/>
      <c r="U1817" s="6"/>
      <c r="V1817" s="6"/>
      <c r="W1817" s="6"/>
    </row>
    <row r="1818" spans="1:23">
      <c r="A1818" s="1"/>
      <c r="N1818" s="6"/>
      <c r="O1818" s="6"/>
      <c r="P1818" s="6"/>
      <c r="Q1818" s="6"/>
      <c r="R1818" s="6"/>
      <c r="S1818" s="6"/>
      <c r="T1818" s="6"/>
      <c r="U1818" s="6"/>
      <c r="V1818" s="6"/>
    </row>
    <row r="1819" spans="1:23">
      <c r="A1819" s="1"/>
      <c r="N1819" s="6"/>
      <c r="O1819" s="6"/>
      <c r="P1819" s="6"/>
      <c r="Q1819" s="6"/>
      <c r="R1819" s="6"/>
      <c r="S1819" s="6"/>
      <c r="T1819" s="6"/>
      <c r="U1819" s="6"/>
      <c r="V1819" s="6"/>
    </row>
    <row r="1820" spans="1:23">
      <c r="A1820" s="1"/>
      <c r="N1820" s="6"/>
      <c r="O1820" s="6"/>
      <c r="P1820" s="6"/>
      <c r="Q1820" s="6"/>
      <c r="R1820" s="6"/>
      <c r="S1820" s="6"/>
      <c r="T1820" s="6"/>
      <c r="U1820" s="6"/>
      <c r="V1820" s="6"/>
    </row>
    <row r="1821" spans="1:23">
      <c r="A1821" s="1"/>
      <c r="N1821" s="6"/>
      <c r="O1821" s="6"/>
      <c r="P1821" s="6"/>
      <c r="Q1821" s="6"/>
      <c r="R1821" s="6"/>
      <c r="S1821" s="6"/>
      <c r="T1821" s="6"/>
      <c r="U1821" s="6"/>
      <c r="V1821" s="6"/>
    </row>
    <row r="1822" spans="1:23">
      <c r="A1822" s="1"/>
      <c r="N1822" s="6"/>
      <c r="O1822" s="6"/>
      <c r="P1822" s="6"/>
      <c r="Q1822" s="6"/>
      <c r="R1822" s="6"/>
      <c r="S1822" s="6"/>
      <c r="T1822" s="6"/>
      <c r="U1822" s="6"/>
      <c r="V1822" s="6"/>
    </row>
    <row r="1823" spans="1:23">
      <c r="A1823" s="1"/>
      <c r="N1823" s="6"/>
      <c r="O1823" s="6"/>
      <c r="P1823" s="6"/>
      <c r="Q1823" s="6"/>
      <c r="R1823" s="6"/>
      <c r="S1823" s="6"/>
      <c r="T1823" s="6"/>
      <c r="U1823" s="6"/>
      <c r="V1823" s="6"/>
    </row>
    <row r="1824" spans="1:23">
      <c r="A1824" s="1"/>
      <c r="N1824" s="6"/>
      <c r="O1824" s="6"/>
      <c r="P1824" s="6"/>
      <c r="Q1824" s="6"/>
      <c r="R1824" s="6"/>
      <c r="S1824" s="6"/>
      <c r="T1824" s="6"/>
      <c r="U1824" s="6"/>
      <c r="V1824" s="6"/>
    </row>
    <row r="1825" spans="1:22">
      <c r="A1825" s="1"/>
      <c r="N1825" s="6"/>
      <c r="O1825" s="6"/>
      <c r="P1825" s="6"/>
      <c r="Q1825" s="6"/>
      <c r="R1825" s="6"/>
      <c r="S1825" s="6"/>
      <c r="T1825" s="6"/>
      <c r="U1825" s="6"/>
      <c r="V1825" s="6"/>
    </row>
    <row r="1826" spans="1:22">
      <c r="A1826" s="1"/>
      <c r="N1826" s="6"/>
      <c r="O1826" s="6"/>
      <c r="P1826" s="6"/>
      <c r="Q1826" s="6"/>
      <c r="R1826" s="6"/>
      <c r="S1826" s="6"/>
      <c r="T1826" s="6"/>
      <c r="U1826" s="6"/>
      <c r="V1826" s="6"/>
    </row>
    <row r="1827" spans="1:22">
      <c r="A1827" s="1"/>
      <c r="N1827" s="6"/>
      <c r="O1827" s="6"/>
      <c r="P1827" s="6"/>
      <c r="Q1827" s="6"/>
      <c r="R1827" s="6"/>
      <c r="S1827" s="6"/>
      <c r="T1827" s="6"/>
      <c r="U1827" s="6"/>
      <c r="V1827" s="6"/>
    </row>
    <row r="1828" spans="1:22">
      <c r="A1828" s="1"/>
      <c r="N1828" s="6"/>
      <c r="O1828" s="6"/>
      <c r="P1828" s="6"/>
      <c r="Q1828" s="6"/>
      <c r="R1828" s="6"/>
      <c r="S1828" s="6"/>
      <c r="T1828" s="6"/>
      <c r="U1828" s="6"/>
      <c r="V1828" s="6"/>
    </row>
    <row r="1829" spans="1:22">
      <c r="A1829" s="1"/>
      <c r="N1829" s="6"/>
      <c r="O1829" s="6"/>
      <c r="P1829" s="6"/>
      <c r="Q1829" s="6"/>
      <c r="R1829" s="6"/>
      <c r="S1829" s="6"/>
      <c r="T1829" s="6"/>
      <c r="U1829" s="6"/>
      <c r="V1829" s="6"/>
    </row>
    <row r="1830" spans="1:22">
      <c r="A1830" s="1"/>
      <c r="N1830" s="6"/>
      <c r="O1830" s="6"/>
      <c r="P1830" s="6"/>
      <c r="Q1830" s="6"/>
      <c r="R1830" s="6"/>
      <c r="S1830" s="6"/>
      <c r="T1830" s="6"/>
      <c r="U1830" s="6"/>
      <c r="V1830" s="6"/>
    </row>
    <row r="1831" spans="1:22">
      <c r="A1831" s="1"/>
      <c r="N1831" s="6"/>
      <c r="O1831" s="6"/>
      <c r="P1831" s="6"/>
      <c r="Q1831" s="6"/>
      <c r="R1831" s="6"/>
      <c r="S1831" s="6"/>
      <c r="T1831" s="6"/>
      <c r="U1831" s="6"/>
      <c r="V1831" s="6"/>
    </row>
    <row r="1832" spans="1:22">
      <c r="A1832" s="1"/>
      <c r="N1832" s="6"/>
      <c r="O1832" s="6"/>
      <c r="P1832" s="6"/>
      <c r="Q1832" s="6"/>
      <c r="R1832" s="6"/>
      <c r="S1832" s="6"/>
      <c r="T1832" s="6"/>
      <c r="U1832" s="6"/>
      <c r="V1832" s="6"/>
    </row>
    <row r="1833" spans="1:22">
      <c r="A1833" s="1"/>
      <c r="N1833" s="6"/>
      <c r="O1833" s="6"/>
      <c r="P1833" s="6"/>
      <c r="Q1833" s="6"/>
      <c r="R1833" s="6"/>
      <c r="S1833" s="6"/>
      <c r="T1833" s="6"/>
      <c r="U1833" s="6"/>
      <c r="V1833" s="6"/>
    </row>
    <row r="1834" spans="1:22">
      <c r="A1834" s="1"/>
      <c r="N1834" s="6"/>
      <c r="O1834" s="6"/>
      <c r="P1834" s="6"/>
      <c r="Q1834" s="6"/>
      <c r="R1834" s="6"/>
      <c r="S1834" s="6"/>
      <c r="T1834" s="6"/>
      <c r="U1834" s="6"/>
      <c r="V1834" s="6"/>
    </row>
    <row r="1835" spans="1:22">
      <c r="A1835" s="1"/>
      <c r="N1835" s="6"/>
      <c r="O1835" s="6"/>
      <c r="P1835" s="6"/>
      <c r="Q1835" s="6"/>
      <c r="R1835" s="6"/>
      <c r="S1835" s="6"/>
      <c r="T1835" s="6"/>
      <c r="U1835" s="6"/>
      <c r="V1835" s="6"/>
    </row>
    <row r="1836" spans="1:22">
      <c r="A1836" s="1"/>
      <c r="N1836" s="6"/>
      <c r="O1836" s="6"/>
      <c r="P1836" s="6"/>
      <c r="Q1836" s="6"/>
      <c r="R1836" s="6"/>
      <c r="S1836" s="6"/>
      <c r="T1836" s="6"/>
      <c r="U1836" s="6"/>
      <c r="V1836" s="6"/>
    </row>
    <row r="1837" spans="1:22">
      <c r="A1837" s="1"/>
      <c r="N1837" s="6"/>
      <c r="O1837" s="6"/>
      <c r="P1837" s="6"/>
      <c r="Q1837" s="6"/>
      <c r="R1837" s="6"/>
      <c r="S1837" s="6"/>
      <c r="T1837" s="6"/>
      <c r="U1837" s="6"/>
      <c r="V1837" s="6"/>
    </row>
    <row r="1838" spans="1:22">
      <c r="A1838" s="1"/>
      <c r="N1838" s="6"/>
      <c r="O1838" s="6"/>
      <c r="P1838" s="6"/>
      <c r="Q1838" s="6"/>
      <c r="R1838" s="6"/>
      <c r="S1838" s="6"/>
      <c r="T1838" s="6"/>
      <c r="U1838" s="6"/>
      <c r="V1838" s="6"/>
    </row>
    <row r="1839" spans="1:22">
      <c r="A1839" s="1"/>
      <c r="N1839" s="6"/>
      <c r="O1839" s="6"/>
      <c r="P1839" s="6"/>
      <c r="Q1839" s="6"/>
      <c r="R1839" s="6"/>
      <c r="S1839" s="6"/>
      <c r="T1839" s="6"/>
      <c r="U1839" s="6"/>
      <c r="V1839" s="6"/>
    </row>
    <row r="1840" spans="1:22">
      <c r="A1840" s="1"/>
      <c r="N1840" s="6"/>
      <c r="O1840" s="6"/>
      <c r="P1840" s="6"/>
      <c r="Q1840" s="6"/>
      <c r="R1840" s="6"/>
      <c r="S1840" s="6"/>
      <c r="T1840" s="6"/>
      <c r="U1840" s="6"/>
      <c r="V1840" s="6"/>
    </row>
    <row r="1841" spans="1:22">
      <c r="A1841" s="1"/>
      <c r="N1841" s="6"/>
      <c r="O1841" s="6"/>
      <c r="P1841" s="6"/>
      <c r="Q1841" s="6"/>
      <c r="R1841" s="6"/>
      <c r="S1841" s="6"/>
      <c r="T1841" s="6"/>
      <c r="U1841" s="6"/>
      <c r="V1841" s="6"/>
    </row>
    <row r="1842" spans="1:22">
      <c r="A1842" s="1"/>
      <c r="N1842" s="6"/>
      <c r="O1842" s="6"/>
      <c r="P1842" s="6"/>
      <c r="Q1842" s="6"/>
      <c r="R1842" s="6"/>
      <c r="S1842" s="6"/>
      <c r="T1842" s="6"/>
      <c r="U1842" s="6"/>
      <c r="V1842" s="6"/>
    </row>
    <row r="1843" spans="1:22">
      <c r="A1843" s="1"/>
      <c r="N1843" s="6"/>
      <c r="O1843" s="6"/>
      <c r="P1843" s="6"/>
      <c r="Q1843" s="6"/>
      <c r="R1843" s="6"/>
      <c r="S1843" s="6"/>
      <c r="T1843" s="6"/>
      <c r="U1843" s="6"/>
      <c r="V1843" s="6"/>
    </row>
    <row r="1844" spans="1:22">
      <c r="A1844" s="1"/>
      <c r="N1844" s="6"/>
      <c r="O1844" s="6"/>
      <c r="P1844" s="6"/>
      <c r="Q1844" s="6"/>
      <c r="R1844" s="6"/>
      <c r="S1844" s="6"/>
      <c r="T1844" s="6"/>
      <c r="U1844" s="6"/>
      <c r="V1844" s="6"/>
    </row>
    <row r="1845" spans="1:22">
      <c r="A1845" s="1"/>
      <c r="N1845" s="6"/>
      <c r="O1845" s="6"/>
      <c r="P1845" s="6"/>
      <c r="Q1845" s="6"/>
      <c r="R1845" s="6"/>
      <c r="S1845" s="6"/>
      <c r="T1845" s="6"/>
      <c r="U1845" s="6"/>
      <c r="V1845" s="6"/>
    </row>
    <row r="1846" spans="1:22">
      <c r="A1846" s="1"/>
      <c r="N1846" s="6"/>
      <c r="O1846" s="6"/>
      <c r="P1846" s="6"/>
      <c r="Q1846" s="6"/>
      <c r="R1846" s="6"/>
      <c r="S1846" s="6"/>
      <c r="T1846" s="6"/>
      <c r="U1846" s="6"/>
      <c r="V1846" s="6"/>
    </row>
    <row r="1847" spans="1:22">
      <c r="A1847" s="1"/>
      <c r="N1847" s="6"/>
      <c r="O1847" s="6"/>
      <c r="P1847" s="6"/>
      <c r="Q1847" s="6"/>
      <c r="R1847" s="6"/>
      <c r="S1847" s="6"/>
      <c r="T1847" s="6"/>
      <c r="U1847" s="6"/>
      <c r="V1847" s="6"/>
    </row>
    <row r="1848" spans="1:22">
      <c r="A1848" s="1"/>
      <c r="N1848" s="6"/>
      <c r="O1848" s="6"/>
      <c r="P1848" s="6"/>
      <c r="Q1848" s="6"/>
      <c r="R1848" s="6"/>
      <c r="S1848" s="6"/>
      <c r="T1848" s="6"/>
      <c r="U1848" s="6"/>
      <c r="V1848" s="6"/>
    </row>
    <row r="1849" spans="1:22">
      <c r="A1849" s="1"/>
      <c r="N1849" s="6"/>
      <c r="O1849" s="6"/>
      <c r="P1849" s="6"/>
      <c r="Q1849" s="6"/>
      <c r="R1849" s="6"/>
      <c r="S1849" s="6"/>
      <c r="T1849" s="6"/>
      <c r="U1849" s="6"/>
      <c r="V1849" s="6"/>
    </row>
    <row r="1850" spans="1:22">
      <c r="A1850" s="1"/>
      <c r="N1850" s="6"/>
      <c r="O1850" s="6"/>
      <c r="P1850" s="6"/>
      <c r="Q1850" s="6"/>
      <c r="R1850" s="6"/>
      <c r="S1850" s="6"/>
      <c r="T1850" s="6"/>
      <c r="U1850" s="6"/>
      <c r="V1850" s="6"/>
    </row>
    <row r="1851" spans="1:22">
      <c r="A1851" s="1"/>
      <c r="N1851" s="6"/>
      <c r="O1851" s="6"/>
      <c r="P1851" s="6"/>
      <c r="Q1851" s="6"/>
      <c r="R1851" s="6"/>
      <c r="S1851" s="6"/>
      <c r="T1851" s="6"/>
      <c r="U1851" s="6"/>
      <c r="V1851" s="6"/>
    </row>
    <row r="1852" spans="1:22">
      <c r="A1852" s="1"/>
      <c r="N1852" s="6"/>
      <c r="O1852" s="6"/>
      <c r="P1852" s="6"/>
      <c r="Q1852" s="6"/>
      <c r="R1852" s="6"/>
      <c r="S1852" s="6"/>
      <c r="T1852" s="6"/>
      <c r="U1852" s="6"/>
      <c r="V1852" s="6"/>
    </row>
    <row r="1853" spans="1:22">
      <c r="A1853" s="1"/>
      <c r="N1853" s="6"/>
      <c r="O1853" s="6"/>
      <c r="P1853" s="6"/>
      <c r="Q1853" s="6"/>
      <c r="R1853" s="6"/>
      <c r="S1853" s="6"/>
      <c r="T1853" s="6"/>
      <c r="U1853" s="6"/>
      <c r="V1853" s="6"/>
    </row>
    <row r="1854" spans="1:22">
      <c r="A1854" s="1"/>
      <c r="N1854" s="6"/>
      <c r="O1854" s="6"/>
      <c r="P1854" s="6"/>
      <c r="Q1854" s="6"/>
      <c r="R1854" s="6"/>
      <c r="S1854" s="6"/>
      <c r="T1854" s="6"/>
      <c r="U1854" s="6"/>
      <c r="V1854" s="6"/>
    </row>
    <row r="1855" spans="1:22">
      <c r="A1855" s="1"/>
      <c r="N1855" s="6"/>
      <c r="O1855" s="6"/>
      <c r="P1855" s="6"/>
      <c r="Q1855" s="6"/>
      <c r="R1855" s="6"/>
      <c r="S1855" s="6"/>
      <c r="T1855" s="6"/>
      <c r="U1855" s="6"/>
      <c r="V1855" s="6"/>
    </row>
    <row r="1856" spans="1:22">
      <c r="A1856" s="1"/>
      <c r="N1856" s="6"/>
      <c r="O1856" s="6"/>
      <c r="P1856" s="6"/>
      <c r="Q1856" s="6"/>
      <c r="R1856" s="6"/>
      <c r="S1856" s="6"/>
      <c r="T1856" s="6"/>
      <c r="U1856" s="6"/>
      <c r="V1856" s="6"/>
    </row>
    <row r="1857" spans="1:22">
      <c r="A1857" s="1"/>
      <c r="N1857" s="6"/>
      <c r="O1857" s="6"/>
      <c r="P1857" s="6"/>
      <c r="Q1857" s="6"/>
      <c r="R1857" s="6"/>
      <c r="S1857" s="6"/>
      <c r="T1857" s="6"/>
      <c r="U1857" s="6"/>
      <c r="V1857" s="6"/>
    </row>
    <row r="1858" spans="1:22">
      <c r="A1858" s="1"/>
      <c r="N1858" s="6"/>
      <c r="O1858" s="6"/>
      <c r="P1858" s="6"/>
      <c r="Q1858" s="6"/>
      <c r="R1858" s="6"/>
      <c r="S1858" s="6"/>
      <c r="T1858" s="6"/>
      <c r="U1858" s="6"/>
      <c r="V1858" s="6"/>
    </row>
    <row r="1859" spans="1:22">
      <c r="A1859" s="1"/>
      <c r="N1859" s="6"/>
      <c r="O1859" s="6"/>
      <c r="P1859" s="6"/>
      <c r="Q1859" s="6"/>
      <c r="R1859" s="6"/>
      <c r="S1859" s="6"/>
      <c r="T1859" s="6"/>
      <c r="U1859" s="6"/>
      <c r="V1859" s="6"/>
    </row>
    <row r="1860" spans="1:22">
      <c r="A1860" s="1"/>
      <c r="N1860" s="6"/>
      <c r="O1860" s="6"/>
      <c r="P1860" s="6"/>
      <c r="Q1860" s="6"/>
      <c r="R1860" s="6"/>
      <c r="S1860" s="6"/>
      <c r="T1860" s="6"/>
      <c r="U1860" s="6"/>
      <c r="V1860" s="6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3650"/>
  <sheetViews>
    <sheetView topLeftCell="A1653" workbookViewId="0">
      <selection activeCell="C1684" sqref="C1684"/>
    </sheetView>
  </sheetViews>
  <sheetFormatPr defaultColWidth="12.85546875" defaultRowHeight="15" customHeight="1"/>
  <cols>
    <col min="1" max="1" width="19.85546875" customWidth="1"/>
    <col min="2" max="2" width="9.7109375" customWidth="1"/>
    <col min="3" max="3" width="16.42578125" style="39" customWidth="1"/>
    <col min="4" max="4" width="56.85546875" customWidth="1"/>
  </cols>
  <sheetData>
    <row r="1" spans="1:26" ht="16.5" customHeight="1">
      <c r="A1" s="13" t="s">
        <v>81</v>
      </c>
      <c r="B1" s="13" t="s">
        <v>82</v>
      </c>
      <c r="C1" s="32" t="s">
        <v>2042</v>
      </c>
      <c r="D1" s="13" t="s">
        <v>83</v>
      </c>
      <c r="E1" s="14" t="s">
        <v>5</v>
      </c>
      <c r="F1" s="14" t="s">
        <v>84</v>
      </c>
      <c r="G1" s="15" t="s">
        <v>85</v>
      </c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2" spans="1:26" ht="15.75" customHeight="1">
      <c r="A2" s="14" t="s">
        <v>2030</v>
      </c>
      <c r="B2" s="18">
        <v>3</v>
      </c>
      <c r="C2" s="33">
        <v>4714781020558</v>
      </c>
      <c r="D2" s="14" t="s">
        <v>190</v>
      </c>
      <c r="E2" s="18">
        <v>2</v>
      </c>
      <c r="F2" s="18">
        <v>296</v>
      </c>
      <c r="G2" s="19">
        <f t="shared" ref="G2:G13" si="0">F2/890</f>
        <v>0.33258426966292137</v>
      </c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</row>
    <row r="3" spans="1:26" ht="15.75" customHeight="1">
      <c r="A3" s="14"/>
      <c r="B3" s="18"/>
      <c r="C3" s="33">
        <v>4714781020503</v>
      </c>
      <c r="D3" s="14" t="s">
        <v>182</v>
      </c>
      <c r="E3" s="18">
        <v>2</v>
      </c>
      <c r="F3" s="18">
        <v>296</v>
      </c>
      <c r="G3" s="19">
        <f t="shared" si="0"/>
        <v>0.33258426966292137</v>
      </c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</row>
    <row r="4" spans="1:26" ht="15.75" customHeight="1">
      <c r="A4" s="14"/>
      <c r="B4" s="18"/>
      <c r="C4" s="33">
        <v>4714781020466</v>
      </c>
      <c r="D4" s="14" t="s">
        <v>174</v>
      </c>
      <c r="E4" s="18">
        <v>2</v>
      </c>
      <c r="F4" s="18">
        <v>298</v>
      </c>
      <c r="G4" s="19">
        <f t="shared" si="0"/>
        <v>0.33483146067415731</v>
      </c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</row>
    <row r="5" spans="1:26" ht="15.75" customHeight="1">
      <c r="A5" s="14" t="s">
        <v>2043</v>
      </c>
      <c r="B5" s="18">
        <v>1</v>
      </c>
      <c r="C5" s="33">
        <v>4714781020558</v>
      </c>
      <c r="D5" s="14" t="s">
        <v>190</v>
      </c>
      <c r="E5" s="18">
        <v>6</v>
      </c>
      <c r="F5" s="18">
        <v>890</v>
      </c>
      <c r="G5" s="19">
        <f t="shared" si="0"/>
        <v>1</v>
      </c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</row>
    <row r="6" spans="1:26" ht="15.75" customHeight="1">
      <c r="A6" s="14" t="s">
        <v>2044</v>
      </c>
      <c r="B6" s="18">
        <v>1</v>
      </c>
      <c r="C6" s="33">
        <v>4714781020503</v>
      </c>
      <c r="D6" s="14" t="s">
        <v>182</v>
      </c>
      <c r="E6" s="18">
        <v>6</v>
      </c>
      <c r="F6" s="18">
        <v>890</v>
      </c>
      <c r="G6" s="19">
        <f t="shared" si="0"/>
        <v>1</v>
      </c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</row>
    <row r="7" spans="1:26" ht="15.75" customHeight="1">
      <c r="A7" s="14" t="s">
        <v>2045</v>
      </c>
      <c r="B7" s="18">
        <v>1</v>
      </c>
      <c r="C7" s="33">
        <v>4714781020466</v>
      </c>
      <c r="D7" s="14" t="s">
        <v>174</v>
      </c>
      <c r="E7" s="18">
        <v>6</v>
      </c>
      <c r="F7" s="18">
        <v>890</v>
      </c>
      <c r="G7" s="19">
        <f t="shared" si="0"/>
        <v>1</v>
      </c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</row>
    <row r="8" spans="1:26" ht="15.75" customHeight="1">
      <c r="A8" s="14" t="s">
        <v>2046</v>
      </c>
      <c r="B8" s="18">
        <v>2</v>
      </c>
      <c r="C8" s="33">
        <v>4714781020503</v>
      </c>
      <c r="D8" s="14" t="s">
        <v>182</v>
      </c>
      <c r="E8" s="18">
        <v>3</v>
      </c>
      <c r="F8" s="18">
        <v>445</v>
      </c>
      <c r="G8" s="19">
        <f t="shared" si="0"/>
        <v>0.5</v>
      </c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</row>
    <row r="9" spans="1:26" ht="15.75" customHeight="1">
      <c r="A9" s="14"/>
      <c r="B9" s="18"/>
      <c r="C9" s="33">
        <v>4714781020466</v>
      </c>
      <c r="D9" s="14" t="s">
        <v>174</v>
      </c>
      <c r="E9" s="18">
        <v>3</v>
      </c>
      <c r="F9" s="18">
        <v>445</v>
      </c>
      <c r="G9" s="19">
        <f t="shared" si="0"/>
        <v>0.5</v>
      </c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</row>
    <row r="10" spans="1:26" ht="15.75" customHeight="1">
      <c r="A10" s="14" t="s">
        <v>2047</v>
      </c>
      <c r="B10" s="18">
        <v>2</v>
      </c>
      <c r="C10" s="33">
        <v>4714781020503</v>
      </c>
      <c r="D10" s="14" t="s">
        <v>182</v>
      </c>
      <c r="E10" s="18">
        <v>3</v>
      </c>
      <c r="F10" s="18">
        <v>445</v>
      </c>
      <c r="G10" s="19">
        <f t="shared" si="0"/>
        <v>0.5</v>
      </c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</row>
    <row r="11" spans="1:26" ht="15.75" customHeight="1">
      <c r="A11" s="14"/>
      <c r="B11" s="18"/>
      <c r="C11" s="33">
        <v>4714781020558</v>
      </c>
      <c r="D11" s="14" t="s">
        <v>190</v>
      </c>
      <c r="E11" s="18">
        <v>3</v>
      </c>
      <c r="F11" s="18">
        <v>445</v>
      </c>
      <c r="G11" s="19">
        <f t="shared" si="0"/>
        <v>0.5</v>
      </c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 ht="15.75" customHeight="1">
      <c r="A12" s="14" t="s">
        <v>2048</v>
      </c>
      <c r="B12" s="18">
        <v>2</v>
      </c>
      <c r="C12" s="33">
        <v>4714781020466</v>
      </c>
      <c r="D12" s="14" t="s">
        <v>174</v>
      </c>
      <c r="E12" s="18">
        <v>3</v>
      </c>
      <c r="F12" s="18">
        <v>445</v>
      </c>
      <c r="G12" s="19">
        <f t="shared" si="0"/>
        <v>0.5</v>
      </c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 ht="15.75" customHeight="1">
      <c r="A13" s="14"/>
      <c r="B13" s="18"/>
      <c r="C13" s="33">
        <v>4714781020558</v>
      </c>
      <c r="D13" s="14" t="s">
        <v>190</v>
      </c>
      <c r="E13" s="18">
        <v>3</v>
      </c>
      <c r="F13" s="18">
        <v>445</v>
      </c>
      <c r="G13" s="19">
        <f t="shared" si="0"/>
        <v>0.5</v>
      </c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</row>
    <row r="14" spans="1:26" ht="15.75" customHeight="1">
      <c r="A14" s="14" t="s">
        <v>2031</v>
      </c>
      <c r="B14" s="18">
        <v>3</v>
      </c>
      <c r="C14" s="34" t="s">
        <v>420</v>
      </c>
      <c r="D14" s="20" t="s">
        <v>167</v>
      </c>
      <c r="E14" s="18">
        <v>2</v>
      </c>
      <c r="F14" s="18">
        <v>260</v>
      </c>
      <c r="G14" s="19">
        <f t="shared" ref="G14:G25" si="1">F14/780</f>
        <v>0.33333333333333331</v>
      </c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</row>
    <row r="15" spans="1:26" ht="15.75" customHeight="1">
      <c r="A15" s="14"/>
      <c r="B15" s="20"/>
      <c r="C15" s="34">
        <v>4714781021012</v>
      </c>
      <c r="D15" s="20" t="s">
        <v>168</v>
      </c>
      <c r="E15" s="18">
        <v>2</v>
      </c>
      <c r="F15" s="18">
        <v>260</v>
      </c>
      <c r="G15" s="19">
        <f t="shared" si="1"/>
        <v>0.33333333333333331</v>
      </c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</row>
    <row r="16" spans="1:26" ht="15.75" customHeight="1">
      <c r="A16" s="14"/>
      <c r="B16" s="20"/>
      <c r="C16" s="34">
        <v>4714781021029</v>
      </c>
      <c r="D16" s="20" t="s">
        <v>169</v>
      </c>
      <c r="E16" s="18">
        <v>2</v>
      </c>
      <c r="F16" s="18">
        <v>260</v>
      </c>
      <c r="G16" s="19">
        <f t="shared" si="1"/>
        <v>0.33333333333333331</v>
      </c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</row>
    <row r="17" spans="1:26" ht="15.75" customHeight="1">
      <c r="A17" s="14" t="s">
        <v>2049</v>
      </c>
      <c r="B17" s="18">
        <v>1</v>
      </c>
      <c r="C17" s="34" t="s">
        <v>420</v>
      </c>
      <c r="D17" s="20" t="s">
        <v>167</v>
      </c>
      <c r="E17" s="18">
        <v>6</v>
      </c>
      <c r="F17" s="18">
        <v>780</v>
      </c>
      <c r="G17" s="19">
        <f t="shared" si="1"/>
        <v>1</v>
      </c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</row>
    <row r="18" spans="1:26" ht="15.75" customHeight="1">
      <c r="A18" s="14" t="s">
        <v>2050</v>
      </c>
      <c r="B18" s="18">
        <v>1</v>
      </c>
      <c r="C18" s="34">
        <v>4714781021012</v>
      </c>
      <c r="D18" s="20" t="s">
        <v>168</v>
      </c>
      <c r="E18" s="18">
        <v>6</v>
      </c>
      <c r="F18" s="18">
        <v>780</v>
      </c>
      <c r="G18" s="19">
        <f t="shared" si="1"/>
        <v>1</v>
      </c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</row>
    <row r="19" spans="1:26" ht="15.75" customHeight="1">
      <c r="A19" s="14" t="s">
        <v>2051</v>
      </c>
      <c r="B19" s="18">
        <v>1</v>
      </c>
      <c r="C19" s="34">
        <v>4714781021029</v>
      </c>
      <c r="D19" s="20" t="s">
        <v>169</v>
      </c>
      <c r="E19" s="18">
        <v>6</v>
      </c>
      <c r="F19" s="18">
        <v>780</v>
      </c>
      <c r="G19" s="19">
        <f t="shared" si="1"/>
        <v>1</v>
      </c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</row>
    <row r="20" spans="1:26" ht="15.75" customHeight="1">
      <c r="A20" s="14" t="s">
        <v>2052</v>
      </c>
      <c r="B20" s="18">
        <v>2</v>
      </c>
      <c r="C20" s="34">
        <v>4714781021029</v>
      </c>
      <c r="D20" s="20" t="s">
        <v>169</v>
      </c>
      <c r="E20" s="18">
        <v>3</v>
      </c>
      <c r="F20" s="18">
        <v>390</v>
      </c>
      <c r="G20" s="19">
        <f t="shared" si="1"/>
        <v>0.5</v>
      </c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</row>
    <row r="21" spans="1:26" ht="15.75" customHeight="1">
      <c r="A21" s="14"/>
      <c r="B21" s="20"/>
      <c r="C21" s="34">
        <v>4714781021012</v>
      </c>
      <c r="D21" s="20" t="s">
        <v>168</v>
      </c>
      <c r="E21" s="18">
        <v>3</v>
      </c>
      <c r="F21" s="18">
        <v>390</v>
      </c>
      <c r="G21" s="19">
        <f t="shared" si="1"/>
        <v>0.5</v>
      </c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</row>
    <row r="22" spans="1:26" ht="15.75" customHeight="1">
      <c r="A22" s="14" t="s">
        <v>2053</v>
      </c>
      <c r="B22" s="18">
        <v>2</v>
      </c>
      <c r="C22" s="34">
        <v>4714781021029</v>
      </c>
      <c r="D22" s="20" t="s">
        <v>169</v>
      </c>
      <c r="E22" s="18">
        <v>3</v>
      </c>
      <c r="F22" s="18">
        <v>390</v>
      </c>
      <c r="G22" s="19">
        <f t="shared" si="1"/>
        <v>0.5</v>
      </c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</row>
    <row r="23" spans="1:26" ht="15.75" customHeight="1">
      <c r="A23" s="14"/>
      <c r="B23" s="20"/>
      <c r="C23" s="34" t="s">
        <v>420</v>
      </c>
      <c r="D23" s="20" t="s">
        <v>167</v>
      </c>
      <c r="E23" s="18">
        <v>3</v>
      </c>
      <c r="F23" s="18">
        <v>390</v>
      </c>
      <c r="G23" s="19">
        <f t="shared" si="1"/>
        <v>0.5</v>
      </c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</row>
    <row r="24" spans="1:26" ht="15.75" customHeight="1">
      <c r="A24" s="14" t="s">
        <v>2054</v>
      </c>
      <c r="B24" s="18">
        <v>2</v>
      </c>
      <c r="C24" s="34">
        <v>4714781021012</v>
      </c>
      <c r="D24" s="20" t="s">
        <v>168</v>
      </c>
      <c r="E24" s="18">
        <v>3</v>
      </c>
      <c r="F24" s="18">
        <v>390</v>
      </c>
      <c r="G24" s="19">
        <f t="shared" si="1"/>
        <v>0.5</v>
      </c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</row>
    <row r="25" spans="1:26" ht="15.75" customHeight="1">
      <c r="A25" s="14"/>
      <c r="B25" s="20"/>
      <c r="C25" s="34" t="s">
        <v>420</v>
      </c>
      <c r="D25" s="20" t="s">
        <v>167</v>
      </c>
      <c r="E25" s="18">
        <v>3</v>
      </c>
      <c r="F25" s="18">
        <v>390</v>
      </c>
      <c r="G25" s="19">
        <f t="shared" si="1"/>
        <v>0.5</v>
      </c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</row>
    <row r="26" spans="1:26" ht="15.75" customHeight="1">
      <c r="A26" s="14" t="s">
        <v>2055</v>
      </c>
      <c r="B26" s="18">
        <v>6</v>
      </c>
      <c r="C26" s="34">
        <v>4714781021029</v>
      </c>
      <c r="D26" s="20" t="s">
        <v>169</v>
      </c>
      <c r="E26" s="18">
        <v>1</v>
      </c>
      <c r="F26" s="18">
        <v>133</v>
      </c>
      <c r="G26" s="19">
        <f t="shared" ref="G26:G49" si="2">F26/820</f>
        <v>0.16219512195121952</v>
      </c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</row>
    <row r="27" spans="1:26" ht="15.75" customHeight="1">
      <c r="A27" s="14"/>
      <c r="B27" s="20"/>
      <c r="C27" s="34">
        <v>4714781021012</v>
      </c>
      <c r="D27" s="20" t="s">
        <v>168</v>
      </c>
      <c r="E27" s="18">
        <v>1</v>
      </c>
      <c r="F27" s="18">
        <v>133</v>
      </c>
      <c r="G27" s="19">
        <f t="shared" si="2"/>
        <v>0.16219512195121952</v>
      </c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</row>
    <row r="28" spans="1:26" ht="15.75" customHeight="1">
      <c r="A28" s="14"/>
      <c r="B28" s="20"/>
      <c r="C28" s="34" t="s">
        <v>420</v>
      </c>
      <c r="D28" s="20" t="s">
        <v>167</v>
      </c>
      <c r="E28" s="18">
        <v>1</v>
      </c>
      <c r="F28" s="18">
        <v>134</v>
      </c>
      <c r="G28" s="19">
        <f t="shared" si="2"/>
        <v>0.16341463414634147</v>
      </c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</row>
    <row r="29" spans="1:26" ht="15.75" customHeight="1">
      <c r="A29" s="14"/>
      <c r="B29" s="20"/>
      <c r="C29" s="33">
        <v>4714781020466</v>
      </c>
      <c r="D29" s="20" t="s">
        <v>174</v>
      </c>
      <c r="E29" s="18">
        <v>1</v>
      </c>
      <c r="F29" s="18">
        <v>140</v>
      </c>
      <c r="G29" s="19">
        <f t="shared" si="2"/>
        <v>0.17073170731707318</v>
      </c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</row>
    <row r="30" spans="1:26" ht="15.75" customHeight="1">
      <c r="A30" s="14"/>
      <c r="B30" s="20"/>
      <c r="C30" s="33">
        <v>4714781020503</v>
      </c>
      <c r="D30" s="20" t="s">
        <v>182</v>
      </c>
      <c r="E30" s="18">
        <v>1</v>
      </c>
      <c r="F30" s="18">
        <v>140</v>
      </c>
      <c r="G30" s="19">
        <f t="shared" si="2"/>
        <v>0.17073170731707318</v>
      </c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</row>
    <row r="31" spans="1:26" ht="15.75" customHeight="1">
      <c r="A31" s="14"/>
      <c r="B31" s="20"/>
      <c r="C31" s="33">
        <v>4714781020558</v>
      </c>
      <c r="D31" s="20" t="s">
        <v>190</v>
      </c>
      <c r="E31" s="18">
        <v>1</v>
      </c>
      <c r="F31" s="18">
        <v>140</v>
      </c>
      <c r="G31" s="19">
        <f t="shared" si="2"/>
        <v>0.17073170731707318</v>
      </c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</row>
    <row r="32" spans="1:26" ht="15.75" customHeight="1">
      <c r="A32" s="14" t="s">
        <v>2056</v>
      </c>
      <c r="B32" s="18">
        <v>2</v>
      </c>
      <c r="C32" s="34">
        <v>4714781021029</v>
      </c>
      <c r="D32" s="20" t="s">
        <v>169</v>
      </c>
      <c r="E32" s="18">
        <v>3</v>
      </c>
      <c r="F32" s="18">
        <v>400</v>
      </c>
      <c r="G32" s="19">
        <f t="shared" si="2"/>
        <v>0.48780487804878048</v>
      </c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</row>
    <row r="33" spans="1:26" ht="15.75" customHeight="1">
      <c r="A33" s="14"/>
      <c r="B33" s="20"/>
      <c r="C33" s="33">
        <v>4714781020558</v>
      </c>
      <c r="D33" s="20" t="s">
        <v>190</v>
      </c>
      <c r="E33" s="18">
        <v>3</v>
      </c>
      <c r="F33" s="18">
        <v>420</v>
      </c>
      <c r="G33" s="19">
        <f t="shared" si="2"/>
        <v>0.51219512195121952</v>
      </c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</row>
    <row r="34" spans="1:26" ht="15.75" customHeight="1">
      <c r="A34" s="14" t="s">
        <v>2057</v>
      </c>
      <c r="B34" s="18">
        <v>2</v>
      </c>
      <c r="C34" s="34">
        <v>4714781021029</v>
      </c>
      <c r="D34" s="20" t="s">
        <v>169</v>
      </c>
      <c r="E34" s="18">
        <v>3</v>
      </c>
      <c r="F34" s="18">
        <v>400</v>
      </c>
      <c r="G34" s="19">
        <f t="shared" si="2"/>
        <v>0.48780487804878048</v>
      </c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</row>
    <row r="35" spans="1:26" ht="15.75" customHeight="1">
      <c r="A35" s="14"/>
      <c r="B35" s="20"/>
      <c r="C35" s="33">
        <v>4714781020466</v>
      </c>
      <c r="D35" s="20" t="s">
        <v>174</v>
      </c>
      <c r="E35" s="18">
        <v>3</v>
      </c>
      <c r="F35" s="18">
        <v>420</v>
      </c>
      <c r="G35" s="19">
        <f t="shared" si="2"/>
        <v>0.51219512195121952</v>
      </c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</row>
    <row r="36" spans="1:26" ht="15.75" customHeight="1">
      <c r="A36" s="14" t="s">
        <v>2058</v>
      </c>
      <c r="B36" s="18">
        <v>2</v>
      </c>
      <c r="C36" s="34">
        <v>4714781021029</v>
      </c>
      <c r="D36" s="20" t="s">
        <v>169</v>
      </c>
      <c r="E36" s="18">
        <v>3</v>
      </c>
      <c r="F36" s="18">
        <v>400</v>
      </c>
      <c r="G36" s="19">
        <f t="shared" si="2"/>
        <v>0.48780487804878048</v>
      </c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</row>
    <row r="37" spans="1:26" ht="15.75" customHeight="1">
      <c r="A37" s="14"/>
      <c r="B37" s="20"/>
      <c r="C37" s="33">
        <v>4714781020503</v>
      </c>
      <c r="D37" s="20" t="s">
        <v>182</v>
      </c>
      <c r="E37" s="18">
        <v>3</v>
      </c>
      <c r="F37" s="18">
        <v>420</v>
      </c>
      <c r="G37" s="19">
        <f t="shared" si="2"/>
        <v>0.51219512195121952</v>
      </c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</row>
    <row r="38" spans="1:26" ht="15.75" customHeight="1">
      <c r="A38" s="14" t="s">
        <v>2059</v>
      </c>
      <c r="B38" s="18">
        <v>2</v>
      </c>
      <c r="C38" s="34">
        <v>4714781021012</v>
      </c>
      <c r="D38" s="20" t="s">
        <v>168</v>
      </c>
      <c r="E38" s="18">
        <v>3</v>
      </c>
      <c r="F38" s="18">
        <v>400</v>
      </c>
      <c r="G38" s="19">
        <f t="shared" si="2"/>
        <v>0.48780487804878048</v>
      </c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</row>
    <row r="39" spans="1:26" ht="15.75" customHeight="1">
      <c r="A39" s="14"/>
      <c r="B39" s="20"/>
      <c r="C39" s="33">
        <v>4714781020558</v>
      </c>
      <c r="D39" s="20" t="s">
        <v>190</v>
      </c>
      <c r="E39" s="18">
        <v>3</v>
      </c>
      <c r="F39" s="18">
        <v>420</v>
      </c>
      <c r="G39" s="19">
        <f t="shared" si="2"/>
        <v>0.51219512195121952</v>
      </c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</row>
    <row r="40" spans="1:26" ht="15.75" customHeight="1">
      <c r="A40" s="14" t="s">
        <v>2060</v>
      </c>
      <c r="B40" s="18">
        <v>2</v>
      </c>
      <c r="C40" s="34">
        <v>4714781021012</v>
      </c>
      <c r="D40" s="20" t="s">
        <v>168</v>
      </c>
      <c r="E40" s="18">
        <v>3</v>
      </c>
      <c r="F40" s="18">
        <v>400</v>
      </c>
      <c r="G40" s="19">
        <f t="shared" si="2"/>
        <v>0.48780487804878048</v>
      </c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</row>
    <row r="41" spans="1:26" ht="15.75" customHeight="1">
      <c r="A41" s="14"/>
      <c r="B41" s="20"/>
      <c r="C41" s="33">
        <v>4714781020466</v>
      </c>
      <c r="D41" s="20" t="s">
        <v>174</v>
      </c>
      <c r="E41" s="18">
        <v>3</v>
      </c>
      <c r="F41" s="18">
        <v>420</v>
      </c>
      <c r="G41" s="19">
        <f t="shared" si="2"/>
        <v>0.51219512195121952</v>
      </c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</row>
    <row r="42" spans="1:26" ht="15.75" customHeight="1">
      <c r="A42" s="14" t="s">
        <v>2061</v>
      </c>
      <c r="B42" s="18">
        <v>2</v>
      </c>
      <c r="C42" s="34">
        <v>4714781021012</v>
      </c>
      <c r="D42" s="20" t="s">
        <v>168</v>
      </c>
      <c r="E42" s="18">
        <v>3</v>
      </c>
      <c r="F42" s="18">
        <v>400</v>
      </c>
      <c r="G42" s="19">
        <f t="shared" si="2"/>
        <v>0.48780487804878048</v>
      </c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</row>
    <row r="43" spans="1:26" ht="15.75" customHeight="1">
      <c r="A43" s="14"/>
      <c r="B43" s="20"/>
      <c r="C43" s="33">
        <v>4714781020503</v>
      </c>
      <c r="D43" s="20" t="s">
        <v>182</v>
      </c>
      <c r="E43" s="18">
        <v>3</v>
      </c>
      <c r="F43" s="18">
        <v>420</v>
      </c>
      <c r="G43" s="19">
        <f t="shared" si="2"/>
        <v>0.51219512195121952</v>
      </c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</row>
    <row r="44" spans="1:26" ht="15.75" customHeight="1">
      <c r="A44" s="14" t="s">
        <v>2062</v>
      </c>
      <c r="B44" s="18">
        <v>2</v>
      </c>
      <c r="C44" s="34" t="s">
        <v>420</v>
      </c>
      <c r="D44" s="20" t="s">
        <v>167</v>
      </c>
      <c r="E44" s="18">
        <v>3</v>
      </c>
      <c r="F44" s="18">
        <v>400</v>
      </c>
      <c r="G44" s="19">
        <f t="shared" si="2"/>
        <v>0.48780487804878048</v>
      </c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</row>
    <row r="45" spans="1:26" ht="15.75" customHeight="1">
      <c r="A45" s="14"/>
      <c r="B45" s="20"/>
      <c r="C45" s="33">
        <v>4714781020558</v>
      </c>
      <c r="D45" s="20" t="s">
        <v>190</v>
      </c>
      <c r="E45" s="18">
        <v>3</v>
      </c>
      <c r="F45" s="18">
        <v>420</v>
      </c>
      <c r="G45" s="19">
        <f t="shared" si="2"/>
        <v>0.51219512195121952</v>
      </c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</row>
    <row r="46" spans="1:26" ht="15.75" customHeight="1">
      <c r="A46" s="14" t="s">
        <v>2063</v>
      </c>
      <c r="B46" s="18">
        <v>2</v>
      </c>
      <c r="C46" s="34" t="s">
        <v>420</v>
      </c>
      <c r="D46" s="20" t="s">
        <v>167</v>
      </c>
      <c r="E46" s="18">
        <v>3</v>
      </c>
      <c r="F46" s="18">
        <v>400</v>
      </c>
      <c r="G46" s="19">
        <f t="shared" si="2"/>
        <v>0.48780487804878048</v>
      </c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</row>
    <row r="47" spans="1:26" ht="15.75" customHeight="1">
      <c r="A47" s="14"/>
      <c r="B47" s="20"/>
      <c r="C47" s="33">
        <v>4714781020466</v>
      </c>
      <c r="D47" s="20" t="s">
        <v>174</v>
      </c>
      <c r="E47" s="18">
        <v>3</v>
      </c>
      <c r="F47" s="18">
        <v>420</v>
      </c>
      <c r="G47" s="19">
        <f t="shared" si="2"/>
        <v>0.51219512195121952</v>
      </c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</row>
    <row r="48" spans="1:26" ht="15.75" customHeight="1">
      <c r="A48" s="14" t="s">
        <v>2064</v>
      </c>
      <c r="B48" s="18">
        <v>2</v>
      </c>
      <c r="C48" s="34" t="s">
        <v>420</v>
      </c>
      <c r="D48" s="20" t="s">
        <v>167</v>
      </c>
      <c r="E48" s="18">
        <v>3</v>
      </c>
      <c r="F48" s="18">
        <v>400</v>
      </c>
      <c r="G48" s="19">
        <f t="shared" si="2"/>
        <v>0.48780487804878048</v>
      </c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</row>
    <row r="49" spans="1:26" ht="15.75" customHeight="1">
      <c r="A49" s="14"/>
      <c r="B49" s="18"/>
      <c r="C49" s="33">
        <v>4714781020503</v>
      </c>
      <c r="D49" s="20" t="s">
        <v>182</v>
      </c>
      <c r="E49" s="18">
        <v>3</v>
      </c>
      <c r="F49" s="18">
        <v>420</v>
      </c>
      <c r="G49" s="19">
        <f t="shared" si="2"/>
        <v>0.51219512195121952</v>
      </c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</row>
    <row r="50" spans="1:26" ht="15.75" customHeight="1">
      <c r="A50" s="14" t="s">
        <v>2065</v>
      </c>
      <c r="B50" s="18">
        <v>2</v>
      </c>
      <c r="C50" s="34" t="s">
        <v>37</v>
      </c>
      <c r="D50" s="20" t="s">
        <v>732</v>
      </c>
      <c r="E50" s="18">
        <v>2</v>
      </c>
      <c r="F50" s="18">
        <v>750</v>
      </c>
      <c r="G50" s="19">
        <f t="shared" ref="G50:G75" si="3">F50/1320</f>
        <v>0.56818181818181823</v>
      </c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</row>
    <row r="51" spans="1:26" ht="15.75" customHeight="1">
      <c r="A51" s="14"/>
      <c r="B51" s="18"/>
      <c r="C51" s="34" t="s">
        <v>25</v>
      </c>
      <c r="D51" s="20" t="s">
        <v>1059</v>
      </c>
      <c r="E51" s="18">
        <v>2</v>
      </c>
      <c r="F51" s="18">
        <v>570</v>
      </c>
      <c r="G51" s="19">
        <f t="shared" si="3"/>
        <v>0.43181818181818182</v>
      </c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</row>
    <row r="52" spans="1:26" ht="15.75" customHeight="1">
      <c r="A52" s="14" t="s">
        <v>2066</v>
      </c>
      <c r="B52" s="18">
        <v>2</v>
      </c>
      <c r="C52" s="34" t="s">
        <v>37</v>
      </c>
      <c r="D52" s="20" t="s">
        <v>732</v>
      </c>
      <c r="E52" s="18">
        <v>2</v>
      </c>
      <c r="F52" s="18">
        <v>750</v>
      </c>
      <c r="G52" s="19">
        <f t="shared" si="3"/>
        <v>0.56818181818181823</v>
      </c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</row>
    <row r="53" spans="1:26" ht="15.75" customHeight="1">
      <c r="A53" s="14"/>
      <c r="B53" s="18"/>
      <c r="C53" s="34" t="s">
        <v>23</v>
      </c>
      <c r="D53" s="20" t="s">
        <v>1061</v>
      </c>
      <c r="E53" s="18">
        <v>2</v>
      </c>
      <c r="F53" s="18">
        <v>570</v>
      </c>
      <c r="G53" s="19">
        <f t="shared" si="3"/>
        <v>0.43181818181818182</v>
      </c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</row>
    <row r="54" spans="1:26" ht="15.75" customHeight="1">
      <c r="A54" s="14" t="s">
        <v>2067</v>
      </c>
      <c r="B54" s="18">
        <v>2</v>
      </c>
      <c r="C54" s="34" t="s">
        <v>37</v>
      </c>
      <c r="D54" s="20" t="s">
        <v>732</v>
      </c>
      <c r="E54" s="18">
        <v>2</v>
      </c>
      <c r="F54" s="18">
        <v>750</v>
      </c>
      <c r="G54" s="19">
        <f t="shared" si="3"/>
        <v>0.56818181818181823</v>
      </c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</row>
    <row r="55" spans="1:26" ht="15.75" customHeight="1">
      <c r="A55" s="14"/>
      <c r="B55" s="18"/>
      <c r="C55" s="34" t="s">
        <v>27</v>
      </c>
      <c r="D55" s="20" t="s">
        <v>1062</v>
      </c>
      <c r="E55" s="18">
        <v>2</v>
      </c>
      <c r="F55" s="18">
        <v>570</v>
      </c>
      <c r="G55" s="19">
        <f t="shared" si="3"/>
        <v>0.43181818181818182</v>
      </c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</row>
    <row r="56" spans="1:26" ht="15.75" customHeight="1">
      <c r="A56" s="14" t="s">
        <v>2068</v>
      </c>
      <c r="B56" s="18">
        <v>2</v>
      </c>
      <c r="C56" s="34" t="s">
        <v>37</v>
      </c>
      <c r="D56" s="20" t="s">
        <v>732</v>
      </c>
      <c r="E56" s="18">
        <v>2</v>
      </c>
      <c r="F56" s="18">
        <v>750</v>
      </c>
      <c r="G56" s="19">
        <f t="shared" si="3"/>
        <v>0.56818181818181823</v>
      </c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</row>
    <row r="57" spans="1:26" ht="15.75" customHeight="1">
      <c r="A57" s="14"/>
      <c r="B57" s="18"/>
      <c r="C57" s="34" t="s">
        <v>29</v>
      </c>
      <c r="D57" s="20" t="s">
        <v>1055</v>
      </c>
      <c r="E57" s="18">
        <v>2</v>
      </c>
      <c r="F57" s="18">
        <v>570</v>
      </c>
      <c r="G57" s="19">
        <f t="shared" si="3"/>
        <v>0.43181818181818182</v>
      </c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</row>
    <row r="58" spans="1:26" ht="15.75" customHeight="1">
      <c r="A58" s="14" t="s">
        <v>2069</v>
      </c>
      <c r="B58" s="18">
        <v>3</v>
      </c>
      <c r="C58" s="34" t="s">
        <v>37</v>
      </c>
      <c r="D58" s="20" t="s">
        <v>732</v>
      </c>
      <c r="E58" s="18">
        <v>2</v>
      </c>
      <c r="F58" s="18">
        <v>750</v>
      </c>
      <c r="G58" s="19">
        <f t="shared" si="3"/>
        <v>0.56818181818181823</v>
      </c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</row>
    <row r="59" spans="1:26" ht="15.75" customHeight="1">
      <c r="A59" s="14"/>
      <c r="B59" s="18"/>
      <c r="C59" s="34" t="s">
        <v>25</v>
      </c>
      <c r="D59" s="20" t="s">
        <v>1059</v>
      </c>
      <c r="E59" s="18">
        <v>1</v>
      </c>
      <c r="F59" s="18">
        <v>285</v>
      </c>
      <c r="G59" s="19">
        <f t="shared" si="3"/>
        <v>0.21590909090909091</v>
      </c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</row>
    <row r="60" spans="1:26" ht="15.75" customHeight="1">
      <c r="A60" s="14"/>
      <c r="B60" s="18"/>
      <c r="C60" s="34" t="s">
        <v>29</v>
      </c>
      <c r="D60" s="20" t="s">
        <v>1055</v>
      </c>
      <c r="E60" s="18">
        <v>1</v>
      </c>
      <c r="F60" s="18">
        <v>285</v>
      </c>
      <c r="G60" s="19">
        <f t="shared" si="3"/>
        <v>0.21590909090909091</v>
      </c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</row>
    <row r="61" spans="1:26" ht="15.75" customHeight="1">
      <c r="A61" s="14" t="s">
        <v>2070</v>
      </c>
      <c r="B61" s="18">
        <v>3</v>
      </c>
      <c r="C61" s="34" t="s">
        <v>37</v>
      </c>
      <c r="D61" s="20" t="s">
        <v>732</v>
      </c>
      <c r="E61" s="18">
        <v>2</v>
      </c>
      <c r="F61" s="18">
        <v>750</v>
      </c>
      <c r="G61" s="19">
        <f t="shared" si="3"/>
        <v>0.56818181818181823</v>
      </c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</row>
    <row r="62" spans="1:26" ht="15.75" customHeight="1">
      <c r="A62" s="14"/>
      <c r="B62" s="18"/>
      <c r="C62" s="34" t="s">
        <v>29</v>
      </c>
      <c r="D62" s="20" t="s">
        <v>1055</v>
      </c>
      <c r="E62" s="18">
        <v>1</v>
      </c>
      <c r="F62" s="18">
        <v>285</v>
      </c>
      <c r="G62" s="19">
        <f t="shared" si="3"/>
        <v>0.21590909090909091</v>
      </c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</row>
    <row r="63" spans="1:26" ht="15.75" customHeight="1">
      <c r="A63" s="14"/>
      <c r="B63" s="18"/>
      <c r="C63" s="34" t="s">
        <v>27</v>
      </c>
      <c r="D63" s="20" t="s">
        <v>1062</v>
      </c>
      <c r="E63" s="18">
        <v>1</v>
      </c>
      <c r="F63" s="18">
        <v>285</v>
      </c>
      <c r="G63" s="19">
        <f t="shared" si="3"/>
        <v>0.21590909090909091</v>
      </c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</row>
    <row r="64" spans="1:26" ht="15.75" customHeight="1">
      <c r="A64" s="14" t="s">
        <v>2071</v>
      </c>
      <c r="B64" s="18">
        <v>3</v>
      </c>
      <c r="C64" s="34" t="s">
        <v>37</v>
      </c>
      <c r="D64" s="20" t="s">
        <v>732</v>
      </c>
      <c r="E64" s="18">
        <v>2</v>
      </c>
      <c r="F64" s="18">
        <v>750</v>
      </c>
      <c r="G64" s="19">
        <f t="shared" si="3"/>
        <v>0.56818181818181823</v>
      </c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</row>
    <row r="65" spans="1:26" ht="15.75" customHeight="1">
      <c r="A65" s="14"/>
      <c r="B65" s="18"/>
      <c r="C65" s="34" t="s">
        <v>29</v>
      </c>
      <c r="D65" s="20" t="s">
        <v>1055</v>
      </c>
      <c r="E65" s="18">
        <v>1</v>
      </c>
      <c r="F65" s="18">
        <v>285</v>
      </c>
      <c r="G65" s="19">
        <f t="shared" si="3"/>
        <v>0.21590909090909091</v>
      </c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</row>
    <row r="66" spans="1:26" ht="15.75" customHeight="1">
      <c r="A66" s="14"/>
      <c r="B66" s="18"/>
      <c r="C66" s="34" t="s">
        <v>23</v>
      </c>
      <c r="D66" s="20" t="s">
        <v>1061</v>
      </c>
      <c r="E66" s="18">
        <v>1</v>
      </c>
      <c r="F66" s="18">
        <v>285</v>
      </c>
      <c r="G66" s="19">
        <f t="shared" si="3"/>
        <v>0.21590909090909091</v>
      </c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</row>
    <row r="67" spans="1:26" ht="15.75" customHeight="1">
      <c r="A67" s="14" t="s">
        <v>2072</v>
      </c>
      <c r="B67" s="18">
        <v>3</v>
      </c>
      <c r="C67" s="34" t="s">
        <v>37</v>
      </c>
      <c r="D67" s="20" t="s">
        <v>732</v>
      </c>
      <c r="E67" s="18">
        <v>2</v>
      </c>
      <c r="F67" s="18">
        <v>750</v>
      </c>
      <c r="G67" s="19">
        <f t="shared" si="3"/>
        <v>0.56818181818181823</v>
      </c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</row>
    <row r="68" spans="1:26" ht="15.75" customHeight="1">
      <c r="A68" s="14"/>
      <c r="B68" s="18"/>
      <c r="C68" s="34" t="s">
        <v>25</v>
      </c>
      <c r="D68" s="20" t="s">
        <v>1059</v>
      </c>
      <c r="E68" s="18">
        <v>1</v>
      </c>
      <c r="F68" s="18">
        <v>285</v>
      </c>
      <c r="G68" s="19">
        <f t="shared" si="3"/>
        <v>0.21590909090909091</v>
      </c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</row>
    <row r="69" spans="1:26" ht="15.75" customHeight="1">
      <c r="A69" s="14"/>
      <c r="B69" s="18"/>
      <c r="C69" s="34" t="s">
        <v>23</v>
      </c>
      <c r="D69" s="20" t="s">
        <v>1061</v>
      </c>
      <c r="E69" s="18">
        <v>1</v>
      </c>
      <c r="F69" s="18">
        <v>285</v>
      </c>
      <c r="G69" s="19">
        <f t="shared" si="3"/>
        <v>0.21590909090909091</v>
      </c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</row>
    <row r="70" spans="1:26" ht="15.75" customHeight="1">
      <c r="A70" s="14" t="s">
        <v>2073</v>
      </c>
      <c r="B70" s="18">
        <v>3</v>
      </c>
      <c r="C70" s="34" t="s">
        <v>37</v>
      </c>
      <c r="D70" s="20" t="s">
        <v>732</v>
      </c>
      <c r="E70" s="18">
        <v>2</v>
      </c>
      <c r="F70" s="18">
        <v>750</v>
      </c>
      <c r="G70" s="19">
        <f t="shared" si="3"/>
        <v>0.56818181818181823</v>
      </c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</row>
    <row r="71" spans="1:26" ht="15.75" customHeight="1">
      <c r="A71" s="14"/>
      <c r="B71" s="18"/>
      <c r="C71" s="34" t="s">
        <v>25</v>
      </c>
      <c r="D71" s="20" t="s">
        <v>1059</v>
      </c>
      <c r="E71" s="18">
        <v>1</v>
      </c>
      <c r="F71" s="18">
        <v>285</v>
      </c>
      <c r="G71" s="19">
        <f t="shared" si="3"/>
        <v>0.21590909090909091</v>
      </c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</row>
    <row r="72" spans="1:26" ht="15.75" customHeight="1">
      <c r="A72" s="14"/>
      <c r="B72" s="18"/>
      <c r="C72" s="34" t="s">
        <v>27</v>
      </c>
      <c r="D72" s="20" t="s">
        <v>1062</v>
      </c>
      <c r="E72" s="18">
        <v>1</v>
      </c>
      <c r="F72" s="18">
        <v>285</v>
      </c>
      <c r="G72" s="19">
        <f t="shared" si="3"/>
        <v>0.21590909090909091</v>
      </c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</row>
    <row r="73" spans="1:26" ht="15.75" customHeight="1">
      <c r="A73" s="14" t="s">
        <v>2074</v>
      </c>
      <c r="B73" s="18">
        <v>3</v>
      </c>
      <c r="C73" s="34" t="s">
        <v>37</v>
      </c>
      <c r="D73" s="20" t="s">
        <v>732</v>
      </c>
      <c r="E73" s="18">
        <v>2</v>
      </c>
      <c r="F73" s="18">
        <v>750</v>
      </c>
      <c r="G73" s="19">
        <f t="shared" si="3"/>
        <v>0.56818181818181823</v>
      </c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</row>
    <row r="74" spans="1:26" ht="15.75" customHeight="1">
      <c r="A74" s="14"/>
      <c r="B74" s="18"/>
      <c r="C74" s="34" t="s">
        <v>27</v>
      </c>
      <c r="D74" s="20" t="s">
        <v>1062</v>
      </c>
      <c r="E74" s="18">
        <v>1</v>
      </c>
      <c r="F74" s="18">
        <v>285</v>
      </c>
      <c r="G74" s="19">
        <f t="shared" si="3"/>
        <v>0.21590909090909091</v>
      </c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</row>
    <row r="75" spans="1:26" ht="15.75" customHeight="1">
      <c r="A75" s="14"/>
      <c r="B75" s="18"/>
      <c r="C75" s="34" t="s">
        <v>23</v>
      </c>
      <c r="D75" s="20" t="s">
        <v>1061</v>
      </c>
      <c r="E75" s="18">
        <v>1</v>
      </c>
      <c r="F75" s="18">
        <v>285</v>
      </c>
      <c r="G75" s="19">
        <f t="shared" si="3"/>
        <v>0.21590909090909091</v>
      </c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</row>
    <row r="76" spans="1:26" ht="15.75" customHeight="1">
      <c r="A76" s="14" t="s">
        <v>2075</v>
      </c>
      <c r="B76" s="18">
        <v>1</v>
      </c>
      <c r="C76" s="33">
        <v>4714781020794</v>
      </c>
      <c r="D76" s="14" t="s">
        <v>264</v>
      </c>
      <c r="E76" s="18">
        <v>2</v>
      </c>
      <c r="F76" s="18">
        <v>230</v>
      </c>
      <c r="G76" s="19">
        <f t="shared" ref="G76:G84" si="4">F76/230</f>
        <v>1</v>
      </c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</row>
    <row r="77" spans="1:26" ht="15.75" customHeight="1">
      <c r="A77" s="14" t="s">
        <v>2076</v>
      </c>
      <c r="B77" s="18">
        <v>1</v>
      </c>
      <c r="C77" s="33">
        <v>4714781020800</v>
      </c>
      <c r="D77" s="14" t="s">
        <v>271</v>
      </c>
      <c r="E77" s="18">
        <v>2</v>
      </c>
      <c r="F77" s="18">
        <v>230</v>
      </c>
      <c r="G77" s="19">
        <f t="shared" si="4"/>
        <v>1</v>
      </c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</row>
    <row r="78" spans="1:26" ht="15.75" customHeight="1">
      <c r="A78" s="14" t="s">
        <v>2077</v>
      </c>
      <c r="B78" s="18">
        <v>1</v>
      </c>
      <c r="C78" s="33">
        <v>4714781020817</v>
      </c>
      <c r="D78" s="14" t="s">
        <v>303</v>
      </c>
      <c r="E78" s="18">
        <v>2</v>
      </c>
      <c r="F78" s="18">
        <v>230</v>
      </c>
      <c r="G78" s="19">
        <f t="shared" si="4"/>
        <v>1</v>
      </c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</row>
    <row r="79" spans="1:26" ht="15.75" customHeight="1">
      <c r="A79" s="14" t="s">
        <v>2078</v>
      </c>
      <c r="B79" s="18">
        <v>2</v>
      </c>
      <c r="C79" s="33">
        <v>4714781020794</v>
      </c>
      <c r="D79" s="14" t="s">
        <v>264</v>
      </c>
      <c r="E79" s="18">
        <v>1</v>
      </c>
      <c r="F79" s="18">
        <v>115</v>
      </c>
      <c r="G79" s="19">
        <f t="shared" si="4"/>
        <v>0.5</v>
      </c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</row>
    <row r="80" spans="1:26" ht="15.75" customHeight="1">
      <c r="A80" s="14"/>
      <c r="B80" s="14"/>
      <c r="C80" s="33">
        <v>4714781020800</v>
      </c>
      <c r="D80" s="14" t="s">
        <v>271</v>
      </c>
      <c r="E80" s="18">
        <v>1</v>
      </c>
      <c r="F80" s="18">
        <v>115</v>
      </c>
      <c r="G80" s="19">
        <f t="shared" si="4"/>
        <v>0.5</v>
      </c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</row>
    <row r="81" spans="1:26" ht="15.75" customHeight="1">
      <c r="A81" s="14" t="s">
        <v>2079</v>
      </c>
      <c r="B81" s="18">
        <v>2</v>
      </c>
      <c r="C81" s="33">
        <v>4714781020794</v>
      </c>
      <c r="D81" s="14" t="s">
        <v>264</v>
      </c>
      <c r="E81" s="18">
        <v>1</v>
      </c>
      <c r="F81" s="18">
        <v>115</v>
      </c>
      <c r="G81" s="19">
        <f t="shared" si="4"/>
        <v>0.5</v>
      </c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</row>
    <row r="82" spans="1:26" ht="15.75" customHeight="1">
      <c r="A82" s="14"/>
      <c r="B82" s="14"/>
      <c r="C82" s="33">
        <v>4714781020817</v>
      </c>
      <c r="D82" s="14" t="s">
        <v>303</v>
      </c>
      <c r="E82" s="18">
        <v>1</v>
      </c>
      <c r="F82" s="18">
        <v>115</v>
      </c>
      <c r="G82" s="19">
        <f t="shared" si="4"/>
        <v>0.5</v>
      </c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</row>
    <row r="83" spans="1:26" ht="15.75" customHeight="1">
      <c r="A83" s="14" t="s">
        <v>2080</v>
      </c>
      <c r="B83" s="18">
        <v>2</v>
      </c>
      <c r="C83" s="33">
        <v>4714781020800</v>
      </c>
      <c r="D83" s="14" t="s">
        <v>271</v>
      </c>
      <c r="E83" s="18">
        <v>1</v>
      </c>
      <c r="F83" s="18">
        <v>115</v>
      </c>
      <c r="G83" s="19">
        <f t="shared" si="4"/>
        <v>0.5</v>
      </c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</row>
    <row r="84" spans="1:26" ht="15.75" customHeight="1">
      <c r="A84" s="14"/>
      <c r="B84" s="14"/>
      <c r="C84" s="33">
        <v>4714781020817</v>
      </c>
      <c r="D84" s="14" t="s">
        <v>303</v>
      </c>
      <c r="E84" s="18">
        <v>1</v>
      </c>
      <c r="F84" s="18">
        <v>115</v>
      </c>
      <c r="G84" s="19">
        <f t="shared" si="4"/>
        <v>0.5</v>
      </c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</row>
    <row r="85" spans="1:26" ht="15.75" customHeight="1">
      <c r="A85" s="14" t="s">
        <v>2033</v>
      </c>
      <c r="B85" s="18">
        <v>1</v>
      </c>
      <c r="C85" s="33">
        <v>4714781020770</v>
      </c>
      <c r="D85" s="14" t="s">
        <v>305</v>
      </c>
      <c r="E85" s="18">
        <v>2</v>
      </c>
      <c r="F85" s="18">
        <v>270</v>
      </c>
      <c r="G85" s="19">
        <f>F85/270</f>
        <v>1</v>
      </c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</row>
    <row r="86" spans="1:26" ht="15.75" customHeight="1">
      <c r="A86" s="14" t="s">
        <v>2081</v>
      </c>
      <c r="B86" s="18">
        <v>1</v>
      </c>
      <c r="C86" s="33">
        <v>4714781020848</v>
      </c>
      <c r="D86" s="14" t="s">
        <v>322</v>
      </c>
      <c r="E86" s="18">
        <v>2</v>
      </c>
      <c r="F86" s="18">
        <v>650</v>
      </c>
      <c r="G86" s="19">
        <f t="shared" ref="G86:G101" si="5">F86/650</f>
        <v>1</v>
      </c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</row>
    <row r="87" spans="1:26" ht="15.75" customHeight="1">
      <c r="A87" s="14" t="s">
        <v>2082</v>
      </c>
      <c r="B87" s="18">
        <v>1</v>
      </c>
      <c r="C87" s="33" t="s">
        <v>445</v>
      </c>
      <c r="D87" s="14" t="s">
        <v>324</v>
      </c>
      <c r="E87" s="18">
        <v>2</v>
      </c>
      <c r="F87" s="18">
        <v>650</v>
      </c>
      <c r="G87" s="19">
        <f t="shared" si="5"/>
        <v>1</v>
      </c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</row>
    <row r="88" spans="1:26" ht="15.75" customHeight="1">
      <c r="A88" s="14" t="s">
        <v>2083</v>
      </c>
      <c r="B88" s="18">
        <v>2</v>
      </c>
      <c r="C88" s="33">
        <v>4714781020848</v>
      </c>
      <c r="D88" s="14" t="s">
        <v>322</v>
      </c>
      <c r="E88" s="18">
        <v>1</v>
      </c>
      <c r="F88" s="18">
        <v>325</v>
      </c>
      <c r="G88" s="19">
        <f t="shared" si="5"/>
        <v>0.5</v>
      </c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</row>
    <row r="89" spans="1:26" ht="15.75" customHeight="1">
      <c r="A89" s="14"/>
      <c r="B89" s="14"/>
      <c r="C89" s="33" t="s">
        <v>445</v>
      </c>
      <c r="D89" s="14" t="s">
        <v>324</v>
      </c>
      <c r="E89" s="18">
        <v>1</v>
      </c>
      <c r="F89" s="18">
        <v>325</v>
      </c>
      <c r="G89" s="19">
        <f t="shared" si="5"/>
        <v>0.5</v>
      </c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</row>
    <row r="90" spans="1:26" ht="15.75" customHeight="1">
      <c r="A90" s="14" t="s">
        <v>2084</v>
      </c>
      <c r="B90" s="18">
        <v>1</v>
      </c>
      <c r="C90" s="33">
        <v>4714781020824</v>
      </c>
      <c r="D90" s="14" t="s">
        <v>325</v>
      </c>
      <c r="E90" s="18">
        <v>2</v>
      </c>
      <c r="F90" s="18">
        <v>650</v>
      </c>
      <c r="G90" s="19">
        <f t="shared" si="5"/>
        <v>1</v>
      </c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</row>
    <row r="91" spans="1:26" ht="15.75" customHeight="1">
      <c r="A91" s="14" t="s">
        <v>2085</v>
      </c>
      <c r="B91" s="18">
        <v>1</v>
      </c>
      <c r="C91" s="33">
        <v>4714781020831</v>
      </c>
      <c r="D91" s="14" t="s">
        <v>326</v>
      </c>
      <c r="E91" s="18">
        <v>2</v>
      </c>
      <c r="F91" s="18">
        <v>650</v>
      </c>
      <c r="G91" s="19">
        <f t="shared" si="5"/>
        <v>1</v>
      </c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</row>
    <row r="92" spans="1:26" ht="15.75" customHeight="1">
      <c r="A92" s="14" t="s">
        <v>2086</v>
      </c>
      <c r="B92" s="18">
        <v>2</v>
      </c>
      <c r="C92" s="33">
        <v>4714781020824</v>
      </c>
      <c r="D92" s="14" t="s">
        <v>325</v>
      </c>
      <c r="E92" s="18">
        <v>1</v>
      </c>
      <c r="F92" s="18">
        <v>325</v>
      </c>
      <c r="G92" s="19">
        <f t="shared" si="5"/>
        <v>0.5</v>
      </c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</row>
    <row r="93" spans="1:26" ht="15.75" customHeight="1">
      <c r="A93" s="14"/>
      <c r="B93" s="14"/>
      <c r="C93" s="33">
        <v>4714781020831</v>
      </c>
      <c r="D93" s="14" t="s">
        <v>326</v>
      </c>
      <c r="E93" s="18">
        <v>1</v>
      </c>
      <c r="F93" s="18">
        <v>325</v>
      </c>
      <c r="G93" s="19">
        <f t="shared" si="5"/>
        <v>0.5</v>
      </c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</row>
    <row r="94" spans="1:26" ht="15.75" customHeight="1">
      <c r="A94" s="14" t="s">
        <v>2087</v>
      </c>
      <c r="B94" s="18">
        <v>2</v>
      </c>
      <c r="C94" s="33">
        <v>4714781020848</v>
      </c>
      <c r="D94" s="14" t="s">
        <v>322</v>
      </c>
      <c r="E94" s="18">
        <v>1</v>
      </c>
      <c r="F94" s="18">
        <v>325</v>
      </c>
      <c r="G94" s="19">
        <f t="shared" si="5"/>
        <v>0.5</v>
      </c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</row>
    <row r="95" spans="1:26" ht="15.75" customHeight="1">
      <c r="A95" s="14"/>
      <c r="B95" s="14"/>
      <c r="C95" s="33">
        <v>4714781020824</v>
      </c>
      <c r="D95" s="14" t="s">
        <v>325</v>
      </c>
      <c r="E95" s="18">
        <v>1</v>
      </c>
      <c r="F95" s="18">
        <v>325</v>
      </c>
      <c r="G95" s="19">
        <f t="shared" si="5"/>
        <v>0.5</v>
      </c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</row>
    <row r="96" spans="1:26" ht="15.75" customHeight="1">
      <c r="A96" s="14" t="s">
        <v>2088</v>
      </c>
      <c r="B96" s="18">
        <v>2</v>
      </c>
      <c r="C96" s="33">
        <v>4714781020848</v>
      </c>
      <c r="D96" s="14" t="s">
        <v>322</v>
      </c>
      <c r="E96" s="18">
        <v>1</v>
      </c>
      <c r="F96" s="18">
        <v>325</v>
      </c>
      <c r="G96" s="19">
        <f t="shared" si="5"/>
        <v>0.5</v>
      </c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</row>
    <row r="97" spans="1:26" ht="15.75" customHeight="1">
      <c r="A97" s="14"/>
      <c r="B97" s="14"/>
      <c r="C97" s="33">
        <v>4714781020831</v>
      </c>
      <c r="D97" s="14" t="s">
        <v>326</v>
      </c>
      <c r="E97" s="18">
        <v>1</v>
      </c>
      <c r="F97" s="18">
        <v>325</v>
      </c>
      <c r="G97" s="19">
        <f t="shared" si="5"/>
        <v>0.5</v>
      </c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</row>
    <row r="98" spans="1:26" ht="15.75" customHeight="1">
      <c r="A98" s="14" t="s">
        <v>2089</v>
      </c>
      <c r="B98" s="18">
        <v>2</v>
      </c>
      <c r="C98" s="33" t="s">
        <v>445</v>
      </c>
      <c r="D98" s="14" t="s">
        <v>324</v>
      </c>
      <c r="E98" s="18">
        <v>1</v>
      </c>
      <c r="F98" s="18">
        <v>325</v>
      </c>
      <c r="G98" s="19">
        <f t="shared" si="5"/>
        <v>0.5</v>
      </c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</row>
    <row r="99" spans="1:26" ht="15.75" customHeight="1">
      <c r="A99" s="14"/>
      <c r="B99" s="14"/>
      <c r="C99" s="33">
        <v>4714781020824</v>
      </c>
      <c r="D99" s="14" t="s">
        <v>325</v>
      </c>
      <c r="E99" s="18">
        <v>1</v>
      </c>
      <c r="F99" s="18">
        <v>325</v>
      </c>
      <c r="G99" s="19">
        <f t="shared" si="5"/>
        <v>0.5</v>
      </c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</row>
    <row r="100" spans="1:26" ht="15.75" customHeight="1">
      <c r="A100" s="14" t="s">
        <v>2090</v>
      </c>
      <c r="B100" s="18">
        <v>2</v>
      </c>
      <c r="C100" s="33" t="s">
        <v>445</v>
      </c>
      <c r="D100" s="14" t="s">
        <v>324</v>
      </c>
      <c r="E100" s="18">
        <v>1</v>
      </c>
      <c r="F100" s="18">
        <v>325</v>
      </c>
      <c r="G100" s="19">
        <f t="shared" si="5"/>
        <v>0.5</v>
      </c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</row>
    <row r="101" spans="1:26" ht="15.75" customHeight="1">
      <c r="A101" s="14"/>
      <c r="B101" s="14"/>
      <c r="C101" s="33">
        <v>4714781020831</v>
      </c>
      <c r="D101" s="14" t="s">
        <v>326</v>
      </c>
      <c r="E101" s="18">
        <v>1</v>
      </c>
      <c r="F101" s="18">
        <v>325</v>
      </c>
      <c r="G101" s="19">
        <f t="shared" si="5"/>
        <v>0.5</v>
      </c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</row>
    <row r="102" spans="1:26" ht="15.75" customHeight="1">
      <c r="A102" s="14" t="s">
        <v>2034</v>
      </c>
      <c r="B102" s="18">
        <v>1</v>
      </c>
      <c r="C102" s="33" t="s">
        <v>608</v>
      </c>
      <c r="D102" s="14" t="s">
        <v>323</v>
      </c>
      <c r="E102" s="18">
        <v>4</v>
      </c>
      <c r="F102" s="18">
        <v>550</v>
      </c>
      <c r="G102" s="19">
        <f>F102/550</f>
        <v>1</v>
      </c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</row>
    <row r="103" spans="1:26" ht="15.75" customHeight="1">
      <c r="A103" s="14" t="s">
        <v>2091</v>
      </c>
      <c r="B103" s="18">
        <v>5</v>
      </c>
      <c r="C103" s="33" t="s">
        <v>437</v>
      </c>
      <c r="D103" s="14" t="s">
        <v>438</v>
      </c>
      <c r="E103" s="18">
        <v>1</v>
      </c>
      <c r="F103" s="18">
        <v>60</v>
      </c>
      <c r="G103" s="19">
        <f t="shared" ref="G103:G122" si="6">F103/600</f>
        <v>0.1</v>
      </c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</row>
    <row r="104" spans="1:26" ht="15.75" customHeight="1">
      <c r="A104" s="14"/>
      <c r="B104" s="20"/>
      <c r="C104" s="33" t="s">
        <v>445</v>
      </c>
      <c r="D104" s="14" t="s">
        <v>324</v>
      </c>
      <c r="E104" s="18">
        <v>1</v>
      </c>
      <c r="F104" s="18">
        <v>300</v>
      </c>
      <c r="G104" s="19">
        <f t="shared" si="6"/>
        <v>0.5</v>
      </c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</row>
    <row r="105" spans="1:26" ht="15.75" customHeight="1">
      <c r="A105" s="14"/>
      <c r="B105" s="20"/>
      <c r="C105" s="33" t="s">
        <v>446</v>
      </c>
      <c r="D105" s="14" t="s">
        <v>305</v>
      </c>
      <c r="E105" s="18">
        <v>1</v>
      </c>
      <c r="F105" s="18">
        <v>120</v>
      </c>
      <c r="G105" s="19">
        <f t="shared" si="6"/>
        <v>0.2</v>
      </c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</row>
    <row r="106" spans="1:26" ht="15.75" customHeight="1">
      <c r="A106" s="14"/>
      <c r="B106" s="20"/>
      <c r="C106" s="33" t="s">
        <v>447</v>
      </c>
      <c r="D106" s="14" t="s">
        <v>448</v>
      </c>
      <c r="E106" s="18">
        <v>1</v>
      </c>
      <c r="F106" s="18">
        <v>50</v>
      </c>
      <c r="G106" s="19">
        <f t="shared" si="6"/>
        <v>8.3333333333333329E-2</v>
      </c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</row>
    <row r="107" spans="1:26" ht="15.75" customHeight="1">
      <c r="A107" s="14"/>
      <c r="B107" s="20"/>
      <c r="C107" s="33" t="s">
        <v>443</v>
      </c>
      <c r="D107" s="14" t="s">
        <v>444</v>
      </c>
      <c r="E107" s="18">
        <v>1</v>
      </c>
      <c r="F107" s="18">
        <v>70</v>
      </c>
      <c r="G107" s="19">
        <f t="shared" si="6"/>
        <v>0.11666666666666667</v>
      </c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</row>
    <row r="108" spans="1:26" ht="15.75" customHeight="1">
      <c r="A108" s="14" t="s">
        <v>2092</v>
      </c>
      <c r="B108" s="18">
        <v>5</v>
      </c>
      <c r="C108" s="33" t="s">
        <v>437</v>
      </c>
      <c r="D108" s="14" t="s">
        <v>438</v>
      </c>
      <c r="E108" s="18">
        <v>1</v>
      </c>
      <c r="F108" s="18">
        <v>60</v>
      </c>
      <c r="G108" s="19">
        <f t="shared" si="6"/>
        <v>0.1</v>
      </c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</row>
    <row r="109" spans="1:26" ht="15.75" customHeight="1">
      <c r="A109" s="14"/>
      <c r="B109" s="20"/>
      <c r="C109" s="33" t="s">
        <v>443</v>
      </c>
      <c r="D109" s="14" t="s">
        <v>444</v>
      </c>
      <c r="E109" s="18">
        <v>1</v>
      </c>
      <c r="F109" s="18">
        <v>300</v>
      </c>
      <c r="G109" s="19">
        <f t="shared" si="6"/>
        <v>0.5</v>
      </c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</row>
    <row r="110" spans="1:26" ht="15.75" customHeight="1">
      <c r="A110" s="14"/>
      <c r="B110" s="20"/>
      <c r="C110" s="33" t="s">
        <v>441</v>
      </c>
      <c r="D110" s="14" t="s">
        <v>442</v>
      </c>
      <c r="E110" s="18">
        <v>1</v>
      </c>
      <c r="F110" s="18">
        <v>120</v>
      </c>
      <c r="G110" s="19">
        <f t="shared" si="6"/>
        <v>0.2</v>
      </c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</row>
    <row r="111" spans="1:26" ht="15.75" customHeight="1">
      <c r="A111" s="14"/>
      <c r="B111" s="20"/>
      <c r="C111" s="33">
        <v>4714781020800</v>
      </c>
      <c r="D111" s="14" t="s">
        <v>271</v>
      </c>
      <c r="E111" s="18">
        <v>1</v>
      </c>
      <c r="F111" s="18">
        <v>50</v>
      </c>
      <c r="G111" s="19">
        <f t="shared" si="6"/>
        <v>8.3333333333333329E-2</v>
      </c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</row>
    <row r="112" spans="1:26" ht="15.75" customHeight="1">
      <c r="A112" s="14"/>
      <c r="B112" s="20"/>
      <c r="C112" s="33">
        <v>4714781020824</v>
      </c>
      <c r="D112" s="14" t="s">
        <v>325</v>
      </c>
      <c r="E112" s="18">
        <v>1</v>
      </c>
      <c r="F112" s="18">
        <v>70</v>
      </c>
      <c r="G112" s="19">
        <f t="shared" si="6"/>
        <v>0.11666666666666667</v>
      </c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</row>
    <row r="113" spans="1:26" ht="15.75" customHeight="1">
      <c r="A113" s="14" t="s">
        <v>2093</v>
      </c>
      <c r="B113" s="18">
        <v>5</v>
      </c>
      <c r="C113" s="33" t="s">
        <v>437</v>
      </c>
      <c r="D113" s="14" t="s">
        <v>438</v>
      </c>
      <c r="E113" s="18">
        <v>1</v>
      </c>
      <c r="F113" s="18">
        <v>60</v>
      </c>
      <c r="G113" s="19">
        <f t="shared" si="6"/>
        <v>0.1</v>
      </c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</row>
    <row r="114" spans="1:26" ht="15.75" customHeight="1">
      <c r="A114" s="14"/>
      <c r="B114" s="20"/>
      <c r="C114" s="33" t="s">
        <v>443</v>
      </c>
      <c r="D114" s="14" t="s">
        <v>444</v>
      </c>
      <c r="E114" s="18">
        <v>1</v>
      </c>
      <c r="F114" s="18">
        <v>300</v>
      </c>
      <c r="G114" s="19">
        <f t="shared" si="6"/>
        <v>0.5</v>
      </c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</row>
    <row r="115" spans="1:26" ht="15.75" customHeight="1">
      <c r="A115" s="14"/>
      <c r="B115" s="20"/>
      <c r="C115" s="33" t="s">
        <v>447</v>
      </c>
      <c r="D115" s="14" t="s">
        <v>448</v>
      </c>
      <c r="E115" s="18">
        <v>1</v>
      </c>
      <c r="F115" s="18">
        <v>120</v>
      </c>
      <c r="G115" s="19">
        <f t="shared" si="6"/>
        <v>0.2</v>
      </c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</row>
    <row r="116" spans="1:26" ht="15.75" customHeight="1">
      <c r="A116" s="14"/>
      <c r="B116" s="20"/>
      <c r="C116" s="33">
        <v>4714781020817</v>
      </c>
      <c r="D116" s="14" t="s">
        <v>303</v>
      </c>
      <c r="E116" s="18">
        <v>1</v>
      </c>
      <c r="F116" s="18">
        <v>50</v>
      </c>
      <c r="G116" s="19">
        <f t="shared" si="6"/>
        <v>8.3333333333333329E-2</v>
      </c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</row>
    <row r="117" spans="1:26" ht="15.75" customHeight="1">
      <c r="A117" s="14"/>
      <c r="B117" s="20"/>
      <c r="C117" s="33" t="s">
        <v>613</v>
      </c>
      <c r="D117" s="14" t="s">
        <v>326</v>
      </c>
      <c r="E117" s="18">
        <v>1</v>
      </c>
      <c r="F117" s="18">
        <v>70</v>
      </c>
      <c r="G117" s="19">
        <f t="shared" si="6"/>
        <v>0.11666666666666667</v>
      </c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</row>
    <row r="118" spans="1:26" ht="15.75" customHeight="1">
      <c r="A118" s="14" t="s">
        <v>2094</v>
      </c>
      <c r="B118" s="18">
        <v>5</v>
      </c>
      <c r="C118" s="33" t="s">
        <v>437</v>
      </c>
      <c r="D118" s="14" t="s">
        <v>438</v>
      </c>
      <c r="E118" s="18">
        <v>1</v>
      </c>
      <c r="F118" s="18">
        <v>60</v>
      </c>
      <c r="G118" s="19">
        <f t="shared" si="6"/>
        <v>0.1</v>
      </c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</row>
    <row r="119" spans="1:26" ht="15.75" customHeight="1">
      <c r="A119" s="14"/>
      <c r="B119" s="20"/>
      <c r="C119" s="33" t="s">
        <v>443</v>
      </c>
      <c r="D119" s="14" t="s">
        <v>444</v>
      </c>
      <c r="E119" s="18">
        <v>1</v>
      </c>
      <c r="F119" s="18">
        <v>300</v>
      </c>
      <c r="G119" s="19">
        <f t="shared" si="6"/>
        <v>0.5</v>
      </c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</row>
    <row r="120" spans="1:26" ht="15.75" customHeight="1">
      <c r="A120" s="14"/>
      <c r="B120" s="20"/>
      <c r="C120" s="33" t="s">
        <v>452</v>
      </c>
      <c r="D120" s="14" t="s">
        <v>453</v>
      </c>
      <c r="E120" s="18">
        <v>1</v>
      </c>
      <c r="F120" s="18">
        <v>120</v>
      </c>
      <c r="G120" s="19">
        <f t="shared" si="6"/>
        <v>0.2</v>
      </c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</row>
    <row r="121" spans="1:26" ht="15.75" customHeight="1">
      <c r="A121" s="14"/>
      <c r="B121" s="20"/>
      <c r="C121" s="33">
        <v>4714781020817</v>
      </c>
      <c r="D121" s="14" t="s">
        <v>303</v>
      </c>
      <c r="E121" s="18">
        <v>1</v>
      </c>
      <c r="F121" s="18">
        <v>50</v>
      </c>
      <c r="G121" s="19">
        <f t="shared" si="6"/>
        <v>8.3333333333333329E-2</v>
      </c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</row>
    <row r="122" spans="1:26" ht="15.75" customHeight="1">
      <c r="A122" s="14"/>
      <c r="B122" s="20"/>
      <c r="C122" s="33" t="s">
        <v>613</v>
      </c>
      <c r="D122" s="14" t="s">
        <v>326</v>
      </c>
      <c r="E122" s="18">
        <v>1</v>
      </c>
      <c r="F122" s="18">
        <v>70</v>
      </c>
      <c r="G122" s="19">
        <f t="shared" si="6"/>
        <v>0.11666666666666667</v>
      </c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</row>
    <row r="123" spans="1:26" ht="15.75" customHeight="1">
      <c r="A123" s="14" t="s">
        <v>2035</v>
      </c>
      <c r="B123" s="18">
        <v>7</v>
      </c>
      <c r="C123" s="34">
        <v>4714781021029</v>
      </c>
      <c r="D123" s="20" t="s">
        <v>169</v>
      </c>
      <c r="E123" s="18">
        <v>1</v>
      </c>
      <c r="F123" s="18">
        <v>130</v>
      </c>
      <c r="G123" s="19">
        <f t="shared" ref="G123:G150" si="7">F123/1100</f>
        <v>0.11818181818181818</v>
      </c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</row>
    <row r="124" spans="1:26" ht="15.75" customHeight="1">
      <c r="A124" s="14"/>
      <c r="B124" s="18"/>
      <c r="C124" s="34">
        <v>4714781021012</v>
      </c>
      <c r="D124" s="20" t="s">
        <v>168</v>
      </c>
      <c r="E124" s="18">
        <v>1</v>
      </c>
      <c r="F124" s="18">
        <v>130</v>
      </c>
      <c r="G124" s="19">
        <f t="shared" si="7"/>
        <v>0.11818181818181818</v>
      </c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</row>
    <row r="125" spans="1:26" ht="15.75" customHeight="1">
      <c r="A125" s="14"/>
      <c r="B125" s="18"/>
      <c r="C125" s="34" t="s">
        <v>420</v>
      </c>
      <c r="D125" s="20" t="s">
        <v>167</v>
      </c>
      <c r="E125" s="18">
        <v>1</v>
      </c>
      <c r="F125" s="18">
        <v>130</v>
      </c>
      <c r="G125" s="19">
        <f t="shared" si="7"/>
        <v>0.11818181818181818</v>
      </c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</row>
    <row r="126" spans="1:26" ht="15.75" customHeight="1">
      <c r="A126" s="14"/>
      <c r="B126" s="18"/>
      <c r="C126" s="33">
        <v>4714781020466</v>
      </c>
      <c r="D126" s="20" t="s">
        <v>174</v>
      </c>
      <c r="E126" s="18">
        <v>1</v>
      </c>
      <c r="F126" s="18">
        <v>145</v>
      </c>
      <c r="G126" s="19">
        <f t="shared" si="7"/>
        <v>0.13181818181818181</v>
      </c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</row>
    <row r="127" spans="1:26" ht="15.75" customHeight="1">
      <c r="A127" s="14"/>
      <c r="B127" s="18"/>
      <c r="C127" s="33">
        <v>4714781020503</v>
      </c>
      <c r="D127" s="20" t="s">
        <v>182</v>
      </c>
      <c r="E127" s="18">
        <v>1</v>
      </c>
      <c r="F127" s="18">
        <v>145</v>
      </c>
      <c r="G127" s="19">
        <f t="shared" si="7"/>
        <v>0.13181818181818181</v>
      </c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</row>
    <row r="128" spans="1:26" ht="15.75" customHeight="1">
      <c r="A128" s="14"/>
      <c r="B128" s="18"/>
      <c r="C128" s="33">
        <v>4714781020558</v>
      </c>
      <c r="D128" s="20" t="s">
        <v>190</v>
      </c>
      <c r="E128" s="18">
        <v>1</v>
      </c>
      <c r="F128" s="18">
        <v>145</v>
      </c>
      <c r="G128" s="19">
        <f t="shared" si="7"/>
        <v>0.13181818181818181</v>
      </c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</row>
    <row r="129" spans="1:26" ht="15.75" customHeight="1">
      <c r="A129" s="14"/>
      <c r="B129" s="18"/>
      <c r="C129" s="35" t="s">
        <v>29</v>
      </c>
      <c r="D129" s="16" t="s">
        <v>1055</v>
      </c>
      <c r="E129" s="18">
        <v>1</v>
      </c>
      <c r="F129" s="18">
        <v>275</v>
      </c>
      <c r="G129" s="19">
        <f t="shared" si="7"/>
        <v>0.25</v>
      </c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</row>
    <row r="130" spans="1:26" ht="15.75" customHeight="1">
      <c r="A130" s="14" t="s">
        <v>2040</v>
      </c>
      <c r="B130" s="18">
        <v>7</v>
      </c>
      <c r="C130" s="35">
        <v>4714781021029</v>
      </c>
      <c r="D130" s="16" t="s">
        <v>169</v>
      </c>
      <c r="E130" s="18">
        <v>1</v>
      </c>
      <c r="F130" s="18">
        <v>130</v>
      </c>
      <c r="G130" s="19">
        <f t="shared" si="7"/>
        <v>0.11818181818181818</v>
      </c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</row>
    <row r="131" spans="1:26" ht="15.75" customHeight="1">
      <c r="A131" s="14"/>
      <c r="B131" s="18"/>
      <c r="C131" s="35">
        <v>4714781021012</v>
      </c>
      <c r="D131" s="16" t="s">
        <v>168</v>
      </c>
      <c r="E131" s="18">
        <v>1</v>
      </c>
      <c r="F131" s="18">
        <v>130</v>
      </c>
      <c r="G131" s="19">
        <f t="shared" si="7"/>
        <v>0.11818181818181818</v>
      </c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</row>
    <row r="132" spans="1:26" ht="15.75" customHeight="1">
      <c r="A132" s="14"/>
      <c r="B132" s="18"/>
      <c r="C132" s="35" t="s">
        <v>420</v>
      </c>
      <c r="D132" s="16" t="s">
        <v>167</v>
      </c>
      <c r="E132" s="18">
        <v>1</v>
      </c>
      <c r="F132" s="18">
        <v>130</v>
      </c>
      <c r="G132" s="19">
        <f t="shared" si="7"/>
        <v>0.11818181818181818</v>
      </c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</row>
    <row r="133" spans="1:26" ht="15.75" customHeight="1">
      <c r="A133" s="14"/>
      <c r="B133" s="18"/>
      <c r="C133" s="33">
        <v>4714781020466</v>
      </c>
      <c r="D133" s="16" t="s">
        <v>174</v>
      </c>
      <c r="E133" s="18">
        <v>1</v>
      </c>
      <c r="F133" s="18">
        <v>145</v>
      </c>
      <c r="G133" s="19">
        <f t="shared" si="7"/>
        <v>0.13181818181818181</v>
      </c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</row>
    <row r="134" spans="1:26" ht="15.75" customHeight="1">
      <c r="A134" s="14"/>
      <c r="B134" s="18"/>
      <c r="C134" s="33">
        <v>4714781020503</v>
      </c>
      <c r="D134" s="16" t="s">
        <v>182</v>
      </c>
      <c r="E134" s="18">
        <v>1</v>
      </c>
      <c r="F134" s="18">
        <v>145</v>
      </c>
      <c r="G134" s="19">
        <f t="shared" si="7"/>
        <v>0.13181818181818181</v>
      </c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</row>
    <row r="135" spans="1:26" ht="15.75" customHeight="1">
      <c r="A135" s="14"/>
      <c r="B135" s="18"/>
      <c r="C135" s="33">
        <v>4714781020558</v>
      </c>
      <c r="D135" s="16" t="s">
        <v>190</v>
      </c>
      <c r="E135" s="18">
        <v>1</v>
      </c>
      <c r="F135" s="18">
        <v>145</v>
      </c>
      <c r="G135" s="19">
        <f t="shared" si="7"/>
        <v>0.13181818181818181</v>
      </c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</row>
    <row r="136" spans="1:26" ht="15.75" customHeight="1">
      <c r="A136" s="14"/>
      <c r="B136" s="18"/>
      <c r="C136" s="35" t="s">
        <v>25</v>
      </c>
      <c r="D136" s="16" t="s">
        <v>1059</v>
      </c>
      <c r="E136" s="18">
        <v>1</v>
      </c>
      <c r="F136" s="18">
        <v>275</v>
      </c>
      <c r="G136" s="19">
        <f t="shared" si="7"/>
        <v>0.25</v>
      </c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</row>
    <row r="137" spans="1:26" ht="15.75" customHeight="1">
      <c r="A137" s="16" t="s">
        <v>2037</v>
      </c>
      <c r="B137" s="18">
        <v>7</v>
      </c>
      <c r="C137" s="35">
        <v>4714781021029</v>
      </c>
      <c r="D137" s="16" t="s">
        <v>169</v>
      </c>
      <c r="E137" s="18">
        <v>1</v>
      </c>
      <c r="F137" s="18">
        <v>130</v>
      </c>
      <c r="G137" s="19">
        <f t="shared" si="7"/>
        <v>0.11818181818181818</v>
      </c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</row>
    <row r="138" spans="1:26" ht="15.75" customHeight="1">
      <c r="A138" s="14"/>
      <c r="B138" s="18"/>
      <c r="C138" s="35">
        <v>4714781021012</v>
      </c>
      <c r="D138" s="16" t="s">
        <v>168</v>
      </c>
      <c r="E138" s="18">
        <v>1</v>
      </c>
      <c r="F138" s="18">
        <v>130</v>
      </c>
      <c r="G138" s="19">
        <f t="shared" si="7"/>
        <v>0.11818181818181818</v>
      </c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</row>
    <row r="139" spans="1:26" ht="15.75" customHeight="1">
      <c r="A139" s="14"/>
      <c r="B139" s="18"/>
      <c r="C139" s="35" t="s">
        <v>420</v>
      </c>
      <c r="D139" s="16" t="s">
        <v>167</v>
      </c>
      <c r="E139" s="18">
        <v>1</v>
      </c>
      <c r="F139" s="18">
        <v>130</v>
      </c>
      <c r="G139" s="19">
        <f t="shared" si="7"/>
        <v>0.11818181818181818</v>
      </c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</row>
    <row r="140" spans="1:26" ht="15.75" customHeight="1">
      <c r="A140" s="14"/>
      <c r="B140" s="18"/>
      <c r="C140" s="33">
        <v>4714781020466</v>
      </c>
      <c r="D140" s="16" t="s">
        <v>174</v>
      </c>
      <c r="E140" s="18">
        <v>1</v>
      </c>
      <c r="F140" s="18">
        <v>145</v>
      </c>
      <c r="G140" s="19">
        <f t="shared" si="7"/>
        <v>0.13181818181818181</v>
      </c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</row>
    <row r="141" spans="1:26" ht="15.75" customHeight="1">
      <c r="A141" s="14"/>
      <c r="B141" s="18"/>
      <c r="C141" s="33">
        <v>4714781020503</v>
      </c>
      <c r="D141" s="16" t="s">
        <v>182</v>
      </c>
      <c r="E141" s="18">
        <v>1</v>
      </c>
      <c r="F141" s="18">
        <v>145</v>
      </c>
      <c r="G141" s="19">
        <f t="shared" si="7"/>
        <v>0.13181818181818181</v>
      </c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</row>
    <row r="142" spans="1:26" ht="15.75" customHeight="1">
      <c r="A142" s="14"/>
      <c r="B142" s="18"/>
      <c r="C142" s="33">
        <v>4714781020558</v>
      </c>
      <c r="D142" s="16" t="s">
        <v>190</v>
      </c>
      <c r="E142" s="18">
        <v>1</v>
      </c>
      <c r="F142" s="18">
        <v>145</v>
      </c>
      <c r="G142" s="19">
        <f t="shared" si="7"/>
        <v>0.13181818181818181</v>
      </c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</row>
    <row r="143" spans="1:26" ht="15.75" customHeight="1">
      <c r="A143" s="14"/>
      <c r="B143" s="18"/>
      <c r="C143" s="35" t="s">
        <v>23</v>
      </c>
      <c r="D143" s="16" t="s">
        <v>1061</v>
      </c>
      <c r="E143" s="18">
        <v>1</v>
      </c>
      <c r="F143" s="18">
        <v>275</v>
      </c>
      <c r="G143" s="19">
        <f t="shared" si="7"/>
        <v>0.25</v>
      </c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</row>
    <row r="144" spans="1:26" ht="15.75" customHeight="1">
      <c r="A144" s="14" t="s">
        <v>2041</v>
      </c>
      <c r="B144" s="18">
        <v>7</v>
      </c>
      <c r="C144" s="35">
        <v>4714781021029</v>
      </c>
      <c r="D144" s="16" t="s">
        <v>169</v>
      </c>
      <c r="E144" s="18">
        <v>1</v>
      </c>
      <c r="F144" s="18">
        <v>130</v>
      </c>
      <c r="G144" s="19">
        <f t="shared" si="7"/>
        <v>0.11818181818181818</v>
      </c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</row>
    <row r="145" spans="1:26" ht="15.75" customHeight="1">
      <c r="A145" s="14"/>
      <c r="B145" s="18"/>
      <c r="C145" s="35">
        <v>4714781021012</v>
      </c>
      <c r="D145" s="16" t="s">
        <v>168</v>
      </c>
      <c r="E145" s="18">
        <v>1</v>
      </c>
      <c r="F145" s="18">
        <v>130</v>
      </c>
      <c r="G145" s="19">
        <f t="shared" si="7"/>
        <v>0.11818181818181818</v>
      </c>
      <c r="H145" s="16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</row>
    <row r="146" spans="1:26" ht="15.75" customHeight="1">
      <c r="A146" s="14"/>
      <c r="B146" s="18"/>
      <c r="C146" s="35" t="s">
        <v>420</v>
      </c>
      <c r="D146" s="16" t="s">
        <v>167</v>
      </c>
      <c r="E146" s="18">
        <v>1</v>
      </c>
      <c r="F146" s="18">
        <v>130</v>
      </c>
      <c r="G146" s="19">
        <f t="shared" si="7"/>
        <v>0.11818181818181818</v>
      </c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</row>
    <row r="147" spans="1:26" ht="15.75" customHeight="1">
      <c r="A147" s="14"/>
      <c r="B147" s="18"/>
      <c r="C147" s="33">
        <v>4714781020466</v>
      </c>
      <c r="D147" s="16" t="s">
        <v>174</v>
      </c>
      <c r="E147" s="18">
        <v>1</v>
      </c>
      <c r="F147" s="18">
        <v>145</v>
      </c>
      <c r="G147" s="19">
        <f t="shared" si="7"/>
        <v>0.13181818181818181</v>
      </c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</row>
    <row r="148" spans="1:26" ht="15.75" customHeight="1">
      <c r="A148" s="14"/>
      <c r="B148" s="18"/>
      <c r="C148" s="33">
        <v>4714781020503</v>
      </c>
      <c r="D148" s="16" t="s">
        <v>182</v>
      </c>
      <c r="E148" s="18">
        <v>1</v>
      </c>
      <c r="F148" s="18">
        <v>145</v>
      </c>
      <c r="G148" s="19">
        <f t="shared" si="7"/>
        <v>0.13181818181818181</v>
      </c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</row>
    <row r="149" spans="1:26" ht="15.75" customHeight="1">
      <c r="A149" s="14"/>
      <c r="B149" s="18"/>
      <c r="C149" s="33">
        <v>4714781020558</v>
      </c>
      <c r="D149" s="16" t="s">
        <v>190</v>
      </c>
      <c r="E149" s="18">
        <v>1</v>
      </c>
      <c r="F149" s="18">
        <v>145</v>
      </c>
      <c r="G149" s="19">
        <f t="shared" si="7"/>
        <v>0.13181818181818181</v>
      </c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</row>
    <row r="150" spans="1:26" ht="15.75" customHeight="1">
      <c r="A150" s="14"/>
      <c r="B150" s="18"/>
      <c r="C150" s="35" t="s">
        <v>27</v>
      </c>
      <c r="D150" s="16" t="s">
        <v>1062</v>
      </c>
      <c r="E150" s="18">
        <v>1</v>
      </c>
      <c r="F150" s="18">
        <v>275</v>
      </c>
      <c r="G150" s="19">
        <f t="shared" si="7"/>
        <v>0.25</v>
      </c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</row>
    <row r="151" spans="1:26" ht="15.75" customHeight="1">
      <c r="A151" s="14" t="s">
        <v>1816</v>
      </c>
      <c r="B151" s="18">
        <v>4</v>
      </c>
      <c r="C151" s="35" t="s">
        <v>25</v>
      </c>
      <c r="D151" s="16" t="s">
        <v>1059</v>
      </c>
      <c r="E151" s="18">
        <v>1</v>
      </c>
      <c r="F151" s="18">
        <v>290</v>
      </c>
      <c r="G151" s="19">
        <f t="shared" ref="G151:G158" si="8">F151/1160</f>
        <v>0.25</v>
      </c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</row>
    <row r="152" spans="1:26" ht="15.75" customHeight="1">
      <c r="A152" s="14"/>
      <c r="B152" s="16"/>
      <c r="C152" s="35" t="s">
        <v>23</v>
      </c>
      <c r="D152" s="16" t="s">
        <v>1061</v>
      </c>
      <c r="E152" s="18">
        <v>1</v>
      </c>
      <c r="F152" s="18">
        <v>290</v>
      </c>
      <c r="G152" s="19">
        <f t="shared" si="8"/>
        <v>0.25</v>
      </c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</row>
    <row r="153" spans="1:26" ht="15.75" customHeight="1">
      <c r="A153" s="14"/>
      <c r="B153" s="16"/>
      <c r="C153" s="35" t="s">
        <v>27</v>
      </c>
      <c r="D153" s="16" t="s">
        <v>1062</v>
      </c>
      <c r="E153" s="18">
        <v>1</v>
      </c>
      <c r="F153" s="18">
        <v>290</v>
      </c>
      <c r="G153" s="19">
        <f t="shared" si="8"/>
        <v>0.25</v>
      </c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</row>
    <row r="154" spans="1:26" ht="15.75" customHeight="1">
      <c r="A154" s="14"/>
      <c r="B154" s="16"/>
      <c r="C154" s="35" t="s">
        <v>29</v>
      </c>
      <c r="D154" s="16" t="s">
        <v>1055</v>
      </c>
      <c r="E154" s="18">
        <v>1</v>
      </c>
      <c r="F154" s="18">
        <v>290</v>
      </c>
      <c r="G154" s="19">
        <f t="shared" si="8"/>
        <v>0.25</v>
      </c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</row>
    <row r="155" spans="1:26" ht="15.75" customHeight="1">
      <c r="A155" s="14" t="s">
        <v>1832</v>
      </c>
      <c r="B155" s="18">
        <v>1</v>
      </c>
      <c r="C155" s="35" t="s">
        <v>29</v>
      </c>
      <c r="D155" s="16" t="s">
        <v>1055</v>
      </c>
      <c r="E155" s="18">
        <v>4</v>
      </c>
      <c r="F155" s="18">
        <v>1160</v>
      </c>
      <c r="G155" s="19">
        <f t="shared" si="8"/>
        <v>1</v>
      </c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</row>
    <row r="156" spans="1:26" ht="15.75" customHeight="1">
      <c r="A156" s="14" t="s">
        <v>1830</v>
      </c>
      <c r="B156" s="18">
        <v>1</v>
      </c>
      <c r="C156" s="35" t="s">
        <v>27</v>
      </c>
      <c r="D156" s="16" t="s">
        <v>1062</v>
      </c>
      <c r="E156" s="18">
        <v>4</v>
      </c>
      <c r="F156" s="18">
        <v>1160</v>
      </c>
      <c r="G156" s="19">
        <f t="shared" si="8"/>
        <v>1</v>
      </c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</row>
    <row r="157" spans="1:26" ht="15.75" customHeight="1">
      <c r="A157" s="14" t="s">
        <v>1833</v>
      </c>
      <c r="B157" s="18">
        <v>1</v>
      </c>
      <c r="C157" s="35" t="s">
        <v>25</v>
      </c>
      <c r="D157" s="16" t="s">
        <v>1059</v>
      </c>
      <c r="E157" s="18">
        <v>4</v>
      </c>
      <c r="F157" s="18">
        <v>1160</v>
      </c>
      <c r="G157" s="19">
        <f t="shared" si="8"/>
        <v>1</v>
      </c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</row>
    <row r="158" spans="1:26" ht="15.75" customHeight="1">
      <c r="A158" s="14" t="s">
        <v>1831</v>
      </c>
      <c r="B158" s="18">
        <v>1</v>
      </c>
      <c r="C158" s="35" t="s">
        <v>23</v>
      </c>
      <c r="D158" s="16" t="s">
        <v>1061</v>
      </c>
      <c r="E158" s="18">
        <v>4</v>
      </c>
      <c r="F158" s="18">
        <v>1160</v>
      </c>
      <c r="G158" s="19">
        <f t="shared" si="8"/>
        <v>1</v>
      </c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</row>
    <row r="159" spans="1:26" ht="15.75" customHeight="1">
      <c r="A159" s="14" t="s">
        <v>1834</v>
      </c>
      <c r="B159" s="14">
        <v>2</v>
      </c>
      <c r="C159" s="33">
        <v>4714781020466</v>
      </c>
      <c r="D159" s="14" t="s">
        <v>174</v>
      </c>
      <c r="E159" s="18">
        <v>2</v>
      </c>
      <c r="F159" s="18">
        <v>290</v>
      </c>
      <c r="G159" s="19">
        <f t="shared" ref="G159:G182" si="9">F159/580</f>
        <v>0.5</v>
      </c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16"/>
    </row>
    <row r="160" spans="1:26" ht="15.75" customHeight="1">
      <c r="A160" s="14"/>
      <c r="B160" s="14"/>
      <c r="C160" s="33">
        <v>4714781020282</v>
      </c>
      <c r="D160" s="14" t="s">
        <v>194</v>
      </c>
      <c r="E160" s="18">
        <v>1</v>
      </c>
      <c r="F160" s="18">
        <v>290</v>
      </c>
      <c r="G160" s="19">
        <f t="shared" si="9"/>
        <v>0.5</v>
      </c>
      <c r="H160" s="16"/>
      <c r="I160" s="16"/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</row>
    <row r="161" spans="1:26" ht="15.75" customHeight="1">
      <c r="A161" s="14" t="s">
        <v>1835</v>
      </c>
      <c r="B161" s="14">
        <v>2</v>
      </c>
      <c r="C161" s="33">
        <v>4714781020466</v>
      </c>
      <c r="D161" s="14" t="s">
        <v>174</v>
      </c>
      <c r="E161" s="18">
        <v>2</v>
      </c>
      <c r="F161" s="18">
        <v>290</v>
      </c>
      <c r="G161" s="19">
        <f t="shared" si="9"/>
        <v>0.5</v>
      </c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</row>
    <row r="162" spans="1:26" ht="15.75" customHeight="1">
      <c r="A162" s="14"/>
      <c r="B162" s="14"/>
      <c r="C162" s="33" t="s">
        <v>572</v>
      </c>
      <c r="D162" s="14" t="s">
        <v>179</v>
      </c>
      <c r="E162" s="18">
        <v>1</v>
      </c>
      <c r="F162" s="18">
        <v>290</v>
      </c>
      <c r="G162" s="19">
        <f t="shared" si="9"/>
        <v>0.5</v>
      </c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</row>
    <row r="163" spans="1:26" ht="15.75" customHeight="1">
      <c r="A163" s="14" t="s">
        <v>1836</v>
      </c>
      <c r="B163" s="14">
        <v>2</v>
      </c>
      <c r="C163" s="33">
        <v>4714781020466</v>
      </c>
      <c r="D163" s="14" t="s">
        <v>174</v>
      </c>
      <c r="E163" s="18">
        <v>2</v>
      </c>
      <c r="F163" s="18">
        <v>290</v>
      </c>
      <c r="G163" s="19">
        <f t="shared" si="9"/>
        <v>0.5</v>
      </c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</row>
    <row r="164" spans="1:26" ht="15.75" customHeight="1">
      <c r="A164" s="14"/>
      <c r="B164" s="14"/>
      <c r="C164" s="33" t="s">
        <v>573</v>
      </c>
      <c r="D164" s="14" t="s">
        <v>173</v>
      </c>
      <c r="E164" s="18">
        <v>1</v>
      </c>
      <c r="F164" s="18">
        <v>290</v>
      </c>
      <c r="G164" s="19">
        <f t="shared" si="9"/>
        <v>0.5</v>
      </c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</row>
    <row r="165" spans="1:26" ht="15.75" customHeight="1">
      <c r="A165" s="14" t="s">
        <v>1837</v>
      </c>
      <c r="B165" s="14">
        <v>2</v>
      </c>
      <c r="C165" s="33">
        <v>4714781020466</v>
      </c>
      <c r="D165" s="14" t="s">
        <v>174</v>
      </c>
      <c r="E165" s="18">
        <v>2</v>
      </c>
      <c r="F165" s="18">
        <v>290</v>
      </c>
      <c r="G165" s="19">
        <f t="shared" si="9"/>
        <v>0.5</v>
      </c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</row>
    <row r="166" spans="1:26" ht="15.75" customHeight="1">
      <c r="A166" s="14"/>
      <c r="B166" s="14"/>
      <c r="C166" s="33" t="s">
        <v>575</v>
      </c>
      <c r="D166" s="14" t="s">
        <v>180</v>
      </c>
      <c r="E166" s="18">
        <v>1</v>
      </c>
      <c r="F166" s="18">
        <v>290</v>
      </c>
      <c r="G166" s="19">
        <f t="shared" si="9"/>
        <v>0.5</v>
      </c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</row>
    <row r="167" spans="1:26" ht="15.75" customHeight="1">
      <c r="A167" s="14" t="s">
        <v>1838</v>
      </c>
      <c r="B167" s="14">
        <v>2</v>
      </c>
      <c r="C167" s="33">
        <v>4714781020503</v>
      </c>
      <c r="D167" s="14" t="s">
        <v>182</v>
      </c>
      <c r="E167" s="18">
        <v>2</v>
      </c>
      <c r="F167" s="18">
        <v>290</v>
      </c>
      <c r="G167" s="19">
        <f t="shared" si="9"/>
        <v>0.5</v>
      </c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</row>
    <row r="168" spans="1:26" ht="15.75" customHeight="1">
      <c r="A168" s="14"/>
      <c r="B168" s="14"/>
      <c r="C168" s="33">
        <v>4714781020282</v>
      </c>
      <c r="D168" s="14" t="s">
        <v>194</v>
      </c>
      <c r="E168" s="18">
        <v>1</v>
      </c>
      <c r="F168" s="18">
        <v>290</v>
      </c>
      <c r="G168" s="19">
        <f t="shared" si="9"/>
        <v>0.5</v>
      </c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16"/>
    </row>
    <row r="169" spans="1:26" ht="15.75" customHeight="1">
      <c r="A169" s="14" t="s">
        <v>1839</v>
      </c>
      <c r="B169" s="14">
        <v>2</v>
      </c>
      <c r="C169" s="33">
        <v>4714781020503</v>
      </c>
      <c r="D169" s="14" t="s">
        <v>182</v>
      </c>
      <c r="E169" s="18">
        <v>2</v>
      </c>
      <c r="F169" s="18">
        <v>290</v>
      </c>
      <c r="G169" s="19">
        <f t="shared" si="9"/>
        <v>0.5</v>
      </c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</row>
    <row r="170" spans="1:26" ht="15.75" customHeight="1">
      <c r="A170" s="14"/>
      <c r="B170" s="14"/>
      <c r="C170" s="33" t="s">
        <v>572</v>
      </c>
      <c r="D170" s="14" t="s">
        <v>179</v>
      </c>
      <c r="E170" s="18">
        <v>1</v>
      </c>
      <c r="F170" s="18">
        <v>290</v>
      </c>
      <c r="G170" s="19">
        <f t="shared" si="9"/>
        <v>0.5</v>
      </c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</row>
    <row r="171" spans="1:26" ht="15.75" customHeight="1">
      <c r="A171" s="14" t="s">
        <v>1840</v>
      </c>
      <c r="B171" s="14">
        <v>2</v>
      </c>
      <c r="C171" s="33">
        <v>4714781020503</v>
      </c>
      <c r="D171" s="14" t="s">
        <v>182</v>
      </c>
      <c r="E171" s="18">
        <v>2</v>
      </c>
      <c r="F171" s="18">
        <v>290</v>
      </c>
      <c r="G171" s="19">
        <f t="shared" si="9"/>
        <v>0.5</v>
      </c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</row>
    <row r="172" spans="1:26" ht="15.75" customHeight="1">
      <c r="A172" s="14"/>
      <c r="B172" s="14"/>
      <c r="C172" s="33" t="s">
        <v>573</v>
      </c>
      <c r="D172" s="14" t="s">
        <v>173</v>
      </c>
      <c r="E172" s="18">
        <v>1</v>
      </c>
      <c r="F172" s="18">
        <v>290</v>
      </c>
      <c r="G172" s="19">
        <f t="shared" si="9"/>
        <v>0.5</v>
      </c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</row>
    <row r="173" spans="1:26" ht="15.75" customHeight="1">
      <c r="A173" s="14" t="s">
        <v>1841</v>
      </c>
      <c r="B173" s="14">
        <v>2</v>
      </c>
      <c r="C173" s="33">
        <v>4714781020503</v>
      </c>
      <c r="D173" s="14" t="s">
        <v>182</v>
      </c>
      <c r="E173" s="18">
        <v>2</v>
      </c>
      <c r="F173" s="18">
        <v>290</v>
      </c>
      <c r="G173" s="19">
        <f t="shared" si="9"/>
        <v>0.5</v>
      </c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</row>
    <row r="174" spans="1:26" ht="15.75" customHeight="1">
      <c r="A174" s="14"/>
      <c r="B174" s="14"/>
      <c r="C174" s="33" t="s">
        <v>575</v>
      </c>
      <c r="D174" s="14" t="s">
        <v>180</v>
      </c>
      <c r="E174" s="18">
        <v>1</v>
      </c>
      <c r="F174" s="18">
        <v>290</v>
      </c>
      <c r="G174" s="19">
        <f t="shared" si="9"/>
        <v>0.5</v>
      </c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</row>
    <row r="175" spans="1:26" ht="15.75" customHeight="1">
      <c r="A175" s="14" t="s">
        <v>1842</v>
      </c>
      <c r="B175" s="14">
        <v>2</v>
      </c>
      <c r="C175" s="33">
        <v>4714781020558</v>
      </c>
      <c r="D175" s="14" t="s">
        <v>190</v>
      </c>
      <c r="E175" s="18">
        <v>2</v>
      </c>
      <c r="F175" s="18">
        <v>290</v>
      </c>
      <c r="G175" s="19">
        <f t="shared" si="9"/>
        <v>0.5</v>
      </c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</row>
    <row r="176" spans="1:26" ht="15.75" customHeight="1">
      <c r="A176" s="14"/>
      <c r="B176" s="14"/>
      <c r="C176" s="33">
        <v>4714781020282</v>
      </c>
      <c r="D176" s="14" t="s">
        <v>194</v>
      </c>
      <c r="E176" s="18">
        <v>1</v>
      </c>
      <c r="F176" s="18">
        <v>290</v>
      </c>
      <c r="G176" s="19">
        <f t="shared" si="9"/>
        <v>0.5</v>
      </c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</row>
    <row r="177" spans="1:26" ht="15.75" customHeight="1">
      <c r="A177" s="14" t="s">
        <v>1843</v>
      </c>
      <c r="B177" s="14">
        <v>2</v>
      </c>
      <c r="C177" s="33">
        <v>4714781020558</v>
      </c>
      <c r="D177" s="14" t="s">
        <v>190</v>
      </c>
      <c r="E177" s="18">
        <v>2</v>
      </c>
      <c r="F177" s="18">
        <v>290</v>
      </c>
      <c r="G177" s="19">
        <f t="shared" si="9"/>
        <v>0.5</v>
      </c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</row>
    <row r="178" spans="1:26" ht="15.75" customHeight="1">
      <c r="A178" s="14"/>
      <c r="B178" s="14"/>
      <c r="C178" s="33" t="s">
        <v>572</v>
      </c>
      <c r="D178" s="14" t="s">
        <v>179</v>
      </c>
      <c r="E178" s="18">
        <v>1</v>
      </c>
      <c r="F178" s="18">
        <v>290</v>
      </c>
      <c r="G178" s="19">
        <f t="shared" si="9"/>
        <v>0.5</v>
      </c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</row>
    <row r="179" spans="1:26" ht="15.75" customHeight="1">
      <c r="A179" s="14" t="s">
        <v>1844</v>
      </c>
      <c r="B179" s="14">
        <v>2</v>
      </c>
      <c r="C179" s="33">
        <v>4714781020558</v>
      </c>
      <c r="D179" s="14" t="s">
        <v>190</v>
      </c>
      <c r="E179" s="18">
        <v>2</v>
      </c>
      <c r="F179" s="18">
        <v>290</v>
      </c>
      <c r="G179" s="19">
        <f t="shared" si="9"/>
        <v>0.5</v>
      </c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</row>
    <row r="180" spans="1:26" ht="15.75" customHeight="1">
      <c r="A180" s="14"/>
      <c r="B180" s="14"/>
      <c r="C180" s="33" t="s">
        <v>573</v>
      </c>
      <c r="D180" s="14" t="s">
        <v>173</v>
      </c>
      <c r="E180" s="18">
        <v>1</v>
      </c>
      <c r="F180" s="18">
        <v>290</v>
      </c>
      <c r="G180" s="19">
        <f t="shared" si="9"/>
        <v>0.5</v>
      </c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16"/>
    </row>
    <row r="181" spans="1:26" ht="15.75" customHeight="1">
      <c r="A181" s="14" t="s">
        <v>1845</v>
      </c>
      <c r="B181" s="14">
        <v>2</v>
      </c>
      <c r="C181" s="33">
        <v>4714781020558</v>
      </c>
      <c r="D181" s="14" t="s">
        <v>190</v>
      </c>
      <c r="E181" s="18">
        <v>2</v>
      </c>
      <c r="F181" s="18">
        <v>290</v>
      </c>
      <c r="G181" s="19">
        <f t="shared" si="9"/>
        <v>0.5</v>
      </c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</row>
    <row r="182" spans="1:26" ht="15.75" customHeight="1">
      <c r="A182" s="14"/>
      <c r="B182" s="14"/>
      <c r="C182" s="33" t="s">
        <v>575</v>
      </c>
      <c r="D182" s="14" t="s">
        <v>180</v>
      </c>
      <c r="E182" s="18">
        <v>1</v>
      </c>
      <c r="F182" s="18">
        <v>290</v>
      </c>
      <c r="G182" s="19">
        <f t="shared" si="9"/>
        <v>0.5</v>
      </c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</row>
    <row r="183" spans="1:26" ht="15.75" customHeight="1">
      <c r="A183" s="14" t="s">
        <v>1818</v>
      </c>
      <c r="B183" s="18">
        <v>3</v>
      </c>
      <c r="C183" s="33">
        <v>4714781020558</v>
      </c>
      <c r="D183" s="14" t="s">
        <v>190</v>
      </c>
      <c r="E183" s="18">
        <v>2</v>
      </c>
      <c r="F183" s="18">
        <v>296</v>
      </c>
      <c r="G183" s="19">
        <f t="shared" ref="G183:G194" si="10">F183/890</f>
        <v>0.33258426966292137</v>
      </c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</row>
    <row r="184" spans="1:26" ht="15.75" customHeight="1">
      <c r="A184" s="14"/>
      <c r="B184" s="18"/>
      <c r="C184" s="33">
        <v>4714781020503</v>
      </c>
      <c r="D184" s="14" t="s">
        <v>182</v>
      </c>
      <c r="E184" s="18">
        <v>2</v>
      </c>
      <c r="F184" s="18">
        <v>296</v>
      </c>
      <c r="G184" s="19">
        <f t="shared" si="10"/>
        <v>0.33258426966292137</v>
      </c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</row>
    <row r="185" spans="1:26" ht="15.75" customHeight="1">
      <c r="A185" s="14"/>
      <c r="B185" s="18"/>
      <c r="C185" s="33">
        <v>4714781020466</v>
      </c>
      <c r="D185" s="14" t="s">
        <v>174</v>
      </c>
      <c r="E185" s="18">
        <v>2</v>
      </c>
      <c r="F185" s="18">
        <v>298</v>
      </c>
      <c r="G185" s="19">
        <f t="shared" si="10"/>
        <v>0.33483146067415731</v>
      </c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</row>
    <row r="186" spans="1:26" ht="15.75" customHeight="1">
      <c r="A186" s="14" t="s">
        <v>1846</v>
      </c>
      <c r="B186" s="18">
        <v>1</v>
      </c>
      <c r="C186" s="33">
        <v>4714781020558</v>
      </c>
      <c r="D186" s="14" t="s">
        <v>190</v>
      </c>
      <c r="E186" s="18">
        <v>6</v>
      </c>
      <c r="F186" s="18">
        <v>890</v>
      </c>
      <c r="G186" s="19">
        <f t="shared" si="10"/>
        <v>1</v>
      </c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16"/>
    </row>
    <row r="187" spans="1:26" ht="15.75" customHeight="1">
      <c r="A187" s="14" t="s">
        <v>1847</v>
      </c>
      <c r="B187" s="18">
        <v>1</v>
      </c>
      <c r="C187" s="33">
        <v>4714781020503</v>
      </c>
      <c r="D187" s="14" t="s">
        <v>182</v>
      </c>
      <c r="E187" s="18">
        <v>6</v>
      </c>
      <c r="F187" s="18">
        <v>890</v>
      </c>
      <c r="G187" s="19">
        <f t="shared" si="10"/>
        <v>1</v>
      </c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</row>
    <row r="188" spans="1:26" ht="15.75" customHeight="1">
      <c r="A188" s="14" t="s">
        <v>1848</v>
      </c>
      <c r="B188" s="18">
        <v>1</v>
      </c>
      <c r="C188" s="33">
        <v>4714781020466</v>
      </c>
      <c r="D188" s="14" t="s">
        <v>174</v>
      </c>
      <c r="E188" s="18">
        <v>6</v>
      </c>
      <c r="F188" s="18">
        <v>890</v>
      </c>
      <c r="G188" s="19">
        <f t="shared" si="10"/>
        <v>1</v>
      </c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</row>
    <row r="189" spans="1:26" ht="15.75" customHeight="1">
      <c r="A189" s="14" t="s">
        <v>1849</v>
      </c>
      <c r="B189" s="18">
        <v>2</v>
      </c>
      <c r="C189" s="33">
        <v>4714781020503</v>
      </c>
      <c r="D189" s="14" t="s">
        <v>182</v>
      </c>
      <c r="E189" s="18">
        <v>3</v>
      </c>
      <c r="F189" s="18">
        <v>445</v>
      </c>
      <c r="G189" s="19">
        <f t="shared" si="10"/>
        <v>0.5</v>
      </c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</row>
    <row r="190" spans="1:26" ht="15.75" customHeight="1">
      <c r="A190" s="14"/>
      <c r="B190" s="18"/>
      <c r="C190" s="33">
        <v>4714781020466</v>
      </c>
      <c r="D190" s="14" t="s">
        <v>174</v>
      </c>
      <c r="E190" s="18">
        <v>3</v>
      </c>
      <c r="F190" s="18">
        <v>445</v>
      </c>
      <c r="G190" s="19">
        <f t="shared" si="10"/>
        <v>0.5</v>
      </c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</row>
    <row r="191" spans="1:26" ht="15.75" customHeight="1">
      <c r="A191" s="14" t="s">
        <v>1850</v>
      </c>
      <c r="B191" s="18">
        <v>2</v>
      </c>
      <c r="C191" s="33">
        <v>4714781020503</v>
      </c>
      <c r="D191" s="14" t="s">
        <v>182</v>
      </c>
      <c r="E191" s="18">
        <v>3</v>
      </c>
      <c r="F191" s="18">
        <v>445</v>
      </c>
      <c r="G191" s="19">
        <f t="shared" si="10"/>
        <v>0.5</v>
      </c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</row>
    <row r="192" spans="1:26" ht="15.75" customHeight="1">
      <c r="A192" s="14"/>
      <c r="B192" s="18"/>
      <c r="C192" s="33">
        <v>4714781020558</v>
      </c>
      <c r="D192" s="14" t="s">
        <v>190</v>
      </c>
      <c r="E192" s="18">
        <v>3</v>
      </c>
      <c r="F192" s="18">
        <v>445</v>
      </c>
      <c r="G192" s="19">
        <f t="shared" si="10"/>
        <v>0.5</v>
      </c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16"/>
    </row>
    <row r="193" spans="1:26" ht="15.75" customHeight="1">
      <c r="A193" s="14" t="s">
        <v>1851</v>
      </c>
      <c r="B193" s="18">
        <v>2</v>
      </c>
      <c r="C193" s="33">
        <v>4714781020466</v>
      </c>
      <c r="D193" s="14" t="s">
        <v>174</v>
      </c>
      <c r="E193" s="18">
        <v>3</v>
      </c>
      <c r="F193" s="18">
        <v>445</v>
      </c>
      <c r="G193" s="19">
        <f t="shared" si="10"/>
        <v>0.5</v>
      </c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</row>
    <row r="194" spans="1:26" ht="15.75" customHeight="1">
      <c r="A194" s="14"/>
      <c r="B194" s="18"/>
      <c r="C194" s="33">
        <v>4714781020558</v>
      </c>
      <c r="D194" s="14" t="s">
        <v>190</v>
      </c>
      <c r="E194" s="18">
        <v>3</v>
      </c>
      <c r="F194" s="18">
        <v>445</v>
      </c>
      <c r="G194" s="19">
        <f t="shared" si="10"/>
        <v>0.5</v>
      </c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</row>
    <row r="195" spans="1:26" ht="15.75" customHeight="1">
      <c r="A195" s="14" t="s">
        <v>1852</v>
      </c>
      <c r="B195" s="18">
        <v>2</v>
      </c>
      <c r="C195" s="35" t="s">
        <v>37</v>
      </c>
      <c r="D195" s="16" t="s">
        <v>732</v>
      </c>
      <c r="E195" s="18">
        <v>2</v>
      </c>
      <c r="F195" s="18">
        <v>750</v>
      </c>
      <c r="G195" s="19">
        <f t="shared" ref="G195:G220" si="11">F195/1320</f>
        <v>0.56818181818181823</v>
      </c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</row>
    <row r="196" spans="1:26" ht="15.75" customHeight="1">
      <c r="A196" s="14"/>
      <c r="B196" s="18"/>
      <c r="C196" s="35" t="s">
        <v>25</v>
      </c>
      <c r="D196" s="16" t="s">
        <v>1059</v>
      </c>
      <c r="E196" s="18">
        <v>2</v>
      </c>
      <c r="F196" s="18">
        <v>570</v>
      </c>
      <c r="G196" s="19">
        <f t="shared" si="11"/>
        <v>0.43181818181818182</v>
      </c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</row>
    <row r="197" spans="1:26" ht="15.75" customHeight="1">
      <c r="A197" s="14" t="s">
        <v>1853</v>
      </c>
      <c r="B197" s="18">
        <v>2</v>
      </c>
      <c r="C197" s="35" t="s">
        <v>37</v>
      </c>
      <c r="D197" s="16" t="s">
        <v>732</v>
      </c>
      <c r="E197" s="18">
        <v>2</v>
      </c>
      <c r="F197" s="18">
        <v>750</v>
      </c>
      <c r="G197" s="19">
        <f t="shared" si="11"/>
        <v>0.56818181818181823</v>
      </c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</row>
    <row r="198" spans="1:26" ht="15.75" customHeight="1">
      <c r="A198" s="14"/>
      <c r="B198" s="18"/>
      <c r="C198" s="35" t="s">
        <v>23</v>
      </c>
      <c r="D198" s="16" t="s">
        <v>1061</v>
      </c>
      <c r="E198" s="18">
        <v>2</v>
      </c>
      <c r="F198" s="18">
        <v>570</v>
      </c>
      <c r="G198" s="19">
        <f t="shared" si="11"/>
        <v>0.43181818181818182</v>
      </c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16"/>
    </row>
    <row r="199" spans="1:26" ht="15.75" customHeight="1">
      <c r="A199" s="14" t="s">
        <v>1854</v>
      </c>
      <c r="B199" s="18">
        <v>2</v>
      </c>
      <c r="C199" s="35" t="s">
        <v>37</v>
      </c>
      <c r="D199" s="16" t="s">
        <v>732</v>
      </c>
      <c r="E199" s="18">
        <v>2</v>
      </c>
      <c r="F199" s="18">
        <v>750</v>
      </c>
      <c r="G199" s="19">
        <f t="shared" si="11"/>
        <v>0.56818181818181823</v>
      </c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</row>
    <row r="200" spans="1:26" ht="15.75" customHeight="1">
      <c r="A200" s="14"/>
      <c r="B200" s="18"/>
      <c r="C200" s="35" t="s">
        <v>27</v>
      </c>
      <c r="D200" s="16" t="s">
        <v>1062</v>
      </c>
      <c r="E200" s="18">
        <v>2</v>
      </c>
      <c r="F200" s="18">
        <v>570</v>
      </c>
      <c r="G200" s="19">
        <f t="shared" si="11"/>
        <v>0.43181818181818182</v>
      </c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</row>
    <row r="201" spans="1:26" ht="15.75" customHeight="1">
      <c r="A201" s="14" t="s">
        <v>1855</v>
      </c>
      <c r="B201" s="18">
        <v>2</v>
      </c>
      <c r="C201" s="35" t="s">
        <v>37</v>
      </c>
      <c r="D201" s="16" t="s">
        <v>732</v>
      </c>
      <c r="E201" s="18">
        <v>2</v>
      </c>
      <c r="F201" s="18">
        <v>750</v>
      </c>
      <c r="G201" s="19">
        <f t="shared" si="11"/>
        <v>0.56818181818181823</v>
      </c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</row>
    <row r="202" spans="1:26" ht="15.75" customHeight="1">
      <c r="A202" s="14"/>
      <c r="B202" s="18"/>
      <c r="C202" s="35" t="s">
        <v>29</v>
      </c>
      <c r="D202" s="16" t="s">
        <v>1055</v>
      </c>
      <c r="E202" s="18">
        <v>2</v>
      </c>
      <c r="F202" s="18">
        <v>570</v>
      </c>
      <c r="G202" s="19">
        <f t="shared" si="11"/>
        <v>0.43181818181818182</v>
      </c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</row>
    <row r="203" spans="1:26" ht="15.75" customHeight="1">
      <c r="A203" s="14" t="s">
        <v>1856</v>
      </c>
      <c r="B203" s="18">
        <v>3</v>
      </c>
      <c r="C203" s="35" t="s">
        <v>37</v>
      </c>
      <c r="D203" s="16" t="s">
        <v>732</v>
      </c>
      <c r="E203" s="18">
        <v>2</v>
      </c>
      <c r="F203" s="18">
        <v>750</v>
      </c>
      <c r="G203" s="19">
        <f t="shared" si="11"/>
        <v>0.56818181818181823</v>
      </c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</row>
    <row r="204" spans="1:26" ht="15.75" customHeight="1">
      <c r="A204" s="14"/>
      <c r="B204" s="18"/>
      <c r="C204" s="35" t="s">
        <v>25</v>
      </c>
      <c r="D204" s="16" t="s">
        <v>1059</v>
      </c>
      <c r="E204" s="18">
        <v>1</v>
      </c>
      <c r="F204" s="18">
        <v>285</v>
      </c>
      <c r="G204" s="19">
        <f t="shared" si="11"/>
        <v>0.21590909090909091</v>
      </c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</row>
    <row r="205" spans="1:26" ht="15.75" customHeight="1">
      <c r="A205" s="14"/>
      <c r="B205" s="18"/>
      <c r="C205" s="35" t="s">
        <v>29</v>
      </c>
      <c r="D205" s="16" t="s">
        <v>1055</v>
      </c>
      <c r="E205" s="18">
        <v>1</v>
      </c>
      <c r="F205" s="18">
        <v>285</v>
      </c>
      <c r="G205" s="19">
        <f t="shared" si="11"/>
        <v>0.21590909090909091</v>
      </c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</row>
    <row r="206" spans="1:26" ht="15.75" customHeight="1">
      <c r="A206" s="14" t="s">
        <v>1857</v>
      </c>
      <c r="B206" s="18">
        <v>3</v>
      </c>
      <c r="C206" s="35" t="s">
        <v>37</v>
      </c>
      <c r="D206" s="16" t="s">
        <v>732</v>
      </c>
      <c r="E206" s="18">
        <v>2</v>
      </c>
      <c r="F206" s="18">
        <v>750</v>
      </c>
      <c r="G206" s="19">
        <f t="shared" si="11"/>
        <v>0.56818181818181823</v>
      </c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</row>
    <row r="207" spans="1:26" ht="15.75" customHeight="1">
      <c r="A207" s="14"/>
      <c r="B207" s="18"/>
      <c r="C207" s="35" t="s">
        <v>29</v>
      </c>
      <c r="D207" s="16" t="s">
        <v>1055</v>
      </c>
      <c r="E207" s="18">
        <v>1</v>
      </c>
      <c r="F207" s="18">
        <v>285</v>
      </c>
      <c r="G207" s="19">
        <f t="shared" si="11"/>
        <v>0.21590909090909091</v>
      </c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</row>
    <row r="208" spans="1:26" ht="15.75" customHeight="1">
      <c r="A208" s="14"/>
      <c r="B208" s="18"/>
      <c r="C208" s="35" t="s">
        <v>27</v>
      </c>
      <c r="D208" s="16" t="s">
        <v>1062</v>
      </c>
      <c r="E208" s="18">
        <v>1</v>
      </c>
      <c r="F208" s="18">
        <v>285</v>
      </c>
      <c r="G208" s="19">
        <f t="shared" si="11"/>
        <v>0.21590909090909091</v>
      </c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</row>
    <row r="209" spans="1:26" ht="15.75" customHeight="1">
      <c r="A209" s="14" t="s">
        <v>1827</v>
      </c>
      <c r="B209" s="18">
        <v>3</v>
      </c>
      <c r="C209" s="35" t="s">
        <v>37</v>
      </c>
      <c r="D209" s="16" t="s">
        <v>732</v>
      </c>
      <c r="E209" s="18">
        <v>2</v>
      </c>
      <c r="F209" s="18">
        <v>750</v>
      </c>
      <c r="G209" s="19">
        <f t="shared" si="11"/>
        <v>0.56818181818181823</v>
      </c>
      <c r="H209" s="16"/>
      <c r="I209" s="16"/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</row>
    <row r="210" spans="1:26" ht="15.75" customHeight="1">
      <c r="A210" s="14"/>
      <c r="B210" s="18"/>
      <c r="C210" s="35" t="s">
        <v>29</v>
      </c>
      <c r="D210" s="16" t="s">
        <v>1055</v>
      </c>
      <c r="E210" s="18">
        <v>1</v>
      </c>
      <c r="F210" s="18">
        <v>285</v>
      </c>
      <c r="G210" s="19">
        <f t="shared" si="11"/>
        <v>0.21590909090909091</v>
      </c>
      <c r="H210" s="16"/>
      <c r="I210" s="16"/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16"/>
    </row>
    <row r="211" spans="1:26" ht="15.75" customHeight="1">
      <c r="A211" s="14"/>
      <c r="B211" s="18"/>
      <c r="C211" s="35" t="s">
        <v>23</v>
      </c>
      <c r="D211" s="16" t="s">
        <v>1061</v>
      </c>
      <c r="E211" s="18">
        <v>1</v>
      </c>
      <c r="F211" s="18">
        <v>285</v>
      </c>
      <c r="G211" s="19">
        <f t="shared" si="11"/>
        <v>0.21590909090909091</v>
      </c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</row>
    <row r="212" spans="1:26" ht="15.75" customHeight="1">
      <c r="A212" s="14" t="s">
        <v>1858</v>
      </c>
      <c r="B212" s="18">
        <v>3</v>
      </c>
      <c r="C212" s="35" t="s">
        <v>37</v>
      </c>
      <c r="D212" s="16" t="s">
        <v>732</v>
      </c>
      <c r="E212" s="18">
        <v>2</v>
      </c>
      <c r="F212" s="18">
        <v>750</v>
      </c>
      <c r="G212" s="19">
        <f t="shared" si="11"/>
        <v>0.56818181818181823</v>
      </c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16"/>
    </row>
    <row r="213" spans="1:26" ht="15.75" customHeight="1">
      <c r="A213" s="14"/>
      <c r="B213" s="18"/>
      <c r="C213" s="35" t="s">
        <v>25</v>
      </c>
      <c r="D213" s="16" t="s">
        <v>1059</v>
      </c>
      <c r="E213" s="18">
        <v>1</v>
      </c>
      <c r="F213" s="18">
        <v>285</v>
      </c>
      <c r="G213" s="19">
        <f t="shared" si="11"/>
        <v>0.21590909090909091</v>
      </c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</row>
    <row r="214" spans="1:26" ht="15.75" customHeight="1">
      <c r="A214" s="14"/>
      <c r="B214" s="18"/>
      <c r="C214" s="35" t="s">
        <v>23</v>
      </c>
      <c r="D214" s="16" t="s">
        <v>1061</v>
      </c>
      <c r="E214" s="18">
        <v>1</v>
      </c>
      <c r="F214" s="18">
        <v>285</v>
      </c>
      <c r="G214" s="19">
        <f t="shared" si="11"/>
        <v>0.21590909090909091</v>
      </c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</row>
    <row r="215" spans="1:26" ht="15.75" customHeight="1">
      <c r="A215" s="14" t="s">
        <v>1859</v>
      </c>
      <c r="B215" s="18">
        <v>3</v>
      </c>
      <c r="C215" s="35" t="s">
        <v>37</v>
      </c>
      <c r="D215" s="16" t="s">
        <v>732</v>
      </c>
      <c r="E215" s="18">
        <v>2</v>
      </c>
      <c r="F215" s="18">
        <v>750</v>
      </c>
      <c r="G215" s="19">
        <f t="shared" si="11"/>
        <v>0.56818181818181823</v>
      </c>
      <c r="H215" s="16"/>
      <c r="I215" s="16"/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</row>
    <row r="216" spans="1:26" ht="15.75" customHeight="1">
      <c r="A216" s="14"/>
      <c r="B216" s="18"/>
      <c r="C216" s="35" t="s">
        <v>25</v>
      </c>
      <c r="D216" s="16" t="s">
        <v>1059</v>
      </c>
      <c r="E216" s="18">
        <v>1</v>
      </c>
      <c r="F216" s="18">
        <v>285</v>
      </c>
      <c r="G216" s="19">
        <f t="shared" si="11"/>
        <v>0.21590909090909091</v>
      </c>
      <c r="H216" s="16"/>
      <c r="I216" s="16"/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16"/>
    </row>
    <row r="217" spans="1:26" ht="15.75" customHeight="1">
      <c r="A217" s="14"/>
      <c r="B217" s="18"/>
      <c r="C217" s="35" t="s">
        <v>27</v>
      </c>
      <c r="D217" s="16" t="s">
        <v>1062</v>
      </c>
      <c r="E217" s="18">
        <v>1</v>
      </c>
      <c r="F217" s="18">
        <v>285</v>
      </c>
      <c r="G217" s="19">
        <f t="shared" si="11"/>
        <v>0.21590909090909091</v>
      </c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</row>
    <row r="218" spans="1:26" ht="15.75" customHeight="1">
      <c r="A218" s="14" t="s">
        <v>1860</v>
      </c>
      <c r="B218" s="18">
        <v>3</v>
      </c>
      <c r="C218" s="35" t="s">
        <v>37</v>
      </c>
      <c r="D218" s="16" t="s">
        <v>732</v>
      </c>
      <c r="E218" s="18">
        <v>2</v>
      </c>
      <c r="F218" s="18">
        <v>750</v>
      </c>
      <c r="G218" s="19">
        <f t="shared" si="11"/>
        <v>0.56818181818181823</v>
      </c>
      <c r="H218" s="16"/>
      <c r="I218" s="16"/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</row>
    <row r="219" spans="1:26" ht="15.75" customHeight="1">
      <c r="A219" s="14"/>
      <c r="B219" s="18"/>
      <c r="C219" s="35" t="s">
        <v>27</v>
      </c>
      <c r="D219" s="16" t="s">
        <v>1062</v>
      </c>
      <c r="E219" s="18">
        <v>1</v>
      </c>
      <c r="F219" s="18">
        <v>285</v>
      </c>
      <c r="G219" s="19">
        <f t="shared" si="11"/>
        <v>0.21590909090909091</v>
      </c>
      <c r="H219" s="16"/>
      <c r="I219" s="16"/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</row>
    <row r="220" spans="1:26" ht="15.75" customHeight="1">
      <c r="A220" s="14"/>
      <c r="B220" s="18"/>
      <c r="C220" s="35" t="s">
        <v>23</v>
      </c>
      <c r="D220" s="16" t="s">
        <v>1061</v>
      </c>
      <c r="E220" s="18">
        <v>1</v>
      </c>
      <c r="F220" s="18">
        <v>285</v>
      </c>
      <c r="G220" s="19">
        <f t="shared" si="11"/>
        <v>0.21590909090909091</v>
      </c>
      <c r="H220" s="16"/>
      <c r="I220" s="16"/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</row>
    <row r="221" spans="1:26" ht="15.75" customHeight="1">
      <c r="A221" s="14" t="s">
        <v>1861</v>
      </c>
      <c r="B221" s="18">
        <v>1</v>
      </c>
      <c r="C221" s="33">
        <v>4714781020794</v>
      </c>
      <c r="D221" s="14" t="s">
        <v>264</v>
      </c>
      <c r="E221" s="18">
        <v>2</v>
      </c>
      <c r="F221" s="18">
        <v>230</v>
      </c>
      <c r="G221" s="19">
        <f t="shared" ref="G221:G229" si="12">F221/230</f>
        <v>1</v>
      </c>
      <c r="H221" s="16"/>
      <c r="I221" s="16"/>
      <c r="J221" s="16"/>
      <c r="K221" s="16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16"/>
    </row>
    <row r="222" spans="1:26" ht="15.75" customHeight="1">
      <c r="A222" s="14" t="s">
        <v>1862</v>
      </c>
      <c r="B222" s="18">
        <v>1</v>
      </c>
      <c r="C222" s="33">
        <v>4714781020800</v>
      </c>
      <c r="D222" s="14" t="s">
        <v>271</v>
      </c>
      <c r="E222" s="18">
        <v>2</v>
      </c>
      <c r="F222" s="18">
        <v>230</v>
      </c>
      <c r="G222" s="19">
        <f t="shared" si="12"/>
        <v>1</v>
      </c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</row>
    <row r="223" spans="1:26" ht="15.75" customHeight="1">
      <c r="A223" s="14" t="s">
        <v>1863</v>
      </c>
      <c r="B223" s="18">
        <v>1</v>
      </c>
      <c r="C223" s="33">
        <v>4714781020817</v>
      </c>
      <c r="D223" s="14" t="s">
        <v>303</v>
      </c>
      <c r="E223" s="18">
        <v>2</v>
      </c>
      <c r="F223" s="18">
        <v>230</v>
      </c>
      <c r="G223" s="19">
        <f t="shared" si="12"/>
        <v>1</v>
      </c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</row>
    <row r="224" spans="1:26" ht="15.75" customHeight="1">
      <c r="A224" s="14" t="s">
        <v>1864</v>
      </c>
      <c r="B224" s="18">
        <v>2</v>
      </c>
      <c r="C224" s="33">
        <v>4714781020794</v>
      </c>
      <c r="D224" s="14" t="s">
        <v>264</v>
      </c>
      <c r="E224" s="18">
        <v>1</v>
      </c>
      <c r="F224" s="18">
        <v>115</v>
      </c>
      <c r="G224" s="19">
        <f t="shared" si="12"/>
        <v>0.5</v>
      </c>
      <c r="H224" s="16"/>
      <c r="I224" s="16"/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</row>
    <row r="225" spans="1:26" ht="15.75" customHeight="1">
      <c r="A225" s="14"/>
      <c r="B225" s="14"/>
      <c r="C225" s="33">
        <v>4714781020800</v>
      </c>
      <c r="D225" s="14" t="s">
        <v>271</v>
      </c>
      <c r="E225" s="18">
        <v>1</v>
      </c>
      <c r="F225" s="18">
        <v>115</v>
      </c>
      <c r="G225" s="19">
        <f t="shared" si="12"/>
        <v>0.5</v>
      </c>
      <c r="H225" s="16"/>
      <c r="I225" s="16"/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16"/>
    </row>
    <row r="226" spans="1:26" ht="15.75" customHeight="1">
      <c r="A226" s="14" t="s">
        <v>1865</v>
      </c>
      <c r="B226" s="18">
        <v>2</v>
      </c>
      <c r="C226" s="33">
        <v>4714781020794</v>
      </c>
      <c r="D226" s="14" t="s">
        <v>264</v>
      </c>
      <c r="E226" s="18">
        <v>1</v>
      </c>
      <c r="F226" s="18">
        <v>115</v>
      </c>
      <c r="G226" s="19">
        <f t="shared" si="12"/>
        <v>0.5</v>
      </c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</row>
    <row r="227" spans="1:26" ht="15.75" customHeight="1">
      <c r="A227" s="14"/>
      <c r="B227" s="14"/>
      <c r="C227" s="33">
        <v>4714781020817</v>
      </c>
      <c r="D227" s="14" t="s">
        <v>303</v>
      </c>
      <c r="E227" s="18">
        <v>1</v>
      </c>
      <c r="F227" s="18">
        <v>115</v>
      </c>
      <c r="G227" s="19">
        <f t="shared" si="12"/>
        <v>0.5</v>
      </c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</row>
    <row r="228" spans="1:26" ht="15.75" customHeight="1">
      <c r="A228" s="14" t="s">
        <v>1866</v>
      </c>
      <c r="B228" s="18">
        <v>2</v>
      </c>
      <c r="C228" s="33">
        <v>4714781020800</v>
      </c>
      <c r="D228" s="14" t="s">
        <v>271</v>
      </c>
      <c r="E228" s="18">
        <v>1</v>
      </c>
      <c r="F228" s="18">
        <v>115</v>
      </c>
      <c r="G228" s="19">
        <f t="shared" si="12"/>
        <v>0.5</v>
      </c>
      <c r="H228" s="16"/>
      <c r="I228" s="16"/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</row>
    <row r="229" spans="1:26" ht="15.75" customHeight="1">
      <c r="A229" s="14"/>
      <c r="B229" s="14"/>
      <c r="C229" s="33">
        <v>4714781020817</v>
      </c>
      <c r="D229" s="14" t="s">
        <v>303</v>
      </c>
      <c r="E229" s="18">
        <v>1</v>
      </c>
      <c r="F229" s="18">
        <v>115</v>
      </c>
      <c r="G229" s="19">
        <f t="shared" si="12"/>
        <v>0.5</v>
      </c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</row>
    <row r="230" spans="1:26" ht="15.75" customHeight="1">
      <c r="A230" s="14" t="s">
        <v>1867</v>
      </c>
      <c r="B230" s="18">
        <v>1</v>
      </c>
      <c r="C230" s="33">
        <v>4714781020770</v>
      </c>
      <c r="D230" s="14" t="s">
        <v>305</v>
      </c>
      <c r="E230" s="18">
        <v>2</v>
      </c>
      <c r="F230" s="18">
        <v>270</v>
      </c>
      <c r="G230" s="19">
        <f t="shared" ref="G230:G233" si="13">F230/270</f>
        <v>1</v>
      </c>
      <c r="H230" s="16"/>
      <c r="I230" s="16"/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</row>
    <row r="231" spans="1:26" ht="15.75" customHeight="1">
      <c r="A231" s="14" t="s">
        <v>1868</v>
      </c>
      <c r="B231" s="18">
        <v>1</v>
      </c>
      <c r="C231" s="33">
        <v>4714781020787</v>
      </c>
      <c r="D231" s="14" t="s">
        <v>307</v>
      </c>
      <c r="E231" s="18">
        <v>2</v>
      </c>
      <c r="F231" s="18">
        <v>270</v>
      </c>
      <c r="G231" s="19">
        <f t="shared" si="13"/>
        <v>1</v>
      </c>
      <c r="H231" s="16"/>
      <c r="I231" s="16"/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</row>
    <row r="232" spans="1:26" ht="15.75" customHeight="1">
      <c r="A232" s="14" t="s">
        <v>1823</v>
      </c>
      <c r="B232" s="18">
        <v>2</v>
      </c>
      <c r="C232" s="33">
        <v>4714781020770</v>
      </c>
      <c r="D232" s="14" t="s">
        <v>305</v>
      </c>
      <c r="E232" s="18">
        <v>1</v>
      </c>
      <c r="F232" s="18">
        <v>135</v>
      </c>
      <c r="G232" s="19">
        <f t="shared" si="13"/>
        <v>0.5</v>
      </c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</row>
    <row r="233" spans="1:26" ht="15.75" customHeight="1">
      <c r="A233" s="14"/>
      <c r="B233" s="14"/>
      <c r="C233" s="33">
        <v>4714781020787</v>
      </c>
      <c r="D233" s="14" t="s">
        <v>307</v>
      </c>
      <c r="E233" s="18">
        <v>1</v>
      </c>
      <c r="F233" s="18">
        <v>135</v>
      </c>
      <c r="G233" s="19">
        <f t="shared" si="13"/>
        <v>0.5</v>
      </c>
      <c r="H233" s="16"/>
      <c r="I233" s="16"/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</row>
    <row r="234" spans="1:26" ht="15.75" customHeight="1">
      <c r="A234" s="14" t="s">
        <v>1869</v>
      </c>
      <c r="B234" s="18">
        <v>1</v>
      </c>
      <c r="C234" s="33">
        <v>4714781020848</v>
      </c>
      <c r="D234" s="14" t="s">
        <v>322</v>
      </c>
      <c r="E234" s="18">
        <v>2</v>
      </c>
      <c r="F234" s="18">
        <v>650</v>
      </c>
      <c r="G234" s="19">
        <f t="shared" ref="G234:G249" si="14">F234/650</f>
        <v>1</v>
      </c>
      <c r="H234" s="16"/>
      <c r="I234" s="16"/>
      <c r="J234" s="16"/>
      <c r="K234" s="16"/>
      <c r="L234" s="16"/>
      <c r="M234" s="16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16"/>
    </row>
    <row r="235" spans="1:26" ht="15.75" customHeight="1">
      <c r="A235" s="14" t="s">
        <v>1870</v>
      </c>
      <c r="B235" s="18">
        <v>1</v>
      </c>
      <c r="C235" s="33" t="s">
        <v>445</v>
      </c>
      <c r="D235" s="14" t="s">
        <v>324</v>
      </c>
      <c r="E235" s="18">
        <v>2</v>
      </c>
      <c r="F235" s="18">
        <v>650</v>
      </c>
      <c r="G235" s="19">
        <f t="shared" si="14"/>
        <v>1</v>
      </c>
      <c r="H235" s="16"/>
      <c r="I235" s="16"/>
      <c r="J235" s="16"/>
      <c r="K235" s="16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16"/>
    </row>
    <row r="236" spans="1:26" ht="15.75" customHeight="1">
      <c r="A236" s="14" t="s">
        <v>1825</v>
      </c>
      <c r="B236" s="18">
        <v>2</v>
      </c>
      <c r="C236" s="33">
        <v>4714781020848</v>
      </c>
      <c r="D236" s="14" t="s">
        <v>322</v>
      </c>
      <c r="E236" s="18">
        <v>1</v>
      </c>
      <c r="F236" s="18">
        <v>325</v>
      </c>
      <c r="G236" s="19">
        <f t="shared" si="14"/>
        <v>0.5</v>
      </c>
      <c r="H236" s="16"/>
      <c r="I236" s="16"/>
      <c r="J236" s="16"/>
      <c r="K236" s="16"/>
      <c r="L236" s="16"/>
      <c r="M236" s="16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16"/>
    </row>
    <row r="237" spans="1:26" ht="15.75" customHeight="1">
      <c r="A237" s="14"/>
      <c r="B237" s="14"/>
      <c r="C237" s="33" t="s">
        <v>445</v>
      </c>
      <c r="D237" s="14" t="s">
        <v>324</v>
      </c>
      <c r="E237" s="18">
        <v>1</v>
      </c>
      <c r="F237" s="18">
        <v>325</v>
      </c>
      <c r="G237" s="19">
        <f t="shared" si="14"/>
        <v>0.5</v>
      </c>
      <c r="H237" s="16"/>
      <c r="I237" s="16"/>
      <c r="J237" s="16"/>
      <c r="K237" s="16"/>
      <c r="L237" s="16"/>
      <c r="M237" s="16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16"/>
    </row>
    <row r="238" spans="1:26" ht="15.75" customHeight="1">
      <c r="A238" s="14" t="s">
        <v>1871</v>
      </c>
      <c r="B238" s="18">
        <v>1</v>
      </c>
      <c r="C238" s="33">
        <v>4714781020824</v>
      </c>
      <c r="D238" s="14" t="s">
        <v>325</v>
      </c>
      <c r="E238" s="18">
        <v>2</v>
      </c>
      <c r="F238" s="18">
        <v>650</v>
      </c>
      <c r="G238" s="19">
        <f t="shared" si="14"/>
        <v>1</v>
      </c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</row>
    <row r="239" spans="1:26" ht="15.75" customHeight="1">
      <c r="A239" s="14" t="s">
        <v>1872</v>
      </c>
      <c r="B239" s="18">
        <v>1</v>
      </c>
      <c r="C239" s="33">
        <v>4714781020831</v>
      </c>
      <c r="D239" s="14" t="s">
        <v>326</v>
      </c>
      <c r="E239" s="18">
        <v>2</v>
      </c>
      <c r="F239" s="18">
        <v>650</v>
      </c>
      <c r="G239" s="19">
        <f t="shared" si="14"/>
        <v>1</v>
      </c>
      <c r="H239" s="16"/>
      <c r="I239" s="16"/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</row>
    <row r="240" spans="1:26" ht="15.75" customHeight="1">
      <c r="A240" s="14" t="s">
        <v>1828</v>
      </c>
      <c r="B240" s="18">
        <v>2</v>
      </c>
      <c r="C240" s="33">
        <v>4714781020824</v>
      </c>
      <c r="D240" s="14" t="s">
        <v>325</v>
      </c>
      <c r="E240" s="18">
        <v>1</v>
      </c>
      <c r="F240" s="18">
        <v>325</v>
      </c>
      <c r="G240" s="19">
        <f t="shared" si="14"/>
        <v>0.5</v>
      </c>
      <c r="H240" s="16"/>
      <c r="I240" s="16"/>
      <c r="J240" s="16"/>
      <c r="K240" s="16"/>
      <c r="L240" s="16"/>
      <c r="M240" s="16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16"/>
    </row>
    <row r="241" spans="1:26" ht="15.75" customHeight="1">
      <c r="A241" s="14"/>
      <c r="B241" s="14"/>
      <c r="C241" s="33">
        <v>4714781020831</v>
      </c>
      <c r="D241" s="14" t="s">
        <v>326</v>
      </c>
      <c r="E241" s="18">
        <v>1</v>
      </c>
      <c r="F241" s="18">
        <v>325</v>
      </c>
      <c r="G241" s="19">
        <f t="shared" si="14"/>
        <v>0.5</v>
      </c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</row>
    <row r="242" spans="1:26" ht="15.75" customHeight="1">
      <c r="A242" s="14" t="s">
        <v>1873</v>
      </c>
      <c r="B242" s="18">
        <v>2</v>
      </c>
      <c r="C242" s="33">
        <v>4714781020848</v>
      </c>
      <c r="D242" s="14" t="s">
        <v>322</v>
      </c>
      <c r="E242" s="18">
        <v>1</v>
      </c>
      <c r="F242" s="18">
        <v>325</v>
      </c>
      <c r="G242" s="19">
        <f t="shared" si="14"/>
        <v>0.5</v>
      </c>
      <c r="H242" s="16"/>
      <c r="I242" s="16"/>
      <c r="J242" s="16"/>
      <c r="K242" s="16"/>
      <c r="L242" s="16"/>
      <c r="M242" s="16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16"/>
    </row>
    <row r="243" spans="1:26" ht="15.75" customHeight="1">
      <c r="A243" s="14"/>
      <c r="B243" s="14"/>
      <c r="C243" s="33">
        <v>4714781020824</v>
      </c>
      <c r="D243" s="14" t="s">
        <v>325</v>
      </c>
      <c r="E243" s="18">
        <v>1</v>
      </c>
      <c r="F243" s="18">
        <v>325</v>
      </c>
      <c r="G243" s="19">
        <f t="shared" si="14"/>
        <v>0.5</v>
      </c>
      <c r="H243" s="16"/>
      <c r="I243" s="16"/>
      <c r="J243" s="16"/>
      <c r="K243" s="16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16"/>
    </row>
    <row r="244" spans="1:26" ht="15.75" customHeight="1">
      <c r="A244" s="14" t="s">
        <v>1874</v>
      </c>
      <c r="B244" s="18">
        <v>2</v>
      </c>
      <c r="C244" s="33">
        <v>4714781020848</v>
      </c>
      <c r="D244" s="14" t="s">
        <v>322</v>
      </c>
      <c r="E244" s="18">
        <v>1</v>
      </c>
      <c r="F244" s="18">
        <v>325</v>
      </c>
      <c r="G244" s="19">
        <f t="shared" si="14"/>
        <v>0.5</v>
      </c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</row>
    <row r="245" spans="1:26" ht="15.75" customHeight="1">
      <c r="A245" s="14"/>
      <c r="B245" s="14"/>
      <c r="C245" s="33">
        <v>4714781020831</v>
      </c>
      <c r="D245" s="14" t="s">
        <v>326</v>
      </c>
      <c r="E245" s="18">
        <v>1</v>
      </c>
      <c r="F245" s="18">
        <v>325</v>
      </c>
      <c r="G245" s="19">
        <f t="shared" si="14"/>
        <v>0.5</v>
      </c>
      <c r="H245" s="16"/>
      <c r="I245" s="16"/>
      <c r="J245" s="16"/>
      <c r="K245" s="16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</row>
    <row r="246" spans="1:26" ht="15.75" customHeight="1">
      <c r="A246" s="14" t="s">
        <v>1875</v>
      </c>
      <c r="B246" s="18">
        <v>2</v>
      </c>
      <c r="C246" s="33" t="s">
        <v>445</v>
      </c>
      <c r="D246" s="14" t="s">
        <v>324</v>
      </c>
      <c r="E246" s="18">
        <v>1</v>
      </c>
      <c r="F246" s="18">
        <v>325</v>
      </c>
      <c r="G246" s="19">
        <f t="shared" si="14"/>
        <v>0.5</v>
      </c>
      <c r="H246" s="16"/>
      <c r="I246" s="16"/>
      <c r="J246" s="16"/>
      <c r="K246" s="16"/>
      <c r="L246" s="16"/>
      <c r="M246" s="16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16"/>
    </row>
    <row r="247" spans="1:26" ht="15.75" customHeight="1">
      <c r="A247" s="14"/>
      <c r="B247" s="14"/>
      <c r="C247" s="33">
        <v>4714781020824</v>
      </c>
      <c r="D247" s="14" t="s">
        <v>325</v>
      </c>
      <c r="E247" s="18">
        <v>1</v>
      </c>
      <c r="F247" s="18">
        <v>325</v>
      </c>
      <c r="G247" s="19">
        <f t="shared" si="14"/>
        <v>0.5</v>
      </c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</row>
    <row r="248" spans="1:26" ht="15.75" customHeight="1">
      <c r="A248" s="14" t="s">
        <v>1876</v>
      </c>
      <c r="B248" s="18">
        <v>2</v>
      </c>
      <c r="C248" s="33" t="s">
        <v>445</v>
      </c>
      <c r="D248" s="14" t="s">
        <v>324</v>
      </c>
      <c r="E248" s="18">
        <v>1</v>
      </c>
      <c r="F248" s="18">
        <v>325</v>
      </c>
      <c r="G248" s="19">
        <f t="shared" si="14"/>
        <v>0.5</v>
      </c>
      <c r="H248" s="16"/>
      <c r="I248" s="16"/>
      <c r="J248" s="16"/>
      <c r="K248" s="16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</row>
    <row r="249" spans="1:26" ht="15.75" customHeight="1">
      <c r="A249" s="14"/>
      <c r="B249" s="14"/>
      <c r="C249" s="33">
        <v>4714781020831</v>
      </c>
      <c r="D249" s="14" t="s">
        <v>326</v>
      </c>
      <c r="E249" s="18">
        <v>1</v>
      </c>
      <c r="F249" s="18">
        <v>325</v>
      </c>
      <c r="G249" s="19">
        <f t="shared" si="14"/>
        <v>0.5</v>
      </c>
      <c r="H249" s="16"/>
      <c r="I249" s="16"/>
      <c r="J249" s="16"/>
      <c r="K249" s="16"/>
      <c r="L249" s="16"/>
      <c r="M249" s="16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16"/>
    </row>
    <row r="250" spans="1:26" ht="15.75" customHeight="1">
      <c r="A250" s="14" t="s">
        <v>1826</v>
      </c>
      <c r="B250" s="18">
        <v>1</v>
      </c>
      <c r="C250" s="33" t="s">
        <v>608</v>
      </c>
      <c r="D250" s="14" t="s">
        <v>323</v>
      </c>
      <c r="E250" s="18">
        <v>4</v>
      </c>
      <c r="F250" s="18">
        <v>550</v>
      </c>
      <c r="G250" s="19">
        <f>F250/550</f>
        <v>1</v>
      </c>
      <c r="H250" s="16"/>
      <c r="I250" s="16"/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</row>
    <row r="251" spans="1:26" ht="15.75" customHeight="1">
      <c r="A251" s="14" t="s">
        <v>1877</v>
      </c>
      <c r="B251" s="18">
        <v>3</v>
      </c>
      <c r="C251" s="33">
        <v>4714781021227</v>
      </c>
      <c r="D251" s="14" t="s">
        <v>862</v>
      </c>
      <c r="E251" s="18">
        <v>2</v>
      </c>
      <c r="F251" s="18">
        <v>118</v>
      </c>
      <c r="G251" s="19">
        <f t="shared" ref="G251:G265" si="15">F251/414</f>
        <v>0.28502415458937197</v>
      </c>
      <c r="H251" s="16"/>
      <c r="I251" s="16"/>
      <c r="J251" s="16"/>
      <c r="K251" s="16"/>
      <c r="L251" s="16"/>
      <c r="M251" s="16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16"/>
    </row>
    <row r="252" spans="1:26" ht="15.75" customHeight="1">
      <c r="A252" s="14"/>
      <c r="B252" s="14"/>
      <c r="C252" s="33">
        <v>4714781021234</v>
      </c>
      <c r="D252" s="14" t="s">
        <v>864</v>
      </c>
      <c r="E252" s="18">
        <v>2</v>
      </c>
      <c r="F252" s="18">
        <v>118</v>
      </c>
      <c r="G252" s="19">
        <f t="shared" si="15"/>
        <v>0.28502415458937197</v>
      </c>
      <c r="H252" s="16"/>
      <c r="I252" s="16"/>
      <c r="J252" s="16"/>
      <c r="K252" s="16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</row>
    <row r="253" spans="1:26" ht="15.75" customHeight="1">
      <c r="A253" s="14"/>
      <c r="B253" s="14"/>
      <c r="C253" s="33">
        <v>4714781021241</v>
      </c>
      <c r="D253" s="14" t="s">
        <v>867</v>
      </c>
      <c r="E253" s="18">
        <v>3</v>
      </c>
      <c r="F253" s="18">
        <v>178</v>
      </c>
      <c r="G253" s="19">
        <f t="shared" si="15"/>
        <v>0.42995169082125606</v>
      </c>
      <c r="H253" s="16"/>
      <c r="I253" s="16"/>
      <c r="J253" s="16"/>
      <c r="K253" s="16"/>
      <c r="L253" s="16"/>
      <c r="M253" s="16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16"/>
    </row>
    <row r="254" spans="1:26" ht="15.75" customHeight="1">
      <c r="A254" s="14" t="s">
        <v>1824</v>
      </c>
      <c r="B254" s="18">
        <v>3</v>
      </c>
      <c r="C254" s="33">
        <v>4714781021227</v>
      </c>
      <c r="D254" s="14" t="s">
        <v>862</v>
      </c>
      <c r="E254" s="18">
        <v>3</v>
      </c>
      <c r="F254" s="18">
        <v>177</v>
      </c>
      <c r="G254" s="19">
        <f t="shared" si="15"/>
        <v>0.42753623188405798</v>
      </c>
      <c r="H254" s="16"/>
      <c r="I254" s="16"/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</row>
    <row r="255" spans="1:26" ht="15.75" customHeight="1">
      <c r="A255" s="14"/>
      <c r="B255" s="14"/>
      <c r="C255" s="33">
        <v>4714781021234</v>
      </c>
      <c r="D255" s="14" t="s">
        <v>864</v>
      </c>
      <c r="E255" s="18">
        <v>3</v>
      </c>
      <c r="F255" s="18">
        <v>177</v>
      </c>
      <c r="G255" s="19">
        <f t="shared" si="15"/>
        <v>0.42753623188405798</v>
      </c>
      <c r="H255" s="16"/>
      <c r="I255" s="16"/>
      <c r="J255" s="16"/>
      <c r="K255" s="16"/>
      <c r="L255" s="16"/>
      <c r="M255" s="16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16"/>
    </row>
    <row r="256" spans="1:26" ht="15.75" customHeight="1">
      <c r="A256" s="14"/>
      <c r="B256" s="14"/>
      <c r="C256" s="33">
        <v>4714781021241</v>
      </c>
      <c r="D256" s="14" t="s">
        <v>867</v>
      </c>
      <c r="E256" s="18">
        <v>1</v>
      </c>
      <c r="F256" s="18">
        <v>60</v>
      </c>
      <c r="G256" s="19">
        <f t="shared" si="15"/>
        <v>0.14492753623188406</v>
      </c>
      <c r="H256" s="16"/>
      <c r="I256" s="16"/>
      <c r="J256" s="16"/>
      <c r="K256" s="16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</row>
    <row r="257" spans="1:26" ht="15.75" customHeight="1">
      <c r="A257" s="14" t="s">
        <v>1878</v>
      </c>
      <c r="B257" s="18">
        <v>2</v>
      </c>
      <c r="C257" s="33">
        <v>4714781021227</v>
      </c>
      <c r="D257" s="14" t="s">
        <v>862</v>
      </c>
      <c r="E257" s="18">
        <v>3</v>
      </c>
      <c r="F257" s="18">
        <v>177</v>
      </c>
      <c r="G257" s="19">
        <f t="shared" si="15"/>
        <v>0.42753623188405798</v>
      </c>
      <c r="H257" s="16"/>
      <c r="I257" s="16"/>
      <c r="J257" s="16"/>
      <c r="K257" s="16"/>
      <c r="L257" s="16"/>
      <c r="M257" s="16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16"/>
    </row>
    <row r="258" spans="1:26" ht="15.75" customHeight="1">
      <c r="A258" s="14"/>
      <c r="B258" s="14"/>
      <c r="C258" s="33">
        <v>4714781021241</v>
      </c>
      <c r="D258" s="14" t="s">
        <v>867</v>
      </c>
      <c r="E258" s="18">
        <v>4</v>
      </c>
      <c r="F258" s="18">
        <v>237</v>
      </c>
      <c r="G258" s="19">
        <f t="shared" si="15"/>
        <v>0.57246376811594202</v>
      </c>
      <c r="H258" s="16"/>
      <c r="I258" s="16"/>
      <c r="J258" s="16"/>
      <c r="K258" s="16"/>
      <c r="L258" s="16"/>
      <c r="M258" s="16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16"/>
    </row>
    <row r="259" spans="1:26" ht="15.75" customHeight="1">
      <c r="A259" s="14" t="s">
        <v>1879</v>
      </c>
      <c r="B259" s="18">
        <v>2</v>
      </c>
      <c r="C259" s="33">
        <v>4714781021234</v>
      </c>
      <c r="D259" s="14" t="s">
        <v>864</v>
      </c>
      <c r="E259" s="18">
        <v>3</v>
      </c>
      <c r="F259" s="18">
        <v>177</v>
      </c>
      <c r="G259" s="19">
        <f t="shared" si="15"/>
        <v>0.42753623188405798</v>
      </c>
      <c r="H259" s="16"/>
      <c r="I259" s="16"/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</row>
    <row r="260" spans="1:26" ht="15.75" customHeight="1">
      <c r="A260" s="14"/>
      <c r="B260" s="14"/>
      <c r="C260" s="33">
        <v>4714781021241</v>
      </c>
      <c r="D260" s="14" t="s">
        <v>867</v>
      </c>
      <c r="E260" s="18">
        <v>4</v>
      </c>
      <c r="F260" s="18">
        <v>237</v>
      </c>
      <c r="G260" s="19">
        <f t="shared" si="15"/>
        <v>0.57246376811594202</v>
      </c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</row>
    <row r="261" spans="1:26" ht="15.75" customHeight="1">
      <c r="A261" s="14" t="s">
        <v>1880</v>
      </c>
      <c r="B261" s="18">
        <v>2</v>
      </c>
      <c r="C261" s="33">
        <v>4714781021227</v>
      </c>
      <c r="D261" s="14" t="s">
        <v>862</v>
      </c>
      <c r="E261" s="18">
        <v>6</v>
      </c>
      <c r="F261" s="18">
        <v>354</v>
      </c>
      <c r="G261" s="19">
        <f t="shared" si="15"/>
        <v>0.85507246376811596</v>
      </c>
      <c r="H261" s="16"/>
      <c r="I261" s="16"/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</row>
    <row r="262" spans="1:26" ht="15.75" customHeight="1">
      <c r="A262" s="14"/>
      <c r="B262" s="14"/>
      <c r="C262" s="33">
        <v>4714781021241</v>
      </c>
      <c r="D262" s="14" t="s">
        <v>867</v>
      </c>
      <c r="E262" s="18">
        <v>1</v>
      </c>
      <c r="F262" s="18">
        <v>60</v>
      </c>
      <c r="G262" s="19">
        <f t="shared" si="15"/>
        <v>0.14492753623188406</v>
      </c>
      <c r="H262" s="16"/>
      <c r="I262" s="16"/>
      <c r="J262" s="16"/>
      <c r="K262" s="16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16"/>
    </row>
    <row r="263" spans="1:26" ht="15.75" customHeight="1">
      <c r="A263" s="14" t="s">
        <v>1881</v>
      </c>
      <c r="B263" s="18">
        <v>2</v>
      </c>
      <c r="C263" s="33">
        <v>4714781021234</v>
      </c>
      <c r="D263" s="14" t="s">
        <v>864</v>
      </c>
      <c r="E263" s="18">
        <v>6</v>
      </c>
      <c r="F263" s="18">
        <v>354</v>
      </c>
      <c r="G263" s="19">
        <f t="shared" si="15"/>
        <v>0.85507246376811596</v>
      </c>
      <c r="H263" s="16"/>
      <c r="I263" s="16"/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</row>
    <row r="264" spans="1:26" ht="15.75" customHeight="1">
      <c r="A264" s="14"/>
      <c r="B264" s="14"/>
      <c r="C264" s="33">
        <v>4714781021241</v>
      </c>
      <c r="D264" s="14" t="s">
        <v>867</v>
      </c>
      <c r="E264" s="18">
        <v>1</v>
      </c>
      <c r="F264" s="18">
        <v>60</v>
      </c>
      <c r="G264" s="19">
        <f t="shared" si="15"/>
        <v>0.14492753623188406</v>
      </c>
      <c r="H264" s="16"/>
      <c r="I264" s="16"/>
      <c r="J264" s="16"/>
      <c r="K264" s="16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</row>
    <row r="265" spans="1:26" ht="15.75" customHeight="1">
      <c r="A265" s="14" t="s">
        <v>1882</v>
      </c>
      <c r="B265" s="18">
        <v>1</v>
      </c>
      <c r="C265" s="33">
        <v>4714781021241</v>
      </c>
      <c r="D265" s="14" t="s">
        <v>867</v>
      </c>
      <c r="E265" s="18">
        <v>7</v>
      </c>
      <c r="F265" s="18">
        <v>414</v>
      </c>
      <c r="G265" s="19">
        <f t="shared" si="15"/>
        <v>1</v>
      </c>
      <c r="H265" s="16"/>
      <c r="I265" s="16"/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</row>
    <row r="266" spans="1:26" ht="15.75" customHeight="1">
      <c r="A266" s="14" t="s">
        <v>1829</v>
      </c>
      <c r="B266" s="18">
        <v>1</v>
      </c>
      <c r="C266" s="33" t="s">
        <v>1262</v>
      </c>
      <c r="D266" s="14" t="s">
        <v>1263</v>
      </c>
      <c r="E266" s="18">
        <v>6</v>
      </c>
      <c r="F266" s="18">
        <v>495</v>
      </c>
      <c r="G266" s="19">
        <f>F266/495</f>
        <v>1</v>
      </c>
      <c r="H266" s="16"/>
      <c r="I266" s="16"/>
      <c r="J266" s="16"/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</row>
    <row r="267" spans="1:26" ht="15.75" customHeight="1">
      <c r="A267" s="14" t="s">
        <v>1737</v>
      </c>
      <c r="B267" s="16">
        <v>3</v>
      </c>
      <c r="C267" s="35" t="s">
        <v>21</v>
      </c>
      <c r="D267" s="16" t="s">
        <v>22</v>
      </c>
      <c r="E267" s="17">
        <v>1</v>
      </c>
      <c r="F267" s="18">
        <v>145</v>
      </c>
      <c r="G267" s="19">
        <f t="shared" ref="G267:G284" si="16">F267/435</f>
        <v>0.33333333333333331</v>
      </c>
      <c r="H267" s="16"/>
      <c r="I267" s="16"/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</row>
    <row r="268" spans="1:26" ht="15.75" customHeight="1">
      <c r="A268" s="14"/>
      <c r="B268" s="16"/>
      <c r="C268" s="35" t="s">
        <v>33</v>
      </c>
      <c r="D268" s="16" t="s">
        <v>34</v>
      </c>
      <c r="E268" s="17">
        <v>1</v>
      </c>
      <c r="F268" s="18">
        <v>145</v>
      </c>
      <c r="G268" s="19">
        <f t="shared" si="16"/>
        <v>0.33333333333333331</v>
      </c>
      <c r="H268" s="16"/>
      <c r="I268" s="16"/>
      <c r="J268" s="16"/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</row>
    <row r="269" spans="1:26" ht="15.75" customHeight="1">
      <c r="A269" s="14"/>
      <c r="B269" s="16"/>
      <c r="C269" s="35" t="s">
        <v>35</v>
      </c>
      <c r="D269" s="16" t="s">
        <v>36</v>
      </c>
      <c r="E269" s="17">
        <v>1</v>
      </c>
      <c r="F269" s="18">
        <v>145</v>
      </c>
      <c r="G269" s="19">
        <f t="shared" si="16"/>
        <v>0.33333333333333331</v>
      </c>
      <c r="H269" s="16"/>
      <c r="I269" s="16"/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</row>
    <row r="270" spans="1:26" ht="15.75" customHeight="1">
      <c r="A270" s="14" t="s">
        <v>1744</v>
      </c>
      <c r="B270" s="16">
        <v>1</v>
      </c>
      <c r="C270" s="35" t="s">
        <v>35</v>
      </c>
      <c r="D270" s="16" t="s">
        <v>36</v>
      </c>
      <c r="E270" s="17">
        <v>3</v>
      </c>
      <c r="F270" s="18">
        <v>435</v>
      </c>
      <c r="G270" s="19">
        <f t="shared" si="16"/>
        <v>1</v>
      </c>
      <c r="H270" s="16"/>
      <c r="I270" s="16"/>
      <c r="J270" s="16"/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</row>
    <row r="271" spans="1:26" ht="15.75" customHeight="1">
      <c r="A271" s="14" t="s">
        <v>1745</v>
      </c>
      <c r="B271" s="16">
        <v>1</v>
      </c>
      <c r="C271" s="35" t="s">
        <v>33</v>
      </c>
      <c r="D271" s="16" t="s">
        <v>34</v>
      </c>
      <c r="E271" s="17">
        <v>3</v>
      </c>
      <c r="F271" s="18">
        <v>435</v>
      </c>
      <c r="G271" s="19">
        <f t="shared" si="16"/>
        <v>1</v>
      </c>
      <c r="H271" s="16"/>
      <c r="I271" s="16"/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</row>
    <row r="272" spans="1:26" ht="15.75" customHeight="1">
      <c r="A272" s="14" t="s">
        <v>1725</v>
      </c>
      <c r="B272" s="16">
        <v>1</v>
      </c>
      <c r="C272" s="35" t="s">
        <v>21</v>
      </c>
      <c r="D272" s="16" t="s">
        <v>22</v>
      </c>
      <c r="E272" s="17">
        <v>3</v>
      </c>
      <c r="F272" s="18">
        <v>435</v>
      </c>
      <c r="G272" s="19">
        <f t="shared" si="16"/>
        <v>1</v>
      </c>
      <c r="H272" s="16"/>
      <c r="I272" s="16"/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</row>
    <row r="273" spans="1:26" ht="15.75" customHeight="1">
      <c r="A273" s="14" t="s">
        <v>1746</v>
      </c>
      <c r="B273" s="16">
        <v>2</v>
      </c>
      <c r="C273" s="35" t="s">
        <v>33</v>
      </c>
      <c r="D273" s="16" t="s">
        <v>34</v>
      </c>
      <c r="E273" s="17">
        <v>2</v>
      </c>
      <c r="F273" s="18">
        <v>290</v>
      </c>
      <c r="G273" s="19">
        <f t="shared" si="16"/>
        <v>0.66666666666666663</v>
      </c>
      <c r="H273" s="16"/>
      <c r="I273" s="16"/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</row>
    <row r="274" spans="1:26" ht="15.75" customHeight="1">
      <c r="A274" s="14"/>
      <c r="B274" s="16"/>
      <c r="C274" s="35" t="s">
        <v>21</v>
      </c>
      <c r="D274" s="16" t="s">
        <v>22</v>
      </c>
      <c r="E274" s="17">
        <v>1</v>
      </c>
      <c r="F274" s="18">
        <v>145</v>
      </c>
      <c r="G274" s="19">
        <f t="shared" si="16"/>
        <v>0.33333333333333331</v>
      </c>
      <c r="H274" s="16"/>
      <c r="I274" s="16"/>
      <c r="J274" s="16"/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</row>
    <row r="275" spans="1:26" ht="15.75" customHeight="1">
      <c r="A275" s="14" t="s">
        <v>1727</v>
      </c>
      <c r="B275" s="16">
        <v>2</v>
      </c>
      <c r="C275" s="35" t="s">
        <v>33</v>
      </c>
      <c r="D275" s="16" t="s">
        <v>34</v>
      </c>
      <c r="E275" s="17">
        <v>2</v>
      </c>
      <c r="F275" s="18">
        <v>290</v>
      </c>
      <c r="G275" s="19">
        <f t="shared" si="16"/>
        <v>0.66666666666666663</v>
      </c>
      <c r="H275" s="16"/>
      <c r="I275" s="16"/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</row>
    <row r="276" spans="1:26" ht="15.75" customHeight="1">
      <c r="A276" s="14"/>
      <c r="B276" s="16"/>
      <c r="C276" s="35" t="s">
        <v>35</v>
      </c>
      <c r="D276" s="16" t="s">
        <v>36</v>
      </c>
      <c r="E276" s="17">
        <v>1</v>
      </c>
      <c r="F276" s="18">
        <v>145</v>
      </c>
      <c r="G276" s="19">
        <f t="shared" si="16"/>
        <v>0.33333333333333331</v>
      </c>
      <c r="H276" s="16"/>
      <c r="I276" s="16"/>
      <c r="J276" s="16"/>
      <c r="K276" s="16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</row>
    <row r="277" spans="1:26" ht="15.75" customHeight="1">
      <c r="A277" s="14" t="s">
        <v>1747</v>
      </c>
      <c r="B277" s="16">
        <v>2</v>
      </c>
      <c r="C277" s="35" t="s">
        <v>21</v>
      </c>
      <c r="D277" s="16" t="s">
        <v>22</v>
      </c>
      <c r="E277" s="17">
        <v>2</v>
      </c>
      <c r="F277" s="18">
        <v>290</v>
      </c>
      <c r="G277" s="19">
        <f t="shared" si="16"/>
        <v>0.66666666666666663</v>
      </c>
      <c r="H277" s="16"/>
      <c r="I277" s="16"/>
      <c r="J277" s="16"/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</row>
    <row r="278" spans="1:26" ht="15.75" customHeight="1">
      <c r="A278" s="14"/>
      <c r="B278" s="16"/>
      <c r="C278" s="35" t="s">
        <v>33</v>
      </c>
      <c r="D278" s="16" t="s">
        <v>34</v>
      </c>
      <c r="E278" s="17">
        <v>1</v>
      </c>
      <c r="F278" s="18">
        <v>145</v>
      </c>
      <c r="G278" s="19">
        <f t="shared" si="16"/>
        <v>0.33333333333333331</v>
      </c>
      <c r="H278" s="16"/>
      <c r="I278" s="16"/>
      <c r="J278" s="16"/>
      <c r="K278" s="16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</row>
    <row r="279" spans="1:26" ht="15.75" customHeight="1">
      <c r="A279" s="14" t="s">
        <v>1748</v>
      </c>
      <c r="B279" s="16">
        <v>2</v>
      </c>
      <c r="C279" s="35" t="s">
        <v>21</v>
      </c>
      <c r="D279" s="16" t="s">
        <v>22</v>
      </c>
      <c r="E279" s="17">
        <v>2</v>
      </c>
      <c r="F279" s="18">
        <v>290</v>
      </c>
      <c r="G279" s="19">
        <f t="shared" si="16"/>
        <v>0.66666666666666663</v>
      </c>
      <c r="H279" s="16"/>
      <c r="I279" s="16"/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</row>
    <row r="280" spans="1:26" ht="15.75" customHeight="1">
      <c r="A280" s="14"/>
      <c r="B280" s="16"/>
      <c r="C280" s="35" t="s">
        <v>35</v>
      </c>
      <c r="D280" s="16" t="s">
        <v>36</v>
      </c>
      <c r="E280" s="17">
        <v>1</v>
      </c>
      <c r="F280" s="18">
        <v>145</v>
      </c>
      <c r="G280" s="19">
        <f t="shared" si="16"/>
        <v>0.33333333333333331</v>
      </c>
      <c r="H280" s="16"/>
      <c r="I280" s="16"/>
      <c r="J280" s="16"/>
      <c r="K280" s="16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</row>
    <row r="281" spans="1:26" ht="15.75" customHeight="1">
      <c r="A281" s="14" t="s">
        <v>1742</v>
      </c>
      <c r="B281" s="16">
        <v>2</v>
      </c>
      <c r="C281" s="35" t="s">
        <v>35</v>
      </c>
      <c r="D281" s="16" t="s">
        <v>36</v>
      </c>
      <c r="E281" s="17">
        <v>2</v>
      </c>
      <c r="F281" s="18">
        <v>290</v>
      </c>
      <c r="G281" s="19">
        <f t="shared" si="16"/>
        <v>0.66666666666666663</v>
      </c>
      <c r="H281" s="16"/>
      <c r="I281" s="16"/>
      <c r="J281" s="16"/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</row>
    <row r="282" spans="1:26" ht="15.75" customHeight="1">
      <c r="A282" s="14"/>
      <c r="B282" s="16"/>
      <c r="C282" s="35" t="s">
        <v>33</v>
      </c>
      <c r="D282" s="16" t="s">
        <v>34</v>
      </c>
      <c r="E282" s="17">
        <v>1</v>
      </c>
      <c r="F282" s="18">
        <v>145</v>
      </c>
      <c r="G282" s="19">
        <f t="shared" si="16"/>
        <v>0.33333333333333331</v>
      </c>
      <c r="H282" s="16"/>
      <c r="I282" s="16"/>
      <c r="J282" s="16"/>
      <c r="K282" s="16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</row>
    <row r="283" spans="1:26" ht="15.75" customHeight="1">
      <c r="A283" s="14" t="s">
        <v>1749</v>
      </c>
      <c r="B283" s="16">
        <v>2</v>
      </c>
      <c r="C283" s="35" t="s">
        <v>35</v>
      </c>
      <c r="D283" s="16" t="s">
        <v>36</v>
      </c>
      <c r="E283" s="17">
        <v>2</v>
      </c>
      <c r="F283" s="18">
        <v>290</v>
      </c>
      <c r="G283" s="19">
        <f t="shared" si="16"/>
        <v>0.66666666666666663</v>
      </c>
      <c r="H283" s="16"/>
      <c r="I283" s="16"/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</row>
    <row r="284" spans="1:26" ht="15.75" customHeight="1">
      <c r="A284" s="14"/>
      <c r="B284" s="16"/>
      <c r="C284" s="35" t="s">
        <v>21</v>
      </c>
      <c r="D284" s="16" t="s">
        <v>22</v>
      </c>
      <c r="E284" s="17">
        <v>1</v>
      </c>
      <c r="F284" s="18">
        <v>145</v>
      </c>
      <c r="G284" s="19">
        <f t="shared" si="16"/>
        <v>0.33333333333333331</v>
      </c>
      <c r="H284" s="16"/>
      <c r="I284" s="16"/>
      <c r="J284" s="16"/>
      <c r="K284" s="16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</row>
    <row r="285" spans="1:26" ht="15.75" customHeight="1">
      <c r="A285" s="14" t="s">
        <v>1721</v>
      </c>
      <c r="B285" s="18">
        <v>3</v>
      </c>
      <c r="C285" s="33">
        <v>4714781020558</v>
      </c>
      <c r="D285" s="14" t="s">
        <v>190</v>
      </c>
      <c r="E285" s="18">
        <v>2</v>
      </c>
      <c r="F285" s="18">
        <v>296</v>
      </c>
      <c r="G285" s="19">
        <f t="shared" ref="G285:G296" si="17">F285/890</f>
        <v>0.33258426966292137</v>
      </c>
      <c r="H285" s="16"/>
      <c r="I285" s="16"/>
      <c r="J285" s="16"/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</row>
    <row r="286" spans="1:26" ht="15.75" customHeight="1">
      <c r="A286" s="14"/>
      <c r="B286" s="18"/>
      <c r="C286" s="33">
        <v>4714781020503</v>
      </c>
      <c r="D286" s="14" t="s">
        <v>182</v>
      </c>
      <c r="E286" s="18">
        <v>2</v>
      </c>
      <c r="F286" s="18">
        <v>296</v>
      </c>
      <c r="G286" s="19">
        <f t="shared" si="17"/>
        <v>0.33258426966292137</v>
      </c>
      <c r="H286" s="16"/>
      <c r="I286" s="16"/>
      <c r="J286" s="16"/>
      <c r="K286" s="16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16"/>
    </row>
    <row r="287" spans="1:26" ht="15.75" customHeight="1">
      <c r="A287" s="14"/>
      <c r="B287" s="18"/>
      <c r="C287" s="33">
        <v>4714781020466</v>
      </c>
      <c r="D287" s="14" t="s">
        <v>174</v>
      </c>
      <c r="E287" s="18">
        <v>2</v>
      </c>
      <c r="F287" s="18">
        <v>298</v>
      </c>
      <c r="G287" s="19">
        <f t="shared" si="17"/>
        <v>0.33483146067415731</v>
      </c>
      <c r="H287" s="16"/>
      <c r="I287" s="16"/>
      <c r="J287" s="16"/>
      <c r="K287" s="16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16"/>
    </row>
    <row r="288" spans="1:26" ht="15.75" customHeight="1">
      <c r="A288" s="14" t="s">
        <v>1750</v>
      </c>
      <c r="B288" s="18">
        <v>1</v>
      </c>
      <c r="C288" s="33">
        <v>4714781020558</v>
      </c>
      <c r="D288" s="14" t="s">
        <v>190</v>
      </c>
      <c r="E288" s="18">
        <v>6</v>
      </c>
      <c r="F288" s="18">
        <v>890</v>
      </c>
      <c r="G288" s="19">
        <f t="shared" si="17"/>
        <v>1</v>
      </c>
      <c r="H288" s="16"/>
      <c r="I288" s="16"/>
      <c r="J288" s="16"/>
      <c r="K288" s="16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</row>
    <row r="289" spans="1:26" ht="15.75" customHeight="1">
      <c r="A289" s="14" t="s">
        <v>1751</v>
      </c>
      <c r="B289" s="18">
        <v>1</v>
      </c>
      <c r="C289" s="33">
        <v>4714781020503</v>
      </c>
      <c r="D289" s="14" t="s">
        <v>182</v>
      </c>
      <c r="E289" s="18">
        <v>6</v>
      </c>
      <c r="F289" s="18">
        <v>890</v>
      </c>
      <c r="G289" s="19">
        <f t="shared" si="17"/>
        <v>1</v>
      </c>
      <c r="H289" s="16"/>
      <c r="I289" s="16"/>
      <c r="J289" s="16"/>
      <c r="K289" s="16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16"/>
    </row>
    <row r="290" spans="1:26" ht="15.75" customHeight="1">
      <c r="A290" s="14" t="s">
        <v>1752</v>
      </c>
      <c r="B290" s="18">
        <v>1</v>
      </c>
      <c r="C290" s="33">
        <v>4714781020466</v>
      </c>
      <c r="D290" s="14" t="s">
        <v>174</v>
      </c>
      <c r="E290" s="18">
        <v>6</v>
      </c>
      <c r="F290" s="18">
        <v>890</v>
      </c>
      <c r="G290" s="19">
        <f t="shared" si="17"/>
        <v>1</v>
      </c>
      <c r="H290" s="16"/>
      <c r="I290" s="16"/>
      <c r="J290" s="16"/>
      <c r="K290" s="16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</row>
    <row r="291" spans="1:26" ht="15.75" customHeight="1">
      <c r="A291" s="14" t="s">
        <v>1753</v>
      </c>
      <c r="B291" s="18">
        <v>2</v>
      </c>
      <c r="C291" s="33">
        <v>4714781020503</v>
      </c>
      <c r="D291" s="14" t="s">
        <v>182</v>
      </c>
      <c r="E291" s="18">
        <v>3</v>
      </c>
      <c r="F291" s="18">
        <v>445</v>
      </c>
      <c r="G291" s="19">
        <f t="shared" si="17"/>
        <v>0.5</v>
      </c>
      <c r="H291" s="16"/>
      <c r="I291" s="16"/>
      <c r="J291" s="16"/>
      <c r="K291" s="16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</row>
    <row r="292" spans="1:26" ht="15.75" customHeight="1">
      <c r="A292" s="14"/>
      <c r="B292" s="18"/>
      <c r="C292" s="33">
        <v>4714781020466</v>
      </c>
      <c r="D292" s="14" t="s">
        <v>174</v>
      </c>
      <c r="E292" s="18">
        <v>3</v>
      </c>
      <c r="F292" s="18">
        <v>445</v>
      </c>
      <c r="G292" s="19">
        <f t="shared" si="17"/>
        <v>0.5</v>
      </c>
      <c r="H292" s="16"/>
      <c r="I292" s="16"/>
      <c r="J292" s="16"/>
      <c r="K292" s="16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</row>
    <row r="293" spans="1:26" ht="15.75" customHeight="1">
      <c r="A293" s="14" t="s">
        <v>1754</v>
      </c>
      <c r="B293" s="18">
        <v>2</v>
      </c>
      <c r="C293" s="33">
        <v>4714781020503</v>
      </c>
      <c r="D293" s="14" t="s">
        <v>182</v>
      </c>
      <c r="E293" s="18">
        <v>3</v>
      </c>
      <c r="F293" s="18">
        <v>445</v>
      </c>
      <c r="G293" s="19">
        <f t="shared" si="17"/>
        <v>0.5</v>
      </c>
      <c r="H293" s="16"/>
      <c r="I293" s="16"/>
      <c r="J293" s="16"/>
      <c r="K293" s="16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16"/>
    </row>
    <row r="294" spans="1:26" ht="15.75" customHeight="1">
      <c r="A294" s="14"/>
      <c r="B294" s="18"/>
      <c r="C294" s="33">
        <v>4714781020558</v>
      </c>
      <c r="D294" s="14" t="s">
        <v>190</v>
      </c>
      <c r="E294" s="18">
        <v>3</v>
      </c>
      <c r="F294" s="18">
        <v>445</v>
      </c>
      <c r="G294" s="19">
        <f t="shared" si="17"/>
        <v>0.5</v>
      </c>
      <c r="H294" s="16"/>
      <c r="I294" s="16"/>
      <c r="J294" s="16"/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</row>
    <row r="295" spans="1:26" ht="15.75" customHeight="1">
      <c r="A295" s="14" t="s">
        <v>1755</v>
      </c>
      <c r="B295" s="18">
        <v>2</v>
      </c>
      <c r="C295" s="33">
        <v>4714781020466</v>
      </c>
      <c r="D295" s="14" t="s">
        <v>174</v>
      </c>
      <c r="E295" s="18">
        <v>3</v>
      </c>
      <c r="F295" s="18">
        <v>445</v>
      </c>
      <c r="G295" s="19">
        <f t="shared" si="17"/>
        <v>0.5</v>
      </c>
      <c r="H295" s="16"/>
      <c r="I295" s="16"/>
      <c r="J295" s="16"/>
      <c r="K295" s="16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16"/>
    </row>
    <row r="296" spans="1:26" ht="15.75" customHeight="1">
      <c r="A296" s="14"/>
      <c r="B296" s="18"/>
      <c r="C296" s="33">
        <v>4714781020558</v>
      </c>
      <c r="D296" s="14" t="s">
        <v>190</v>
      </c>
      <c r="E296" s="18">
        <v>3</v>
      </c>
      <c r="F296" s="18">
        <v>445</v>
      </c>
      <c r="G296" s="19">
        <f t="shared" si="17"/>
        <v>0.5</v>
      </c>
      <c r="H296" s="16"/>
      <c r="I296" s="16"/>
      <c r="J296" s="16"/>
      <c r="K296" s="16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</row>
    <row r="297" spans="1:26" ht="15.75" customHeight="1">
      <c r="A297" s="14" t="s">
        <v>1724</v>
      </c>
      <c r="B297" s="14">
        <v>3</v>
      </c>
      <c r="C297" s="35">
        <v>4714781021005</v>
      </c>
      <c r="D297" s="16" t="s">
        <v>167</v>
      </c>
      <c r="E297" s="18">
        <v>1</v>
      </c>
      <c r="F297" s="18">
        <v>126</v>
      </c>
      <c r="G297" s="19">
        <f t="shared" ref="G297:G314" si="18">F297/380</f>
        <v>0.33157894736842103</v>
      </c>
      <c r="H297" s="16"/>
      <c r="I297" s="16"/>
      <c r="J297" s="16"/>
      <c r="K297" s="16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16"/>
    </row>
    <row r="298" spans="1:26" ht="15.75" customHeight="1">
      <c r="A298" s="14"/>
      <c r="B298" s="14"/>
      <c r="C298" s="35">
        <v>4714781021012</v>
      </c>
      <c r="D298" s="16" t="s">
        <v>168</v>
      </c>
      <c r="E298" s="18">
        <v>1</v>
      </c>
      <c r="F298" s="18">
        <v>127</v>
      </c>
      <c r="G298" s="19">
        <f t="shared" si="18"/>
        <v>0.33421052631578946</v>
      </c>
      <c r="H298" s="16"/>
      <c r="I298" s="16"/>
      <c r="J298" s="16"/>
      <c r="K298" s="16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16"/>
    </row>
    <row r="299" spans="1:26" ht="15.75" customHeight="1">
      <c r="A299" s="14"/>
      <c r="B299" s="14"/>
      <c r="C299" s="35">
        <v>4714781021029</v>
      </c>
      <c r="D299" s="16" t="s">
        <v>169</v>
      </c>
      <c r="E299" s="18">
        <v>1</v>
      </c>
      <c r="F299" s="18">
        <v>127</v>
      </c>
      <c r="G299" s="19">
        <f t="shared" si="18"/>
        <v>0.33421052631578946</v>
      </c>
      <c r="H299" s="16"/>
      <c r="I299" s="16"/>
      <c r="J299" s="16"/>
      <c r="K299" s="16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16"/>
    </row>
    <row r="300" spans="1:26" ht="15.75" customHeight="1">
      <c r="A300" s="14" t="s">
        <v>1756</v>
      </c>
      <c r="B300" s="14">
        <v>1</v>
      </c>
      <c r="C300" s="35">
        <v>4714781021005</v>
      </c>
      <c r="D300" s="16" t="s">
        <v>167</v>
      </c>
      <c r="E300" s="18">
        <v>3</v>
      </c>
      <c r="F300" s="18">
        <v>380</v>
      </c>
      <c r="G300" s="19">
        <f t="shared" si="18"/>
        <v>1</v>
      </c>
      <c r="H300" s="16"/>
      <c r="I300" s="16"/>
      <c r="J300" s="16"/>
      <c r="K300" s="16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16"/>
    </row>
    <row r="301" spans="1:26" ht="15.75" customHeight="1">
      <c r="A301" s="14" t="s">
        <v>1757</v>
      </c>
      <c r="B301" s="14">
        <v>1</v>
      </c>
      <c r="C301" s="35">
        <v>4714781021012</v>
      </c>
      <c r="D301" s="16" t="s">
        <v>168</v>
      </c>
      <c r="E301" s="18">
        <v>3</v>
      </c>
      <c r="F301" s="18">
        <v>380</v>
      </c>
      <c r="G301" s="19">
        <f t="shared" si="18"/>
        <v>1</v>
      </c>
      <c r="H301" s="16"/>
      <c r="I301" s="16"/>
      <c r="J301" s="16"/>
      <c r="K301" s="16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16"/>
    </row>
    <row r="302" spans="1:26" ht="15.75" customHeight="1">
      <c r="A302" s="14" t="s">
        <v>1758</v>
      </c>
      <c r="B302" s="14">
        <v>1</v>
      </c>
      <c r="C302" s="35">
        <v>4714781021029</v>
      </c>
      <c r="D302" s="16" t="s">
        <v>169</v>
      </c>
      <c r="E302" s="18">
        <v>3</v>
      </c>
      <c r="F302" s="18">
        <v>380</v>
      </c>
      <c r="G302" s="19">
        <f t="shared" si="18"/>
        <v>1</v>
      </c>
      <c r="H302" s="16"/>
      <c r="I302" s="16"/>
      <c r="J302" s="16"/>
      <c r="K302" s="16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</row>
    <row r="303" spans="1:26" ht="15.75" customHeight="1">
      <c r="A303" s="14" t="s">
        <v>1759</v>
      </c>
      <c r="B303" s="18">
        <v>2</v>
      </c>
      <c r="C303" s="35">
        <v>4714781021012</v>
      </c>
      <c r="D303" s="16" t="s">
        <v>939</v>
      </c>
      <c r="E303" s="18">
        <v>1</v>
      </c>
      <c r="F303" s="18">
        <v>126</v>
      </c>
      <c r="G303" s="19">
        <f t="shared" si="18"/>
        <v>0.33157894736842103</v>
      </c>
      <c r="H303" s="16"/>
      <c r="I303" s="16"/>
      <c r="J303" s="16"/>
      <c r="K303" s="16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16"/>
    </row>
    <row r="304" spans="1:26" ht="15.75" customHeight="1">
      <c r="A304" s="14"/>
      <c r="B304" s="16"/>
      <c r="C304" s="35">
        <v>4714781021029</v>
      </c>
      <c r="D304" s="16" t="s">
        <v>940</v>
      </c>
      <c r="E304" s="18">
        <v>2</v>
      </c>
      <c r="F304" s="18">
        <v>254</v>
      </c>
      <c r="G304" s="19">
        <f t="shared" si="18"/>
        <v>0.66842105263157892</v>
      </c>
      <c r="H304" s="16"/>
      <c r="I304" s="16"/>
      <c r="J304" s="16"/>
      <c r="K304" s="16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</row>
    <row r="305" spans="1:26" ht="15.75" customHeight="1">
      <c r="A305" s="14" t="s">
        <v>1760</v>
      </c>
      <c r="B305" s="18">
        <v>2</v>
      </c>
      <c r="C305" s="35">
        <v>4714781021029</v>
      </c>
      <c r="D305" s="16" t="s">
        <v>940</v>
      </c>
      <c r="E305" s="18">
        <v>2</v>
      </c>
      <c r="F305" s="18">
        <v>254</v>
      </c>
      <c r="G305" s="19">
        <f t="shared" si="18"/>
        <v>0.66842105263157892</v>
      </c>
      <c r="H305" s="16"/>
      <c r="I305" s="16"/>
      <c r="J305" s="16"/>
      <c r="K305" s="16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16"/>
    </row>
    <row r="306" spans="1:26" ht="15.75" customHeight="1">
      <c r="A306" s="14"/>
      <c r="B306" s="16"/>
      <c r="C306" s="33" t="s">
        <v>420</v>
      </c>
      <c r="D306" s="14" t="s">
        <v>941</v>
      </c>
      <c r="E306" s="18">
        <v>1</v>
      </c>
      <c r="F306" s="18">
        <v>126</v>
      </c>
      <c r="G306" s="19">
        <f t="shared" si="18"/>
        <v>0.33157894736842103</v>
      </c>
      <c r="H306" s="16"/>
      <c r="I306" s="16"/>
      <c r="J306" s="16"/>
      <c r="K306" s="16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</row>
    <row r="307" spans="1:26" ht="15.75" customHeight="1">
      <c r="A307" s="14" t="s">
        <v>1761</v>
      </c>
      <c r="B307" s="18">
        <v>2</v>
      </c>
      <c r="C307" s="35">
        <v>4714781021012</v>
      </c>
      <c r="D307" s="16" t="s">
        <v>939</v>
      </c>
      <c r="E307" s="18">
        <v>2</v>
      </c>
      <c r="F307" s="18">
        <v>254</v>
      </c>
      <c r="G307" s="19">
        <f t="shared" si="18"/>
        <v>0.66842105263157892</v>
      </c>
      <c r="H307" s="16"/>
      <c r="I307" s="16"/>
      <c r="J307" s="16"/>
      <c r="K307" s="16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16"/>
    </row>
    <row r="308" spans="1:26" ht="15.75" customHeight="1">
      <c r="A308" s="14"/>
      <c r="B308" s="16"/>
      <c r="C308" s="35">
        <v>4714781021029</v>
      </c>
      <c r="D308" s="16" t="s">
        <v>940</v>
      </c>
      <c r="E308" s="18">
        <v>1</v>
      </c>
      <c r="F308" s="18">
        <v>126</v>
      </c>
      <c r="G308" s="19">
        <f t="shared" si="18"/>
        <v>0.33157894736842103</v>
      </c>
      <c r="H308" s="16"/>
      <c r="I308" s="16"/>
      <c r="J308" s="16"/>
      <c r="K308" s="16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16"/>
    </row>
    <row r="309" spans="1:26" ht="15.75" customHeight="1">
      <c r="A309" s="14" t="s">
        <v>1762</v>
      </c>
      <c r="B309" s="18">
        <v>2</v>
      </c>
      <c r="C309" s="35">
        <v>4714781021012</v>
      </c>
      <c r="D309" s="16" t="s">
        <v>939</v>
      </c>
      <c r="E309" s="18">
        <v>2</v>
      </c>
      <c r="F309" s="18">
        <v>254</v>
      </c>
      <c r="G309" s="19">
        <f t="shared" si="18"/>
        <v>0.66842105263157892</v>
      </c>
      <c r="H309" s="16"/>
      <c r="I309" s="16"/>
      <c r="J309" s="16"/>
      <c r="K309" s="16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16"/>
    </row>
    <row r="310" spans="1:26" ht="15.75" customHeight="1">
      <c r="A310" s="14"/>
      <c r="B310" s="16"/>
      <c r="C310" s="33" t="s">
        <v>420</v>
      </c>
      <c r="D310" s="14" t="s">
        <v>941</v>
      </c>
      <c r="E310" s="18">
        <v>1</v>
      </c>
      <c r="F310" s="18">
        <v>126</v>
      </c>
      <c r="G310" s="19">
        <f t="shared" si="18"/>
        <v>0.33157894736842103</v>
      </c>
      <c r="H310" s="16"/>
      <c r="I310" s="16"/>
      <c r="J310" s="16"/>
      <c r="K310" s="16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16"/>
    </row>
    <row r="311" spans="1:26" ht="15.75" customHeight="1">
      <c r="A311" s="14" t="s">
        <v>1763</v>
      </c>
      <c r="B311" s="18">
        <v>2</v>
      </c>
      <c r="C311" s="33" t="s">
        <v>420</v>
      </c>
      <c r="D311" s="14" t="s">
        <v>941</v>
      </c>
      <c r="E311" s="18">
        <v>2</v>
      </c>
      <c r="F311" s="18">
        <v>254</v>
      </c>
      <c r="G311" s="19">
        <f t="shared" si="18"/>
        <v>0.66842105263157892</v>
      </c>
      <c r="H311" s="16"/>
      <c r="I311" s="16"/>
      <c r="J311" s="16"/>
      <c r="K311" s="16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16"/>
    </row>
    <row r="312" spans="1:26" ht="15.75" customHeight="1">
      <c r="A312" s="14"/>
      <c r="B312" s="16"/>
      <c r="C312" s="35">
        <v>4714781021029</v>
      </c>
      <c r="D312" s="16" t="s">
        <v>940</v>
      </c>
      <c r="E312" s="18">
        <v>1</v>
      </c>
      <c r="F312" s="18">
        <v>126</v>
      </c>
      <c r="G312" s="19">
        <f t="shared" si="18"/>
        <v>0.33157894736842103</v>
      </c>
      <c r="H312" s="16"/>
      <c r="I312" s="16"/>
      <c r="J312" s="16"/>
      <c r="K312" s="16"/>
      <c r="L312" s="16"/>
      <c r="M312" s="16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16"/>
    </row>
    <row r="313" spans="1:26" ht="15.75" customHeight="1">
      <c r="A313" s="14" t="s">
        <v>1764</v>
      </c>
      <c r="B313" s="18">
        <v>2</v>
      </c>
      <c r="C313" s="33" t="s">
        <v>420</v>
      </c>
      <c r="D313" s="14" t="s">
        <v>941</v>
      </c>
      <c r="E313" s="18">
        <v>2</v>
      </c>
      <c r="F313" s="18">
        <v>254</v>
      </c>
      <c r="G313" s="19">
        <f t="shared" si="18"/>
        <v>0.66842105263157892</v>
      </c>
      <c r="H313" s="16"/>
      <c r="I313" s="16"/>
      <c r="J313" s="16"/>
      <c r="K313" s="16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16"/>
    </row>
    <row r="314" spans="1:26" ht="15.75" customHeight="1">
      <c r="A314" s="14"/>
      <c r="B314" s="16"/>
      <c r="C314" s="35">
        <v>4714781021012</v>
      </c>
      <c r="D314" s="16" t="s">
        <v>939</v>
      </c>
      <c r="E314" s="18">
        <v>1</v>
      </c>
      <c r="F314" s="18">
        <v>126</v>
      </c>
      <c r="G314" s="19">
        <f t="shared" si="18"/>
        <v>0.33157894736842103</v>
      </c>
      <c r="H314" s="16"/>
      <c r="I314" s="16"/>
      <c r="J314" s="16"/>
      <c r="K314" s="16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</row>
    <row r="315" spans="1:26" ht="15.75" customHeight="1">
      <c r="A315" s="14" t="s">
        <v>1728</v>
      </c>
      <c r="B315" s="18">
        <v>3</v>
      </c>
      <c r="C315" s="35" t="s">
        <v>420</v>
      </c>
      <c r="D315" s="16" t="s">
        <v>167</v>
      </c>
      <c r="E315" s="18">
        <v>2</v>
      </c>
      <c r="F315" s="18">
        <v>260</v>
      </c>
      <c r="G315" s="19">
        <f t="shared" ref="G315:G326" si="19">F315/780</f>
        <v>0.33333333333333331</v>
      </c>
      <c r="H315" s="16"/>
      <c r="I315" s="16"/>
      <c r="J315" s="16"/>
      <c r="K315" s="16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16"/>
    </row>
    <row r="316" spans="1:26" ht="15.75" customHeight="1">
      <c r="A316" s="14"/>
      <c r="B316" s="16"/>
      <c r="C316" s="35">
        <v>4714781021012</v>
      </c>
      <c r="D316" s="16" t="s">
        <v>168</v>
      </c>
      <c r="E316" s="18">
        <v>2</v>
      </c>
      <c r="F316" s="18">
        <v>260</v>
      </c>
      <c r="G316" s="19">
        <f t="shared" si="19"/>
        <v>0.33333333333333331</v>
      </c>
      <c r="H316" s="16"/>
      <c r="I316" s="16"/>
      <c r="J316" s="16"/>
      <c r="K316" s="16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</row>
    <row r="317" spans="1:26" ht="15.75" customHeight="1">
      <c r="A317" s="14"/>
      <c r="B317" s="16"/>
      <c r="C317" s="35">
        <v>4714781021029</v>
      </c>
      <c r="D317" s="16" t="s">
        <v>169</v>
      </c>
      <c r="E317" s="18">
        <v>2</v>
      </c>
      <c r="F317" s="18">
        <v>260</v>
      </c>
      <c r="G317" s="19">
        <f t="shared" si="19"/>
        <v>0.33333333333333331</v>
      </c>
      <c r="H317" s="16"/>
      <c r="I317" s="16"/>
      <c r="J317" s="16"/>
      <c r="K317" s="16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16"/>
    </row>
    <row r="318" spans="1:26" ht="15.75" customHeight="1">
      <c r="A318" s="14" t="s">
        <v>1765</v>
      </c>
      <c r="B318" s="18">
        <v>1</v>
      </c>
      <c r="C318" s="35" t="s">
        <v>420</v>
      </c>
      <c r="D318" s="16" t="s">
        <v>167</v>
      </c>
      <c r="E318" s="18">
        <v>6</v>
      </c>
      <c r="F318" s="18">
        <v>780</v>
      </c>
      <c r="G318" s="19">
        <f t="shared" si="19"/>
        <v>1</v>
      </c>
      <c r="H318" s="16"/>
      <c r="I318" s="16"/>
      <c r="J318" s="16"/>
      <c r="K318" s="16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16"/>
    </row>
    <row r="319" spans="1:26" ht="15.75" customHeight="1">
      <c r="A319" s="14" t="s">
        <v>1766</v>
      </c>
      <c r="B319" s="18">
        <v>1</v>
      </c>
      <c r="C319" s="35">
        <v>4714781021012</v>
      </c>
      <c r="D319" s="16" t="s">
        <v>168</v>
      </c>
      <c r="E319" s="18">
        <v>6</v>
      </c>
      <c r="F319" s="18">
        <v>780</v>
      </c>
      <c r="G319" s="19">
        <f t="shared" si="19"/>
        <v>1</v>
      </c>
      <c r="H319" s="16"/>
      <c r="I319" s="16"/>
      <c r="J319" s="16"/>
      <c r="K319" s="16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16"/>
    </row>
    <row r="320" spans="1:26" ht="15.75" customHeight="1">
      <c r="A320" s="14" t="s">
        <v>1767</v>
      </c>
      <c r="B320" s="18">
        <v>1</v>
      </c>
      <c r="C320" s="35">
        <v>4714781021029</v>
      </c>
      <c r="D320" s="16" t="s">
        <v>169</v>
      </c>
      <c r="E320" s="18">
        <v>6</v>
      </c>
      <c r="F320" s="18">
        <v>780</v>
      </c>
      <c r="G320" s="19">
        <f t="shared" si="19"/>
        <v>1</v>
      </c>
      <c r="H320" s="16"/>
      <c r="I320" s="16"/>
      <c r="J320" s="16"/>
      <c r="K320" s="16"/>
      <c r="L320" s="16"/>
      <c r="M320" s="16"/>
      <c r="N320" s="16"/>
      <c r="O320" s="16"/>
      <c r="P320" s="16"/>
      <c r="Q320" s="16"/>
      <c r="R320" s="16"/>
      <c r="S320" s="16"/>
      <c r="T320" s="16"/>
      <c r="U320" s="16"/>
      <c r="V320" s="16"/>
      <c r="W320" s="16"/>
      <c r="X320" s="16"/>
      <c r="Y320" s="16"/>
      <c r="Z320" s="16"/>
    </row>
    <row r="321" spans="1:26" ht="15.75" customHeight="1">
      <c r="A321" s="14" t="s">
        <v>1768</v>
      </c>
      <c r="B321" s="18">
        <v>2</v>
      </c>
      <c r="C321" s="35">
        <v>4714781021029</v>
      </c>
      <c r="D321" s="16" t="s">
        <v>169</v>
      </c>
      <c r="E321" s="18">
        <v>3</v>
      </c>
      <c r="F321" s="18">
        <v>390</v>
      </c>
      <c r="G321" s="19">
        <f t="shared" si="19"/>
        <v>0.5</v>
      </c>
      <c r="H321" s="16"/>
      <c r="I321" s="16"/>
      <c r="J321" s="16"/>
      <c r="K321" s="16"/>
      <c r="L321" s="16"/>
      <c r="M321" s="16"/>
      <c r="N321" s="16"/>
      <c r="O321" s="16"/>
      <c r="P321" s="16"/>
      <c r="Q321" s="16"/>
      <c r="R321" s="16"/>
      <c r="S321" s="16"/>
      <c r="T321" s="16"/>
      <c r="U321" s="16"/>
      <c r="V321" s="16"/>
      <c r="W321" s="16"/>
      <c r="X321" s="16"/>
      <c r="Y321" s="16"/>
      <c r="Z321" s="16"/>
    </row>
    <row r="322" spans="1:26" ht="15.75" customHeight="1">
      <c r="A322" s="14"/>
      <c r="B322" s="16"/>
      <c r="C322" s="35">
        <v>4714781021012</v>
      </c>
      <c r="D322" s="16" t="s">
        <v>168</v>
      </c>
      <c r="E322" s="18">
        <v>3</v>
      </c>
      <c r="F322" s="18">
        <v>390</v>
      </c>
      <c r="G322" s="19">
        <f t="shared" si="19"/>
        <v>0.5</v>
      </c>
      <c r="H322" s="16"/>
      <c r="I322" s="16"/>
      <c r="J322" s="16"/>
      <c r="K322" s="16"/>
      <c r="L322" s="16"/>
      <c r="M322" s="16"/>
      <c r="N322" s="16"/>
      <c r="O322" s="16"/>
      <c r="P322" s="16"/>
      <c r="Q322" s="16"/>
      <c r="R322" s="16"/>
      <c r="S322" s="16"/>
      <c r="T322" s="16"/>
      <c r="U322" s="16"/>
      <c r="V322" s="16"/>
      <c r="W322" s="16"/>
      <c r="X322" s="16"/>
      <c r="Y322" s="16"/>
      <c r="Z322" s="16"/>
    </row>
    <row r="323" spans="1:26" ht="15.75" customHeight="1">
      <c r="A323" s="14" t="s">
        <v>1736</v>
      </c>
      <c r="B323" s="18">
        <v>2</v>
      </c>
      <c r="C323" s="35">
        <v>4714781021029</v>
      </c>
      <c r="D323" s="16" t="s">
        <v>169</v>
      </c>
      <c r="E323" s="18">
        <v>3</v>
      </c>
      <c r="F323" s="18">
        <v>390</v>
      </c>
      <c r="G323" s="19">
        <f t="shared" si="19"/>
        <v>0.5</v>
      </c>
      <c r="H323" s="16"/>
      <c r="I323" s="16"/>
      <c r="J323" s="16"/>
      <c r="K323" s="16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16"/>
    </row>
    <row r="324" spans="1:26" ht="15.75" customHeight="1">
      <c r="A324" s="14"/>
      <c r="B324" s="16"/>
      <c r="C324" s="35" t="s">
        <v>420</v>
      </c>
      <c r="D324" s="16" t="s">
        <v>167</v>
      </c>
      <c r="E324" s="18">
        <v>3</v>
      </c>
      <c r="F324" s="18">
        <v>390</v>
      </c>
      <c r="G324" s="19">
        <f t="shared" si="19"/>
        <v>0.5</v>
      </c>
      <c r="H324" s="16"/>
      <c r="I324" s="16"/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</row>
    <row r="325" spans="1:26" ht="15.75" customHeight="1">
      <c r="A325" s="14" t="s">
        <v>1739</v>
      </c>
      <c r="B325" s="18">
        <v>2</v>
      </c>
      <c r="C325" s="35">
        <v>4714781021012</v>
      </c>
      <c r="D325" s="16" t="s">
        <v>168</v>
      </c>
      <c r="E325" s="18">
        <v>3</v>
      </c>
      <c r="F325" s="18">
        <v>390</v>
      </c>
      <c r="G325" s="19">
        <f t="shared" si="19"/>
        <v>0.5</v>
      </c>
      <c r="H325" s="16"/>
      <c r="I325" s="16"/>
      <c r="J325" s="16"/>
      <c r="K325" s="16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16"/>
    </row>
    <row r="326" spans="1:26" ht="15.75" customHeight="1">
      <c r="A326" s="14"/>
      <c r="B326" s="16"/>
      <c r="C326" s="35" t="s">
        <v>420</v>
      </c>
      <c r="D326" s="16" t="s">
        <v>167</v>
      </c>
      <c r="E326" s="18">
        <v>3</v>
      </c>
      <c r="F326" s="18">
        <v>390</v>
      </c>
      <c r="G326" s="19">
        <f t="shared" si="19"/>
        <v>0.5</v>
      </c>
      <c r="H326" s="16"/>
      <c r="I326" s="16"/>
      <c r="J326" s="16"/>
      <c r="K326" s="16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16"/>
    </row>
    <row r="327" spans="1:26" ht="15.75" customHeight="1">
      <c r="A327" s="14" t="s">
        <v>1719</v>
      </c>
      <c r="B327" s="18">
        <v>6</v>
      </c>
      <c r="C327" s="35">
        <v>4714781021029</v>
      </c>
      <c r="D327" s="16" t="s">
        <v>169</v>
      </c>
      <c r="E327" s="18">
        <v>1</v>
      </c>
      <c r="F327" s="18">
        <v>133</v>
      </c>
      <c r="G327" s="19">
        <f t="shared" ref="G327:G350" si="20">F327/820</f>
        <v>0.16219512195121952</v>
      </c>
      <c r="H327" s="16"/>
      <c r="I327" s="16"/>
      <c r="J327" s="16"/>
      <c r="K327" s="16"/>
      <c r="L327" s="16"/>
      <c r="M327" s="16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</row>
    <row r="328" spans="1:26" ht="15.75" customHeight="1">
      <c r="A328" s="14"/>
      <c r="B328" s="16"/>
      <c r="C328" s="35">
        <v>4714781021012</v>
      </c>
      <c r="D328" s="16" t="s">
        <v>168</v>
      </c>
      <c r="E328" s="18">
        <v>1</v>
      </c>
      <c r="F328" s="18">
        <v>133</v>
      </c>
      <c r="G328" s="19">
        <f t="shared" si="20"/>
        <v>0.16219512195121952</v>
      </c>
      <c r="H328" s="16"/>
      <c r="I328" s="16"/>
      <c r="J328" s="16"/>
      <c r="K328" s="16"/>
      <c r="L328" s="16"/>
      <c r="M328" s="16"/>
      <c r="N328" s="16"/>
      <c r="O328" s="16"/>
      <c r="P328" s="16"/>
      <c r="Q328" s="16"/>
      <c r="R328" s="16"/>
      <c r="S328" s="16"/>
      <c r="T328" s="16"/>
      <c r="U328" s="16"/>
      <c r="V328" s="16"/>
      <c r="W328" s="16"/>
      <c r="X328" s="16"/>
      <c r="Y328" s="16"/>
      <c r="Z328" s="16"/>
    </row>
    <row r="329" spans="1:26" ht="15.75" customHeight="1">
      <c r="A329" s="14"/>
      <c r="B329" s="16"/>
      <c r="C329" s="35" t="s">
        <v>420</v>
      </c>
      <c r="D329" s="16" t="s">
        <v>167</v>
      </c>
      <c r="E329" s="18">
        <v>1</v>
      </c>
      <c r="F329" s="18">
        <v>134</v>
      </c>
      <c r="G329" s="19">
        <f t="shared" si="20"/>
        <v>0.16341463414634147</v>
      </c>
      <c r="H329" s="16"/>
      <c r="I329" s="16"/>
      <c r="J329" s="16"/>
      <c r="K329" s="16"/>
      <c r="L329" s="16"/>
      <c r="M329" s="16"/>
      <c r="N329" s="16"/>
      <c r="O329" s="16"/>
      <c r="P329" s="16"/>
      <c r="Q329" s="16"/>
      <c r="R329" s="16"/>
      <c r="S329" s="16"/>
      <c r="T329" s="16"/>
      <c r="U329" s="16"/>
      <c r="V329" s="16"/>
      <c r="W329" s="16"/>
      <c r="X329" s="16"/>
      <c r="Y329" s="16"/>
      <c r="Z329" s="16"/>
    </row>
    <row r="330" spans="1:26" ht="15.75" customHeight="1">
      <c r="A330" s="14"/>
      <c r="B330" s="16"/>
      <c r="C330" s="33">
        <v>4714781020466</v>
      </c>
      <c r="D330" s="16" t="s">
        <v>174</v>
      </c>
      <c r="E330" s="18">
        <v>1</v>
      </c>
      <c r="F330" s="18">
        <v>140</v>
      </c>
      <c r="G330" s="19">
        <f t="shared" si="20"/>
        <v>0.17073170731707318</v>
      </c>
      <c r="H330" s="16"/>
      <c r="I330" s="16"/>
      <c r="J330" s="16"/>
      <c r="K330" s="16"/>
      <c r="L330" s="16"/>
      <c r="M330" s="16"/>
      <c r="N330" s="16"/>
      <c r="O330" s="16"/>
      <c r="P330" s="16"/>
      <c r="Q330" s="16"/>
      <c r="R330" s="16"/>
      <c r="S330" s="16"/>
      <c r="T330" s="16"/>
      <c r="U330" s="16"/>
      <c r="V330" s="16"/>
      <c r="W330" s="16"/>
      <c r="X330" s="16"/>
      <c r="Y330" s="16"/>
      <c r="Z330" s="16"/>
    </row>
    <row r="331" spans="1:26" ht="15.75" customHeight="1">
      <c r="A331" s="14"/>
      <c r="B331" s="16"/>
      <c r="C331" s="33">
        <v>4714781020503</v>
      </c>
      <c r="D331" s="16" t="s">
        <v>182</v>
      </c>
      <c r="E331" s="18">
        <v>1</v>
      </c>
      <c r="F331" s="18">
        <v>140</v>
      </c>
      <c r="G331" s="19">
        <f t="shared" si="20"/>
        <v>0.17073170731707318</v>
      </c>
      <c r="H331" s="16"/>
      <c r="I331" s="16"/>
      <c r="J331" s="16"/>
      <c r="K331" s="16"/>
      <c r="L331" s="16"/>
      <c r="M331" s="16"/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</row>
    <row r="332" spans="1:26" ht="15.75" customHeight="1">
      <c r="A332" s="14"/>
      <c r="B332" s="16"/>
      <c r="C332" s="33">
        <v>4714781020558</v>
      </c>
      <c r="D332" s="16" t="s">
        <v>190</v>
      </c>
      <c r="E332" s="18">
        <v>1</v>
      </c>
      <c r="F332" s="18">
        <v>140</v>
      </c>
      <c r="G332" s="19">
        <f t="shared" si="20"/>
        <v>0.17073170731707318</v>
      </c>
      <c r="H332" s="16"/>
      <c r="I332" s="16"/>
      <c r="J332" s="16"/>
      <c r="K332" s="16"/>
      <c r="L332" s="16"/>
      <c r="M332" s="16"/>
      <c r="N332" s="16"/>
      <c r="O332" s="16"/>
      <c r="P332" s="16"/>
      <c r="Q332" s="16"/>
      <c r="R332" s="16"/>
      <c r="S332" s="16"/>
      <c r="T332" s="16"/>
      <c r="U332" s="16"/>
      <c r="V332" s="16"/>
      <c r="W332" s="16"/>
      <c r="X332" s="16"/>
      <c r="Y332" s="16"/>
      <c r="Z332" s="16"/>
    </row>
    <row r="333" spans="1:26" ht="15.75" customHeight="1">
      <c r="A333" s="14" t="s">
        <v>1769</v>
      </c>
      <c r="B333" s="18">
        <v>2</v>
      </c>
      <c r="C333" s="35">
        <v>4714781021029</v>
      </c>
      <c r="D333" s="16" t="s">
        <v>169</v>
      </c>
      <c r="E333" s="18">
        <v>3</v>
      </c>
      <c r="F333" s="18">
        <v>400</v>
      </c>
      <c r="G333" s="19">
        <f t="shared" si="20"/>
        <v>0.48780487804878048</v>
      </c>
      <c r="H333" s="16"/>
      <c r="I333" s="16"/>
      <c r="J333" s="16"/>
      <c r="K333" s="16"/>
      <c r="L333" s="16"/>
      <c r="M333" s="16"/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</row>
    <row r="334" spans="1:26" ht="15.75" customHeight="1">
      <c r="A334" s="14"/>
      <c r="B334" s="16"/>
      <c r="C334" s="33">
        <v>4714781020558</v>
      </c>
      <c r="D334" s="16" t="s">
        <v>190</v>
      </c>
      <c r="E334" s="18">
        <v>3</v>
      </c>
      <c r="F334" s="18">
        <v>420</v>
      </c>
      <c r="G334" s="19">
        <f t="shared" si="20"/>
        <v>0.51219512195121952</v>
      </c>
      <c r="H334" s="16"/>
      <c r="I334" s="16"/>
      <c r="J334" s="16"/>
      <c r="K334" s="16"/>
      <c r="L334" s="16"/>
      <c r="M334" s="16"/>
      <c r="N334" s="16"/>
      <c r="O334" s="16"/>
      <c r="P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</row>
    <row r="335" spans="1:26" ht="15.75" customHeight="1">
      <c r="A335" s="14" t="s">
        <v>1770</v>
      </c>
      <c r="B335" s="18">
        <v>2</v>
      </c>
      <c r="C335" s="35">
        <v>4714781021029</v>
      </c>
      <c r="D335" s="16" t="s">
        <v>169</v>
      </c>
      <c r="E335" s="18">
        <v>3</v>
      </c>
      <c r="F335" s="18">
        <v>400</v>
      </c>
      <c r="G335" s="19">
        <f t="shared" si="20"/>
        <v>0.48780487804878048</v>
      </c>
      <c r="H335" s="16"/>
      <c r="I335" s="16"/>
      <c r="J335" s="16"/>
      <c r="K335" s="16"/>
      <c r="L335" s="16"/>
      <c r="M335" s="16"/>
      <c r="N335" s="16"/>
      <c r="O335" s="16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</row>
    <row r="336" spans="1:26" ht="15.75" customHeight="1">
      <c r="A336" s="14"/>
      <c r="B336" s="16"/>
      <c r="C336" s="33">
        <v>4714781020466</v>
      </c>
      <c r="D336" s="16" t="s">
        <v>174</v>
      </c>
      <c r="E336" s="18">
        <v>3</v>
      </c>
      <c r="F336" s="18">
        <v>420</v>
      </c>
      <c r="G336" s="19">
        <f t="shared" si="20"/>
        <v>0.51219512195121952</v>
      </c>
      <c r="H336" s="16"/>
      <c r="I336" s="16"/>
      <c r="J336" s="16"/>
      <c r="K336" s="16"/>
      <c r="L336" s="16"/>
      <c r="M336" s="16"/>
      <c r="N336" s="16"/>
      <c r="O336" s="16"/>
      <c r="P336" s="16"/>
      <c r="Q336" s="16"/>
      <c r="R336" s="16"/>
      <c r="S336" s="16"/>
      <c r="T336" s="16"/>
      <c r="U336" s="16"/>
      <c r="V336" s="16"/>
      <c r="W336" s="16"/>
      <c r="X336" s="16"/>
      <c r="Y336" s="16"/>
      <c r="Z336" s="16"/>
    </row>
    <row r="337" spans="1:26" ht="15.75" customHeight="1">
      <c r="A337" s="14" t="s">
        <v>1771</v>
      </c>
      <c r="B337" s="18">
        <v>2</v>
      </c>
      <c r="C337" s="35">
        <v>4714781021029</v>
      </c>
      <c r="D337" s="16" t="s">
        <v>169</v>
      </c>
      <c r="E337" s="18">
        <v>3</v>
      </c>
      <c r="F337" s="18">
        <v>400</v>
      </c>
      <c r="G337" s="19">
        <f t="shared" si="20"/>
        <v>0.48780487804878048</v>
      </c>
      <c r="H337" s="16"/>
      <c r="I337" s="16"/>
      <c r="J337" s="16"/>
      <c r="K337" s="16"/>
      <c r="L337" s="16"/>
      <c r="M337" s="16"/>
      <c r="N337" s="16"/>
      <c r="O337" s="16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</row>
    <row r="338" spans="1:26" ht="15.75" customHeight="1">
      <c r="A338" s="14"/>
      <c r="B338" s="16"/>
      <c r="C338" s="33">
        <v>4714781020503</v>
      </c>
      <c r="D338" s="16" t="s">
        <v>182</v>
      </c>
      <c r="E338" s="18">
        <v>3</v>
      </c>
      <c r="F338" s="18">
        <v>420</v>
      </c>
      <c r="G338" s="19">
        <f t="shared" si="20"/>
        <v>0.51219512195121952</v>
      </c>
      <c r="H338" s="16"/>
      <c r="I338" s="16"/>
      <c r="J338" s="16"/>
      <c r="K338" s="16"/>
      <c r="L338" s="16"/>
      <c r="M338" s="16"/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</row>
    <row r="339" spans="1:26" ht="15.75" customHeight="1">
      <c r="A339" s="14" t="s">
        <v>1772</v>
      </c>
      <c r="B339" s="18">
        <v>2</v>
      </c>
      <c r="C339" s="35">
        <v>4714781021012</v>
      </c>
      <c r="D339" s="16" t="s">
        <v>168</v>
      </c>
      <c r="E339" s="18">
        <v>3</v>
      </c>
      <c r="F339" s="18">
        <v>400</v>
      </c>
      <c r="G339" s="19">
        <f t="shared" si="20"/>
        <v>0.48780487804878048</v>
      </c>
      <c r="H339" s="16"/>
      <c r="I339" s="16"/>
      <c r="J339" s="16"/>
      <c r="K339" s="16"/>
      <c r="L339" s="16"/>
      <c r="M339" s="16"/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</row>
    <row r="340" spans="1:26" ht="15.75" customHeight="1">
      <c r="A340" s="14"/>
      <c r="B340" s="16"/>
      <c r="C340" s="33">
        <v>4714781020558</v>
      </c>
      <c r="D340" s="16" t="s">
        <v>190</v>
      </c>
      <c r="E340" s="18">
        <v>3</v>
      </c>
      <c r="F340" s="18">
        <v>420</v>
      </c>
      <c r="G340" s="19">
        <f t="shared" si="20"/>
        <v>0.51219512195121952</v>
      </c>
      <c r="H340" s="16"/>
      <c r="I340" s="16"/>
      <c r="J340" s="16"/>
      <c r="K340" s="16"/>
      <c r="L340" s="16"/>
      <c r="M340" s="16"/>
      <c r="N340" s="16"/>
      <c r="O340" s="16"/>
      <c r="P340" s="16"/>
      <c r="Q340" s="16"/>
      <c r="R340" s="16"/>
      <c r="S340" s="16"/>
      <c r="T340" s="16"/>
      <c r="U340" s="16"/>
      <c r="V340" s="16"/>
      <c r="W340" s="16"/>
      <c r="X340" s="16"/>
      <c r="Y340" s="16"/>
      <c r="Z340" s="16"/>
    </row>
    <row r="341" spans="1:26" ht="15.75" customHeight="1">
      <c r="A341" s="14" t="s">
        <v>1773</v>
      </c>
      <c r="B341" s="18">
        <v>2</v>
      </c>
      <c r="C341" s="35">
        <v>4714781021012</v>
      </c>
      <c r="D341" s="16" t="s">
        <v>168</v>
      </c>
      <c r="E341" s="18">
        <v>3</v>
      </c>
      <c r="F341" s="18">
        <v>400</v>
      </c>
      <c r="G341" s="19">
        <f t="shared" si="20"/>
        <v>0.48780487804878048</v>
      </c>
      <c r="H341" s="16"/>
      <c r="I341" s="16"/>
      <c r="J341" s="16"/>
      <c r="K341" s="16"/>
      <c r="L341" s="16"/>
      <c r="M341" s="16"/>
      <c r="N341" s="16"/>
      <c r="O341" s="16"/>
      <c r="P341" s="16"/>
      <c r="Q341" s="16"/>
      <c r="R341" s="16"/>
      <c r="S341" s="16"/>
      <c r="T341" s="16"/>
      <c r="U341" s="16"/>
      <c r="V341" s="16"/>
      <c r="W341" s="16"/>
      <c r="X341" s="16"/>
      <c r="Y341" s="16"/>
      <c r="Z341" s="16"/>
    </row>
    <row r="342" spans="1:26" ht="15.75" customHeight="1">
      <c r="A342" s="14"/>
      <c r="B342" s="16"/>
      <c r="C342" s="33">
        <v>4714781020466</v>
      </c>
      <c r="D342" s="16" t="s">
        <v>174</v>
      </c>
      <c r="E342" s="18">
        <v>3</v>
      </c>
      <c r="F342" s="18">
        <v>420</v>
      </c>
      <c r="G342" s="19">
        <f t="shared" si="20"/>
        <v>0.51219512195121952</v>
      </c>
      <c r="H342" s="16"/>
      <c r="I342" s="16"/>
      <c r="J342" s="16"/>
      <c r="K342" s="16"/>
      <c r="L342" s="16"/>
      <c r="M342" s="16"/>
      <c r="N342" s="16"/>
      <c r="O342" s="16"/>
      <c r="P342" s="16"/>
      <c r="Q342" s="16"/>
      <c r="R342" s="16"/>
      <c r="S342" s="16"/>
      <c r="T342" s="16"/>
      <c r="U342" s="16"/>
      <c r="V342" s="16"/>
      <c r="W342" s="16"/>
      <c r="X342" s="16"/>
      <c r="Y342" s="16"/>
      <c r="Z342" s="16"/>
    </row>
    <row r="343" spans="1:26" ht="15.75" customHeight="1">
      <c r="A343" s="14" t="s">
        <v>1774</v>
      </c>
      <c r="B343" s="18">
        <v>2</v>
      </c>
      <c r="C343" s="35">
        <v>4714781021012</v>
      </c>
      <c r="D343" s="16" t="s">
        <v>168</v>
      </c>
      <c r="E343" s="18">
        <v>3</v>
      </c>
      <c r="F343" s="18">
        <v>400</v>
      </c>
      <c r="G343" s="19">
        <f t="shared" si="20"/>
        <v>0.48780487804878048</v>
      </c>
      <c r="H343" s="16"/>
      <c r="I343" s="16"/>
      <c r="J343" s="16"/>
      <c r="K343" s="16"/>
      <c r="L343" s="16"/>
      <c r="M343" s="16"/>
      <c r="N343" s="16"/>
      <c r="O343" s="16"/>
      <c r="P343" s="16"/>
      <c r="Q343" s="16"/>
      <c r="R343" s="16"/>
      <c r="S343" s="16"/>
      <c r="T343" s="16"/>
      <c r="U343" s="16"/>
      <c r="V343" s="16"/>
      <c r="W343" s="16"/>
      <c r="X343" s="16"/>
      <c r="Y343" s="16"/>
      <c r="Z343" s="16"/>
    </row>
    <row r="344" spans="1:26" ht="15.75" customHeight="1">
      <c r="A344" s="14"/>
      <c r="B344" s="16"/>
      <c r="C344" s="33">
        <v>4714781020503</v>
      </c>
      <c r="D344" s="16" t="s">
        <v>182</v>
      </c>
      <c r="E344" s="18">
        <v>3</v>
      </c>
      <c r="F344" s="18">
        <v>420</v>
      </c>
      <c r="G344" s="19">
        <f t="shared" si="20"/>
        <v>0.51219512195121952</v>
      </c>
      <c r="H344" s="16"/>
      <c r="I344" s="16"/>
      <c r="J344" s="16"/>
      <c r="K344" s="16"/>
      <c r="L344" s="16"/>
      <c r="M344" s="16"/>
      <c r="N344" s="16"/>
      <c r="O344" s="16"/>
      <c r="P344" s="16"/>
      <c r="Q344" s="16"/>
      <c r="R344" s="16"/>
      <c r="S344" s="16"/>
      <c r="T344" s="16"/>
      <c r="U344" s="16"/>
      <c r="V344" s="16"/>
      <c r="W344" s="16"/>
      <c r="X344" s="16"/>
      <c r="Y344" s="16"/>
      <c r="Z344" s="16"/>
    </row>
    <row r="345" spans="1:26" ht="15.75" customHeight="1">
      <c r="A345" s="14" t="s">
        <v>1775</v>
      </c>
      <c r="B345" s="18">
        <v>2</v>
      </c>
      <c r="C345" s="35" t="s">
        <v>420</v>
      </c>
      <c r="D345" s="16" t="s">
        <v>167</v>
      </c>
      <c r="E345" s="18">
        <v>3</v>
      </c>
      <c r="F345" s="18">
        <v>400</v>
      </c>
      <c r="G345" s="19">
        <f t="shared" si="20"/>
        <v>0.48780487804878048</v>
      </c>
      <c r="H345" s="16"/>
      <c r="I345" s="16"/>
      <c r="J345" s="16"/>
      <c r="K345" s="16"/>
      <c r="L345" s="16"/>
      <c r="M345" s="16"/>
      <c r="N345" s="16"/>
      <c r="O345" s="16"/>
      <c r="P345" s="16"/>
      <c r="Q345" s="16"/>
      <c r="R345" s="16"/>
      <c r="S345" s="16"/>
      <c r="T345" s="16"/>
      <c r="U345" s="16"/>
      <c r="V345" s="16"/>
      <c r="W345" s="16"/>
      <c r="X345" s="16"/>
      <c r="Y345" s="16"/>
      <c r="Z345" s="16"/>
    </row>
    <row r="346" spans="1:26" ht="15.75" customHeight="1">
      <c r="A346" s="14"/>
      <c r="B346" s="16"/>
      <c r="C346" s="33">
        <v>4714781020558</v>
      </c>
      <c r="D346" s="16" t="s">
        <v>190</v>
      </c>
      <c r="E346" s="18">
        <v>3</v>
      </c>
      <c r="F346" s="18">
        <v>420</v>
      </c>
      <c r="G346" s="19">
        <f t="shared" si="20"/>
        <v>0.51219512195121952</v>
      </c>
      <c r="H346" s="16"/>
      <c r="I346" s="16"/>
      <c r="J346" s="16"/>
      <c r="K346" s="16"/>
      <c r="L346" s="16"/>
      <c r="M346" s="16"/>
      <c r="N346" s="16"/>
      <c r="O346" s="16"/>
      <c r="P346" s="16"/>
      <c r="Q346" s="16"/>
      <c r="R346" s="16"/>
      <c r="S346" s="16"/>
      <c r="T346" s="16"/>
      <c r="U346" s="16"/>
      <c r="V346" s="16"/>
      <c r="W346" s="16"/>
      <c r="X346" s="16"/>
      <c r="Y346" s="16"/>
      <c r="Z346" s="16"/>
    </row>
    <row r="347" spans="1:26" ht="15.75" customHeight="1">
      <c r="A347" s="14" t="s">
        <v>1776</v>
      </c>
      <c r="B347" s="18">
        <v>2</v>
      </c>
      <c r="C347" s="35" t="s">
        <v>420</v>
      </c>
      <c r="D347" s="16" t="s">
        <v>167</v>
      </c>
      <c r="E347" s="18">
        <v>3</v>
      </c>
      <c r="F347" s="18">
        <v>400</v>
      </c>
      <c r="G347" s="19">
        <f t="shared" si="20"/>
        <v>0.48780487804878048</v>
      </c>
      <c r="H347" s="16"/>
      <c r="I347" s="16"/>
      <c r="J347" s="16"/>
      <c r="K347" s="16"/>
      <c r="L347" s="16"/>
      <c r="M347" s="16"/>
      <c r="N347" s="16"/>
      <c r="O347" s="16"/>
      <c r="P347" s="16"/>
      <c r="Q347" s="16"/>
      <c r="R347" s="16"/>
      <c r="S347" s="16"/>
      <c r="T347" s="16"/>
      <c r="U347" s="16"/>
      <c r="V347" s="16"/>
      <c r="W347" s="16"/>
      <c r="X347" s="16"/>
      <c r="Y347" s="16"/>
      <c r="Z347" s="16"/>
    </row>
    <row r="348" spans="1:26" ht="15.75" customHeight="1">
      <c r="A348" s="14"/>
      <c r="B348" s="16"/>
      <c r="C348" s="33">
        <v>4714781020466</v>
      </c>
      <c r="D348" s="16" t="s">
        <v>174</v>
      </c>
      <c r="E348" s="18">
        <v>3</v>
      </c>
      <c r="F348" s="18">
        <v>420</v>
      </c>
      <c r="G348" s="19">
        <f t="shared" si="20"/>
        <v>0.51219512195121952</v>
      </c>
      <c r="H348" s="16"/>
      <c r="I348" s="16"/>
      <c r="J348" s="16"/>
      <c r="K348" s="16"/>
      <c r="L348" s="16"/>
      <c r="M348" s="16"/>
      <c r="N348" s="16"/>
      <c r="O348" s="16"/>
      <c r="P348" s="16"/>
      <c r="Q348" s="16"/>
      <c r="R348" s="16"/>
      <c r="S348" s="16"/>
      <c r="T348" s="16"/>
      <c r="U348" s="16"/>
      <c r="V348" s="16"/>
      <c r="W348" s="16"/>
      <c r="X348" s="16"/>
      <c r="Y348" s="16"/>
      <c r="Z348" s="16"/>
    </row>
    <row r="349" spans="1:26" ht="15.75" customHeight="1">
      <c r="A349" s="14" t="s">
        <v>1777</v>
      </c>
      <c r="B349" s="18">
        <v>2</v>
      </c>
      <c r="C349" s="35" t="s">
        <v>420</v>
      </c>
      <c r="D349" s="16" t="s">
        <v>167</v>
      </c>
      <c r="E349" s="18">
        <v>3</v>
      </c>
      <c r="F349" s="18">
        <v>400</v>
      </c>
      <c r="G349" s="19">
        <f t="shared" si="20"/>
        <v>0.48780487804878048</v>
      </c>
      <c r="H349" s="16"/>
      <c r="I349" s="16"/>
      <c r="J349" s="16"/>
      <c r="K349" s="16"/>
      <c r="L349" s="16"/>
      <c r="M349" s="16"/>
      <c r="N349" s="16"/>
      <c r="O349" s="16"/>
      <c r="P349" s="16"/>
      <c r="Q349" s="16"/>
      <c r="R349" s="16"/>
      <c r="S349" s="16"/>
      <c r="T349" s="16"/>
      <c r="U349" s="16"/>
      <c r="V349" s="16"/>
      <c r="W349" s="16"/>
      <c r="X349" s="16"/>
      <c r="Y349" s="16"/>
      <c r="Z349" s="16"/>
    </row>
    <row r="350" spans="1:26" ht="15.75" customHeight="1">
      <c r="A350" s="14"/>
      <c r="B350" s="18"/>
      <c r="C350" s="33">
        <v>4714781020503</v>
      </c>
      <c r="D350" s="16" t="s">
        <v>182</v>
      </c>
      <c r="E350" s="18">
        <v>3</v>
      </c>
      <c r="F350" s="18">
        <v>420</v>
      </c>
      <c r="G350" s="19">
        <f t="shared" si="20"/>
        <v>0.51219512195121952</v>
      </c>
      <c r="H350" s="16"/>
      <c r="I350" s="16"/>
      <c r="J350" s="16"/>
      <c r="K350" s="16"/>
      <c r="L350" s="16"/>
      <c r="M350" s="16"/>
      <c r="N350" s="16"/>
      <c r="O350" s="16"/>
      <c r="P350" s="16"/>
      <c r="Q350" s="16"/>
      <c r="R350" s="16"/>
      <c r="S350" s="16"/>
      <c r="T350" s="16"/>
      <c r="U350" s="16"/>
      <c r="V350" s="16"/>
      <c r="W350" s="16"/>
      <c r="X350" s="16"/>
      <c r="Y350" s="16"/>
      <c r="Z350" s="16"/>
    </row>
    <row r="351" spans="1:26" ht="15.75" customHeight="1">
      <c r="A351" s="14" t="s">
        <v>1778</v>
      </c>
      <c r="B351" s="18">
        <v>2</v>
      </c>
      <c r="C351" s="35" t="s">
        <v>37</v>
      </c>
      <c r="D351" s="16" t="s">
        <v>732</v>
      </c>
      <c r="E351" s="18">
        <v>2</v>
      </c>
      <c r="F351" s="18">
        <v>750</v>
      </c>
      <c r="G351" s="19">
        <f t="shared" ref="G351:G376" si="21">F351/1320</f>
        <v>0.56818181818181823</v>
      </c>
      <c r="H351" s="16"/>
      <c r="I351" s="16"/>
      <c r="J351" s="16"/>
      <c r="K351" s="16"/>
      <c r="L351" s="16"/>
      <c r="M351" s="16"/>
      <c r="N351" s="16"/>
      <c r="O351" s="16"/>
      <c r="P351" s="16"/>
      <c r="Q351" s="16"/>
      <c r="R351" s="16"/>
      <c r="S351" s="16"/>
      <c r="T351" s="16"/>
      <c r="U351" s="16"/>
      <c r="V351" s="16"/>
      <c r="W351" s="16"/>
      <c r="X351" s="16"/>
      <c r="Y351" s="16"/>
      <c r="Z351" s="16"/>
    </row>
    <row r="352" spans="1:26" ht="15.75" customHeight="1">
      <c r="A352" s="14"/>
      <c r="B352" s="18"/>
      <c r="C352" s="35" t="s">
        <v>25</v>
      </c>
      <c r="D352" s="16" t="s">
        <v>1059</v>
      </c>
      <c r="E352" s="18">
        <v>2</v>
      </c>
      <c r="F352" s="18">
        <v>570</v>
      </c>
      <c r="G352" s="19">
        <f t="shared" si="21"/>
        <v>0.43181818181818182</v>
      </c>
      <c r="H352" s="16"/>
      <c r="I352" s="16"/>
      <c r="J352" s="16"/>
      <c r="K352" s="16"/>
      <c r="L352" s="16"/>
      <c r="M352" s="16"/>
      <c r="N352" s="16"/>
      <c r="O352" s="16"/>
      <c r="P352" s="16"/>
      <c r="Q352" s="16"/>
      <c r="R352" s="16"/>
      <c r="S352" s="16"/>
      <c r="T352" s="16"/>
      <c r="U352" s="16"/>
      <c r="V352" s="16"/>
      <c r="W352" s="16"/>
      <c r="X352" s="16"/>
      <c r="Y352" s="16"/>
      <c r="Z352" s="16"/>
    </row>
    <row r="353" spans="1:26" ht="15.75" customHeight="1">
      <c r="A353" s="14" t="s">
        <v>1734</v>
      </c>
      <c r="B353" s="18">
        <v>2</v>
      </c>
      <c r="C353" s="35" t="s">
        <v>37</v>
      </c>
      <c r="D353" s="16" t="s">
        <v>732</v>
      </c>
      <c r="E353" s="18">
        <v>2</v>
      </c>
      <c r="F353" s="18">
        <v>750</v>
      </c>
      <c r="G353" s="19">
        <f t="shared" si="21"/>
        <v>0.56818181818181823</v>
      </c>
      <c r="H353" s="16"/>
      <c r="I353" s="16"/>
      <c r="J353" s="16"/>
      <c r="K353" s="16"/>
      <c r="L353" s="16"/>
      <c r="M353" s="16"/>
      <c r="N353" s="16"/>
      <c r="O353" s="16"/>
      <c r="P353" s="16"/>
      <c r="Q353" s="16"/>
      <c r="R353" s="16"/>
      <c r="S353" s="16"/>
      <c r="T353" s="16"/>
      <c r="U353" s="16"/>
      <c r="V353" s="16"/>
      <c r="W353" s="16"/>
      <c r="X353" s="16"/>
      <c r="Y353" s="16"/>
      <c r="Z353" s="16"/>
    </row>
    <row r="354" spans="1:26" ht="15.75" customHeight="1">
      <c r="A354" s="14"/>
      <c r="B354" s="18"/>
      <c r="C354" s="35" t="s">
        <v>23</v>
      </c>
      <c r="D354" s="16" t="s">
        <v>1061</v>
      </c>
      <c r="E354" s="18">
        <v>2</v>
      </c>
      <c r="F354" s="18">
        <v>570</v>
      </c>
      <c r="G354" s="19">
        <f t="shared" si="21"/>
        <v>0.43181818181818182</v>
      </c>
      <c r="H354" s="16"/>
      <c r="I354" s="16"/>
      <c r="J354" s="16"/>
      <c r="K354" s="16"/>
      <c r="L354" s="16"/>
      <c r="M354" s="16"/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</row>
    <row r="355" spans="1:26" ht="15.75" customHeight="1">
      <c r="A355" s="14" t="s">
        <v>1779</v>
      </c>
      <c r="B355" s="18">
        <v>2</v>
      </c>
      <c r="C355" s="35" t="s">
        <v>37</v>
      </c>
      <c r="D355" s="16" t="s">
        <v>732</v>
      </c>
      <c r="E355" s="18">
        <v>2</v>
      </c>
      <c r="F355" s="18">
        <v>750</v>
      </c>
      <c r="G355" s="19">
        <f t="shared" si="21"/>
        <v>0.56818181818181823</v>
      </c>
      <c r="H355" s="16"/>
      <c r="I355" s="16"/>
      <c r="J355" s="16"/>
      <c r="K355" s="16"/>
      <c r="L355" s="16"/>
      <c r="M355" s="16"/>
      <c r="N355" s="16"/>
      <c r="O355" s="16"/>
      <c r="P355" s="16"/>
      <c r="Q355" s="16"/>
      <c r="R355" s="16"/>
      <c r="S355" s="16"/>
      <c r="T355" s="16"/>
      <c r="U355" s="16"/>
      <c r="V355" s="16"/>
      <c r="W355" s="16"/>
      <c r="X355" s="16"/>
      <c r="Y355" s="16"/>
      <c r="Z355" s="16"/>
    </row>
    <row r="356" spans="1:26" ht="15.75" customHeight="1">
      <c r="A356" s="14"/>
      <c r="B356" s="18"/>
      <c r="C356" s="35" t="s">
        <v>27</v>
      </c>
      <c r="D356" s="16" t="s">
        <v>1062</v>
      </c>
      <c r="E356" s="18">
        <v>2</v>
      </c>
      <c r="F356" s="18">
        <v>570</v>
      </c>
      <c r="G356" s="19">
        <f t="shared" si="21"/>
        <v>0.43181818181818182</v>
      </c>
      <c r="H356" s="16"/>
      <c r="I356" s="16"/>
      <c r="J356" s="16"/>
      <c r="K356" s="16"/>
      <c r="L356" s="16"/>
      <c r="M356" s="16"/>
      <c r="N356" s="16"/>
      <c r="O356" s="16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</row>
    <row r="357" spans="1:26" ht="15.75" customHeight="1">
      <c r="A357" s="14" t="s">
        <v>1780</v>
      </c>
      <c r="B357" s="18">
        <v>2</v>
      </c>
      <c r="C357" s="35" t="s">
        <v>37</v>
      </c>
      <c r="D357" s="16" t="s">
        <v>732</v>
      </c>
      <c r="E357" s="18">
        <v>2</v>
      </c>
      <c r="F357" s="18">
        <v>750</v>
      </c>
      <c r="G357" s="19">
        <f t="shared" si="21"/>
        <v>0.56818181818181823</v>
      </c>
      <c r="H357" s="16"/>
      <c r="I357" s="16"/>
      <c r="J357" s="16"/>
      <c r="K357" s="16"/>
      <c r="L357" s="16"/>
      <c r="M357" s="16"/>
      <c r="N357" s="16"/>
      <c r="O357" s="16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</row>
    <row r="358" spans="1:26" ht="15.75" customHeight="1">
      <c r="A358" s="14"/>
      <c r="B358" s="18"/>
      <c r="C358" s="35" t="s">
        <v>29</v>
      </c>
      <c r="D358" s="16" t="s">
        <v>1055</v>
      </c>
      <c r="E358" s="18">
        <v>2</v>
      </c>
      <c r="F358" s="18">
        <v>570</v>
      </c>
      <c r="G358" s="19">
        <f t="shared" si="21"/>
        <v>0.43181818181818182</v>
      </c>
      <c r="H358" s="16"/>
      <c r="I358" s="16"/>
      <c r="J358" s="16"/>
      <c r="K358" s="16"/>
      <c r="L358" s="16"/>
      <c r="M358" s="16"/>
      <c r="N358" s="16"/>
      <c r="O358" s="16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</row>
    <row r="359" spans="1:26" ht="15.75" customHeight="1">
      <c r="A359" s="14" t="s">
        <v>1732</v>
      </c>
      <c r="B359" s="18">
        <v>3</v>
      </c>
      <c r="C359" s="35" t="s">
        <v>37</v>
      </c>
      <c r="D359" s="16" t="s">
        <v>732</v>
      </c>
      <c r="E359" s="18">
        <v>2</v>
      </c>
      <c r="F359" s="18">
        <v>750</v>
      </c>
      <c r="G359" s="19">
        <f t="shared" si="21"/>
        <v>0.56818181818181823</v>
      </c>
      <c r="H359" s="16"/>
      <c r="I359" s="16"/>
      <c r="J359" s="16"/>
      <c r="K359" s="16"/>
      <c r="L359" s="16"/>
      <c r="M359" s="16"/>
      <c r="N359" s="16"/>
      <c r="O359" s="16"/>
      <c r="P359" s="16"/>
      <c r="Q359" s="16"/>
      <c r="R359" s="16"/>
      <c r="S359" s="16"/>
      <c r="T359" s="16"/>
      <c r="U359" s="16"/>
      <c r="V359" s="16"/>
      <c r="W359" s="16"/>
      <c r="X359" s="16"/>
      <c r="Y359" s="16"/>
      <c r="Z359" s="16"/>
    </row>
    <row r="360" spans="1:26" ht="15.75" customHeight="1">
      <c r="A360" s="14"/>
      <c r="B360" s="18"/>
      <c r="C360" s="35" t="s">
        <v>25</v>
      </c>
      <c r="D360" s="16" t="s">
        <v>1059</v>
      </c>
      <c r="E360" s="18">
        <v>1</v>
      </c>
      <c r="F360" s="18">
        <v>285</v>
      </c>
      <c r="G360" s="19">
        <f t="shared" si="21"/>
        <v>0.21590909090909091</v>
      </c>
      <c r="H360" s="16"/>
      <c r="I360" s="16"/>
      <c r="J360" s="16"/>
      <c r="K360" s="16"/>
      <c r="L360" s="16"/>
      <c r="M360" s="16"/>
      <c r="N360" s="16"/>
      <c r="O360" s="16"/>
      <c r="P360" s="16"/>
      <c r="Q360" s="16"/>
      <c r="R360" s="16"/>
      <c r="S360" s="16"/>
      <c r="T360" s="16"/>
      <c r="U360" s="16"/>
      <c r="V360" s="16"/>
      <c r="W360" s="16"/>
      <c r="X360" s="16"/>
      <c r="Y360" s="16"/>
      <c r="Z360" s="16"/>
    </row>
    <row r="361" spans="1:26" ht="15.75" customHeight="1">
      <c r="A361" s="14"/>
      <c r="B361" s="18"/>
      <c r="C361" s="35" t="s">
        <v>29</v>
      </c>
      <c r="D361" s="16" t="s">
        <v>1055</v>
      </c>
      <c r="E361" s="18">
        <v>1</v>
      </c>
      <c r="F361" s="18">
        <v>285</v>
      </c>
      <c r="G361" s="19">
        <f t="shared" si="21"/>
        <v>0.21590909090909091</v>
      </c>
      <c r="H361" s="16"/>
      <c r="I361" s="16"/>
      <c r="J361" s="16"/>
      <c r="K361" s="16"/>
      <c r="L361" s="16"/>
      <c r="M361" s="16"/>
      <c r="N361" s="16"/>
      <c r="O361" s="16"/>
      <c r="P361" s="16"/>
      <c r="Q361" s="16"/>
      <c r="R361" s="16"/>
      <c r="S361" s="16"/>
      <c r="T361" s="16"/>
      <c r="U361" s="16"/>
      <c r="V361" s="16"/>
      <c r="W361" s="16"/>
      <c r="X361" s="16"/>
      <c r="Y361" s="16"/>
      <c r="Z361" s="16"/>
    </row>
    <row r="362" spans="1:26" ht="15.75" customHeight="1">
      <c r="A362" s="14" t="s">
        <v>1726</v>
      </c>
      <c r="B362" s="18">
        <v>3</v>
      </c>
      <c r="C362" s="35" t="s">
        <v>37</v>
      </c>
      <c r="D362" s="16" t="s">
        <v>732</v>
      </c>
      <c r="E362" s="18">
        <v>2</v>
      </c>
      <c r="F362" s="18">
        <v>750</v>
      </c>
      <c r="G362" s="19">
        <f t="shared" si="21"/>
        <v>0.56818181818181823</v>
      </c>
      <c r="H362" s="16"/>
      <c r="I362" s="16"/>
      <c r="J362" s="16"/>
      <c r="K362" s="16"/>
      <c r="L362" s="16"/>
      <c r="M362" s="16"/>
      <c r="N362" s="16"/>
      <c r="O362" s="16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</row>
    <row r="363" spans="1:26" ht="15.75" customHeight="1">
      <c r="A363" s="14"/>
      <c r="B363" s="18"/>
      <c r="C363" s="35" t="s">
        <v>29</v>
      </c>
      <c r="D363" s="16" t="s">
        <v>1055</v>
      </c>
      <c r="E363" s="18">
        <v>1</v>
      </c>
      <c r="F363" s="18">
        <v>285</v>
      </c>
      <c r="G363" s="19">
        <f t="shared" si="21"/>
        <v>0.21590909090909091</v>
      </c>
      <c r="H363" s="16"/>
      <c r="I363" s="16"/>
      <c r="J363" s="16"/>
      <c r="K363" s="16"/>
      <c r="L363" s="16"/>
      <c r="M363" s="16"/>
      <c r="N363" s="16"/>
      <c r="O363" s="16"/>
      <c r="P363" s="16"/>
      <c r="Q363" s="16"/>
      <c r="R363" s="16"/>
      <c r="S363" s="16"/>
      <c r="T363" s="16"/>
      <c r="U363" s="16"/>
      <c r="V363" s="16"/>
      <c r="W363" s="16"/>
      <c r="X363" s="16"/>
      <c r="Y363" s="16"/>
      <c r="Z363" s="16"/>
    </row>
    <row r="364" spans="1:26" ht="15.75" customHeight="1">
      <c r="A364" s="14"/>
      <c r="B364" s="18"/>
      <c r="C364" s="35" t="s">
        <v>27</v>
      </c>
      <c r="D364" s="16" t="s">
        <v>1062</v>
      </c>
      <c r="E364" s="18">
        <v>1</v>
      </c>
      <c r="F364" s="18">
        <v>285</v>
      </c>
      <c r="G364" s="19">
        <f t="shared" si="21"/>
        <v>0.21590909090909091</v>
      </c>
      <c r="H364" s="16"/>
      <c r="I364" s="16"/>
      <c r="J364" s="16"/>
      <c r="K364" s="16"/>
      <c r="L364" s="16"/>
      <c r="M364" s="16"/>
      <c r="N364" s="16"/>
      <c r="O364" s="16"/>
      <c r="P364" s="16"/>
      <c r="Q364" s="16"/>
      <c r="R364" s="16"/>
      <c r="S364" s="16"/>
      <c r="T364" s="16"/>
      <c r="U364" s="16"/>
      <c r="V364" s="16"/>
      <c r="W364" s="16"/>
      <c r="X364" s="16"/>
      <c r="Y364" s="16"/>
      <c r="Z364" s="16"/>
    </row>
    <row r="365" spans="1:26" ht="15.75" customHeight="1">
      <c r="A365" s="14" t="s">
        <v>1720</v>
      </c>
      <c r="B365" s="18">
        <v>3</v>
      </c>
      <c r="C365" s="35" t="s">
        <v>37</v>
      </c>
      <c r="D365" s="16" t="s">
        <v>732</v>
      </c>
      <c r="E365" s="18">
        <v>2</v>
      </c>
      <c r="F365" s="18">
        <v>750</v>
      </c>
      <c r="G365" s="19">
        <f t="shared" si="21"/>
        <v>0.56818181818181823</v>
      </c>
      <c r="H365" s="16"/>
      <c r="I365" s="16"/>
      <c r="J365" s="16"/>
      <c r="K365" s="16"/>
      <c r="L365" s="16"/>
      <c r="M365" s="16"/>
      <c r="N365" s="16"/>
      <c r="O365" s="16"/>
      <c r="P365" s="16"/>
      <c r="Q365" s="16"/>
      <c r="R365" s="16"/>
      <c r="S365" s="16"/>
      <c r="T365" s="16"/>
      <c r="U365" s="16"/>
      <c r="V365" s="16"/>
      <c r="W365" s="16"/>
      <c r="X365" s="16"/>
      <c r="Y365" s="16"/>
      <c r="Z365" s="16"/>
    </row>
    <row r="366" spans="1:26" ht="15.75" customHeight="1">
      <c r="A366" s="14"/>
      <c r="B366" s="18"/>
      <c r="C366" s="35" t="s">
        <v>29</v>
      </c>
      <c r="D366" s="16" t="s">
        <v>1055</v>
      </c>
      <c r="E366" s="18">
        <v>1</v>
      </c>
      <c r="F366" s="18">
        <v>285</v>
      </c>
      <c r="G366" s="19">
        <f t="shared" si="21"/>
        <v>0.21590909090909091</v>
      </c>
      <c r="H366" s="16"/>
      <c r="I366" s="16"/>
      <c r="J366" s="16"/>
      <c r="K366" s="16"/>
      <c r="L366" s="16"/>
      <c r="M366" s="16"/>
      <c r="N366" s="16"/>
      <c r="O366" s="16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</row>
    <row r="367" spans="1:26" ht="15.75" customHeight="1">
      <c r="A367" s="14"/>
      <c r="B367" s="18"/>
      <c r="C367" s="35" t="s">
        <v>23</v>
      </c>
      <c r="D367" s="16" t="s">
        <v>1061</v>
      </c>
      <c r="E367" s="18">
        <v>1</v>
      </c>
      <c r="F367" s="18">
        <v>285</v>
      </c>
      <c r="G367" s="19">
        <f t="shared" si="21"/>
        <v>0.21590909090909091</v>
      </c>
      <c r="H367" s="16"/>
      <c r="I367" s="16"/>
      <c r="J367" s="16"/>
      <c r="K367" s="16"/>
      <c r="L367" s="16"/>
      <c r="M367" s="16"/>
      <c r="N367" s="16"/>
      <c r="O367" s="16"/>
      <c r="P367" s="16"/>
      <c r="Q367" s="16"/>
      <c r="R367" s="16"/>
      <c r="S367" s="16"/>
      <c r="T367" s="16"/>
      <c r="U367" s="16"/>
      <c r="V367" s="16"/>
      <c r="W367" s="16"/>
      <c r="X367" s="16"/>
      <c r="Y367" s="16"/>
      <c r="Z367" s="16"/>
    </row>
    <row r="368" spans="1:26" ht="15.75" customHeight="1">
      <c r="A368" s="14" t="s">
        <v>1729</v>
      </c>
      <c r="B368" s="18">
        <v>3</v>
      </c>
      <c r="C368" s="35" t="s">
        <v>37</v>
      </c>
      <c r="D368" s="16" t="s">
        <v>732</v>
      </c>
      <c r="E368" s="18">
        <v>2</v>
      </c>
      <c r="F368" s="18">
        <v>750</v>
      </c>
      <c r="G368" s="19">
        <f t="shared" si="21"/>
        <v>0.56818181818181823</v>
      </c>
      <c r="H368" s="16"/>
      <c r="I368" s="16"/>
      <c r="J368" s="16"/>
      <c r="K368" s="16"/>
      <c r="L368" s="16"/>
      <c r="M368" s="16"/>
      <c r="N368" s="16"/>
      <c r="O368" s="16"/>
      <c r="P368" s="16"/>
      <c r="Q368" s="16"/>
      <c r="R368" s="16"/>
      <c r="S368" s="16"/>
      <c r="T368" s="16"/>
      <c r="U368" s="16"/>
      <c r="V368" s="16"/>
      <c r="W368" s="16"/>
      <c r="X368" s="16"/>
      <c r="Y368" s="16"/>
      <c r="Z368" s="16"/>
    </row>
    <row r="369" spans="1:26" ht="15.75" customHeight="1">
      <c r="A369" s="14"/>
      <c r="B369" s="18"/>
      <c r="C369" s="35" t="s">
        <v>25</v>
      </c>
      <c r="D369" s="16" t="s">
        <v>1059</v>
      </c>
      <c r="E369" s="18">
        <v>1</v>
      </c>
      <c r="F369" s="18">
        <v>285</v>
      </c>
      <c r="G369" s="19">
        <f t="shared" si="21"/>
        <v>0.21590909090909091</v>
      </c>
      <c r="H369" s="16"/>
      <c r="I369" s="16"/>
      <c r="J369" s="16"/>
      <c r="K369" s="16"/>
      <c r="L369" s="16"/>
      <c r="M369" s="16"/>
      <c r="N369" s="16"/>
      <c r="O369" s="16"/>
      <c r="P369" s="16"/>
      <c r="Q369" s="16"/>
      <c r="R369" s="16"/>
      <c r="S369" s="16"/>
      <c r="T369" s="16"/>
      <c r="U369" s="16"/>
      <c r="V369" s="16"/>
      <c r="W369" s="16"/>
      <c r="X369" s="16"/>
      <c r="Y369" s="16"/>
      <c r="Z369" s="16"/>
    </row>
    <row r="370" spans="1:26" ht="15.75" customHeight="1">
      <c r="A370" s="14"/>
      <c r="B370" s="18"/>
      <c r="C370" s="35" t="s">
        <v>23</v>
      </c>
      <c r="D370" s="16" t="s">
        <v>1061</v>
      </c>
      <c r="E370" s="18">
        <v>1</v>
      </c>
      <c r="F370" s="18">
        <v>285</v>
      </c>
      <c r="G370" s="19">
        <f t="shared" si="21"/>
        <v>0.21590909090909091</v>
      </c>
      <c r="H370" s="16"/>
      <c r="I370" s="16"/>
      <c r="J370" s="16"/>
      <c r="K370" s="16"/>
      <c r="L370" s="16"/>
      <c r="M370" s="16"/>
      <c r="N370" s="16"/>
      <c r="O370" s="16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</row>
    <row r="371" spans="1:26" ht="15.75" customHeight="1">
      <c r="A371" s="14" t="s">
        <v>1781</v>
      </c>
      <c r="B371" s="18">
        <v>3</v>
      </c>
      <c r="C371" s="35" t="s">
        <v>37</v>
      </c>
      <c r="D371" s="16" t="s">
        <v>732</v>
      </c>
      <c r="E371" s="18">
        <v>2</v>
      </c>
      <c r="F371" s="18">
        <v>750</v>
      </c>
      <c r="G371" s="19">
        <f t="shared" si="21"/>
        <v>0.56818181818181823</v>
      </c>
      <c r="H371" s="16"/>
      <c r="I371" s="16"/>
      <c r="J371" s="16"/>
      <c r="K371" s="16"/>
      <c r="L371" s="16"/>
      <c r="M371" s="16"/>
      <c r="N371" s="16"/>
      <c r="O371" s="16"/>
      <c r="P371" s="16"/>
      <c r="Q371" s="16"/>
      <c r="R371" s="16"/>
      <c r="S371" s="16"/>
      <c r="T371" s="16"/>
      <c r="U371" s="16"/>
      <c r="V371" s="16"/>
      <c r="W371" s="16"/>
      <c r="X371" s="16"/>
      <c r="Y371" s="16"/>
      <c r="Z371" s="16"/>
    </row>
    <row r="372" spans="1:26" ht="15.75" customHeight="1">
      <c r="A372" s="14"/>
      <c r="B372" s="18"/>
      <c r="C372" s="35" t="s">
        <v>25</v>
      </c>
      <c r="D372" s="16" t="s">
        <v>1059</v>
      </c>
      <c r="E372" s="18">
        <v>1</v>
      </c>
      <c r="F372" s="18">
        <v>285</v>
      </c>
      <c r="G372" s="19">
        <f t="shared" si="21"/>
        <v>0.21590909090909091</v>
      </c>
      <c r="H372" s="16"/>
      <c r="I372" s="16"/>
      <c r="J372" s="16"/>
      <c r="K372" s="16"/>
      <c r="L372" s="16"/>
      <c r="M372" s="16"/>
      <c r="N372" s="16"/>
      <c r="O372" s="16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</row>
    <row r="373" spans="1:26" ht="15.75" customHeight="1">
      <c r="A373" s="14"/>
      <c r="B373" s="18"/>
      <c r="C373" s="35" t="s">
        <v>27</v>
      </c>
      <c r="D373" s="16" t="s">
        <v>1062</v>
      </c>
      <c r="E373" s="18">
        <v>1</v>
      </c>
      <c r="F373" s="18">
        <v>285</v>
      </c>
      <c r="G373" s="19">
        <f t="shared" si="21"/>
        <v>0.21590909090909091</v>
      </c>
      <c r="H373" s="16"/>
      <c r="I373" s="16"/>
      <c r="J373" s="16"/>
      <c r="K373" s="16"/>
      <c r="L373" s="16"/>
      <c r="M373" s="16"/>
      <c r="N373" s="16"/>
      <c r="O373" s="1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</row>
    <row r="374" spans="1:26" ht="15.75" customHeight="1">
      <c r="A374" s="14" t="s">
        <v>1722</v>
      </c>
      <c r="B374" s="18">
        <v>3</v>
      </c>
      <c r="C374" s="35" t="s">
        <v>37</v>
      </c>
      <c r="D374" s="16" t="s">
        <v>732</v>
      </c>
      <c r="E374" s="18">
        <v>2</v>
      </c>
      <c r="F374" s="18">
        <v>750</v>
      </c>
      <c r="G374" s="19">
        <f t="shared" si="21"/>
        <v>0.56818181818181823</v>
      </c>
      <c r="H374" s="16"/>
      <c r="I374" s="16"/>
      <c r="J374" s="16"/>
      <c r="K374" s="16"/>
      <c r="L374" s="16"/>
      <c r="M374" s="16"/>
      <c r="N374" s="16"/>
      <c r="O374" s="16"/>
      <c r="P374" s="16"/>
      <c r="Q374" s="16"/>
      <c r="R374" s="16"/>
      <c r="S374" s="16"/>
      <c r="T374" s="16"/>
      <c r="U374" s="16"/>
      <c r="V374" s="16"/>
      <c r="W374" s="16"/>
      <c r="X374" s="16"/>
      <c r="Y374" s="16"/>
      <c r="Z374" s="16"/>
    </row>
    <row r="375" spans="1:26" ht="15.75" customHeight="1">
      <c r="A375" s="14"/>
      <c r="B375" s="18"/>
      <c r="C375" s="35" t="s">
        <v>27</v>
      </c>
      <c r="D375" s="16" t="s">
        <v>1062</v>
      </c>
      <c r="E375" s="18">
        <v>1</v>
      </c>
      <c r="F375" s="18">
        <v>285</v>
      </c>
      <c r="G375" s="19">
        <f t="shared" si="21"/>
        <v>0.21590909090909091</v>
      </c>
      <c r="H375" s="16"/>
      <c r="I375" s="16"/>
      <c r="J375" s="16"/>
      <c r="K375" s="16"/>
      <c r="L375" s="16"/>
      <c r="M375" s="16"/>
      <c r="N375" s="16"/>
      <c r="O375" s="16"/>
      <c r="P375" s="16"/>
      <c r="Q375" s="16"/>
      <c r="R375" s="16"/>
      <c r="S375" s="16"/>
      <c r="T375" s="16"/>
      <c r="U375" s="16"/>
      <c r="V375" s="16"/>
      <c r="W375" s="16"/>
      <c r="X375" s="16"/>
      <c r="Y375" s="16"/>
      <c r="Z375" s="16"/>
    </row>
    <row r="376" spans="1:26" ht="15.75" customHeight="1">
      <c r="A376" s="14"/>
      <c r="B376" s="18"/>
      <c r="C376" s="35" t="s">
        <v>23</v>
      </c>
      <c r="D376" s="16" t="s">
        <v>1061</v>
      </c>
      <c r="E376" s="18">
        <v>1</v>
      </c>
      <c r="F376" s="18">
        <v>285</v>
      </c>
      <c r="G376" s="19">
        <f t="shared" si="21"/>
        <v>0.21590909090909091</v>
      </c>
      <c r="H376" s="16"/>
      <c r="I376" s="16"/>
      <c r="J376" s="16"/>
      <c r="K376" s="16"/>
      <c r="L376" s="16"/>
      <c r="M376" s="16"/>
      <c r="N376" s="16"/>
      <c r="O376" s="16"/>
      <c r="P376" s="16"/>
      <c r="Q376" s="16"/>
      <c r="R376" s="16"/>
      <c r="S376" s="16"/>
      <c r="T376" s="16"/>
      <c r="U376" s="16"/>
      <c r="V376" s="16"/>
      <c r="W376" s="16"/>
      <c r="X376" s="16"/>
      <c r="Y376" s="16"/>
      <c r="Z376" s="16"/>
    </row>
    <row r="377" spans="1:26" ht="15.75" customHeight="1">
      <c r="A377" s="14" t="s">
        <v>1782</v>
      </c>
      <c r="B377" s="18">
        <v>1</v>
      </c>
      <c r="C377" s="33">
        <v>4714781020794</v>
      </c>
      <c r="D377" s="14" t="s">
        <v>264</v>
      </c>
      <c r="E377" s="18">
        <v>2</v>
      </c>
      <c r="F377" s="18">
        <v>230</v>
      </c>
      <c r="G377" s="19">
        <f t="shared" ref="G377:G385" si="22">F377/230</f>
        <v>1</v>
      </c>
      <c r="H377" s="16"/>
      <c r="I377" s="16"/>
      <c r="J377" s="16"/>
      <c r="K377" s="16"/>
      <c r="L377" s="16"/>
      <c r="M377" s="16"/>
      <c r="N377" s="16"/>
      <c r="O377" s="16"/>
      <c r="P377" s="16"/>
      <c r="Q377" s="16"/>
      <c r="R377" s="16"/>
      <c r="S377" s="16"/>
      <c r="T377" s="16"/>
      <c r="U377" s="16"/>
      <c r="V377" s="16"/>
      <c r="W377" s="16"/>
      <c r="X377" s="16"/>
      <c r="Y377" s="16"/>
      <c r="Z377" s="16"/>
    </row>
    <row r="378" spans="1:26" ht="15.75" customHeight="1">
      <c r="A378" s="14" t="s">
        <v>1783</v>
      </c>
      <c r="B378" s="18">
        <v>1</v>
      </c>
      <c r="C378" s="33">
        <v>4714781020800</v>
      </c>
      <c r="D378" s="14" t="s">
        <v>271</v>
      </c>
      <c r="E378" s="18">
        <v>2</v>
      </c>
      <c r="F378" s="18">
        <v>230</v>
      </c>
      <c r="G378" s="19">
        <f t="shared" si="22"/>
        <v>1</v>
      </c>
      <c r="H378" s="16"/>
      <c r="I378" s="16"/>
      <c r="J378" s="16"/>
      <c r="K378" s="16"/>
      <c r="L378" s="16"/>
      <c r="M378" s="16"/>
      <c r="N378" s="16"/>
      <c r="O378" s="16"/>
      <c r="P378" s="16"/>
      <c r="Q378" s="16"/>
      <c r="R378" s="16"/>
      <c r="S378" s="16"/>
      <c r="T378" s="16"/>
      <c r="U378" s="16"/>
      <c r="V378" s="16"/>
      <c r="W378" s="16"/>
      <c r="X378" s="16"/>
      <c r="Y378" s="16"/>
      <c r="Z378" s="16"/>
    </row>
    <row r="379" spans="1:26" ht="15.75" customHeight="1">
      <c r="A379" s="14" t="s">
        <v>1784</v>
      </c>
      <c r="B379" s="18">
        <v>1</v>
      </c>
      <c r="C379" s="33">
        <v>4714781020817</v>
      </c>
      <c r="D379" s="14" t="s">
        <v>303</v>
      </c>
      <c r="E379" s="18">
        <v>2</v>
      </c>
      <c r="F379" s="18">
        <v>230</v>
      </c>
      <c r="G379" s="19">
        <f t="shared" si="22"/>
        <v>1</v>
      </c>
      <c r="H379" s="16"/>
      <c r="I379" s="16"/>
      <c r="J379" s="16"/>
      <c r="K379" s="16"/>
      <c r="L379" s="16"/>
      <c r="M379" s="16"/>
      <c r="N379" s="16"/>
      <c r="O379" s="16"/>
      <c r="P379" s="16"/>
      <c r="Q379" s="16"/>
      <c r="R379" s="16"/>
      <c r="S379" s="16"/>
      <c r="T379" s="16"/>
      <c r="U379" s="16"/>
      <c r="V379" s="16"/>
      <c r="W379" s="16"/>
      <c r="X379" s="16"/>
      <c r="Y379" s="16"/>
      <c r="Z379" s="16"/>
    </row>
    <row r="380" spans="1:26" ht="15.75" customHeight="1">
      <c r="A380" s="14" t="s">
        <v>1785</v>
      </c>
      <c r="B380" s="18">
        <v>2</v>
      </c>
      <c r="C380" s="33">
        <v>4714781020794</v>
      </c>
      <c r="D380" s="14" t="s">
        <v>264</v>
      </c>
      <c r="E380" s="18">
        <v>1</v>
      </c>
      <c r="F380" s="18">
        <v>115</v>
      </c>
      <c r="G380" s="19">
        <f t="shared" si="22"/>
        <v>0.5</v>
      </c>
      <c r="H380" s="16"/>
      <c r="I380" s="16"/>
      <c r="J380" s="16"/>
      <c r="K380" s="16"/>
      <c r="L380" s="16"/>
      <c r="M380" s="16"/>
      <c r="N380" s="16"/>
      <c r="O380" s="16"/>
      <c r="P380" s="16"/>
      <c r="Q380" s="16"/>
      <c r="R380" s="16"/>
      <c r="S380" s="16"/>
      <c r="T380" s="16"/>
      <c r="U380" s="16"/>
      <c r="V380" s="16"/>
      <c r="W380" s="16"/>
      <c r="X380" s="16"/>
      <c r="Y380" s="16"/>
      <c r="Z380" s="16"/>
    </row>
    <row r="381" spans="1:26" ht="15.75" customHeight="1">
      <c r="A381" s="14"/>
      <c r="B381" s="14"/>
      <c r="C381" s="33">
        <v>4714781020800</v>
      </c>
      <c r="D381" s="14" t="s">
        <v>271</v>
      </c>
      <c r="E381" s="18">
        <v>1</v>
      </c>
      <c r="F381" s="18">
        <v>115</v>
      </c>
      <c r="G381" s="19">
        <f t="shared" si="22"/>
        <v>0.5</v>
      </c>
      <c r="H381" s="16"/>
      <c r="I381" s="16"/>
      <c r="J381" s="16"/>
      <c r="K381" s="16"/>
      <c r="L381" s="16"/>
      <c r="M381" s="16"/>
      <c r="N381" s="16"/>
      <c r="O381" s="16"/>
      <c r="P381" s="16"/>
      <c r="Q381" s="16"/>
      <c r="R381" s="16"/>
      <c r="S381" s="16"/>
      <c r="T381" s="16"/>
      <c r="U381" s="16"/>
      <c r="V381" s="16"/>
      <c r="W381" s="16"/>
      <c r="X381" s="16"/>
      <c r="Y381" s="16"/>
      <c r="Z381" s="16"/>
    </row>
    <row r="382" spans="1:26" ht="15.75" customHeight="1">
      <c r="A382" s="14" t="s">
        <v>1786</v>
      </c>
      <c r="B382" s="18">
        <v>2</v>
      </c>
      <c r="C382" s="33">
        <v>4714781020794</v>
      </c>
      <c r="D382" s="14" t="s">
        <v>264</v>
      </c>
      <c r="E382" s="18">
        <v>1</v>
      </c>
      <c r="F382" s="18">
        <v>115</v>
      </c>
      <c r="G382" s="19">
        <f t="shared" si="22"/>
        <v>0.5</v>
      </c>
      <c r="H382" s="16"/>
      <c r="I382" s="16"/>
      <c r="J382" s="16"/>
      <c r="K382" s="16"/>
      <c r="L382" s="16"/>
      <c r="M382" s="16"/>
      <c r="N382" s="16"/>
      <c r="O382" s="16"/>
      <c r="P382" s="16"/>
      <c r="Q382" s="16"/>
      <c r="R382" s="16"/>
      <c r="S382" s="16"/>
      <c r="T382" s="16"/>
      <c r="U382" s="16"/>
      <c r="V382" s="16"/>
      <c r="W382" s="16"/>
      <c r="X382" s="16"/>
      <c r="Y382" s="16"/>
      <c r="Z382" s="16"/>
    </row>
    <row r="383" spans="1:26" ht="15.75" customHeight="1">
      <c r="A383" s="14"/>
      <c r="B383" s="14"/>
      <c r="C383" s="33">
        <v>4714781020817</v>
      </c>
      <c r="D383" s="14" t="s">
        <v>303</v>
      </c>
      <c r="E383" s="18">
        <v>1</v>
      </c>
      <c r="F383" s="18">
        <v>115</v>
      </c>
      <c r="G383" s="19">
        <f t="shared" si="22"/>
        <v>0.5</v>
      </c>
      <c r="H383" s="16"/>
      <c r="I383" s="16"/>
      <c r="J383" s="16"/>
      <c r="K383" s="16"/>
      <c r="L383" s="16"/>
      <c r="M383" s="16"/>
      <c r="N383" s="16"/>
      <c r="O383" s="16"/>
      <c r="P383" s="16"/>
      <c r="Q383" s="16"/>
      <c r="R383" s="16"/>
      <c r="S383" s="16"/>
      <c r="T383" s="16"/>
      <c r="U383" s="16"/>
      <c r="V383" s="16"/>
      <c r="W383" s="16"/>
      <c r="X383" s="16"/>
      <c r="Y383" s="16"/>
      <c r="Z383" s="16"/>
    </row>
    <row r="384" spans="1:26" ht="15.75" customHeight="1">
      <c r="A384" s="14" t="s">
        <v>1787</v>
      </c>
      <c r="B384" s="18">
        <v>2</v>
      </c>
      <c r="C384" s="33">
        <v>4714781020800</v>
      </c>
      <c r="D384" s="14" t="s">
        <v>271</v>
      </c>
      <c r="E384" s="18">
        <v>1</v>
      </c>
      <c r="F384" s="18">
        <v>115</v>
      </c>
      <c r="G384" s="19">
        <f t="shared" si="22"/>
        <v>0.5</v>
      </c>
      <c r="H384" s="16"/>
      <c r="I384" s="16"/>
      <c r="J384" s="16"/>
      <c r="K384" s="16"/>
      <c r="L384" s="16"/>
      <c r="M384" s="16"/>
      <c r="N384" s="16"/>
      <c r="O384" s="16"/>
      <c r="P384" s="16"/>
      <c r="Q384" s="16"/>
      <c r="R384" s="16"/>
      <c r="S384" s="16"/>
      <c r="T384" s="16"/>
      <c r="U384" s="16"/>
      <c r="V384" s="16"/>
      <c r="W384" s="16"/>
      <c r="X384" s="16"/>
      <c r="Y384" s="16"/>
      <c r="Z384" s="16"/>
    </row>
    <row r="385" spans="1:26" ht="15.75" customHeight="1">
      <c r="A385" s="14"/>
      <c r="B385" s="14"/>
      <c r="C385" s="33">
        <v>4714781020817</v>
      </c>
      <c r="D385" s="14" t="s">
        <v>303</v>
      </c>
      <c r="E385" s="18">
        <v>1</v>
      </c>
      <c r="F385" s="18">
        <v>115</v>
      </c>
      <c r="G385" s="19">
        <f t="shared" si="22"/>
        <v>0.5</v>
      </c>
      <c r="H385" s="16"/>
      <c r="I385" s="16"/>
      <c r="J385" s="16"/>
      <c r="K385" s="16"/>
      <c r="L385" s="16"/>
      <c r="M385" s="16"/>
      <c r="N385" s="16"/>
      <c r="O385" s="16"/>
      <c r="P385" s="16"/>
      <c r="Q385" s="16"/>
      <c r="R385" s="16"/>
      <c r="S385" s="16"/>
      <c r="T385" s="16"/>
      <c r="U385" s="16"/>
      <c r="V385" s="16"/>
      <c r="W385" s="16"/>
      <c r="X385" s="16"/>
      <c r="Y385" s="16"/>
      <c r="Z385" s="16"/>
    </row>
    <row r="386" spans="1:26" ht="15.75" customHeight="1">
      <c r="A386" s="14" t="s">
        <v>1743</v>
      </c>
      <c r="B386" s="18">
        <v>1</v>
      </c>
      <c r="C386" s="33">
        <v>4714781020770</v>
      </c>
      <c r="D386" s="14" t="s">
        <v>305</v>
      </c>
      <c r="E386" s="18">
        <v>2</v>
      </c>
      <c r="F386" s="18">
        <v>270</v>
      </c>
      <c r="G386" s="19">
        <f t="shared" ref="G386:G389" si="23">F386/270</f>
        <v>1</v>
      </c>
      <c r="H386" s="16"/>
      <c r="I386" s="16"/>
      <c r="J386" s="16"/>
      <c r="K386" s="16"/>
      <c r="L386" s="16"/>
      <c r="M386" s="16"/>
      <c r="N386" s="16"/>
      <c r="O386" s="16"/>
      <c r="P386" s="16"/>
      <c r="Q386" s="16"/>
      <c r="R386" s="16"/>
      <c r="S386" s="16"/>
      <c r="T386" s="16"/>
      <c r="U386" s="16"/>
      <c r="V386" s="16"/>
      <c r="W386" s="16"/>
      <c r="X386" s="16"/>
      <c r="Y386" s="16"/>
      <c r="Z386" s="16"/>
    </row>
    <row r="387" spans="1:26" ht="15.75" customHeight="1">
      <c r="A387" s="14" t="s">
        <v>1788</v>
      </c>
      <c r="B387" s="18">
        <v>1</v>
      </c>
      <c r="C387" s="33">
        <v>4714781020787</v>
      </c>
      <c r="D387" s="14" t="s">
        <v>307</v>
      </c>
      <c r="E387" s="18">
        <v>2</v>
      </c>
      <c r="F387" s="18">
        <v>270</v>
      </c>
      <c r="G387" s="19">
        <f t="shared" si="23"/>
        <v>1</v>
      </c>
      <c r="H387" s="16"/>
      <c r="I387" s="16"/>
      <c r="J387" s="16"/>
      <c r="K387" s="16"/>
      <c r="L387" s="16"/>
      <c r="M387" s="16"/>
      <c r="N387" s="16"/>
      <c r="O387" s="16"/>
      <c r="P387" s="16"/>
      <c r="Q387" s="16"/>
      <c r="R387" s="16"/>
      <c r="S387" s="16"/>
      <c r="T387" s="16"/>
      <c r="U387" s="16"/>
      <c r="V387" s="16"/>
      <c r="W387" s="16"/>
      <c r="X387" s="16"/>
      <c r="Y387" s="16"/>
      <c r="Z387" s="16"/>
    </row>
    <row r="388" spans="1:26" ht="15.75" customHeight="1">
      <c r="A388" s="14" t="s">
        <v>1730</v>
      </c>
      <c r="B388" s="18">
        <v>2</v>
      </c>
      <c r="C388" s="33">
        <v>4714781020770</v>
      </c>
      <c r="D388" s="14" t="s">
        <v>305</v>
      </c>
      <c r="E388" s="18">
        <v>1</v>
      </c>
      <c r="F388" s="18">
        <v>135</v>
      </c>
      <c r="G388" s="19">
        <f t="shared" si="23"/>
        <v>0.5</v>
      </c>
      <c r="H388" s="16"/>
      <c r="I388" s="16"/>
      <c r="J388" s="16"/>
      <c r="K388" s="16"/>
      <c r="L388" s="16"/>
      <c r="M388" s="16"/>
      <c r="N388" s="16"/>
      <c r="O388" s="16"/>
      <c r="P388" s="16"/>
      <c r="Q388" s="16"/>
      <c r="R388" s="16"/>
      <c r="S388" s="16"/>
      <c r="T388" s="16"/>
      <c r="U388" s="16"/>
      <c r="V388" s="16"/>
      <c r="W388" s="16"/>
      <c r="X388" s="16"/>
      <c r="Y388" s="16"/>
      <c r="Z388" s="16"/>
    </row>
    <row r="389" spans="1:26" ht="15.75" customHeight="1">
      <c r="A389" s="14"/>
      <c r="B389" s="14"/>
      <c r="C389" s="33">
        <v>4714781020787</v>
      </c>
      <c r="D389" s="14" t="s">
        <v>307</v>
      </c>
      <c r="E389" s="18">
        <v>1</v>
      </c>
      <c r="F389" s="18">
        <v>135</v>
      </c>
      <c r="G389" s="19">
        <f t="shared" si="23"/>
        <v>0.5</v>
      </c>
      <c r="H389" s="16"/>
      <c r="I389" s="16"/>
      <c r="J389" s="16"/>
      <c r="K389" s="16"/>
      <c r="L389" s="16"/>
      <c r="M389" s="16"/>
      <c r="N389" s="16"/>
      <c r="O389" s="16"/>
      <c r="P389" s="16"/>
      <c r="Q389" s="16"/>
      <c r="R389" s="16"/>
      <c r="S389" s="16"/>
      <c r="T389" s="16"/>
      <c r="U389" s="16"/>
      <c r="V389" s="16"/>
      <c r="W389" s="16"/>
      <c r="X389" s="16"/>
      <c r="Y389" s="16"/>
      <c r="Z389" s="16"/>
    </row>
    <row r="390" spans="1:26" ht="15.75" customHeight="1">
      <c r="A390" s="14" t="s">
        <v>1738</v>
      </c>
      <c r="B390" s="18">
        <v>1</v>
      </c>
      <c r="C390" s="33" t="s">
        <v>445</v>
      </c>
      <c r="D390" s="14" t="s">
        <v>324</v>
      </c>
      <c r="E390" s="18">
        <v>2</v>
      </c>
      <c r="F390" s="18">
        <v>650</v>
      </c>
      <c r="G390" s="19">
        <f t="shared" ref="G390:G398" si="24">F390/650</f>
        <v>1</v>
      </c>
      <c r="H390" s="16"/>
      <c r="I390" s="16"/>
      <c r="J390" s="16"/>
      <c r="K390" s="16"/>
      <c r="L390" s="16"/>
      <c r="M390" s="16"/>
      <c r="N390" s="16"/>
      <c r="O390" s="16"/>
      <c r="P390" s="16"/>
      <c r="Q390" s="16"/>
      <c r="R390" s="16"/>
      <c r="S390" s="16"/>
      <c r="T390" s="16"/>
      <c r="U390" s="16"/>
      <c r="V390" s="16"/>
      <c r="W390" s="16"/>
      <c r="X390" s="16"/>
      <c r="Y390" s="16"/>
      <c r="Z390" s="16"/>
    </row>
    <row r="391" spans="1:26" ht="15.75" customHeight="1">
      <c r="A391" s="14" t="s">
        <v>1789</v>
      </c>
      <c r="B391" s="18">
        <v>1</v>
      </c>
      <c r="C391" s="33">
        <v>4714781020824</v>
      </c>
      <c r="D391" s="14" t="s">
        <v>325</v>
      </c>
      <c r="E391" s="18">
        <v>2</v>
      </c>
      <c r="F391" s="18">
        <v>650</v>
      </c>
      <c r="G391" s="19">
        <f t="shared" si="24"/>
        <v>1</v>
      </c>
      <c r="H391" s="16"/>
      <c r="I391" s="16"/>
      <c r="J391" s="16"/>
      <c r="K391" s="16"/>
      <c r="L391" s="16"/>
      <c r="M391" s="16"/>
      <c r="N391" s="16"/>
      <c r="O391" s="16"/>
      <c r="P391" s="16"/>
      <c r="Q391" s="16"/>
      <c r="R391" s="16"/>
      <c r="S391" s="16"/>
      <c r="T391" s="16"/>
      <c r="U391" s="16"/>
      <c r="V391" s="16"/>
      <c r="W391" s="16"/>
      <c r="X391" s="16"/>
      <c r="Y391" s="16"/>
      <c r="Z391" s="16"/>
    </row>
    <row r="392" spans="1:26" ht="15.75" customHeight="1">
      <c r="A392" s="14" t="s">
        <v>1790</v>
      </c>
      <c r="B392" s="18">
        <v>1</v>
      </c>
      <c r="C392" s="33">
        <v>4714781020831</v>
      </c>
      <c r="D392" s="14" t="s">
        <v>326</v>
      </c>
      <c r="E392" s="18">
        <v>2</v>
      </c>
      <c r="F392" s="18">
        <v>650</v>
      </c>
      <c r="G392" s="19">
        <f t="shared" si="24"/>
        <v>1</v>
      </c>
      <c r="H392" s="16"/>
      <c r="I392" s="16"/>
      <c r="J392" s="16"/>
      <c r="K392" s="16"/>
      <c r="L392" s="16"/>
      <c r="M392" s="16"/>
      <c r="N392" s="16"/>
      <c r="O392" s="16"/>
      <c r="P392" s="16"/>
      <c r="Q392" s="16"/>
      <c r="R392" s="16"/>
      <c r="S392" s="16"/>
      <c r="T392" s="16"/>
      <c r="U392" s="16"/>
      <c r="V392" s="16"/>
      <c r="W392" s="16"/>
      <c r="X392" s="16"/>
      <c r="Y392" s="16"/>
      <c r="Z392" s="16"/>
    </row>
    <row r="393" spans="1:26" ht="15.75" customHeight="1">
      <c r="A393" s="14" t="s">
        <v>1791</v>
      </c>
      <c r="B393" s="18">
        <v>2</v>
      </c>
      <c r="C393" s="33">
        <v>4714781020824</v>
      </c>
      <c r="D393" s="14" t="s">
        <v>325</v>
      </c>
      <c r="E393" s="18">
        <v>1</v>
      </c>
      <c r="F393" s="18">
        <v>325</v>
      </c>
      <c r="G393" s="19">
        <f t="shared" si="24"/>
        <v>0.5</v>
      </c>
      <c r="H393" s="16"/>
      <c r="I393" s="16"/>
      <c r="J393" s="16"/>
      <c r="K393" s="16"/>
      <c r="L393" s="16"/>
      <c r="M393" s="16"/>
      <c r="N393" s="16"/>
      <c r="O393" s="16"/>
      <c r="P393" s="16"/>
      <c r="Q393" s="16"/>
      <c r="R393" s="16"/>
      <c r="S393" s="16"/>
      <c r="T393" s="16"/>
      <c r="U393" s="16"/>
      <c r="V393" s="16"/>
      <c r="W393" s="16"/>
      <c r="X393" s="16"/>
      <c r="Y393" s="16"/>
      <c r="Z393" s="16"/>
    </row>
    <row r="394" spans="1:26" ht="15.75" customHeight="1">
      <c r="A394" s="14"/>
      <c r="B394" s="14"/>
      <c r="C394" s="33">
        <v>4714781020831</v>
      </c>
      <c r="D394" s="14" t="s">
        <v>326</v>
      </c>
      <c r="E394" s="18">
        <v>1</v>
      </c>
      <c r="F394" s="18">
        <v>325</v>
      </c>
      <c r="G394" s="19">
        <f t="shared" si="24"/>
        <v>0.5</v>
      </c>
      <c r="H394" s="16"/>
      <c r="I394" s="16"/>
      <c r="J394" s="16"/>
      <c r="K394" s="16"/>
      <c r="L394" s="16"/>
      <c r="M394" s="16"/>
      <c r="N394" s="16"/>
      <c r="O394" s="16"/>
      <c r="P394" s="16"/>
      <c r="Q394" s="16"/>
      <c r="R394" s="16"/>
      <c r="S394" s="16"/>
      <c r="T394" s="16"/>
      <c r="U394" s="16"/>
      <c r="V394" s="16"/>
      <c r="W394" s="16"/>
      <c r="X394" s="16"/>
      <c r="Y394" s="16"/>
      <c r="Z394" s="16"/>
    </row>
    <row r="395" spans="1:26" ht="15.75" customHeight="1">
      <c r="A395" s="14" t="s">
        <v>1792</v>
      </c>
      <c r="B395" s="18">
        <v>2</v>
      </c>
      <c r="C395" s="33" t="s">
        <v>445</v>
      </c>
      <c r="D395" s="14" t="s">
        <v>324</v>
      </c>
      <c r="E395" s="18">
        <v>1</v>
      </c>
      <c r="F395" s="18">
        <v>325</v>
      </c>
      <c r="G395" s="19">
        <f t="shared" si="24"/>
        <v>0.5</v>
      </c>
      <c r="H395" s="16"/>
      <c r="I395" s="16"/>
      <c r="J395" s="16"/>
      <c r="K395" s="16"/>
      <c r="L395" s="16"/>
      <c r="M395" s="16"/>
      <c r="N395" s="16"/>
      <c r="O395" s="16"/>
      <c r="P395" s="16"/>
      <c r="Q395" s="16"/>
      <c r="R395" s="16"/>
      <c r="S395" s="16"/>
      <c r="T395" s="16"/>
      <c r="U395" s="16"/>
      <c r="V395" s="16"/>
      <c r="W395" s="16"/>
      <c r="X395" s="16"/>
      <c r="Y395" s="16"/>
      <c r="Z395" s="16"/>
    </row>
    <row r="396" spans="1:26" ht="15.75" customHeight="1">
      <c r="A396" s="14"/>
      <c r="B396" s="14"/>
      <c r="C396" s="33">
        <v>4714781020824</v>
      </c>
      <c r="D396" s="14" t="s">
        <v>325</v>
      </c>
      <c r="E396" s="18">
        <v>1</v>
      </c>
      <c r="F396" s="18">
        <v>325</v>
      </c>
      <c r="G396" s="19">
        <f t="shared" si="24"/>
        <v>0.5</v>
      </c>
      <c r="H396" s="16"/>
      <c r="I396" s="16"/>
      <c r="J396" s="16"/>
      <c r="K396" s="16"/>
      <c r="L396" s="16"/>
      <c r="M396" s="16"/>
      <c r="N396" s="16"/>
      <c r="O396" s="16"/>
      <c r="P396" s="16"/>
      <c r="Q396" s="16"/>
      <c r="R396" s="16"/>
      <c r="S396" s="16"/>
      <c r="T396" s="16"/>
      <c r="U396" s="16"/>
      <c r="V396" s="16"/>
      <c r="W396" s="16"/>
      <c r="X396" s="16"/>
      <c r="Y396" s="16"/>
      <c r="Z396" s="16"/>
    </row>
    <row r="397" spans="1:26" ht="15.75" customHeight="1">
      <c r="A397" s="14" t="s">
        <v>1793</v>
      </c>
      <c r="B397" s="18">
        <v>2</v>
      </c>
      <c r="C397" s="33" t="s">
        <v>445</v>
      </c>
      <c r="D397" s="14" t="s">
        <v>324</v>
      </c>
      <c r="E397" s="18">
        <v>1</v>
      </c>
      <c r="F397" s="18">
        <v>325</v>
      </c>
      <c r="G397" s="19">
        <f t="shared" si="24"/>
        <v>0.5</v>
      </c>
      <c r="H397" s="16"/>
      <c r="I397" s="16"/>
      <c r="J397" s="16"/>
      <c r="K397" s="16"/>
      <c r="L397" s="16"/>
      <c r="M397" s="16"/>
      <c r="N397" s="16"/>
      <c r="O397" s="16"/>
      <c r="P397" s="16"/>
      <c r="Q397" s="16"/>
      <c r="R397" s="16"/>
      <c r="S397" s="16"/>
      <c r="T397" s="16"/>
      <c r="U397" s="16"/>
      <c r="V397" s="16"/>
      <c r="W397" s="16"/>
      <c r="X397" s="16"/>
      <c r="Y397" s="16"/>
      <c r="Z397" s="16"/>
    </row>
    <row r="398" spans="1:26" ht="15.75" customHeight="1">
      <c r="A398" s="14"/>
      <c r="B398" s="14"/>
      <c r="C398" s="33">
        <v>4714781020831</v>
      </c>
      <c r="D398" s="14" t="s">
        <v>326</v>
      </c>
      <c r="E398" s="18">
        <v>1</v>
      </c>
      <c r="F398" s="18">
        <v>325</v>
      </c>
      <c r="G398" s="19">
        <f t="shared" si="24"/>
        <v>0.5</v>
      </c>
      <c r="H398" s="16"/>
      <c r="I398" s="16"/>
      <c r="J398" s="16"/>
      <c r="K398" s="16"/>
      <c r="L398" s="16"/>
      <c r="M398" s="16"/>
      <c r="N398" s="16"/>
      <c r="O398" s="16"/>
      <c r="P398" s="16"/>
      <c r="Q398" s="16"/>
      <c r="R398" s="16"/>
      <c r="S398" s="16"/>
      <c r="T398" s="16"/>
      <c r="U398" s="16"/>
      <c r="V398" s="16"/>
      <c r="W398" s="16"/>
      <c r="X398" s="16"/>
      <c r="Y398" s="16"/>
      <c r="Z398" s="16"/>
    </row>
    <row r="399" spans="1:26" ht="15.75" customHeight="1">
      <c r="A399" s="14" t="s">
        <v>1731</v>
      </c>
      <c r="B399" s="18">
        <v>1</v>
      </c>
      <c r="C399" s="33" t="s">
        <v>608</v>
      </c>
      <c r="D399" s="14" t="s">
        <v>323</v>
      </c>
      <c r="E399" s="18">
        <v>4</v>
      </c>
      <c r="F399" s="18">
        <v>550</v>
      </c>
      <c r="G399" s="19">
        <f>F399/550</f>
        <v>1</v>
      </c>
      <c r="H399" s="16"/>
      <c r="I399" s="16"/>
      <c r="J399" s="16"/>
      <c r="K399" s="16"/>
      <c r="L399" s="16"/>
      <c r="M399" s="16"/>
      <c r="N399" s="16"/>
      <c r="O399" s="16"/>
      <c r="P399" s="16"/>
      <c r="Q399" s="16"/>
      <c r="R399" s="16"/>
      <c r="S399" s="16"/>
      <c r="T399" s="16"/>
      <c r="U399" s="16"/>
      <c r="V399" s="16"/>
      <c r="W399" s="16"/>
      <c r="X399" s="16"/>
      <c r="Y399" s="16"/>
      <c r="Z399" s="16"/>
    </row>
    <row r="400" spans="1:26" ht="15.75" customHeight="1">
      <c r="A400" s="14" t="s">
        <v>1794</v>
      </c>
      <c r="B400" s="18">
        <v>5</v>
      </c>
      <c r="C400" s="33" t="s">
        <v>437</v>
      </c>
      <c r="D400" s="14" t="s">
        <v>438</v>
      </c>
      <c r="E400" s="18">
        <v>1</v>
      </c>
      <c r="F400" s="18">
        <v>60</v>
      </c>
      <c r="G400" s="19">
        <f t="shared" ref="G400:G429" si="25">F400/600</f>
        <v>0.1</v>
      </c>
      <c r="H400" s="16"/>
      <c r="I400" s="16"/>
      <c r="J400" s="16"/>
      <c r="K400" s="16"/>
      <c r="L400" s="16"/>
      <c r="M400" s="16"/>
      <c r="N400" s="16"/>
      <c r="O400" s="16"/>
      <c r="P400" s="16"/>
      <c r="Q400" s="16"/>
      <c r="R400" s="16"/>
      <c r="S400" s="16"/>
      <c r="T400" s="16"/>
      <c r="U400" s="16"/>
      <c r="V400" s="16"/>
      <c r="W400" s="16"/>
      <c r="X400" s="16"/>
      <c r="Y400" s="16"/>
      <c r="Z400" s="16"/>
    </row>
    <row r="401" spans="1:26" ht="15.75" customHeight="1">
      <c r="A401" s="14"/>
      <c r="B401" s="16"/>
      <c r="C401" s="33" t="s">
        <v>439</v>
      </c>
      <c r="D401" s="14" t="s">
        <v>322</v>
      </c>
      <c r="E401" s="18">
        <v>1</v>
      </c>
      <c r="F401" s="18">
        <v>300</v>
      </c>
      <c r="G401" s="19">
        <f t="shared" si="25"/>
        <v>0.5</v>
      </c>
      <c r="H401" s="16"/>
      <c r="I401" s="16"/>
      <c r="J401" s="16"/>
      <c r="K401" s="16"/>
      <c r="L401" s="16"/>
      <c r="M401" s="16"/>
      <c r="N401" s="16"/>
      <c r="O401" s="16"/>
      <c r="P401" s="16"/>
      <c r="Q401" s="16"/>
      <c r="R401" s="16"/>
      <c r="S401" s="16"/>
      <c r="T401" s="16"/>
      <c r="U401" s="16"/>
      <c r="V401" s="16"/>
      <c r="W401" s="16"/>
      <c r="X401" s="16"/>
      <c r="Y401" s="16"/>
      <c r="Z401" s="16"/>
    </row>
    <row r="402" spans="1:26" ht="15.75" customHeight="1">
      <c r="A402" s="14"/>
      <c r="B402" s="16"/>
      <c r="C402" s="33" t="s">
        <v>440</v>
      </c>
      <c r="D402" s="14" t="s">
        <v>307</v>
      </c>
      <c r="E402" s="18">
        <v>1</v>
      </c>
      <c r="F402" s="18">
        <v>120</v>
      </c>
      <c r="G402" s="19">
        <f t="shared" si="25"/>
        <v>0.2</v>
      </c>
      <c r="H402" s="16"/>
      <c r="I402" s="16"/>
      <c r="J402" s="16"/>
      <c r="K402" s="16"/>
      <c r="L402" s="16"/>
      <c r="M402" s="16"/>
      <c r="N402" s="16"/>
      <c r="O402" s="16"/>
      <c r="P402" s="16"/>
      <c r="Q402" s="16"/>
      <c r="R402" s="16"/>
      <c r="S402" s="16"/>
      <c r="T402" s="16"/>
      <c r="U402" s="16"/>
      <c r="V402" s="16"/>
      <c r="W402" s="16"/>
      <c r="X402" s="16"/>
      <c r="Y402" s="16"/>
      <c r="Z402" s="16"/>
    </row>
    <row r="403" spans="1:26" ht="15.75" customHeight="1">
      <c r="A403" s="14"/>
      <c r="B403" s="16"/>
      <c r="C403" s="33" t="s">
        <v>441</v>
      </c>
      <c r="D403" s="14" t="s">
        <v>442</v>
      </c>
      <c r="E403" s="18">
        <v>1</v>
      </c>
      <c r="F403" s="18">
        <v>50</v>
      </c>
      <c r="G403" s="19">
        <f t="shared" si="25"/>
        <v>8.3333333333333329E-2</v>
      </c>
      <c r="H403" s="16"/>
      <c r="I403" s="16"/>
      <c r="J403" s="16"/>
      <c r="K403" s="16"/>
      <c r="L403" s="16"/>
      <c r="M403" s="16"/>
      <c r="N403" s="16"/>
      <c r="O403" s="16"/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</row>
    <row r="404" spans="1:26" ht="15.75" customHeight="1">
      <c r="A404" s="14"/>
      <c r="B404" s="16"/>
      <c r="C404" s="33" t="s">
        <v>443</v>
      </c>
      <c r="D404" s="14" t="s">
        <v>444</v>
      </c>
      <c r="E404" s="18">
        <v>1</v>
      </c>
      <c r="F404" s="18">
        <v>70</v>
      </c>
      <c r="G404" s="19">
        <f t="shared" si="25"/>
        <v>0.11666666666666667</v>
      </c>
      <c r="H404" s="16"/>
      <c r="I404" s="16"/>
      <c r="J404" s="16"/>
      <c r="K404" s="16"/>
      <c r="L404" s="16"/>
      <c r="M404" s="16"/>
      <c r="N404" s="16"/>
      <c r="O404" s="16"/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</row>
    <row r="405" spans="1:26" ht="15.75" customHeight="1">
      <c r="A405" s="14" t="s">
        <v>1795</v>
      </c>
      <c r="B405" s="18">
        <v>5</v>
      </c>
      <c r="C405" s="33" t="s">
        <v>437</v>
      </c>
      <c r="D405" s="14" t="s">
        <v>438</v>
      </c>
      <c r="E405" s="18">
        <v>1</v>
      </c>
      <c r="F405" s="18">
        <v>60</v>
      </c>
      <c r="G405" s="19">
        <f t="shared" si="25"/>
        <v>0.1</v>
      </c>
      <c r="H405" s="16"/>
      <c r="I405" s="16"/>
      <c r="J405" s="16"/>
      <c r="K405" s="16"/>
      <c r="L405" s="16"/>
      <c r="M405" s="16"/>
      <c r="N405" s="16"/>
      <c r="O405" s="16"/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</row>
    <row r="406" spans="1:26" ht="15.75" customHeight="1">
      <c r="A406" s="14"/>
      <c r="B406" s="16"/>
      <c r="C406" s="33" t="s">
        <v>445</v>
      </c>
      <c r="D406" s="14" t="s">
        <v>324</v>
      </c>
      <c r="E406" s="18">
        <v>1</v>
      </c>
      <c r="F406" s="18">
        <v>300</v>
      </c>
      <c r="G406" s="19">
        <f t="shared" si="25"/>
        <v>0.5</v>
      </c>
      <c r="H406" s="16"/>
      <c r="I406" s="16"/>
      <c r="J406" s="16"/>
      <c r="K406" s="16"/>
      <c r="L406" s="16"/>
      <c r="M406" s="16"/>
      <c r="N406" s="16"/>
      <c r="O406" s="16"/>
      <c r="P406" s="16"/>
      <c r="Q406" s="16"/>
      <c r="R406" s="16"/>
      <c r="S406" s="16"/>
      <c r="T406" s="16"/>
      <c r="U406" s="16"/>
      <c r="V406" s="16"/>
      <c r="W406" s="16"/>
      <c r="X406" s="16"/>
      <c r="Y406" s="16"/>
      <c r="Z406" s="16"/>
    </row>
    <row r="407" spans="1:26" ht="15.75" customHeight="1">
      <c r="A407" s="14"/>
      <c r="B407" s="16"/>
      <c r="C407" s="33" t="s">
        <v>446</v>
      </c>
      <c r="D407" s="14" t="s">
        <v>305</v>
      </c>
      <c r="E407" s="18">
        <v>1</v>
      </c>
      <c r="F407" s="18">
        <v>120</v>
      </c>
      <c r="G407" s="19">
        <f t="shared" si="25"/>
        <v>0.2</v>
      </c>
      <c r="H407" s="16"/>
      <c r="I407" s="16"/>
      <c r="J407" s="16"/>
      <c r="K407" s="16"/>
      <c r="L407" s="16"/>
      <c r="M407" s="16"/>
      <c r="N407" s="16"/>
      <c r="O407" s="16"/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</row>
    <row r="408" spans="1:26" ht="15.75" customHeight="1">
      <c r="A408" s="14"/>
      <c r="B408" s="16"/>
      <c r="C408" s="33" t="s">
        <v>447</v>
      </c>
      <c r="D408" s="14" t="s">
        <v>448</v>
      </c>
      <c r="E408" s="18">
        <v>1</v>
      </c>
      <c r="F408" s="18">
        <v>50</v>
      </c>
      <c r="G408" s="19">
        <f t="shared" si="25"/>
        <v>8.3333333333333329E-2</v>
      </c>
      <c r="H408" s="16"/>
      <c r="I408" s="16"/>
      <c r="J408" s="16"/>
      <c r="K408" s="16"/>
      <c r="L408" s="16"/>
      <c r="M408" s="16"/>
      <c r="N408" s="16"/>
      <c r="O408" s="16"/>
      <c r="P408" s="16"/>
      <c r="Q408" s="16"/>
      <c r="R408" s="16"/>
      <c r="S408" s="16"/>
      <c r="T408" s="16"/>
      <c r="U408" s="16"/>
      <c r="V408" s="16"/>
      <c r="W408" s="16"/>
      <c r="X408" s="16"/>
      <c r="Y408" s="16"/>
      <c r="Z408" s="16"/>
    </row>
    <row r="409" spans="1:26" ht="15.75" customHeight="1">
      <c r="A409" s="14"/>
      <c r="B409" s="16"/>
      <c r="C409" s="33" t="s">
        <v>443</v>
      </c>
      <c r="D409" s="14" t="s">
        <v>444</v>
      </c>
      <c r="E409" s="18">
        <v>1</v>
      </c>
      <c r="F409" s="18">
        <v>70</v>
      </c>
      <c r="G409" s="19">
        <f t="shared" si="25"/>
        <v>0.11666666666666667</v>
      </c>
      <c r="H409" s="16"/>
      <c r="I409" s="16"/>
      <c r="J409" s="16"/>
      <c r="K409" s="16"/>
      <c r="L409" s="16"/>
      <c r="M409" s="16"/>
      <c r="N409" s="16"/>
      <c r="O409" s="16"/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</row>
    <row r="410" spans="1:26" ht="15.75" customHeight="1">
      <c r="A410" s="14" t="s">
        <v>1796</v>
      </c>
      <c r="B410" s="18">
        <v>5</v>
      </c>
      <c r="C410" s="33" t="s">
        <v>437</v>
      </c>
      <c r="D410" s="14" t="s">
        <v>438</v>
      </c>
      <c r="E410" s="18">
        <v>1</v>
      </c>
      <c r="F410" s="18">
        <v>60</v>
      </c>
      <c r="G410" s="19">
        <f t="shared" si="25"/>
        <v>0.1</v>
      </c>
      <c r="H410" s="16"/>
      <c r="I410" s="16"/>
      <c r="J410" s="16"/>
      <c r="K410" s="16"/>
      <c r="L410" s="16"/>
      <c r="M410" s="16"/>
      <c r="N410" s="16"/>
      <c r="O410" s="16"/>
      <c r="P410" s="16"/>
      <c r="Q410" s="16"/>
      <c r="R410" s="16"/>
      <c r="S410" s="16"/>
      <c r="T410" s="16"/>
      <c r="U410" s="16"/>
      <c r="V410" s="16"/>
      <c r="W410" s="16"/>
      <c r="X410" s="16"/>
      <c r="Y410" s="16"/>
      <c r="Z410" s="16"/>
    </row>
    <row r="411" spans="1:26" ht="15.75" customHeight="1">
      <c r="A411" s="14"/>
      <c r="B411" s="16"/>
      <c r="C411" s="33" t="s">
        <v>445</v>
      </c>
      <c r="D411" s="14" t="s">
        <v>324</v>
      </c>
      <c r="E411" s="18">
        <v>1</v>
      </c>
      <c r="F411" s="18">
        <v>300</v>
      </c>
      <c r="G411" s="19">
        <f t="shared" si="25"/>
        <v>0.5</v>
      </c>
      <c r="H411" s="16"/>
      <c r="I411" s="16"/>
      <c r="J411" s="16"/>
      <c r="K411" s="16"/>
      <c r="L411" s="16"/>
      <c r="M411" s="16"/>
      <c r="N411" s="16"/>
      <c r="O411" s="16"/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</row>
    <row r="412" spans="1:26" ht="15.75" customHeight="1">
      <c r="A412" s="14"/>
      <c r="B412" s="16"/>
      <c r="C412" s="33" t="s">
        <v>440</v>
      </c>
      <c r="D412" s="14" t="s">
        <v>307</v>
      </c>
      <c r="E412" s="18">
        <v>1</v>
      </c>
      <c r="F412" s="18">
        <v>120</v>
      </c>
      <c r="G412" s="19">
        <f t="shared" si="25"/>
        <v>0.2</v>
      </c>
      <c r="H412" s="16"/>
      <c r="I412" s="16"/>
      <c r="J412" s="16"/>
      <c r="K412" s="16"/>
      <c r="L412" s="16"/>
      <c r="M412" s="16"/>
      <c r="N412" s="16"/>
      <c r="O412" s="16"/>
      <c r="P412" s="16"/>
      <c r="Q412" s="16"/>
      <c r="R412" s="16"/>
      <c r="S412" s="16"/>
      <c r="T412" s="16"/>
      <c r="U412" s="16"/>
      <c r="V412" s="16"/>
      <c r="W412" s="16"/>
      <c r="X412" s="16"/>
      <c r="Y412" s="16"/>
      <c r="Z412" s="16"/>
    </row>
    <row r="413" spans="1:26" ht="15.75" customHeight="1">
      <c r="A413" s="14"/>
      <c r="B413" s="16"/>
      <c r="C413" s="33" t="s">
        <v>452</v>
      </c>
      <c r="D413" s="14" t="s">
        <v>453</v>
      </c>
      <c r="E413" s="18">
        <v>1</v>
      </c>
      <c r="F413" s="18">
        <v>50</v>
      </c>
      <c r="G413" s="19">
        <f t="shared" si="25"/>
        <v>8.3333333333333329E-2</v>
      </c>
      <c r="H413" s="16"/>
      <c r="I413" s="16"/>
      <c r="J413" s="16"/>
      <c r="K413" s="16"/>
      <c r="L413" s="16"/>
      <c r="M413" s="16"/>
      <c r="N413" s="16"/>
      <c r="O413" s="16"/>
      <c r="P413" s="16"/>
      <c r="Q413" s="16"/>
      <c r="R413" s="16"/>
      <c r="S413" s="16"/>
      <c r="T413" s="16"/>
      <c r="U413" s="16"/>
      <c r="V413" s="16"/>
      <c r="W413" s="16"/>
      <c r="X413" s="16"/>
      <c r="Y413" s="16"/>
      <c r="Z413" s="16"/>
    </row>
    <row r="414" spans="1:26" ht="15.75" customHeight="1">
      <c r="A414" s="14"/>
      <c r="B414" s="16"/>
      <c r="C414" s="33" t="s">
        <v>443</v>
      </c>
      <c r="D414" s="14" t="s">
        <v>444</v>
      </c>
      <c r="E414" s="18">
        <v>1</v>
      </c>
      <c r="F414" s="18">
        <v>70</v>
      </c>
      <c r="G414" s="19">
        <f t="shared" si="25"/>
        <v>0.11666666666666667</v>
      </c>
      <c r="H414" s="16"/>
      <c r="I414" s="16"/>
      <c r="J414" s="16"/>
      <c r="K414" s="16"/>
      <c r="L414" s="16"/>
      <c r="M414" s="16"/>
      <c r="N414" s="16"/>
      <c r="O414" s="16"/>
      <c r="P414" s="16"/>
      <c r="Q414" s="16"/>
      <c r="R414" s="16"/>
      <c r="S414" s="16"/>
      <c r="T414" s="16"/>
      <c r="U414" s="16"/>
      <c r="V414" s="16"/>
      <c r="W414" s="16"/>
      <c r="X414" s="16"/>
      <c r="Y414" s="16"/>
      <c r="Z414" s="16"/>
    </row>
    <row r="415" spans="1:26" ht="15.75" customHeight="1">
      <c r="A415" s="14" t="s">
        <v>1797</v>
      </c>
      <c r="B415" s="18">
        <v>5</v>
      </c>
      <c r="C415" s="33" t="s">
        <v>437</v>
      </c>
      <c r="D415" s="14" t="s">
        <v>438</v>
      </c>
      <c r="E415" s="18">
        <v>1</v>
      </c>
      <c r="F415" s="18">
        <v>60</v>
      </c>
      <c r="G415" s="19">
        <f t="shared" si="25"/>
        <v>0.1</v>
      </c>
      <c r="H415" s="16"/>
      <c r="I415" s="16"/>
      <c r="J415" s="16"/>
      <c r="K415" s="16"/>
      <c r="L415" s="16"/>
      <c r="M415" s="16"/>
      <c r="N415" s="16"/>
      <c r="O415" s="16"/>
      <c r="P415" s="16"/>
      <c r="Q415" s="16"/>
      <c r="R415" s="16"/>
      <c r="S415" s="16"/>
      <c r="T415" s="16"/>
      <c r="U415" s="16"/>
      <c r="V415" s="16"/>
      <c r="W415" s="16"/>
      <c r="X415" s="16"/>
      <c r="Y415" s="16"/>
      <c r="Z415" s="16"/>
    </row>
    <row r="416" spans="1:26" ht="15.75" customHeight="1">
      <c r="A416" s="14"/>
      <c r="B416" s="16"/>
      <c r="C416" s="33" t="s">
        <v>443</v>
      </c>
      <c r="D416" s="14" t="s">
        <v>444</v>
      </c>
      <c r="E416" s="18">
        <v>1</v>
      </c>
      <c r="F416" s="18">
        <v>300</v>
      </c>
      <c r="G416" s="19">
        <f t="shared" si="25"/>
        <v>0.5</v>
      </c>
      <c r="H416" s="16"/>
      <c r="I416" s="16"/>
      <c r="J416" s="16"/>
      <c r="K416" s="16"/>
      <c r="L416" s="16"/>
      <c r="M416" s="16"/>
      <c r="N416" s="16"/>
      <c r="O416" s="16"/>
      <c r="P416" s="16"/>
      <c r="Q416" s="16"/>
      <c r="R416" s="16"/>
      <c r="S416" s="16"/>
      <c r="T416" s="16"/>
      <c r="U416" s="16"/>
      <c r="V416" s="16"/>
      <c r="W416" s="16"/>
      <c r="X416" s="16"/>
      <c r="Y416" s="16"/>
      <c r="Z416" s="16"/>
    </row>
    <row r="417" spans="1:26" ht="15.75" customHeight="1">
      <c r="A417" s="14"/>
      <c r="B417" s="16"/>
      <c r="C417" s="33" t="s">
        <v>441</v>
      </c>
      <c r="D417" s="14" t="s">
        <v>442</v>
      </c>
      <c r="E417" s="18">
        <v>1</v>
      </c>
      <c r="F417" s="18">
        <v>120</v>
      </c>
      <c r="G417" s="19">
        <f t="shared" si="25"/>
        <v>0.2</v>
      </c>
      <c r="H417" s="16"/>
      <c r="I417" s="16"/>
      <c r="J417" s="16"/>
      <c r="K417" s="16"/>
      <c r="L417" s="16"/>
      <c r="M417" s="16"/>
      <c r="N417" s="16"/>
      <c r="O417" s="16"/>
      <c r="P417" s="16"/>
      <c r="Q417" s="16"/>
      <c r="R417" s="16"/>
      <c r="S417" s="16"/>
      <c r="T417" s="16"/>
      <c r="U417" s="16"/>
      <c r="V417" s="16"/>
      <c r="W417" s="16"/>
      <c r="X417" s="16"/>
      <c r="Y417" s="16"/>
      <c r="Z417" s="16"/>
    </row>
    <row r="418" spans="1:26" ht="15.75" customHeight="1">
      <c r="A418" s="14"/>
      <c r="B418" s="16"/>
      <c r="C418" s="33">
        <v>4714781020800</v>
      </c>
      <c r="D418" s="14" t="s">
        <v>271</v>
      </c>
      <c r="E418" s="18">
        <v>1</v>
      </c>
      <c r="F418" s="18">
        <v>50</v>
      </c>
      <c r="G418" s="19">
        <f t="shared" si="25"/>
        <v>8.3333333333333329E-2</v>
      </c>
      <c r="H418" s="16"/>
      <c r="I418" s="16"/>
      <c r="J418" s="16"/>
      <c r="K418" s="16"/>
      <c r="L418" s="16"/>
      <c r="M418" s="16"/>
      <c r="N418" s="16"/>
      <c r="O418" s="16"/>
      <c r="P418" s="16"/>
      <c r="Q418" s="16"/>
      <c r="R418" s="16"/>
      <c r="S418" s="16"/>
      <c r="T418" s="16"/>
      <c r="U418" s="16"/>
      <c r="V418" s="16"/>
      <c r="W418" s="16"/>
      <c r="X418" s="16"/>
      <c r="Y418" s="16"/>
      <c r="Z418" s="16"/>
    </row>
    <row r="419" spans="1:26" ht="15.75" customHeight="1">
      <c r="A419" s="14"/>
      <c r="B419" s="16"/>
      <c r="C419" s="33">
        <v>4714781020824</v>
      </c>
      <c r="D419" s="14" t="s">
        <v>325</v>
      </c>
      <c r="E419" s="18">
        <v>1</v>
      </c>
      <c r="F419" s="18">
        <v>70</v>
      </c>
      <c r="G419" s="19">
        <f t="shared" si="25"/>
        <v>0.11666666666666667</v>
      </c>
      <c r="H419" s="16"/>
      <c r="I419" s="16"/>
      <c r="J419" s="16"/>
      <c r="K419" s="16"/>
      <c r="L419" s="16"/>
      <c r="M419" s="16"/>
      <c r="N419" s="16"/>
      <c r="O419" s="16"/>
      <c r="P419" s="16"/>
      <c r="Q419" s="16"/>
      <c r="R419" s="16"/>
      <c r="S419" s="16"/>
      <c r="T419" s="16"/>
      <c r="U419" s="16"/>
      <c r="V419" s="16"/>
      <c r="W419" s="16"/>
      <c r="X419" s="16"/>
      <c r="Y419" s="16"/>
      <c r="Z419" s="16"/>
    </row>
    <row r="420" spans="1:26" ht="15.75" customHeight="1">
      <c r="A420" s="14" t="s">
        <v>1798</v>
      </c>
      <c r="B420" s="18">
        <v>5</v>
      </c>
      <c r="C420" s="33" t="s">
        <v>437</v>
      </c>
      <c r="D420" s="14" t="s">
        <v>438</v>
      </c>
      <c r="E420" s="18">
        <v>1</v>
      </c>
      <c r="F420" s="18">
        <v>60</v>
      </c>
      <c r="G420" s="19">
        <f t="shared" si="25"/>
        <v>0.1</v>
      </c>
      <c r="H420" s="16"/>
      <c r="I420" s="16"/>
      <c r="J420" s="16"/>
      <c r="K420" s="16"/>
      <c r="L420" s="16"/>
      <c r="M420" s="16"/>
      <c r="N420" s="16"/>
      <c r="O420" s="16"/>
      <c r="P420" s="16"/>
      <c r="Q420" s="16"/>
      <c r="R420" s="16"/>
      <c r="S420" s="16"/>
      <c r="T420" s="16"/>
      <c r="U420" s="16"/>
      <c r="V420" s="16"/>
      <c r="W420" s="16"/>
      <c r="X420" s="16"/>
      <c r="Y420" s="16"/>
      <c r="Z420" s="16"/>
    </row>
    <row r="421" spans="1:26" ht="15.75" customHeight="1">
      <c r="A421" s="14"/>
      <c r="B421" s="16"/>
      <c r="C421" s="33" t="s">
        <v>443</v>
      </c>
      <c r="D421" s="14" t="s">
        <v>444</v>
      </c>
      <c r="E421" s="18">
        <v>1</v>
      </c>
      <c r="F421" s="18">
        <v>300</v>
      </c>
      <c r="G421" s="19">
        <f t="shared" si="25"/>
        <v>0.5</v>
      </c>
      <c r="H421" s="16"/>
      <c r="I421" s="16"/>
      <c r="J421" s="16"/>
      <c r="K421" s="16"/>
      <c r="L421" s="16"/>
      <c r="M421" s="16"/>
      <c r="N421" s="16"/>
      <c r="O421" s="16"/>
      <c r="P421" s="16"/>
      <c r="Q421" s="16"/>
      <c r="R421" s="16"/>
      <c r="S421" s="16"/>
      <c r="T421" s="16"/>
      <c r="U421" s="16"/>
      <c r="V421" s="16"/>
      <c r="W421" s="16"/>
      <c r="X421" s="16"/>
      <c r="Y421" s="16"/>
      <c r="Z421" s="16"/>
    </row>
    <row r="422" spans="1:26" ht="15.75" customHeight="1">
      <c r="A422" s="14"/>
      <c r="B422" s="16"/>
      <c r="C422" s="33" t="s">
        <v>447</v>
      </c>
      <c r="D422" s="14" t="s">
        <v>448</v>
      </c>
      <c r="E422" s="18">
        <v>1</v>
      </c>
      <c r="F422" s="18">
        <v>120</v>
      </c>
      <c r="G422" s="19">
        <f t="shared" si="25"/>
        <v>0.2</v>
      </c>
      <c r="H422" s="16"/>
      <c r="I422" s="16"/>
      <c r="J422" s="16"/>
      <c r="K422" s="16"/>
      <c r="L422" s="16"/>
      <c r="M422" s="16"/>
      <c r="N422" s="16"/>
      <c r="O422" s="16"/>
      <c r="P422" s="16"/>
      <c r="Q422" s="16"/>
      <c r="R422" s="16"/>
      <c r="S422" s="16"/>
      <c r="T422" s="16"/>
      <c r="U422" s="16"/>
      <c r="V422" s="16"/>
      <c r="W422" s="16"/>
      <c r="X422" s="16"/>
      <c r="Y422" s="16"/>
      <c r="Z422" s="16"/>
    </row>
    <row r="423" spans="1:26" ht="15.75" customHeight="1">
      <c r="A423" s="14"/>
      <c r="B423" s="16"/>
      <c r="C423" s="33">
        <v>4714781020817</v>
      </c>
      <c r="D423" s="14" t="s">
        <v>303</v>
      </c>
      <c r="E423" s="18">
        <v>1</v>
      </c>
      <c r="F423" s="18">
        <v>50</v>
      </c>
      <c r="G423" s="19">
        <f t="shared" si="25"/>
        <v>8.3333333333333329E-2</v>
      </c>
      <c r="H423" s="16"/>
      <c r="I423" s="16"/>
      <c r="J423" s="16"/>
      <c r="K423" s="16"/>
      <c r="L423" s="16"/>
      <c r="M423" s="16"/>
      <c r="N423" s="16"/>
      <c r="O423" s="16"/>
      <c r="P423" s="16"/>
      <c r="Q423" s="16"/>
      <c r="R423" s="16"/>
      <c r="S423" s="16"/>
      <c r="T423" s="16"/>
      <c r="U423" s="16"/>
      <c r="V423" s="16"/>
      <c r="W423" s="16"/>
      <c r="X423" s="16"/>
      <c r="Y423" s="16"/>
      <c r="Z423" s="16"/>
    </row>
    <row r="424" spans="1:26" ht="15.75" customHeight="1">
      <c r="A424" s="14"/>
      <c r="B424" s="16"/>
      <c r="C424" s="33" t="s">
        <v>613</v>
      </c>
      <c r="D424" s="14" t="s">
        <v>326</v>
      </c>
      <c r="E424" s="18">
        <v>1</v>
      </c>
      <c r="F424" s="18">
        <v>70</v>
      </c>
      <c r="G424" s="19">
        <f t="shared" si="25"/>
        <v>0.11666666666666667</v>
      </c>
      <c r="H424" s="16"/>
      <c r="I424" s="16"/>
      <c r="J424" s="16"/>
      <c r="K424" s="16"/>
      <c r="L424" s="16"/>
      <c r="M424" s="16"/>
      <c r="N424" s="16"/>
      <c r="O424" s="16"/>
      <c r="P424" s="16"/>
      <c r="Q424" s="16"/>
      <c r="R424" s="16"/>
      <c r="S424" s="16"/>
      <c r="T424" s="16"/>
      <c r="U424" s="16"/>
      <c r="V424" s="16"/>
      <c r="W424" s="16"/>
      <c r="X424" s="16"/>
      <c r="Y424" s="16"/>
      <c r="Z424" s="16"/>
    </row>
    <row r="425" spans="1:26" ht="15.75" customHeight="1">
      <c r="A425" s="14" t="s">
        <v>1723</v>
      </c>
      <c r="B425" s="18">
        <v>5</v>
      </c>
      <c r="C425" s="33" t="s">
        <v>437</v>
      </c>
      <c r="D425" s="14" t="s">
        <v>438</v>
      </c>
      <c r="E425" s="18">
        <v>1</v>
      </c>
      <c r="F425" s="18">
        <v>60</v>
      </c>
      <c r="G425" s="19">
        <f t="shared" si="25"/>
        <v>0.1</v>
      </c>
      <c r="H425" s="16"/>
      <c r="I425" s="16"/>
      <c r="J425" s="16"/>
      <c r="K425" s="16"/>
      <c r="L425" s="16"/>
      <c r="M425" s="16"/>
      <c r="N425" s="16"/>
      <c r="O425" s="16"/>
      <c r="P425" s="16"/>
      <c r="Q425" s="16"/>
      <c r="R425" s="16"/>
      <c r="S425" s="16"/>
      <c r="T425" s="16"/>
      <c r="U425" s="16"/>
      <c r="V425" s="16"/>
      <c r="W425" s="16"/>
      <c r="X425" s="16"/>
      <c r="Y425" s="16"/>
      <c r="Z425" s="16"/>
    </row>
    <row r="426" spans="1:26" ht="15.75" customHeight="1">
      <c r="A426" s="14"/>
      <c r="B426" s="16"/>
      <c r="C426" s="33" t="s">
        <v>443</v>
      </c>
      <c r="D426" s="14" t="s">
        <v>444</v>
      </c>
      <c r="E426" s="18">
        <v>1</v>
      </c>
      <c r="F426" s="18">
        <v>300</v>
      </c>
      <c r="G426" s="19">
        <f t="shared" si="25"/>
        <v>0.5</v>
      </c>
      <c r="H426" s="16"/>
      <c r="I426" s="16"/>
      <c r="J426" s="16"/>
      <c r="K426" s="16"/>
      <c r="L426" s="16"/>
      <c r="M426" s="16"/>
      <c r="N426" s="16"/>
      <c r="O426" s="16"/>
      <c r="P426" s="16"/>
      <c r="Q426" s="16"/>
      <c r="R426" s="16"/>
      <c r="S426" s="16"/>
      <c r="T426" s="16"/>
      <c r="U426" s="16"/>
      <c r="V426" s="16"/>
      <c r="W426" s="16"/>
      <c r="X426" s="16"/>
      <c r="Y426" s="16"/>
      <c r="Z426" s="16"/>
    </row>
    <row r="427" spans="1:26" ht="15.75" customHeight="1">
      <c r="A427" s="14"/>
      <c r="B427" s="16"/>
      <c r="C427" s="33" t="s">
        <v>452</v>
      </c>
      <c r="D427" s="14" t="s">
        <v>453</v>
      </c>
      <c r="E427" s="18">
        <v>1</v>
      </c>
      <c r="F427" s="18">
        <v>120</v>
      </c>
      <c r="G427" s="19">
        <f t="shared" si="25"/>
        <v>0.2</v>
      </c>
      <c r="H427" s="16"/>
      <c r="I427" s="16"/>
      <c r="J427" s="16"/>
      <c r="K427" s="16"/>
      <c r="L427" s="16"/>
      <c r="M427" s="16"/>
      <c r="N427" s="16"/>
      <c r="O427" s="16"/>
      <c r="P427" s="16"/>
      <c r="Q427" s="16"/>
      <c r="R427" s="16"/>
      <c r="S427" s="16"/>
      <c r="T427" s="16"/>
      <c r="U427" s="16"/>
      <c r="V427" s="16"/>
      <c r="W427" s="16"/>
      <c r="X427" s="16"/>
      <c r="Y427" s="16"/>
      <c r="Z427" s="16"/>
    </row>
    <row r="428" spans="1:26" ht="15.75" customHeight="1">
      <c r="A428" s="14"/>
      <c r="B428" s="16"/>
      <c r="C428" s="33">
        <v>4714781020817</v>
      </c>
      <c r="D428" s="14" t="s">
        <v>303</v>
      </c>
      <c r="E428" s="18">
        <v>1</v>
      </c>
      <c r="F428" s="18">
        <v>50</v>
      </c>
      <c r="G428" s="19">
        <f t="shared" si="25"/>
        <v>8.3333333333333329E-2</v>
      </c>
      <c r="H428" s="16"/>
      <c r="I428" s="16"/>
      <c r="J428" s="16"/>
      <c r="K428" s="16"/>
      <c r="L428" s="16"/>
      <c r="M428" s="16"/>
      <c r="N428" s="16"/>
      <c r="O428" s="16"/>
      <c r="P428" s="16"/>
      <c r="Q428" s="16"/>
      <c r="R428" s="16"/>
      <c r="S428" s="16"/>
      <c r="T428" s="16"/>
      <c r="U428" s="16"/>
      <c r="V428" s="16"/>
      <c r="W428" s="16"/>
      <c r="X428" s="16"/>
      <c r="Y428" s="16"/>
      <c r="Z428" s="16"/>
    </row>
    <row r="429" spans="1:26" ht="15.75" customHeight="1">
      <c r="A429" s="14"/>
      <c r="B429" s="16"/>
      <c r="C429" s="33" t="s">
        <v>613</v>
      </c>
      <c r="D429" s="14" t="s">
        <v>326</v>
      </c>
      <c r="E429" s="18">
        <v>1</v>
      </c>
      <c r="F429" s="18">
        <v>70</v>
      </c>
      <c r="G429" s="19">
        <f t="shared" si="25"/>
        <v>0.11666666666666667</v>
      </c>
      <c r="H429" s="16"/>
      <c r="I429" s="16"/>
      <c r="J429" s="16"/>
      <c r="K429" s="16"/>
      <c r="L429" s="16"/>
      <c r="M429" s="16"/>
      <c r="N429" s="16"/>
      <c r="O429" s="16"/>
      <c r="P429" s="16"/>
      <c r="Q429" s="16"/>
      <c r="R429" s="16"/>
      <c r="S429" s="16"/>
      <c r="T429" s="16"/>
      <c r="U429" s="16"/>
      <c r="V429" s="16"/>
      <c r="W429" s="16"/>
      <c r="X429" s="16"/>
      <c r="Y429" s="16"/>
      <c r="Z429" s="16"/>
    </row>
    <row r="430" spans="1:26" ht="15.75" customHeight="1">
      <c r="A430" s="14" t="s">
        <v>1799</v>
      </c>
      <c r="B430" s="18">
        <v>1</v>
      </c>
      <c r="C430" s="35" t="s">
        <v>25</v>
      </c>
      <c r="D430" s="16" t="s">
        <v>1059</v>
      </c>
      <c r="E430" s="18">
        <v>4</v>
      </c>
      <c r="F430" s="18">
        <v>1160</v>
      </c>
      <c r="G430" s="19">
        <f t="shared" ref="G430:G437" si="26">F430/1160</f>
        <v>1</v>
      </c>
      <c r="H430" s="16"/>
      <c r="I430" s="16"/>
      <c r="J430" s="16"/>
      <c r="K430" s="16"/>
      <c r="L430" s="16"/>
      <c r="M430" s="16"/>
      <c r="N430" s="16"/>
      <c r="O430" s="16"/>
      <c r="P430" s="16"/>
      <c r="Q430" s="16"/>
      <c r="R430" s="16"/>
      <c r="S430" s="16"/>
      <c r="T430" s="16"/>
      <c r="U430" s="16"/>
      <c r="V430" s="16"/>
      <c r="W430" s="16"/>
      <c r="X430" s="16"/>
      <c r="Y430" s="16"/>
      <c r="Z430" s="16"/>
    </row>
    <row r="431" spans="1:26" ht="15.75" customHeight="1">
      <c r="A431" s="14" t="s">
        <v>1800</v>
      </c>
      <c r="B431" s="18">
        <v>1</v>
      </c>
      <c r="C431" s="35" t="s">
        <v>23</v>
      </c>
      <c r="D431" s="16" t="s">
        <v>1061</v>
      </c>
      <c r="E431" s="18">
        <v>4</v>
      </c>
      <c r="F431" s="18">
        <v>1160</v>
      </c>
      <c r="G431" s="19">
        <f t="shared" si="26"/>
        <v>1</v>
      </c>
      <c r="H431" s="16"/>
      <c r="I431" s="16"/>
      <c r="J431" s="16"/>
      <c r="K431" s="16"/>
      <c r="L431" s="16"/>
      <c r="M431" s="16"/>
      <c r="N431" s="16"/>
      <c r="O431" s="16"/>
      <c r="P431" s="16"/>
      <c r="Q431" s="16"/>
      <c r="R431" s="16"/>
      <c r="S431" s="16"/>
      <c r="T431" s="16"/>
      <c r="U431" s="16"/>
      <c r="V431" s="16"/>
      <c r="W431" s="16"/>
      <c r="X431" s="16"/>
      <c r="Y431" s="16"/>
      <c r="Z431" s="16"/>
    </row>
    <row r="432" spans="1:26" ht="15.75" customHeight="1">
      <c r="A432" s="14" t="s">
        <v>1801</v>
      </c>
      <c r="B432" s="18">
        <v>1</v>
      </c>
      <c r="C432" s="35" t="s">
        <v>27</v>
      </c>
      <c r="D432" s="16" t="s">
        <v>1062</v>
      </c>
      <c r="E432" s="18">
        <v>4</v>
      </c>
      <c r="F432" s="18">
        <v>1160</v>
      </c>
      <c r="G432" s="19">
        <f t="shared" si="26"/>
        <v>1</v>
      </c>
      <c r="H432" s="16"/>
      <c r="I432" s="16"/>
      <c r="J432" s="16"/>
      <c r="K432" s="16"/>
      <c r="L432" s="16"/>
      <c r="M432" s="16"/>
      <c r="N432" s="16"/>
      <c r="O432" s="16"/>
      <c r="P432" s="16"/>
      <c r="Q432" s="16"/>
      <c r="R432" s="16"/>
      <c r="S432" s="16"/>
      <c r="T432" s="16"/>
      <c r="U432" s="16"/>
      <c r="V432" s="16"/>
      <c r="W432" s="16"/>
      <c r="X432" s="16"/>
      <c r="Y432" s="16"/>
      <c r="Z432" s="16"/>
    </row>
    <row r="433" spans="1:26" ht="15.75" customHeight="1">
      <c r="A433" s="14" t="s">
        <v>1802</v>
      </c>
      <c r="B433" s="18">
        <v>1</v>
      </c>
      <c r="C433" s="35" t="s">
        <v>29</v>
      </c>
      <c r="D433" s="16" t="s">
        <v>1055</v>
      </c>
      <c r="E433" s="18">
        <v>4</v>
      </c>
      <c r="F433" s="18">
        <v>1160</v>
      </c>
      <c r="G433" s="19">
        <f t="shared" si="26"/>
        <v>1</v>
      </c>
      <c r="H433" s="16"/>
      <c r="I433" s="16"/>
      <c r="J433" s="16"/>
      <c r="K433" s="16"/>
      <c r="L433" s="16"/>
      <c r="M433" s="16"/>
      <c r="N433" s="16"/>
      <c r="O433" s="16"/>
      <c r="P433" s="16"/>
      <c r="Q433" s="16"/>
      <c r="R433" s="16"/>
      <c r="S433" s="16"/>
      <c r="T433" s="16"/>
      <c r="U433" s="16"/>
      <c r="V433" s="16"/>
      <c r="W433" s="16"/>
      <c r="X433" s="16"/>
      <c r="Y433" s="16"/>
      <c r="Z433" s="16"/>
    </row>
    <row r="434" spans="1:26" ht="15.75" customHeight="1">
      <c r="A434" s="14" t="s">
        <v>1735</v>
      </c>
      <c r="B434" s="18">
        <v>4</v>
      </c>
      <c r="C434" s="35" t="s">
        <v>25</v>
      </c>
      <c r="D434" s="16" t="s">
        <v>1059</v>
      </c>
      <c r="E434" s="18">
        <v>1</v>
      </c>
      <c r="F434" s="18">
        <v>290</v>
      </c>
      <c r="G434" s="19">
        <f t="shared" si="26"/>
        <v>0.25</v>
      </c>
      <c r="H434" s="16"/>
      <c r="I434" s="16"/>
      <c r="J434" s="16"/>
      <c r="K434" s="16"/>
      <c r="L434" s="16"/>
      <c r="M434" s="16"/>
      <c r="N434" s="16"/>
      <c r="O434" s="16"/>
      <c r="P434" s="16"/>
      <c r="Q434" s="16"/>
      <c r="R434" s="16"/>
      <c r="S434" s="16"/>
      <c r="T434" s="16"/>
      <c r="U434" s="16"/>
      <c r="V434" s="16"/>
      <c r="W434" s="16"/>
      <c r="X434" s="16"/>
      <c r="Y434" s="16"/>
      <c r="Z434" s="16"/>
    </row>
    <row r="435" spans="1:26" ht="15.75" customHeight="1">
      <c r="A435" s="14"/>
      <c r="B435" s="16"/>
      <c r="C435" s="35" t="s">
        <v>23</v>
      </c>
      <c r="D435" s="16" t="s">
        <v>1061</v>
      </c>
      <c r="E435" s="18">
        <v>1</v>
      </c>
      <c r="F435" s="18">
        <v>290</v>
      </c>
      <c r="G435" s="19">
        <f t="shared" si="26"/>
        <v>0.25</v>
      </c>
      <c r="H435" s="16"/>
      <c r="I435" s="16"/>
      <c r="J435" s="16"/>
      <c r="K435" s="16"/>
      <c r="L435" s="16"/>
      <c r="M435" s="16"/>
      <c r="N435" s="16"/>
      <c r="O435" s="16"/>
      <c r="P435" s="16"/>
      <c r="Q435" s="16"/>
      <c r="R435" s="16"/>
      <c r="S435" s="16"/>
      <c r="T435" s="16"/>
      <c r="U435" s="16"/>
      <c r="V435" s="16"/>
      <c r="W435" s="16"/>
      <c r="X435" s="16"/>
      <c r="Y435" s="16"/>
      <c r="Z435" s="16"/>
    </row>
    <row r="436" spans="1:26" ht="15.75" customHeight="1">
      <c r="A436" s="14"/>
      <c r="B436" s="16"/>
      <c r="C436" s="35" t="s">
        <v>27</v>
      </c>
      <c r="D436" s="16" t="s">
        <v>1062</v>
      </c>
      <c r="E436" s="18">
        <v>1</v>
      </c>
      <c r="F436" s="18">
        <v>290</v>
      </c>
      <c r="G436" s="19">
        <f t="shared" si="26"/>
        <v>0.25</v>
      </c>
      <c r="H436" s="16"/>
      <c r="I436" s="16"/>
      <c r="J436" s="16"/>
      <c r="K436" s="16"/>
      <c r="L436" s="16"/>
      <c r="M436" s="16"/>
      <c r="N436" s="16"/>
      <c r="O436" s="16"/>
      <c r="P436" s="16"/>
      <c r="Q436" s="16"/>
      <c r="R436" s="16"/>
      <c r="S436" s="16"/>
      <c r="T436" s="16"/>
      <c r="U436" s="16"/>
      <c r="V436" s="16"/>
      <c r="W436" s="16"/>
      <c r="X436" s="16"/>
      <c r="Y436" s="16"/>
      <c r="Z436" s="16"/>
    </row>
    <row r="437" spans="1:26" ht="15.75" customHeight="1">
      <c r="A437" s="14"/>
      <c r="B437" s="16"/>
      <c r="C437" s="35" t="s">
        <v>29</v>
      </c>
      <c r="D437" s="16" t="s">
        <v>1055</v>
      </c>
      <c r="E437" s="18">
        <v>1</v>
      </c>
      <c r="F437" s="18">
        <v>290</v>
      </c>
      <c r="G437" s="19">
        <f t="shared" si="26"/>
        <v>0.25</v>
      </c>
      <c r="H437" s="16"/>
      <c r="I437" s="16"/>
      <c r="J437" s="16"/>
      <c r="K437" s="16"/>
      <c r="L437" s="16"/>
      <c r="M437" s="16"/>
      <c r="N437" s="16"/>
      <c r="O437" s="16"/>
      <c r="P437" s="16"/>
      <c r="Q437" s="16"/>
      <c r="R437" s="16"/>
      <c r="S437" s="16"/>
      <c r="T437" s="16"/>
      <c r="U437" s="16"/>
      <c r="V437" s="16"/>
      <c r="W437" s="16"/>
      <c r="X437" s="16"/>
      <c r="Y437" s="16"/>
      <c r="Z437" s="16"/>
    </row>
    <row r="438" spans="1:26" ht="15.75" customHeight="1">
      <c r="A438" s="14" t="s">
        <v>1733</v>
      </c>
      <c r="B438" s="18">
        <v>3</v>
      </c>
      <c r="C438" s="33">
        <v>4714781021227</v>
      </c>
      <c r="D438" s="14" t="s">
        <v>862</v>
      </c>
      <c r="E438" s="18">
        <v>2</v>
      </c>
      <c r="F438" s="18">
        <v>118</v>
      </c>
      <c r="G438" s="19">
        <f t="shared" ref="G438:G452" si="27">F438/414</f>
        <v>0.28502415458937197</v>
      </c>
      <c r="H438" s="16"/>
      <c r="I438" s="16"/>
      <c r="J438" s="16"/>
      <c r="K438" s="16"/>
      <c r="L438" s="16"/>
      <c r="M438" s="16"/>
      <c r="N438" s="16"/>
      <c r="O438" s="16"/>
      <c r="P438" s="16"/>
      <c r="Q438" s="16"/>
      <c r="R438" s="16"/>
      <c r="S438" s="16"/>
      <c r="T438" s="16"/>
      <c r="U438" s="16"/>
      <c r="V438" s="16"/>
      <c r="W438" s="16"/>
      <c r="X438" s="16"/>
      <c r="Y438" s="16"/>
      <c r="Z438" s="16"/>
    </row>
    <row r="439" spans="1:26" ht="15.75" customHeight="1">
      <c r="A439" s="14"/>
      <c r="B439" s="14"/>
      <c r="C439" s="33">
        <v>4714781021234</v>
      </c>
      <c r="D439" s="14" t="s">
        <v>864</v>
      </c>
      <c r="E439" s="18">
        <v>2</v>
      </c>
      <c r="F439" s="18">
        <v>118</v>
      </c>
      <c r="G439" s="19">
        <f t="shared" si="27"/>
        <v>0.28502415458937197</v>
      </c>
      <c r="H439" s="16"/>
      <c r="I439" s="16"/>
      <c r="J439" s="16"/>
      <c r="K439" s="16"/>
      <c r="L439" s="16"/>
      <c r="M439" s="16"/>
      <c r="N439" s="16"/>
      <c r="O439" s="16"/>
      <c r="P439" s="16"/>
      <c r="Q439" s="16"/>
      <c r="R439" s="16"/>
      <c r="S439" s="16"/>
      <c r="T439" s="16"/>
      <c r="U439" s="16"/>
      <c r="V439" s="16"/>
      <c r="W439" s="16"/>
      <c r="X439" s="16"/>
      <c r="Y439" s="16"/>
      <c r="Z439" s="16"/>
    </row>
    <row r="440" spans="1:26" ht="15.75" customHeight="1">
      <c r="A440" s="14"/>
      <c r="B440" s="14"/>
      <c r="C440" s="33">
        <v>4714781021241</v>
      </c>
      <c r="D440" s="14" t="s">
        <v>867</v>
      </c>
      <c r="E440" s="18">
        <v>3</v>
      </c>
      <c r="F440" s="18">
        <v>178</v>
      </c>
      <c r="G440" s="19">
        <f t="shared" si="27"/>
        <v>0.42995169082125606</v>
      </c>
      <c r="H440" s="16"/>
      <c r="I440" s="16"/>
      <c r="J440" s="16"/>
      <c r="K440" s="16"/>
      <c r="L440" s="16"/>
      <c r="M440" s="16"/>
      <c r="N440" s="16"/>
      <c r="O440" s="16"/>
      <c r="P440" s="16"/>
      <c r="Q440" s="16"/>
      <c r="R440" s="16"/>
      <c r="S440" s="16"/>
      <c r="T440" s="16"/>
      <c r="U440" s="16"/>
      <c r="V440" s="16"/>
      <c r="W440" s="16"/>
      <c r="X440" s="16"/>
      <c r="Y440" s="16"/>
      <c r="Z440" s="16"/>
    </row>
    <row r="441" spans="1:26" ht="15.75" customHeight="1">
      <c r="A441" s="14" t="s">
        <v>1803</v>
      </c>
      <c r="B441" s="18">
        <v>3</v>
      </c>
      <c r="C441" s="33">
        <v>4714781021227</v>
      </c>
      <c r="D441" s="14" t="s">
        <v>862</v>
      </c>
      <c r="E441" s="18">
        <v>3</v>
      </c>
      <c r="F441" s="18">
        <v>177</v>
      </c>
      <c r="G441" s="19">
        <f t="shared" si="27"/>
        <v>0.42753623188405798</v>
      </c>
      <c r="H441" s="16"/>
      <c r="I441" s="16"/>
      <c r="J441" s="16"/>
      <c r="K441" s="16"/>
      <c r="L441" s="16"/>
      <c r="M441" s="16"/>
      <c r="N441" s="16"/>
      <c r="O441" s="16"/>
      <c r="P441" s="16"/>
      <c r="Q441" s="16"/>
      <c r="R441" s="16"/>
      <c r="S441" s="16"/>
      <c r="T441" s="16"/>
      <c r="U441" s="16"/>
      <c r="V441" s="16"/>
      <c r="W441" s="16"/>
      <c r="X441" s="16"/>
      <c r="Y441" s="16"/>
      <c r="Z441" s="16"/>
    </row>
    <row r="442" spans="1:26" ht="15.75" customHeight="1">
      <c r="A442" s="14"/>
      <c r="B442" s="14"/>
      <c r="C442" s="33">
        <v>4714781021234</v>
      </c>
      <c r="D442" s="14" t="s">
        <v>864</v>
      </c>
      <c r="E442" s="18">
        <v>3</v>
      </c>
      <c r="F442" s="18">
        <v>177</v>
      </c>
      <c r="G442" s="19">
        <f t="shared" si="27"/>
        <v>0.42753623188405798</v>
      </c>
      <c r="H442" s="16"/>
      <c r="I442" s="16"/>
      <c r="J442" s="16"/>
      <c r="K442" s="16"/>
      <c r="L442" s="16"/>
      <c r="M442" s="16"/>
      <c r="N442" s="16"/>
      <c r="O442" s="16"/>
      <c r="P442" s="16"/>
      <c r="Q442" s="16"/>
      <c r="R442" s="16"/>
      <c r="S442" s="16"/>
      <c r="T442" s="16"/>
      <c r="U442" s="16"/>
      <c r="V442" s="16"/>
      <c r="W442" s="16"/>
      <c r="X442" s="16"/>
      <c r="Y442" s="16"/>
      <c r="Z442" s="16"/>
    </row>
    <row r="443" spans="1:26" ht="15.75" customHeight="1">
      <c r="A443" s="14"/>
      <c r="B443" s="14"/>
      <c r="C443" s="33">
        <v>4714781021241</v>
      </c>
      <c r="D443" s="14" t="s">
        <v>867</v>
      </c>
      <c r="E443" s="18">
        <v>1</v>
      </c>
      <c r="F443" s="18">
        <v>60</v>
      </c>
      <c r="G443" s="19">
        <f t="shared" si="27"/>
        <v>0.14492753623188406</v>
      </c>
      <c r="H443" s="16"/>
      <c r="I443" s="16"/>
      <c r="J443" s="16"/>
      <c r="K443" s="16"/>
      <c r="L443" s="16"/>
      <c r="M443" s="16"/>
      <c r="N443" s="16"/>
      <c r="O443" s="16"/>
      <c r="P443" s="16"/>
      <c r="Q443" s="16"/>
      <c r="R443" s="16"/>
      <c r="S443" s="16"/>
      <c r="T443" s="16"/>
      <c r="U443" s="16"/>
      <c r="V443" s="16"/>
      <c r="W443" s="16"/>
      <c r="X443" s="16"/>
      <c r="Y443" s="16"/>
      <c r="Z443" s="16"/>
    </row>
    <row r="444" spans="1:26" ht="15.75" customHeight="1">
      <c r="A444" s="14" t="s">
        <v>1804</v>
      </c>
      <c r="B444" s="18">
        <v>2</v>
      </c>
      <c r="C444" s="33">
        <v>4714781021227</v>
      </c>
      <c r="D444" s="14" t="s">
        <v>862</v>
      </c>
      <c r="E444" s="18">
        <v>3</v>
      </c>
      <c r="F444" s="18">
        <v>177</v>
      </c>
      <c r="G444" s="19">
        <f t="shared" si="27"/>
        <v>0.42753623188405798</v>
      </c>
      <c r="H444" s="16"/>
      <c r="I444" s="16"/>
      <c r="J444" s="16"/>
      <c r="K444" s="16"/>
      <c r="L444" s="16"/>
      <c r="M444" s="16"/>
      <c r="N444" s="16"/>
      <c r="O444" s="16"/>
      <c r="P444" s="16"/>
      <c r="Q444" s="16"/>
      <c r="R444" s="16"/>
      <c r="S444" s="16"/>
      <c r="T444" s="16"/>
      <c r="U444" s="16"/>
      <c r="V444" s="16"/>
      <c r="W444" s="16"/>
      <c r="X444" s="16"/>
      <c r="Y444" s="16"/>
      <c r="Z444" s="16"/>
    </row>
    <row r="445" spans="1:26" ht="15.75" customHeight="1">
      <c r="A445" s="14"/>
      <c r="B445" s="14"/>
      <c r="C445" s="33">
        <v>4714781021241</v>
      </c>
      <c r="D445" s="14" t="s">
        <v>867</v>
      </c>
      <c r="E445" s="18">
        <v>4</v>
      </c>
      <c r="F445" s="18">
        <v>237</v>
      </c>
      <c r="G445" s="19">
        <f t="shared" si="27"/>
        <v>0.57246376811594202</v>
      </c>
      <c r="H445" s="16"/>
      <c r="I445" s="16"/>
      <c r="J445" s="16"/>
      <c r="K445" s="16"/>
      <c r="L445" s="16"/>
      <c r="M445" s="16"/>
      <c r="N445" s="16"/>
      <c r="O445" s="16"/>
      <c r="P445" s="16"/>
      <c r="Q445" s="16"/>
      <c r="R445" s="16"/>
      <c r="S445" s="16"/>
      <c r="T445" s="16"/>
      <c r="U445" s="16"/>
      <c r="V445" s="16"/>
      <c r="W445" s="16"/>
      <c r="X445" s="16"/>
      <c r="Y445" s="16"/>
      <c r="Z445" s="16"/>
    </row>
    <row r="446" spans="1:26" ht="15.75" customHeight="1">
      <c r="A446" s="14" t="s">
        <v>1805</v>
      </c>
      <c r="B446" s="18">
        <v>2</v>
      </c>
      <c r="C446" s="33">
        <v>4714781021234</v>
      </c>
      <c r="D446" s="14" t="s">
        <v>864</v>
      </c>
      <c r="E446" s="18">
        <v>3</v>
      </c>
      <c r="F446" s="18">
        <v>177</v>
      </c>
      <c r="G446" s="19">
        <f t="shared" si="27"/>
        <v>0.42753623188405798</v>
      </c>
      <c r="H446" s="16"/>
      <c r="I446" s="16"/>
      <c r="J446" s="16"/>
      <c r="K446" s="16"/>
      <c r="L446" s="16"/>
      <c r="M446" s="16"/>
      <c r="N446" s="16"/>
      <c r="O446" s="16"/>
      <c r="P446" s="16"/>
      <c r="Q446" s="16"/>
      <c r="R446" s="16"/>
      <c r="S446" s="16"/>
      <c r="T446" s="16"/>
      <c r="U446" s="16"/>
      <c r="V446" s="16"/>
      <c r="W446" s="16"/>
      <c r="X446" s="16"/>
      <c r="Y446" s="16"/>
      <c r="Z446" s="16"/>
    </row>
    <row r="447" spans="1:26" ht="15.75" customHeight="1">
      <c r="A447" s="14"/>
      <c r="B447" s="14"/>
      <c r="C447" s="33">
        <v>4714781021241</v>
      </c>
      <c r="D447" s="14" t="s">
        <v>867</v>
      </c>
      <c r="E447" s="18">
        <v>4</v>
      </c>
      <c r="F447" s="18">
        <v>237</v>
      </c>
      <c r="G447" s="19">
        <f t="shared" si="27"/>
        <v>0.57246376811594202</v>
      </c>
      <c r="H447" s="16"/>
      <c r="I447" s="16"/>
      <c r="J447" s="16"/>
      <c r="K447" s="16"/>
      <c r="L447" s="16"/>
      <c r="M447" s="16"/>
      <c r="N447" s="16"/>
      <c r="O447" s="16"/>
      <c r="P447" s="16"/>
      <c r="Q447" s="16"/>
      <c r="R447" s="16"/>
      <c r="S447" s="16"/>
      <c r="T447" s="16"/>
      <c r="U447" s="16"/>
      <c r="V447" s="16"/>
      <c r="W447" s="16"/>
      <c r="X447" s="16"/>
      <c r="Y447" s="16"/>
      <c r="Z447" s="16"/>
    </row>
    <row r="448" spans="1:26" ht="15.75" customHeight="1">
      <c r="A448" s="14" t="s">
        <v>1806</v>
      </c>
      <c r="B448" s="18">
        <v>2</v>
      </c>
      <c r="C448" s="33">
        <v>4714781021227</v>
      </c>
      <c r="D448" s="14" t="s">
        <v>862</v>
      </c>
      <c r="E448" s="18">
        <v>6</v>
      </c>
      <c r="F448" s="18">
        <v>354</v>
      </c>
      <c r="G448" s="19">
        <f t="shared" si="27"/>
        <v>0.85507246376811596</v>
      </c>
      <c r="H448" s="16"/>
      <c r="I448" s="16"/>
      <c r="J448" s="16"/>
      <c r="K448" s="16"/>
      <c r="L448" s="16"/>
      <c r="M448" s="16"/>
      <c r="N448" s="16"/>
      <c r="O448" s="16"/>
      <c r="P448" s="16"/>
      <c r="Q448" s="16"/>
      <c r="R448" s="16"/>
      <c r="S448" s="16"/>
      <c r="T448" s="16"/>
      <c r="U448" s="16"/>
      <c r="V448" s="16"/>
      <c r="W448" s="16"/>
      <c r="X448" s="16"/>
      <c r="Y448" s="16"/>
      <c r="Z448" s="16"/>
    </row>
    <row r="449" spans="1:26" ht="15.75" customHeight="1">
      <c r="A449" s="14"/>
      <c r="B449" s="14"/>
      <c r="C449" s="33">
        <v>4714781021241</v>
      </c>
      <c r="D449" s="14" t="s">
        <v>867</v>
      </c>
      <c r="E449" s="18">
        <v>1</v>
      </c>
      <c r="F449" s="18">
        <v>60</v>
      </c>
      <c r="G449" s="19">
        <f t="shared" si="27"/>
        <v>0.14492753623188406</v>
      </c>
      <c r="H449" s="16"/>
      <c r="I449" s="16"/>
      <c r="J449" s="16"/>
      <c r="K449" s="16"/>
      <c r="L449" s="16"/>
      <c r="M449" s="16"/>
      <c r="N449" s="16"/>
      <c r="O449" s="16"/>
      <c r="P449" s="16"/>
      <c r="Q449" s="16"/>
      <c r="R449" s="16"/>
      <c r="S449" s="16"/>
      <c r="T449" s="16"/>
      <c r="U449" s="16"/>
      <c r="V449" s="16"/>
      <c r="W449" s="16"/>
      <c r="X449" s="16"/>
      <c r="Y449" s="16"/>
      <c r="Z449" s="16"/>
    </row>
    <row r="450" spans="1:26" ht="15.75" customHeight="1">
      <c r="A450" s="14" t="s">
        <v>1807</v>
      </c>
      <c r="B450" s="18">
        <v>2</v>
      </c>
      <c r="C450" s="33">
        <v>4714781021234</v>
      </c>
      <c r="D450" s="14" t="s">
        <v>864</v>
      </c>
      <c r="E450" s="18">
        <v>6</v>
      </c>
      <c r="F450" s="18">
        <v>354</v>
      </c>
      <c r="G450" s="19">
        <f t="shared" si="27"/>
        <v>0.85507246376811596</v>
      </c>
      <c r="H450" s="16"/>
      <c r="I450" s="16"/>
      <c r="J450" s="16"/>
      <c r="K450" s="16"/>
      <c r="L450" s="16"/>
      <c r="M450" s="16"/>
      <c r="N450" s="16"/>
      <c r="O450" s="16"/>
      <c r="P450" s="16"/>
      <c r="Q450" s="16"/>
      <c r="R450" s="16"/>
      <c r="S450" s="16"/>
      <c r="T450" s="16"/>
      <c r="U450" s="16"/>
      <c r="V450" s="16"/>
      <c r="W450" s="16"/>
      <c r="X450" s="16"/>
      <c r="Y450" s="16"/>
      <c r="Z450" s="16"/>
    </row>
    <row r="451" spans="1:26" ht="15.75" customHeight="1">
      <c r="A451" s="14"/>
      <c r="B451" s="14"/>
      <c r="C451" s="33">
        <v>4714781021241</v>
      </c>
      <c r="D451" s="14" t="s">
        <v>867</v>
      </c>
      <c r="E451" s="18">
        <v>1</v>
      </c>
      <c r="F451" s="18">
        <v>60</v>
      </c>
      <c r="G451" s="19">
        <f t="shared" si="27"/>
        <v>0.14492753623188406</v>
      </c>
      <c r="H451" s="16"/>
      <c r="I451" s="16"/>
      <c r="J451" s="16"/>
      <c r="K451" s="16"/>
      <c r="L451" s="16"/>
      <c r="M451" s="16"/>
      <c r="N451" s="16"/>
      <c r="O451" s="16"/>
      <c r="P451" s="16"/>
      <c r="Q451" s="16"/>
      <c r="R451" s="16"/>
      <c r="S451" s="16"/>
      <c r="T451" s="16"/>
      <c r="U451" s="16"/>
      <c r="V451" s="16"/>
      <c r="W451" s="16"/>
      <c r="X451" s="16"/>
      <c r="Y451" s="16"/>
      <c r="Z451" s="16"/>
    </row>
    <row r="452" spans="1:26" ht="15.75" customHeight="1">
      <c r="A452" s="14" t="s">
        <v>1808</v>
      </c>
      <c r="B452" s="18">
        <v>1</v>
      </c>
      <c r="C452" s="33">
        <v>4714781021241</v>
      </c>
      <c r="D452" s="14" t="s">
        <v>867</v>
      </c>
      <c r="E452" s="18">
        <v>7</v>
      </c>
      <c r="F452" s="18">
        <v>414</v>
      </c>
      <c r="G452" s="19">
        <f t="shared" si="27"/>
        <v>1</v>
      </c>
      <c r="H452" s="16"/>
      <c r="I452" s="16"/>
      <c r="J452" s="16"/>
      <c r="K452" s="16"/>
      <c r="L452" s="16"/>
      <c r="M452" s="16"/>
      <c r="N452" s="16"/>
      <c r="O452" s="16"/>
      <c r="P452" s="16"/>
      <c r="Q452" s="16"/>
      <c r="R452" s="16"/>
      <c r="S452" s="16"/>
      <c r="T452" s="16"/>
      <c r="U452" s="16"/>
      <c r="V452" s="16"/>
      <c r="W452" s="16"/>
      <c r="X452" s="16"/>
      <c r="Y452" s="16"/>
      <c r="Z452" s="16"/>
    </row>
    <row r="453" spans="1:26" ht="15.75" customHeight="1">
      <c r="A453" s="14" t="s">
        <v>1626</v>
      </c>
      <c r="B453" s="18">
        <v>3</v>
      </c>
      <c r="C453" s="33">
        <v>4714781020558</v>
      </c>
      <c r="D453" s="14" t="s">
        <v>190</v>
      </c>
      <c r="E453" s="18">
        <v>2</v>
      </c>
      <c r="F453" s="18">
        <v>296</v>
      </c>
      <c r="G453" s="19">
        <f t="shared" ref="G453:G464" si="28">F453/890</f>
        <v>0.33258426966292137</v>
      </c>
      <c r="H453" s="16"/>
      <c r="I453" s="16"/>
      <c r="J453" s="16"/>
      <c r="K453" s="16"/>
      <c r="L453" s="16"/>
      <c r="M453" s="16"/>
      <c r="N453" s="16"/>
      <c r="O453" s="16"/>
      <c r="P453" s="16"/>
      <c r="Q453" s="16"/>
      <c r="R453" s="16"/>
      <c r="S453" s="16"/>
      <c r="T453" s="16"/>
      <c r="U453" s="16"/>
      <c r="V453" s="16"/>
      <c r="W453" s="16"/>
      <c r="X453" s="16"/>
      <c r="Y453" s="16"/>
      <c r="Z453" s="16"/>
    </row>
    <row r="454" spans="1:26" ht="15.75" customHeight="1">
      <c r="A454" s="14"/>
      <c r="B454" s="18"/>
      <c r="C454" s="33">
        <v>4714781020503</v>
      </c>
      <c r="D454" s="14" t="s">
        <v>182</v>
      </c>
      <c r="E454" s="18">
        <v>2</v>
      </c>
      <c r="F454" s="18">
        <v>296</v>
      </c>
      <c r="G454" s="19">
        <f t="shared" si="28"/>
        <v>0.33258426966292137</v>
      </c>
      <c r="H454" s="16"/>
      <c r="I454" s="16"/>
      <c r="J454" s="16"/>
      <c r="K454" s="16"/>
      <c r="L454" s="16"/>
      <c r="M454" s="16"/>
      <c r="N454" s="16"/>
      <c r="O454" s="16"/>
      <c r="P454" s="16"/>
      <c r="Q454" s="16"/>
      <c r="R454" s="16"/>
      <c r="S454" s="16"/>
      <c r="T454" s="16"/>
      <c r="U454" s="16"/>
      <c r="V454" s="16"/>
      <c r="W454" s="16"/>
      <c r="X454" s="16"/>
      <c r="Y454" s="16"/>
      <c r="Z454" s="16"/>
    </row>
    <row r="455" spans="1:26" ht="15.75" customHeight="1">
      <c r="A455" s="14"/>
      <c r="B455" s="18"/>
      <c r="C455" s="33">
        <v>4714781020466</v>
      </c>
      <c r="D455" s="14" t="s">
        <v>174</v>
      </c>
      <c r="E455" s="18">
        <v>2</v>
      </c>
      <c r="F455" s="18">
        <v>298</v>
      </c>
      <c r="G455" s="19">
        <f t="shared" si="28"/>
        <v>0.33483146067415731</v>
      </c>
      <c r="H455" s="16"/>
      <c r="I455" s="16"/>
      <c r="J455" s="16"/>
      <c r="K455" s="16"/>
      <c r="L455" s="16"/>
      <c r="M455" s="16"/>
      <c r="N455" s="16"/>
      <c r="O455" s="16"/>
      <c r="P455" s="16"/>
      <c r="Q455" s="16"/>
      <c r="R455" s="16"/>
      <c r="S455" s="16"/>
      <c r="T455" s="16"/>
      <c r="U455" s="16"/>
      <c r="V455" s="16"/>
      <c r="W455" s="16"/>
      <c r="X455" s="16"/>
      <c r="Y455" s="16"/>
      <c r="Z455" s="16"/>
    </row>
    <row r="456" spans="1:26" ht="15.75" customHeight="1">
      <c r="A456" s="14" t="s">
        <v>1657</v>
      </c>
      <c r="B456" s="18">
        <v>1</v>
      </c>
      <c r="C456" s="33">
        <v>4714781020558</v>
      </c>
      <c r="D456" s="14" t="s">
        <v>190</v>
      </c>
      <c r="E456" s="18">
        <v>6</v>
      </c>
      <c r="F456" s="18">
        <v>890</v>
      </c>
      <c r="G456" s="19">
        <f t="shared" si="28"/>
        <v>1</v>
      </c>
      <c r="H456" s="16"/>
      <c r="I456" s="16"/>
      <c r="J456" s="16"/>
      <c r="K456" s="16"/>
      <c r="L456" s="16"/>
      <c r="M456" s="16"/>
      <c r="N456" s="16"/>
      <c r="O456" s="16"/>
      <c r="P456" s="16"/>
      <c r="Q456" s="16"/>
      <c r="R456" s="16"/>
      <c r="S456" s="16"/>
      <c r="T456" s="16"/>
      <c r="U456" s="16"/>
      <c r="V456" s="16"/>
      <c r="W456" s="16"/>
      <c r="X456" s="16"/>
      <c r="Y456" s="16"/>
      <c r="Z456" s="16"/>
    </row>
    <row r="457" spans="1:26" ht="15.75" customHeight="1">
      <c r="A457" s="14" t="s">
        <v>1658</v>
      </c>
      <c r="B457" s="18">
        <v>1</v>
      </c>
      <c r="C457" s="33">
        <v>4714781020503</v>
      </c>
      <c r="D457" s="14" t="s">
        <v>182</v>
      </c>
      <c r="E457" s="18">
        <v>6</v>
      </c>
      <c r="F457" s="18">
        <v>890</v>
      </c>
      <c r="G457" s="19">
        <f t="shared" si="28"/>
        <v>1</v>
      </c>
      <c r="H457" s="16"/>
      <c r="I457" s="16"/>
      <c r="J457" s="16"/>
      <c r="K457" s="16"/>
      <c r="L457" s="16"/>
      <c r="M457" s="16"/>
      <c r="N457" s="16"/>
      <c r="O457" s="16"/>
      <c r="P457" s="16"/>
      <c r="Q457" s="16"/>
      <c r="R457" s="16"/>
      <c r="S457" s="16"/>
      <c r="T457" s="16"/>
      <c r="U457" s="16"/>
      <c r="V457" s="16"/>
      <c r="W457" s="16"/>
      <c r="X457" s="16"/>
      <c r="Y457" s="16"/>
      <c r="Z457" s="16"/>
    </row>
    <row r="458" spans="1:26" ht="15.75" customHeight="1">
      <c r="A458" s="14" t="s">
        <v>1645</v>
      </c>
      <c r="B458" s="18">
        <v>1</v>
      </c>
      <c r="C458" s="33">
        <v>4714781020466</v>
      </c>
      <c r="D458" s="14" t="s">
        <v>174</v>
      </c>
      <c r="E458" s="18">
        <v>6</v>
      </c>
      <c r="F458" s="18">
        <v>890</v>
      </c>
      <c r="G458" s="19">
        <f t="shared" si="28"/>
        <v>1</v>
      </c>
      <c r="H458" s="16"/>
      <c r="I458" s="16"/>
      <c r="J458" s="16"/>
      <c r="K458" s="16"/>
      <c r="L458" s="16"/>
      <c r="M458" s="16"/>
      <c r="N458" s="16"/>
      <c r="O458" s="16"/>
      <c r="P458" s="16"/>
      <c r="Q458" s="16"/>
      <c r="R458" s="16"/>
      <c r="S458" s="16"/>
      <c r="T458" s="16"/>
      <c r="U458" s="16"/>
      <c r="V458" s="16"/>
      <c r="W458" s="16"/>
      <c r="X458" s="16"/>
      <c r="Y458" s="16"/>
      <c r="Z458" s="16"/>
    </row>
    <row r="459" spans="1:26" ht="15.75" customHeight="1">
      <c r="A459" s="14" t="s">
        <v>1659</v>
      </c>
      <c r="B459" s="18">
        <v>2</v>
      </c>
      <c r="C459" s="33">
        <v>4714781020503</v>
      </c>
      <c r="D459" s="14" t="s">
        <v>182</v>
      </c>
      <c r="E459" s="18">
        <v>3</v>
      </c>
      <c r="F459" s="18">
        <v>445</v>
      </c>
      <c r="G459" s="19">
        <f t="shared" si="28"/>
        <v>0.5</v>
      </c>
      <c r="H459" s="16"/>
      <c r="I459" s="16"/>
      <c r="J459" s="16"/>
      <c r="K459" s="16"/>
      <c r="L459" s="16"/>
      <c r="M459" s="16"/>
      <c r="N459" s="16"/>
      <c r="O459" s="16"/>
      <c r="P459" s="16"/>
      <c r="Q459" s="16"/>
      <c r="R459" s="16"/>
      <c r="S459" s="16"/>
      <c r="T459" s="16"/>
      <c r="U459" s="16"/>
      <c r="V459" s="16"/>
      <c r="W459" s="16"/>
      <c r="X459" s="16"/>
      <c r="Y459" s="16"/>
      <c r="Z459" s="16"/>
    </row>
    <row r="460" spans="1:26" ht="15.75" customHeight="1">
      <c r="A460" s="14"/>
      <c r="B460" s="18"/>
      <c r="C460" s="33">
        <v>4714781020466</v>
      </c>
      <c r="D460" s="14" t="s">
        <v>174</v>
      </c>
      <c r="E460" s="18">
        <v>3</v>
      </c>
      <c r="F460" s="18">
        <v>445</v>
      </c>
      <c r="G460" s="19">
        <f t="shared" si="28"/>
        <v>0.5</v>
      </c>
      <c r="H460" s="16"/>
      <c r="I460" s="16"/>
      <c r="J460" s="16"/>
      <c r="K460" s="16"/>
      <c r="L460" s="16"/>
      <c r="M460" s="16"/>
      <c r="N460" s="16"/>
      <c r="O460" s="16"/>
      <c r="P460" s="16"/>
      <c r="Q460" s="16"/>
      <c r="R460" s="16"/>
      <c r="S460" s="16"/>
      <c r="T460" s="16"/>
      <c r="U460" s="16"/>
      <c r="V460" s="16"/>
      <c r="W460" s="16"/>
      <c r="X460" s="16"/>
      <c r="Y460" s="16"/>
      <c r="Z460" s="16"/>
    </row>
    <row r="461" spans="1:26" ht="15.75" customHeight="1">
      <c r="A461" s="14" t="s">
        <v>1656</v>
      </c>
      <c r="B461" s="18">
        <v>2</v>
      </c>
      <c r="C461" s="33">
        <v>4714781020503</v>
      </c>
      <c r="D461" s="14" t="s">
        <v>182</v>
      </c>
      <c r="E461" s="18">
        <v>3</v>
      </c>
      <c r="F461" s="18">
        <v>445</v>
      </c>
      <c r="G461" s="19">
        <f t="shared" si="28"/>
        <v>0.5</v>
      </c>
      <c r="H461" s="16"/>
      <c r="I461" s="16"/>
      <c r="J461" s="16"/>
      <c r="K461" s="16"/>
      <c r="L461" s="16"/>
      <c r="M461" s="16"/>
      <c r="N461" s="16"/>
      <c r="O461" s="16"/>
      <c r="P461" s="16"/>
      <c r="Q461" s="16"/>
      <c r="R461" s="16"/>
      <c r="S461" s="16"/>
      <c r="T461" s="16"/>
      <c r="U461" s="16"/>
      <c r="V461" s="16"/>
      <c r="W461" s="16"/>
      <c r="X461" s="16"/>
      <c r="Y461" s="16"/>
      <c r="Z461" s="16"/>
    </row>
    <row r="462" spans="1:26" ht="15.75" customHeight="1">
      <c r="A462" s="14"/>
      <c r="B462" s="18"/>
      <c r="C462" s="33">
        <v>4714781020558</v>
      </c>
      <c r="D462" s="14" t="s">
        <v>190</v>
      </c>
      <c r="E462" s="18">
        <v>3</v>
      </c>
      <c r="F462" s="18">
        <v>445</v>
      </c>
      <c r="G462" s="19">
        <f t="shared" si="28"/>
        <v>0.5</v>
      </c>
      <c r="H462" s="16"/>
      <c r="I462" s="16"/>
      <c r="J462" s="16"/>
      <c r="K462" s="16"/>
      <c r="L462" s="16"/>
      <c r="M462" s="16"/>
      <c r="N462" s="16"/>
      <c r="O462" s="16"/>
      <c r="P462" s="16"/>
      <c r="Q462" s="16"/>
      <c r="R462" s="16"/>
      <c r="S462" s="16"/>
      <c r="T462" s="16"/>
      <c r="U462" s="16"/>
      <c r="V462" s="16"/>
      <c r="W462" s="16"/>
      <c r="X462" s="16"/>
      <c r="Y462" s="16"/>
      <c r="Z462" s="16"/>
    </row>
    <row r="463" spans="1:26" ht="15.75" customHeight="1">
      <c r="A463" s="14" t="s">
        <v>1660</v>
      </c>
      <c r="B463" s="18">
        <v>2</v>
      </c>
      <c r="C463" s="33">
        <v>4714781020466</v>
      </c>
      <c r="D463" s="14" t="s">
        <v>174</v>
      </c>
      <c r="E463" s="18">
        <v>3</v>
      </c>
      <c r="F463" s="18">
        <v>445</v>
      </c>
      <c r="G463" s="19">
        <f t="shared" si="28"/>
        <v>0.5</v>
      </c>
      <c r="H463" s="16"/>
      <c r="I463" s="16"/>
      <c r="J463" s="16"/>
      <c r="K463" s="16"/>
      <c r="L463" s="16"/>
      <c r="M463" s="16"/>
      <c r="N463" s="16"/>
      <c r="O463" s="16"/>
      <c r="P463" s="16"/>
      <c r="Q463" s="16"/>
      <c r="R463" s="16"/>
      <c r="S463" s="16"/>
      <c r="T463" s="16"/>
      <c r="U463" s="16"/>
      <c r="V463" s="16"/>
      <c r="W463" s="16"/>
      <c r="X463" s="16"/>
      <c r="Y463" s="16"/>
      <c r="Z463" s="16"/>
    </row>
    <row r="464" spans="1:26" ht="15.75" customHeight="1">
      <c r="A464" s="14"/>
      <c r="B464" s="18"/>
      <c r="C464" s="33">
        <v>4714781020558</v>
      </c>
      <c r="D464" s="14" t="s">
        <v>190</v>
      </c>
      <c r="E464" s="18">
        <v>3</v>
      </c>
      <c r="F464" s="18">
        <v>445</v>
      </c>
      <c r="G464" s="19">
        <f t="shared" si="28"/>
        <v>0.5</v>
      </c>
      <c r="H464" s="16"/>
      <c r="I464" s="16"/>
      <c r="J464" s="16"/>
      <c r="K464" s="16"/>
      <c r="L464" s="16"/>
      <c r="M464" s="16"/>
      <c r="N464" s="16"/>
      <c r="O464" s="16"/>
      <c r="P464" s="16"/>
      <c r="Q464" s="16"/>
      <c r="R464" s="16"/>
      <c r="S464" s="16"/>
      <c r="T464" s="16"/>
      <c r="U464" s="16"/>
      <c r="V464" s="16"/>
      <c r="W464" s="16"/>
      <c r="X464" s="16"/>
      <c r="Y464" s="16"/>
      <c r="Z464" s="16"/>
    </row>
    <row r="465" spans="1:26" ht="15.75" customHeight="1">
      <c r="A465" s="14" t="s">
        <v>1627</v>
      </c>
      <c r="B465" s="18">
        <v>3</v>
      </c>
      <c r="C465" s="35" t="s">
        <v>420</v>
      </c>
      <c r="D465" s="16" t="s">
        <v>167</v>
      </c>
      <c r="E465" s="18">
        <v>2</v>
      </c>
      <c r="F465" s="18">
        <v>260</v>
      </c>
      <c r="G465" s="19">
        <f t="shared" ref="G465:G476" si="29">F465/780</f>
        <v>0.33333333333333331</v>
      </c>
      <c r="H465" s="16"/>
      <c r="I465" s="16"/>
      <c r="J465" s="16"/>
      <c r="K465" s="16"/>
      <c r="L465" s="16"/>
      <c r="M465" s="16"/>
      <c r="N465" s="16"/>
      <c r="O465" s="16"/>
      <c r="P465" s="16"/>
      <c r="Q465" s="16"/>
      <c r="R465" s="16"/>
      <c r="S465" s="16"/>
      <c r="T465" s="16"/>
      <c r="U465" s="16"/>
      <c r="V465" s="16"/>
      <c r="W465" s="16"/>
      <c r="X465" s="16"/>
      <c r="Y465" s="16"/>
      <c r="Z465" s="16"/>
    </row>
    <row r="466" spans="1:26" ht="15.75" customHeight="1">
      <c r="A466" s="14"/>
      <c r="B466" s="16"/>
      <c r="C466" s="35">
        <v>4714781021012</v>
      </c>
      <c r="D466" s="16" t="s">
        <v>168</v>
      </c>
      <c r="E466" s="18">
        <v>2</v>
      </c>
      <c r="F466" s="18">
        <v>260</v>
      </c>
      <c r="G466" s="19">
        <f t="shared" si="29"/>
        <v>0.33333333333333331</v>
      </c>
      <c r="H466" s="16"/>
      <c r="I466" s="16"/>
      <c r="J466" s="16"/>
      <c r="K466" s="16"/>
      <c r="L466" s="16"/>
      <c r="M466" s="16"/>
      <c r="N466" s="16"/>
      <c r="O466" s="16"/>
      <c r="P466" s="16"/>
      <c r="Q466" s="16"/>
      <c r="R466" s="16"/>
      <c r="S466" s="16"/>
      <c r="T466" s="16"/>
      <c r="U466" s="16"/>
      <c r="V466" s="16"/>
      <c r="W466" s="16"/>
      <c r="X466" s="16"/>
      <c r="Y466" s="16"/>
      <c r="Z466" s="16"/>
    </row>
    <row r="467" spans="1:26" ht="15.75" customHeight="1">
      <c r="A467" s="14"/>
      <c r="B467" s="16"/>
      <c r="C467" s="35">
        <v>4714781021029</v>
      </c>
      <c r="D467" s="16" t="s">
        <v>169</v>
      </c>
      <c r="E467" s="18">
        <v>2</v>
      </c>
      <c r="F467" s="18">
        <v>260</v>
      </c>
      <c r="G467" s="19">
        <f t="shared" si="29"/>
        <v>0.33333333333333331</v>
      </c>
      <c r="H467" s="16"/>
      <c r="I467" s="16"/>
      <c r="J467" s="16"/>
      <c r="K467" s="16"/>
      <c r="L467" s="16"/>
      <c r="M467" s="16"/>
      <c r="N467" s="16"/>
      <c r="O467" s="16"/>
      <c r="P467" s="16"/>
      <c r="Q467" s="16"/>
      <c r="R467" s="16"/>
      <c r="S467" s="16"/>
      <c r="T467" s="16"/>
      <c r="U467" s="16"/>
      <c r="V467" s="16"/>
      <c r="W467" s="16"/>
      <c r="X467" s="16"/>
      <c r="Y467" s="16"/>
      <c r="Z467" s="16"/>
    </row>
    <row r="468" spans="1:26" ht="15.75" customHeight="1">
      <c r="A468" s="14" t="s">
        <v>1629</v>
      </c>
      <c r="B468" s="18">
        <v>1</v>
      </c>
      <c r="C468" s="35" t="s">
        <v>420</v>
      </c>
      <c r="D468" s="16" t="s">
        <v>167</v>
      </c>
      <c r="E468" s="18">
        <v>6</v>
      </c>
      <c r="F468" s="18">
        <v>780</v>
      </c>
      <c r="G468" s="19">
        <f t="shared" si="29"/>
        <v>1</v>
      </c>
      <c r="H468" s="16"/>
      <c r="I468" s="16"/>
      <c r="J468" s="16"/>
      <c r="K468" s="16"/>
      <c r="L468" s="16"/>
      <c r="M468" s="16"/>
      <c r="N468" s="16"/>
      <c r="O468" s="16"/>
      <c r="P468" s="16"/>
      <c r="Q468" s="16"/>
      <c r="R468" s="16"/>
      <c r="S468" s="16"/>
      <c r="T468" s="16"/>
      <c r="U468" s="16"/>
      <c r="V468" s="16"/>
      <c r="W468" s="16"/>
      <c r="X468" s="16"/>
      <c r="Y468" s="16"/>
      <c r="Z468" s="16"/>
    </row>
    <row r="469" spans="1:26" ht="15.75" customHeight="1">
      <c r="A469" s="14" t="s">
        <v>1661</v>
      </c>
      <c r="B469" s="18">
        <v>1</v>
      </c>
      <c r="C469" s="35">
        <v>4714781021012</v>
      </c>
      <c r="D469" s="16" t="s">
        <v>168</v>
      </c>
      <c r="E469" s="18">
        <v>6</v>
      </c>
      <c r="F469" s="18">
        <v>780</v>
      </c>
      <c r="G469" s="19">
        <f t="shared" si="29"/>
        <v>1</v>
      </c>
      <c r="H469" s="16"/>
      <c r="I469" s="16"/>
      <c r="J469" s="16"/>
      <c r="K469" s="16"/>
      <c r="L469" s="16"/>
      <c r="M469" s="16"/>
      <c r="N469" s="16"/>
      <c r="O469" s="16"/>
      <c r="P469" s="16"/>
      <c r="Q469" s="16"/>
      <c r="R469" s="16"/>
      <c r="S469" s="16"/>
      <c r="T469" s="16"/>
      <c r="U469" s="16"/>
      <c r="V469" s="16"/>
      <c r="W469" s="16"/>
      <c r="X469" s="16"/>
      <c r="Y469" s="16"/>
      <c r="Z469" s="16"/>
    </row>
    <row r="470" spans="1:26" ht="15.75" customHeight="1">
      <c r="A470" s="14" t="s">
        <v>1630</v>
      </c>
      <c r="B470" s="18">
        <v>1</v>
      </c>
      <c r="C470" s="35">
        <v>4714781021029</v>
      </c>
      <c r="D470" s="16" t="s">
        <v>169</v>
      </c>
      <c r="E470" s="18">
        <v>6</v>
      </c>
      <c r="F470" s="18">
        <v>780</v>
      </c>
      <c r="G470" s="19">
        <f t="shared" si="29"/>
        <v>1</v>
      </c>
      <c r="H470" s="16"/>
      <c r="I470" s="16"/>
      <c r="J470" s="16"/>
      <c r="K470" s="16"/>
      <c r="L470" s="16"/>
      <c r="M470" s="16"/>
      <c r="N470" s="16"/>
      <c r="O470" s="16"/>
      <c r="P470" s="16"/>
      <c r="Q470" s="16"/>
      <c r="R470" s="16"/>
      <c r="S470" s="16"/>
      <c r="T470" s="16"/>
      <c r="U470" s="16"/>
      <c r="V470" s="16"/>
      <c r="W470" s="16"/>
      <c r="X470" s="16"/>
      <c r="Y470" s="16"/>
      <c r="Z470" s="16"/>
    </row>
    <row r="471" spans="1:26" ht="15.75" customHeight="1">
      <c r="A471" s="14" t="s">
        <v>1628</v>
      </c>
      <c r="B471" s="18">
        <v>2</v>
      </c>
      <c r="C471" s="35">
        <v>4714781021029</v>
      </c>
      <c r="D471" s="16" t="s">
        <v>169</v>
      </c>
      <c r="E471" s="18">
        <v>3</v>
      </c>
      <c r="F471" s="18">
        <v>390</v>
      </c>
      <c r="G471" s="19">
        <f t="shared" si="29"/>
        <v>0.5</v>
      </c>
      <c r="H471" s="16"/>
      <c r="I471" s="16"/>
      <c r="J471" s="16"/>
      <c r="K471" s="16"/>
      <c r="L471" s="16"/>
      <c r="M471" s="16"/>
      <c r="N471" s="16"/>
      <c r="O471" s="16"/>
      <c r="P471" s="16"/>
      <c r="Q471" s="16"/>
      <c r="R471" s="16"/>
      <c r="S471" s="16"/>
      <c r="T471" s="16"/>
      <c r="U471" s="16"/>
      <c r="V471" s="16"/>
      <c r="W471" s="16"/>
      <c r="X471" s="16"/>
      <c r="Y471" s="16"/>
      <c r="Z471" s="16"/>
    </row>
    <row r="472" spans="1:26" ht="15.75" customHeight="1">
      <c r="A472" s="14"/>
      <c r="B472" s="16"/>
      <c r="C472" s="35">
        <v>4714781021012</v>
      </c>
      <c r="D472" s="16" t="s">
        <v>168</v>
      </c>
      <c r="E472" s="18">
        <v>3</v>
      </c>
      <c r="F472" s="18">
        <v>390</v>
      </c>
      <c r="G472" s="19">
        <f t="shared" si="29"/>
        <v>0.5</v>
      </c>
      <c r="H472" s="16"/>
      <c r="I472" s="16"/>
      <c r="J472" s="16"/>
      <c r="K472" s="16"/>
      <c r="L472" s="16"/>
      <c r="M472" s="16"/>
      <c r="N472" s="16"/>
      <c r="O472" s="16"/>
      <c r="P472" s="16"/>
      <c r="Q472" s="16"/>
      <c r="R472" s="16"/>
      <c r="S472" s="16"/>
      <c r="T472" s="16"/>
      <c r="U472" s="16"/>
      <c r="V472" s="16"/>
      <c r="W472" s="16"/>
      <c r="X472" s="16"/>
      <c r="Y472" s="16"/>
      <c r="Z472" s="16"/>
    </row>
    <row r="473" spans="1:26" ht="15.75" customHeight="1">
      <c r="A473" s="14" t="s">
        <v>1662</v>
      </c>
      <c r="B473" s="18">
        <v>2</v>
      </c>
      <c r="C473" s="35">
        <v>4714781021029</v>
      </c>
      <c r="D473" s="16" t="s">
        <v>169</v>
      </c>
      <c r="E473" s="18">
        <v>3</v>
      </c>
      <c r="F473" s="18">
        <v>390</v>
      </c>
      <c r="G473" s="19">
        <f t="shared" si="29"/>
        <v>0.5</v>
      </c>
      <c r="H473" s="16"/>
      <c r="I473" s="16"/>
      <c r="J473" s="16"/>
      <c r="K473" s="16"/>
      <c r="L473" s="16"/>
      <c r="M473" s="16"/>
      <c r="N473" s="16"/>
      <c r="O473" s="16"/>
      <c r="P473" s="16"/>
      <c r="Q473" s="16"/>
      <c r="R473" s="16"/>
      <c r="S473" s="16"/>
      <c r="T473" s="16"/>
      <c r="U473" s="16"/>
      <c r="V473" s="16"/>
      <c r="W473" s="16"/>
      <c r="X473" s="16"/>
      <c r="Y473" s="16"/>
      <c r="Z473" s="16"/>
    </row>
    <row r="474" spans="1:26" ht="15.75" customHeight="1">
      <c r="A474" s="14"/>
      <c r="B474" s="16"/>
      <c r="C474" s="35" t="s">
        <v>420</v>
      </c>
      <c r="D474" s="16" t="s">
        <v>167</v>
      </c>
      <c r="E474" s="18">
        <v>3</v>
      </c>
      <c r="F474" s="18">
        <v>390</v>
      </c>
      <c r="G474" s="19">
        <f t="shared" si="29"/>
        <v>0.5</v>
      </c>
      <c r="H474" s="16"/>
      <c r="I474" s="16"/>
      <c r="J474" s="16"/>
      <c r="K474" s="16"/>
      <c r="L474" s="16"/>
      <c r="M474" s="16"/>
      <c r="N474" s="16"/>
      <c r="O474" s="16"/>
      <c r="P474" s="16"/>
      <c r="Q474" s="16"/>
      <c r="R474" s="16"/>
      <c r="S474" s="16"/>
      <c r="T474" s="16"/>
      <c r="U474" s="16"/>
      <c r="V474" s="16"/>
      <c r="W474" s="16"/>
      <c r="X474" s="16"/>
      <c r="Y474" s="16"/>
      <c r="Z474" s="16"/>
    </row>
    <row r="475" spans="1:26" ht="15.75" customHeight="1">
      <c r="A475" s="14" t="s">
        <v>1620</v>
      </c>
      <c r="B475" s="18">
        <v>2</v>
      </c>
      <c r="C475" s="35">
        <v>4714781021012</v>
      </c>
      <c r="D475" s="16" t="s">
        <v>168</v>
      </c>
      <c r="E475" s="18">
        <v>3</v>
      </c>
      <c r="F475" s="18">
        <v>390</v>
      </c>
      <c r="G475" s="19">
        <f t="shared" si="29"/>
        <v>0.5</v>
      </c>
      <c r="H475" s="16"/>
      <c r="I475" s="16"/>
      <c r="J475" s="16"/>
      <c r="K475" s="16"/>
      <c r="L475" s="16"/>
      <c r="M475" s="16"/>
      <c r="N475" s="16"/>
      <c r="O475" s="16"/>
      <c r="P475" s="16"/>
      <c r="Q475" s="16"/>
      <c r="R475" s="16"/>
      <c r="S475" s="16"/>
      <c r="T475" s="16"/>
      <c r="U475" s="16"/>
      <c r="V475" s="16"/>
      <c r="W475" s="16"/>
      <c r="X475" s="16"/>
      <c r="Y475" s="16"/>
      <c r="Z475" s="16"/>
    </row>
    <row r="476" spans="1:26" ht="15.75" customHeight="1">
      <c r="A476" s="14"/>
      <c r="B476" s="16"/>
      <c r="C476" s="35" t="s">
        <v>420</v>
      </c>
      <c r="D476" s="16" t="s">
        <v>167</v>
      </c>
      <c r="E476" s="18">
        <v>3</v>
      </c>
      <c r="F476" s="18">
        <v>390</v>
      </c>
      <c r="G476" s="19">
        <f t="shared" si="29"/>
        <v>0.5</v>
      </c>
      <c r="H476" s="16"/>
      <c r="I476" s="16"/>
      <c r="J476" s="16"/>
      <c r="K476" s="16"/>
      <c r="L476" s="16"/>
      <c r="M476" s="16"/>
      <c r="N476" s="16"/>
      <c r="O476" s="16"/>
      <c r="P476" s="16"/>
      <c r="Q476" s="16"/>
      <c r="R476" s="16"/>
      <c r="S476" s="16"/>
      <c r="T476" s="16"/>
      <c r="U476" s="16"/>
      <c r="V476" s="16"/>
      <c r="W476" s="16"/>
      <c r="X476" s="16"/>
      <c r="Y476" s="16"/>
      <c r="Z476" s="16"/>
    </row>
    <row r="477" spans="1:26" ht="15.75" customHeight="1">
      <c r="A477" s="14" t="s">
        <v>1618</v>
      </c>
      <c r="B477" s="18">
        <v>6</v>
      </c>
      <c r="C477" s="35">
        <v>4714781021029</v>
      </c>
      <c r="D477" s="16" t="s">
        <v>169</v>
      </c>
      <c r="E477" s="18">
        <v>1</v>
      </c>
      <c r="F477" s="18">
        <v>133</v>
      </c>
      <c r="G477" s="19">
        <f t="shared" ref="G477:G500" si="30">F477/820</f>
        <v>0.16219512195121952</v>
      </c>
      <c r="H477" s="16"/>
      <c r="I477" s="16"/>
      <c r="J477" s="16"/>
      <c r="K477" s="16"/>
      <c r="L477" s="16"/>
      <c r="M477" s="16"/>
      <c r="N477" s="16"/>
      <c r="O477" s="16"/>
      <c r="P477" s="16"/>
      <c r="Q477" s="16"/>
      <c r="R477" s="16"/>
      <c r="S477" s="16"/>
      <c r="T477" s="16"/>
      <c r="U477" s="16"/>
      <c r="V477" s="16"/>
      <c r="W477" s="16"/>
      <c r="X477" s="16"/>
      <c r="Y477" s="16"/>
      <c r="Z477" s="16"/>
    </row>
    <row r="478" spans="1:26" ht="15.75" customHeight="1">
      <c r="A478" s="14"/>
      <c r="B478" s="16"/>
      <c r="C478" s="35">
        <v>4714781021012</v>
      </c>
      <c r="D478" s="16" t="s">
        <v>168</v>
      </c>
      <c r="E478" s="18">
        <v>1</v>
      </c>
      <c r="F478" s="18">
        <v>133</v>
      </c>
      <c r="G478" s="19">
        <f t="shared" si="30"/>
        <v>0.16219512195121952</v>
      </c>
      <c r="H478" s="16"/>
      <c r="I478" s="16"/>
      <c r="J478" s="16"/>
      <c r="K478" s="16"/>
      <c r="L478" s="16"/>
      <c r="M478" s="16"/>
      <c r="N478" s="16"/>
      <c r="O478" s="16"/>
      <c r="P478" s="16"/>
      <c r="Q478" s="16"/>
      <c r="R478" s="16"/>
      <c r="S478" s="16"/>
      <c r="T478" s="16"/>
      <c r="U478" s="16"/>
      <c r="V478" s="16"/>
      <c r="W478" s="16"/>
      <c r="X478" s="16"/>
      <c r="Y478" s="16"/>
      <c r="Z478" s="16"/>
    </row>
    <row r="479" spans="1:26" ht="15.75" customHeight="1">
      <c r="A479" s="14"/>
      <c r="B479" s="16"/>
      <c r="C479" s="35" t="s">
        <v>420</v>
      </c>
      <c r="D479" s="16" t="s">
        <v>167</v>
      </c>
      <c r="E479" s="18">
        <v>1</v>
      </c>
      <c r="F479" s="18">
        <v>134</v>
      </c>
      <c r="G479" s="19">
        <f t="shared" si="30"/>
        <v>0.16341463414634147</v>
      </c>
      <c r="H479" s="16"/>
      <c r="I479" s="16"/>
      <c r="J479" s="16"/>
      <c r="K479" s="16"/>
      <c r="L479" s="16"/>
      <c r="M479" s="16"/>
      <c r="N479" s="16"/>
      <c r="O479" s="16"/>
      <c r="P479" s="16"/>
      <c r="Q479" s="16"/>
      <c r="R479" s="16"/>
      <c r="S479" s="16"/>
      <c r="T479" s="16"/>
      <c r="U479" s="16"/>
      <c r="V479" s="16"/>
      <c r="W479" s="16"/>
      <c r="X479" s="16"/>
      <c r="Y479" s="16"/>
      <c r="Z479" s="16"/>
    </row>
    <row r="480" spans="1:26" ht="15.75" customHeight="1">
      <c r="A480" s="14"/>
      <c r="B480" s="16"/>
      <c r="C480" s="33">
        <v>4714781020466</v>
      </c>
      <c r="D480" s="16" t="s">
        <v>174</v>
      </c>
      <c r="E480" s="18">
        <v>1</v>
      </c>
      <c r="F480" s="18">
        <v>140</v>
      </c>
      <c r="G480" s="19">
        <f t="shared" si="30"/>
        <v>0.17073170731707318</v>
      </c>
      <c r="H480" s="16"/>
      <c r="I480" s="16"/>
      <c r="J480" s="16"/>
      <c r="K480" s="16"/>
      <c r="L480" s="16"/>
      <c r="M480" s="16"/>
      <c r="N480" s="16"/>
      <c r="O480" s="16"/>
      <c r="P480" s="16"/>
      <c r="Q480" s="16"/>
      <c r="R480" s="16"/>
      <c r="S480" s="16"/>
      <c r="T480" s="16"/>
      <c r="U480" s="16"/>
      <c r="V480" s="16"/>
      <c r="W480" s="16"/>
      <c r="X480" s="16"/>
      <c r="Y480" s="16"/>
      <c r="Z480" s="16"/>
    </row>
    <row r="481" spans="1:26" ht="15.75" customHeight="1">
      <c r="A481" s="14"/>
      <c r="B481" s="16"/>
      <c r="C481" s="33">
        <v>4714781020503</v>
      </c>
      <c r="D481" s="16" t="s">
        <v>182</v>
      </c>
      <c r="E481" s="18">
        <v>1</v>
      </c>
      <c r="F481" s="18">
        <v>140</v>
      </c>
      <c r="G481" s="19">
        <f t="shared" si="30"/>
        <v>0.17073170731707318</v>
      </c>
      <c r="H481" s="16"/>
      <c r="I481" s="16"/>
      <c r="J481" s="16"/>
      <c r="K481" s="16"/>
      <c r="L481" s="16"/>
      <c r="M481" s="16"/>
      <c r="N481" s="16"/>
      <c r="O481" s="16"/>
      <c r="P481" s="16"/>
      <c r="Q481" s="16"/>
      <c r="R481" s="16"/>
      <c r="S481" s="16"/>
      <c r="T481" s="16"/>
      <c r="U481" s="16"/>
      <c r="V481" s="16"/>
      <c r="W481" s="16"/>
      <c r="X481" s="16"/>
      <c r="Y481" s="16"/>
      <c r="Z481" s="16"/>
    </row>
    <row r="482" spans="1:26" ht="15.75" customHeight="1">
      <c r="A482" s="14"/>
      <c r="B482" s="16"/>
      <c r="C482" s="33">
        <v>4714781020558</v>
      </c>
      <c r="D482" s="16" t="s">
        <v>190</v>
      </c>
      <c r="E482" s="18">
        <v>1</v>
      </c>
      <c r="F482" s="18">
        <v>140</v>
      </c>
      <c r="G482" s="19">
        <f t="shared" si="30"/>
        <v>0.17073170731707318</v>
      </c>
      <c r="H482" s="16"/>
      <c r="I482" s="16"/>
      <c r="J482" s="16"/>
      <c r="K482" s="16"/>
      <c r="L482" s="16"/>
      <c r="M482" s="16"/>
      <c r="N482" s="16"/>
      <c r="O482" s="16"/>
      <c r="P482" s="16"/>
      <c r="Q482" s="16"/>
      <c r="R482" s="16"/>
      <c r="S482" s="16"/>
      <c r="T482" s="16"/>
      <c r="U482" s="16"/>
      <c r="V482" s="16"/>
      <c r="W482" s="16"/>
      <c r="X482" s="16"/>
      <c r="Y482" s="16"/>
      <c r="Z482" s="16"/>
    </row>
    <row r="483" spans="1:26" ht="15.75" customHeight="1">
      <c r="A483" s="14" t="s">
        <v>1663</v>
      </c>
      <c r="B483" s="18">
        <v>2</v>
      </c>
      <c r="C483" s="35">
        <v>4714781021029</v>
      </c>
      <c r="D483" s="16" t="s">
        <v>169</v>
      </c>
      <c r="E483" s="18">
        <v>3</v>
      </c>
      <c r="F483" s="18">
        <v>400</v>
      </c>
      <c r="G483" s="19">
        <f t="shared" si="30"/>
        <v>0.48780487804878048</v>
      </c>
      <c r="H483" s="16"/>
      <c r="I483" s="16"/>
      <c r="J483" s="16"/>
      <c r="K483" s="16"/>
      <c r="L483" s="16"/>
      <c r="M483" s="16"/>
      <c r="N483" s="16"/>
      <c r="O483" s="16"/>
      <c r="P483" s="16"/>
      <c r="Q483" s="16"/>
      <c r="R483" s="16"/>
      <c r="S483" s="16"/>
      <c r="T483" s="16"/>
      <c r="U483" s="16"/>
      <c r="V483" s="16"/>
      <c r="W483" s="16"/>
      <c r="X483" s="16"/>
      <c r="Y483" s="16"/>
      <c r="Z483" s="16"/>
    </row>
    <row r="484" spans="1:26" ht="15.75" customHeight="1">
      <c r="A484" s="14"/>
      <c r="B484" s="16"/>
      <c r="C484" s="33">
        <v>4714781020558</v>
      </c>
      <c r="D484" s="16" t="s">
        <v>190</v>
      </c>
      <c r="E484" s="18">
        <v>3</v>
      </c>
      <c r="F484" s="18">
        <v>420</v>
      </c>
      <c r="G484" s="19">
        <f t="shared" si="30"/>
        <v>0.51219512195121952</v>
      </c>
      <c r="H484" s="16"/>
      <c r="I484" s="16"/>
      <c r="J484" s="16"/>
      <c r="K484" s="16"/>
      <c r="L484" s="16"/>
      <c r="M484" s="16"/>
      <c r="N484" s="16"/>
      <c r="O484" s="16"/>
      <c r="P484" s="16"/>
      <c r="Q484" s="16"/>
      <c r="R484" s="16"/>
      <c r="S484" s="16"/>
      <c r="T484" s="16"/>
      <c r="U484" s="16"/>
      <c r="V484" s="16"/>
      <c r="W484" s="16"/>
      <c r="X484" s="16"/>
      <c r="Y484" s="16"/>
      <c r="Z484" s="16"/>
    </row>
    <row r="485" spans="1:26" ht="15.75" customHeight="1">
      <c r="A485" s="14" t="s">
        <v>1664</v>
      </c>
      <c r="B485" s="18">
        <v>2</v>
      </c>
      <c r="C485" s="35">
        <v>4714781021029</v>
      </c>
      <c r="D485" s="16" t="s">
        <v>169</v>
      </c>
      <c r="E485" s="18">
        <v>3</v>
      </c>
      <c r="F485" s="18">
        <v>400</v>
      </c>
      <c r="G485" s="19">
        <f t="shared" si="30"/>
        <v>0.48780487804878048</v>
      </c>
      <c r="H485" s="16"/>
      <c r="I485" s="16"/>
      <c r="J485" s="16"/>
      <c r="K485" s="16"/>
      <c r="L485" s="16"/>
      <c r="M485" s="16"/>
      <c r="N485" s="16"/>
      <c r="O485" s="16"/>
      <c r="P485" s="16"/>
      <c r="Q485" s="16"/>
      <c r="R485" s="16"/>
      <c r="S485" s="16"/>
      <c r="T485" s="16"/>
      <c r="U485" s="16"/>
      <c r="V485" s="16"/>
      <c r="W485" s="16"/>
      <c r="X485" s="16"/>
      <c r="Y485" s="16"/>
      <c r="Z485" s="16"/>
    </row>
    <row r="486" spans="1:26" ht="15.75" customHeight="1">
      <c r="A486" s="14"/>
      <c r="B486" s="16"/>
      <c r="C486" s="33">
        <v>4714781020466</v>
      </c>
      <c r="D486" s="16" t="s">
        <v>174</v>
      </c>
      <c r="E486" s="18">
        <v>3</v>
      </c>
      <c r="F486" s="18">
        <v>420</v>
      </c>
      <c r="G486" s="19">
        <f t="shared" si="30"/>
        <v>0.51219512195121952</v>
      </c>
      <c r="H486" s="16"/>
      <c r="I486" s="16"/>
      <c r="J486" s="16"/>
      <c r="K486" s="16"/>
      <c r="L486" s="16"/>
      <c r="M486" s="16"/>
      <c r="N486" s="16"/>
      <c r="O486" s="16"/>
      <c r="P486" s="16"/>
      <c r="Q486" s="16"/>
      <c r="R486" s="16"/>
      <c r="S486" s="16"/>
      <c r="T486" s="16"/>
      <c r="U486" s="16"/>
      <c r="V486" s="16"/>
      <c r="W486" s="16"/>
      <c r="X486" s="16"/>
      <c r="Y486" s="16"/>
      <c r="Z486" s="16"/>
    </row>
    <row r="487" spans="1:26" ht="15.75" customHeight="1">
      <c r="A487" s="14" t="s">
        <v>1665</v>
      </c>
      <c r="B487" s="18">
        <v>2</v>
      </c>
      <c r="C487" s="35">
        <v>4714781021029</v>
      </c>
      <c r="D487" s="16" t="s">
        <v>169</v>
      </c>
      <c r="E487" s="18">
        <v>3</v>
      </c>
      <c r="F487" s="18">
        <v>400</v>
      </c>
      <c r="G487" s="19">
        <f t="shared" si="30"/>
        <v>0.48780487804878048</v>
      </c>
      <c r="H487" s="16"/>
      <c r="I487" s="16"/>
      <c r="J487" s="16"/>
      <c r="K487" s="16"/>
      <c r="L487" s="16"/>
      <c r="M487" s="16"/>
      <c r="N487" s="16"/>
      <c r="O487" s="16"/>
      <c r="P487" s="16"/>
      <c r="Q487" s="16"/>
      <c r="R487" s="16"/>
      <c r="S487" s="16"/>
      <c r="T487" s="16"/>
      <c r="U487" s="16"/>
      <c r="V487" s="16"/>
      <c r="W487" s="16"/>
      <c r="X487" s="16"/>
      <c r="Y487" s="16"/>
      <c r="Z487" s="16"/>
    </row>
    <row r="488" spans="1:26" ht="15.75" customHeight="1">
      <c r="A488" s="14"/>
      <c r="B488" s="16"/>
      <c r="C488" s="33">
        <v>4714781020503</v>
      </c>
      <c r="D488" s="16" t="s">
        <v>182</v>
      </c>
      <c r="E488" s="18">
        <v>3</v>
      </c>
      <c r="F488" s="18">
        <v>420</v>
      </c>
      <c r="G488" s="19">
        <f t="shared" si="30"/>
        <v>0.51219512195121952</v>
      </c>
      <c r="H488" s="16"/>
      <c r="I488" s="16"/>
      <c r="J488" s="16"/>
      <c r="K488" s="16"/>
      <c r="L488" s="16"/>
      <c r="M488" s="16"/>
      <c r="N488" s="16"/>
      <c r="O488" s="16"/>
      <c r="P488" s="16"/>
      <c r="Q488" s="16"/>
      <c r="R488" s="16"/>
      <c r="S488" s="16"/>
      <c r="T488" s="16"/>
      <c r="U488" s="16"/>
      <c r="V488" s="16"/>
      <c r="W488" s="16"/>
      <c r="X488" s="16"/>
      <c r="Y488" s="16"/>
      <c r="Z488" s="16"/>
    </row>
    <row r="489" spans="1:26" ht="15.75" customHeight="1">
      <c r="A489" s="14" t="s">
        <v>1666</v>
      </c>
      <c r="B489" s="18">
        <v>2</v>
      </c>
      <c r="C489" s="35">
        <v>4714781021012</v>
      </c>
      <c r="D489" s="16" t="s">
        <v>168</v>
      </c>
      <c r="E489" s="18">
        <v>3</v>
      </c>
      <c r="F489" s="18">
        <v>400</v>
      </c>
      <c r="G489" s="19">
        <f t="shared" si="30"/>
        <v>0.48780487804878048</v>
      </c>
      <c r="H489" s="16"/>
      <c r="I489" s="16"/>
      <c r="J489" s="16"/>
      <c r="K489" s="16"/>
      <c r="L489" s="16"/>
      <c r="M489" s="16"/>
      <c r="N489" s="16"/>
      <c r="O489" s="16"/>
      <c r="P489" s="16"/>
      <c r="Q489" s="16"/>
      <c r="R489" s="16"/>
      <c r="S489" s="16"/>
      <c r="T489" s="16"/>
      <c r="U489" s="16"/>
      <c r="V489" s="16"/>
      <c r="W489" s="16"/>
      <c r="X489" s="16"/>
      <c r="Y489" s="16"/>
      <c r="Z489" s="16"/>
    </row>
    <row r="490" spans="1:26" ht="15.75" customHeight="1">
      <c r="A490" s="14"/>
      <c r="B490" s="16"/>
      <c r="C490" s="33">
        <v>4714781020558</v>
      </c>
      <c r="D490" s="16" t="s">
        <v>190</v>
      </c>
      <c r="E490" s="18">
        <v>3</v>
      </c>
      <c r="F490" s="18">
        <v>420</v>
      </c>
      <c r="G490" s="19">
        <f t="shared" si="30"/>
        <v>0.51219512195121952</v>
      </c>
      <c r="H490" s="16"/>
      <c r="I490" s="16"/>
      <c r="J490" s="16"/>
      <c r="K490" s="16"/>
      <c r="L490" s="16"/>
      <c r="M490" s="16"/>
      <c r="N490" s="16"/>
      <c r="O490" s="16"/>
      <c r="P490" s="16"/>
      <c r="Q490" s="16"/>
      <c r="R490" s="16"/>
      <c r="S490" s="16"/>
      <c r="T490" s="16"/>
      <c r="U490" s="16"/>
      <c r="V490" s="16"/>
      <c r="W490" s="16"/>
      <c r="X490" s="16"/>
      <c r="Y490" s="16"/>
      <c r="Z490" s="16"/>
    </row>
    <row r="491" spans="1:26" ht="15.75" customHeight="1">
      <c r="A491" s="14" t="s">
        <v>1667</v>
      </c>
      <c r="B491" s="18">
        <v>2</v>
      </c>
      <c r="C491" s="35">
        <v>4714781021012</v>
      </c>
      <c r="D491" s="16" t="s">
        <v>168</v>
      </c>
      <c r="E491" s="18">
        <v>3</v>
      </c>
      <c r="F491" s="18">
        <v>400</v>
      </c>
      <c r="G491" s="19">
        <f t="shared" si="30"/>
        <v>0.48780487804878048</v>
      </c>
      <c r="H491" s="16"/>
      <c r="I491" s="16"/>
      <c r="J491" s="16"/>
      <c r="K491" s="16"/>
      <c r="L491" s="16"/>
      <c r="M491" s="16"/>
      <c r="N491" s="16"/>
      <c r="O491" s="16"/>
      <c r="P491" s="16"/>
      <c r="Q491" s="16"/>
      <c r="R491" s="16"/>
      <c r="S491" s="16"/>
      <c r="T491" s="16"/>
      <c r="U491" s="16"/>
      <c r="V491" s="16"/>
      <c r="W491" s="16"/>
      <c r="X491" s="16"/>
      <c r="Y491" s="16"/>
      <c r="Z491" s="16"/>
    </row>
    <row r="492" spans="1:26" ht="15.75" customHeight="1">
      <c r="A492" s="14"/>
      <c r="B492" s="16"/>
      <c r="C492" s="33">
        <v>4714781020466</v>
      </c>
      <c r="D492" s="16" t="s">
        <v>174</v>
      </c>
      <c r="E492" s="18">
        <v>3</v>
      </c>
      <c r="F492" s="18">
        <v>420</v>
      </c>
      <c r="G492" s="19">
        <f t="shared" si="30"/>
        <v>0.51219512195121952</v>
      </c>
      <c r="H492" s="16"/>
      <c r="I492" s="16"/>
      <c r="J492" s="16"/>
      <c r="K492" s="16"/>
      <c r="L492" s="16"/>
      <c r="M492" s="16"/>
      <c r="N492" s="16"/>
      <c r="O492" s="16"/>
      <c r="P492" s="16"/>
      <c r="Q492" s="16"/>
      <c r="R492" s="16"/>
      <c r="S492" s="16"/>
      <c r="T492" s="16"/>
      <c r="U492" s="16"/>
      <c r="V492" s="16"/>
      <c r="W492" s="16"/>
      <c r="X492" s="16"/>
      <c r="Y492" s="16"/>
      <c r="Z492" s="16"/>
    </row>
    <row r="493" spans="1:26" ht="15.75" customHeight="1">
      <c r="A493" s="14" t="s">
        <v>1668</v>
      </c>
      <c r="B493" s="18">
        <v>2</v>
      </c>
      <c r="C493" s="35">
        <v>4714781021012</v>
      </c>
      <c r="D493" s="16" t="s">
        <v>168</v>
      </c>
      <c r="E493" s="18">
        <v>3</v>
      </c>
      <c r="F493" s="18">
        <v>400</v>
      </c>
      <c r="G493" s="19">
        <f t="shared" si="30"/>
        <v>0.48780487804878048</v>
      </c>
      <c r="H493" s="16"/>
      <c r="I493" s="16"/>
      <c r="J493" s="16"/>
      <c r="K493" s="16"/>
      <c r="L493" s="16"/>
      <c r="M493" s="16"/>
      <c r="N493" s="16"/>
      <c r="O493" s="16"/>
      <c r="P493" s="16"/>
      <c r="Q493" s="16"/>
      <c r="R493" s="16"/>
      <c r="S493" s="16"/>
      <c r="T493" s="16"/>
      <c r="U493" s="16"/>
      <c r="V493" s="16"/>
      <c r="W493" s="16"/>
      <c r="X493" s="16"/>
      <c r="Y493" s="16"/>
      <c r="Z493" s="16"/>
    </row>
    <row r="494" spans="1:26" ht="15.75" customHeight="1">
      <c r="A494" s="14"/>
      <c r="B494" s="16"/>
      <c r="C494" s="33">
        <v>4714781020503</v>
      </c>
      <c r="D494" s="16" t="s">
        <v>182</v>
      </c>
      <c r="E494" s="18">
        <v>3</v>
      </c>
      <c r="F494" s="18">
        <v>420</v>
      </c>
      <c r="G494" s="19">
        <f t="shared" si="30"/>
        <v>0.51219512195121952</v>
      </c>
      <c r="H494" s="16"/>
      <c r="I494" s="16"/>
      <c r="J494" s="16"/>
      <c r="K494" s="16"/>
      <c r="L494" s="16"/>
      <c r="M494" s="16"/>
      <c r="N494" s="16"/>
      <c r="O494" s="16"/>
      <c r="P494" s="16"/>
      <c r="Q494" s="16"/>
      <c r="R494" s="16"/>
      <c r="S494" s="16"/>
      <c r="T494" s="16"/>
      <c r="U494" s="16"/>
      <c r="V494" s="16"/>
      <c r="W494" s="16"/>
      <c r="X494" s="16"/>
      <c r="Y494" s="16"/>
      <c r="Z494" s="16"/>
    </row>
    <row r="495" spans="1:26" ht="15.75" customHeight="1">
      <c r="A495" s="14" t="s">
        <v>1669</v>
      </c>
      <c r="B495" s="18">
        <v>2</v>
      </c>
      <c r="C495" s="35" t="s">
        <v>420</v>
      </c>
      <c r="D495" s="16" t="s">
        <v>167</v>
      </c>
      <c r="E495" s="18">
        <v>3</v>
      </c>
      <c r="F495" s="18">
        <v>400</v>
      </c>
      <c r="G495" s="19">
        <f t="shared" si="30"/>
        <v>0.48780487804878048</v>
      </c>
      <c r="H495" s="16"/>
      <c r="I495" s="16"/>
      <c r="J495" s="16"/>
      <c r="K495" s="16"/>
      <c r="L495" s="16"/>
      <c r="M495" s="16"/>
      <c r="N495" s="16"/>
      <c r="O495" s="16"/>
      <c r="P495" s="16"/>
      <c r="Q495" s="16"/>
      <c r="R495" s="16"/>
      <c r="S495" s="16"/>
      <c r="T495" s="16"/>
      <c r="U495" s="16"/>
      <c r="V495" s="16"/>
      <c r="W495" s="16"/>
      <c r="X495" s="16"/>
      <c r="Y495" s="16"/>
      <c r="Z495" s="16"/>
    </row>
    <row r="496" spans="1:26" ht="15.75" customHeight="1">
      <c r="A496" s="14"/>
      <c r="B496" s="16"/>
      <c r="C496" s="33">
        <v>4714781020558</v>
      </c>
      <c r="D496" s="16" t="s">
        <v>190</v>
      </c>
      <c r="E496" s="18">
        <v>3</v>
      </c>
      <c r="F496" s="18">
        <v>420</v>
      </c>
      <c r="G496" s="19">
        <f t="shared" si="30"/>
        <v>0.51219512195121952</v>
      </c>
      <c r="H496" s="16"/>
      <c r="I496" s="16"/>
      <c r="J496" s="16"/>
      <c r="K496" s="16"/>
      <c r="L496" s="16"/>
      <c r="M496" s="16"/>
      <c r="N496" s="16"/>
      <c r="O496" s="16"/>
      <c r="P496" s="16"/>
      <c r="Q496" s="16"/>
      <c r="R496" s="16"/>
      <c r="S496" s="16"/>
      <c r="T496" s="16"/>
      <c r="U496" s="16"/>
      <c r="V496" s="16"/>
      <c r="W496" s="16"/>
      <c r="X496" s="16"/>
      <c r="Y496" s="16"/>
      <c r="Z496" s="16"/>
    </row>
    <row r="497" spans="1:26" ht="15.75" customHeight="1">
      <c r="A497" s="14" t="s">
        <v>1670</v>
      </c>
      <c r="B497" s="18">
        <v>2</v>
      </c>
      <c r="C497" s="35" t="s">
        <v>420</v>
      </c>
      <c r="D497" s="16" t="s">
        <v>167</v>
      </c>
      <c r="E497" s="18">
        <v>3</v>
      </c>
      <c r="F497" s="18">
        <v>400</v>
      </c>
      <c r="G497" s="19">
        <f t="shared" si="30"/>
        <v>0.48780487804878048</v>
      </c>
      <c r="H497" s="16"/>
      <c r="I497" s="16"/>
      <c r="J497" s="16"/>
      <c r="K497" s="16"/>
      <c r="L497" s="16"/>
      <c r="M497" s="16"/>
      <c r="N497" s="16"/>
      <c r="O497" s="16"/>
      <c r="P497" s="16"/>
      <c r="Q497" s="16"/>
      <c r="R497" s="16"/>
      <c r="S497" s="16"/>
      <c r="T497" s="16"/>
      <c r="U497" s="16"/>
      <c r="V497" s="16"/>
      <c r="W497" s="16"/>
      <c r="X497" s="16"/>
      <c r="Y497" s="16"/>
      <c r="Z497" s="16"/>
    </row>
    <row r="498" spans="1:26" ht="15.75" customHeight="1">
      <c r="A498" s="14"/>
      <c r="B498" s="16"/>
      <c r="C498" s="33">
        <v>4714781020466</v>
      </c>
      <c r="D498" s="16" t="s">
        <v>174</v>
      </c>
      <c r="E498" s="18">
        <v>3</v>
      </c>
      <c r="F498" s="18">
        <v>420</v>
      </c>
      <c r="G498" s="19">
        <f t="shared" si="30"/>
        <v>0.51219512195121952</v>
      </c>
      <c r="H498" s="16"/>
      <c r="I498" s="16"/>
      <c r="J498" s="16"/>
      <c r="K498" s="16"/>
      <c r="L498" s="16"/>
      <c r="M498" s="16"/>
      <c r="N498" s="16"/>
      <c r="O498" s="16"/>
      <c r="P498" s="16"/>
      <c r="Q498" s="16"/>
      <c r="R498" s="16"/>
      <c r="S498" s="16"/>
      <c r="T498" s="16"/>
      <c r="U498" s="16"/>
      <c r="V498" s="16"/>
      <c r="W498" s="16"/>
      <c r="X498" s="16"/>
      <c r="Y498" s="16"/>
      <c r="Z498" s="16"/>
    </row>
    <row r="499" spans="1:26" ht="15.75" customHeight="1">
      <c r="A499" s="14" t="s">
        <v>1639</v>
      </c>
      <c r="B499" s="18">
        <v>2</v>
      </c>
      <c r="C499" s="35" t="s">
        <v>420</v>
      </c>
      <c r="D499" s="16" t="s">
        <v>167</v>
      </c>
      <c r="E499" s="18">
        <v>3</v>
      </c>
      <c r="F499" s="18">
        <v>400</v>
      </c>
      <c r="G499" s="19">
        <f t="shared" si="30"/>
        <v>0.48780487804878048</v>
      </c>
      <c r="H499" s="16"/>
      <c r="I499" s="16"/>
      <c r="J499" s="16"/>
      <c r="K499" s="16"/>
      <c r="L499" s="16"/>
      <c r="M499" s="16"/>
      <c r="N499" s="16"/>
      <c r="O499" s="16"/>
      <c r="P499" s="16"/>
      <c r="Q499" s="16"/>
      <c r="R499" s="16"/>
      <c r="S499" s="16"/>
      <c r="T499" s="16"/>
      <c r="U499" s="16"/>
      <c r="V499" s="16"/>
      <c r="W499" s="16"/>
      <c r="X499" s="16"/>
      <c r="Y499" s="16"/>
      <c r="Z499" s="16"/>
    </row>
    <row r="500" spans="1:26" ht="15.75" customHeight="1">
      <c r="A500" s="14"/>
      <c r="B500" s="18"/>
      <c r="C500" s="33">
        <v>4714781020503</v>
      </c>
      <c r="D500" s="16" t="s">
        <v>182</v>
      </c>
      <c r="E500" s="18">
        <v>3</v>
      </c>
      <c r="F500" s="18">
        <v>420</v>
      </c>
      <c r="G500" s="19">
        <f t="shared" si="30"/>
        <v>0.51219512195121952</v>
      </c>
      <c r="H500" s="16"/>
      <c r="I500" s="16"/>
      <c r="J500" s="16"/>
      <c r="K500" s="16"/>
      <c r="L500" s="16"/>
      <c r="M500" s="16"/>
      <c r="N500" s="16"/>
      <c r="O500" s="16"/>
      <c r="P500" s="16"/>
      <c r="Q500" s="16"/>
      <c r="R500" s="16"/>
      <c r="S500" s="16"/>
      <c r="T500" s="16"/>
      <c r="U500" s="16"/>
      <c r="V500" s="16"/>
      <c r="W500" s="16"/>
      <c r="X500" s="16"/>
      <c r="Y500" s="16"/>
      <c r="Z500" s="16"/>
    </row>
    <row r="501" spans="1:26" ht="15.75" customHeight="1">
      <c r="A501" s="14" t="s">
        <v>1671</v>
      </c>
      <c r="B501" s="18">
        <v>2</v>
      </c>
      <c r="C501" s="35" t="s">
        <v>37</v>
      </c>
      <c r="D501" s="16" t="s">
        <v>732</v>
      </c>
      <c r="E501" s="18">
        <v>2</v>
      </c>
      <c r="F501" s="18">
        <v>750</v>
      </c>
      <c r="G501" s="19">
        <f t="shared" ref="G501:G526" si="31">F501/1320</f>
        <v>0.56818181818181823</v>
      </c>
      <c r="H501" s="16"/>
      <c r="I501" s="16"/>
      <c r="J501" s="16"/>
      <c r="K501" s="16"/>
      <c r="L501" s="16"/>
      <c r="M501" s="16"/>
      <c r="N501" s="16"/>
      <c r="O501" s="16"/>
      <c r="P501" s="16"/>
      <c r="Q501" s="16"/>
      <c r="R501" s="16"/>
      <c r="S501" s="16"/>
      <c r="T501" s="16"/>
      <c r="U501" s="16"/>
      <c r="V501" s="16"/>
      <c r="W501" s="16"/>
      <c r="X501" s="16"/>
      <c r="Y501" s="16"/>
      <c r="Z501" s="16"/>
    </row>
    <row r="502" spans="1:26" ht="15.75" customHeight="1">
      <c r="A502" s="14"/>
      <c r="B502" s="18"/>
      <c r="C502" s="35" t="s">
        <v>25</v>
      </c>
      <c r="D502" s="16" t="s">
        <v>1059</v>
      </c>
      <c r="E502" s="18">
        <v>2</v>
      </c>
      <c r="F502" s="18">
        <v>570</v>
      </c>
      <c r="G502" s="19">
        <f t="shared" si="31"/>
        <v>0.43181818181818182</v>
      </c>
      <c r="H502" s="16"/>
      <c r="I502" s="16"/>
      <c r="J502" s="16"/>
      <c r="K502" s="16"/>
      <c r="L502" s="16"/>
      <c r="M502" s="16"/>
      <c r="N502" s="16"/>
      <c r="O502" s="16"/>
      <c r="P502" s="16"/>
      <c r="Q502" s="16"/>
      <c r="R502" s="16"/>
      <c r="S502" s="16"/>
      <c r="T502" s="16"/>
      <c r="U502" s="16"/>
      <c r="V502" s="16"/>
      <c r="W502" s="16"/>
      <c r="X502" s="16"/>
      <c r="Y502" s="16"/>
      <c r="Z502" s="16"/>
    </row>
    <row r="503" spans="1:26" ht="15.75" customHeight="1">
      <c r="A503" s="14" t="s">
        <v>1624</v>
      </c>
      <c r="B503" s="18">
        <v>2</v>
      </c>
      <c r="C503" s="35" t="s">
        <v>37</v>
      </c>
      <c r="D503" s="16" t="s">
        <v>732</v>
      </c>
      <c r="E503" s="18">
        <v>2</v>
      </c>
      <c r="F503" s="18">
        <v>750</v>
      </c>
      <c r="G503" s="19">
        <f t="shared" si="31"/>
        <v>0.56818181818181823</v>
      </c>
      <c r="H503" s="16"/>
      <c r="I503" s="16"/>
      <c r="J503" s="16"/>
      <c r="K503" s="16"/>
      <c r="L503" s="16"/>
      <c r="M503" s="16"/>
      <c r="N503" s="16"/>
      <c r="O503" s="16"/>
      <c r="P503" s="16"/>
      <c r="Q503" s="16"/>
      <c r="R503" s="16"/>
      <c r="S503" s="16"/>
      <c r="T503" s="16"/>
      <c r="U503" s="16"/>
      <c r="V503" s="16"/>
      <c r="W503" s="16"/>
      <c r="X503" s="16"/>
      <c r="Y503" s="16"/>
      <c r="Z503" s="16"/>
    </row>
    <row r="504" spans="1:26" ht="15.75" customHeight="1">
      <c r="A504" s="14"/>
      <c r="B504" s="18"/>
      <c r="C504" s="35" t="s">
        <v>23</v>
      </c>
      <c r="D504" s="16" t="s">
        <v>1061</v>
      </c>
      <c r="E504" s="18">
        <v>2</v>
      </c>
      <c r="F504" s="18">
        <v>570</v>
      </c>
      <c r="G504" s="19">
        <f t="shared" si="31"/>
        <v>0.43181818181818182</v>
      </c>
      <c r="H504" s="16"/>
      <c r="I504" s="16"/>
      <c r="J504" s="16"/>
      <c r="K504" s="16"/>
      <c r="L504" s="16"/>
      <c r="M504" s="16"/>
      <c r="N504" s="16"/>
      <c r="O504" s="16"/>
      <c r="P504" s="16"/>
      <c r="Q504" s="16"/>
      <c r="R504" s="16"/>
      <c r="S504" s="16"/>
      <c r="T504" s="16"/>
      <c r="U504" s="16"/>
      <c r="V504" s="16"/>
      <c r="W504" s="16"/>
      <c r="X504" s="16"/>
      <c r="Y504" s="16"/>
      <c r="Z504" s="16"/>
    </row>
    <row r="505" spans="1:26" ht="15.75" customHeight="1">
      <c r="A505" s="14" t="s">
        <v>1672</v>
      </c>
      <c r="B505" s="18">
        <v>2</v>
      </c>
      <c r="C505" s="35" t="s">
        <v>37</v>
      </c>
      <c r="D505" s="16" t="s">
        <v>732</v>
      </c>
      <c r="E505" s="18">
        <v>2</v>
      </c>
      <c r="F505" s="18">
        <v>750</v>
      </c>
      <c r="G505" s="19">
        <f t="shared" si="31"/>
        <v>0.56818181818181823</v>
      </c>
      <c r="H505" s="16"/>
      <c r="I505" s="16"/>
      <c r="J505" s="16"/>
      <c r="K505" s="16"/>
      <c r="L505" s="16"/>
      <c r="M505" s="16"/>
      <c r="N505" s="16"/>
      <c r="O505" s="16"/>
      <c r="P505" s="16"/>
      <c r="Q505" s="16"/>
      <c r="R505" s="16"/>
      <c r="S505" s="16"/>
      <c r="T505" s="16"/>
      <c r="U505" s="16"/>
      <c r="V505" s="16"/>
      <c r="W505" s="16"/>
      <c r="X505" s="16"/>
      <c r="Y505" s="16"/>
      <c r="Z505" s="16"/>
    </row>
    <row r="506" spans="1:26" ht="15.75" customHeight="1">
      <c r="A506" s="14"/>
      <c r="B506" s="18"/>
      <c r="C506" s="35" t="s">
        <v>27</v>
      </c>
      <c r="D506" s="16" t="s">
        <v>1062</v>
      </c>
      <c r="E506" s="18">
        <v>2</v>
      </c>
      <c r="F506" s="18">
        <v>570</v>
      </c>
      <c r="G506" s="19">
        <f t="shared" si="31"/>
        <v>0.43181818181818182</v>
      </c>
      <c r="H506" s="16"/>
      <c r="I506" s="16"/>
      <c r="J506" s="16"/>
      <c r="K506" s="16"/>
      <c r="L506" s="16"/>
      <c r="M506" s="16"/>
      <c r="N506" s="16"/>
      <c r="O506" s="16"/>
      <c r="P506" s="16"/>
      <c r="Q506" s="16"/>
      <c r="R506" s="16"/>
      <c r="S506" s="16"/>
      <c r="T506" s="16"/>
      <c r="U506" s="16"/>
      <c r="V506" s="16"/>
      <c r="W506" s="16"/>
      <c r="X506" s="16"/>
      <c r="Y506" s="16"/>
      <c r="Z506" s="16"/>
    </row>
    <row r="507" spans="1:26" ht="15.75" customHeight="1">
      <c r="A507" s="14" t="s">
        <v>1673</v>
      </c>
      <c r="B507" s="18">
        <v>2</v>
      </c>
      <c r="C507" s="35" t="s">
        <v>37</v>
      </c>
      <c r="D507" s="16" t="s">
        <v>732</v>
      </c>
      <c r="E507" s="18">
        <v>2</v>
      </c>
      <c r="F507" s="18">
        <v>750</v>
      </c>
      <c r="G507" s="19">
        <f t="shared" si="31"/>
        <v>0.56818181818181823</v>
      </c>
      <c r="H507" s="16"/>
      <c r="I507" s="16"/>
      <c r="J507" s="16"/>
      <c r="K507" s="16"/>
      <c r="L507" s="16"/>
      <c r="M507" s="16"/>
      <c r="N507" s="16"/>
      <c r="O507" s="16"/>
      <c r="P507" s="16"/>
      <c r="Q507" s="16"/>
      <c r="R507" s="16"/>
      <c r="S507" s="16"/>
      <c r="T507" s="16"/>
      <c r="U507" s="16"/>
      <c r="V507" s="16"/>
      <c r="W507" s="16"/>
      <c r="X507" s="16"/>
      <c r="Y507" s="16"/>
      <c r="Z507" s="16"/>
    </row>
    <row r="508" spans="1:26" ht="15.75" customHeight="1">
      <c r="A508" s="14"/>
      <c r="B508" s="18"/>
      <c r="C508" s="35" t="s">
        <v>29</v>
      </c>
      <c r="D508" s="16" t="s">
        <v>1055</v>
      </c>
      <c r="E508" s="18">
        <v>2</v>
      </c>
      <c r="F508" s="18">
        <v>570</v>
      </c>
      <c r="G508" s="19">
        <f t="shared" si="31"/>
        <v>0.43181818181818182</v>
      </c>
      <c r="H508" s="16"/>
      <c r="I508" s="16"/>
      <c r="J508" s="16"/>
      <c r="K508" s="16"/>
      <c r="L508" s="16"/>
      <c r="M508" s="16"/>
      <c r="N508" s="16"/>
      <c r="O508" s="16"/>
      <c r="P508" s="16"/>
      <c r="Q508" s="16"/>
      <c r="R508" s="16"/>
      <c r="S508" s="16"/>
      <c r="T508" s="16"/>
      <c r="U508" s="16"/>
      <c r="V508" s="16"/>
      <c r="W508" s="16"/>
      <c r="X508" s="16"/>
      <c r="Y508" s="16"/>
      <c r="Z508" s="16"/>
    </row>
    <row r="509" spans="1:26" ht="15.75" customHeight="1">
      <c r="A509" s="14" t="s">
        <v>1674</v>
      </c>
      <c r="B509" s="18">
        <v>3</v>
      </c>
      <c r="C509" s="35" t="s">
        <v>37</v>
      </c>
      <c r="D509" s="16" t="s">
        <v>732</v>
      </c>
      <c r="E509" s="18">
        <v>2</v>
      </c>
      <c r="F509" s="18">
        <v>750</v>
      </c>
      <c r="G509" s="19">
        <f t="shared" si="31"/>
        <v>0.56818181818181823</v>
      </c>
      <c r="H509" s="16"/>
      <c r="I509" s="16"/>
      <c r="J509" s="16"/>
      <c r="K509" s="16"/>
      <c r="L509" s="16"/>
      <c r="M509" s="16"/>
      <c r="N509" s="16"/>
      <c r="O509" s="16"/>
      <c r="P509" s="16"/>
      <c r="Q509" s="16"/>
      <c r="R509" s="16"/>
      <c r="S509" s="16"/>
      <c r="T509" s="16"/>
      <c r="U509" s="16"/>
      <c r="V509" s="16"/>
      <c r="W509" s="16"/>
      <c r="X509" s="16"/>
      <c r="Y509" s="16"/>
      <c r="Z509" s="16"/>
    </row>
    <row r="510" spans="1:26" ht="15.75" customHeight="1">
      <c r="A510" s="14"/>
      <c r="B510" s="18"/>
      <c r="C510" s="35" t="s">
        <v>25</v>
      </c>
      <c r="D510" s="16" t="s">
        <v>1059</v>
      </c>
      <c r="E510" s="18">
        <v>1</v>
      </c>
      <c r="F510" s="18">
        <v>285</v>
      </c>
      <c r="G510" s="19">
        <f t="shared" si="31"/>
        <v>0.21590909090909091</v>
      </c>
      <c r="H510" s="16"/>
      <c r="I510" s="16"/>
      <c r="J510" s="16"/>
      <c r="K510" s="16"/>
      <c r="L510" s="16"/>
      <c r="M510" s="16"/>
      <c r="N510" s="16"/>
      <c r="O510" s="16"/>
      <c r="P510" s="16"/>
      <c r="Q510" s="16"/>
      <c r="R510" s="16"/>
      <c r="S510" s="16"/>
      <c r="T510" s="16"/>
      <c r="U510" s="16"/>
      <c r="V510" s="16"/>
      <c r="W510" s="16"/>
      <c r="X510" s="16"/>
      <c r="Y510" s="16"/>
      <c r="Z510" s="16"/>
    </row>
    <row r="511" spans="1:26" ht="15.75" customHeight="1">
      <c r="A511" s="14"/>
      <c r="B511" s="18"/>
      <c r="C511" s="35" t="s">
        <v>29</v>
      </c>
      <c r="D511" s="16" t="s">
        <v>1055</v>
      </c>
      <c r="E511" s="18">
        <v>1</v>
      </c>
      <c r="F511" s="18">
        <v>285</v>
      </c>
      <c r="G511" s="19">
        <f t="shared" si="31"/>
        <v>0.21590909090909091</v>
      </c>
      <c r="H511" s="16"/>
      <c r="I511" s="16"/>
      <c r="J511" s="16"/>
      <c r="K511" s="16"/>
      <c r="L511" s="16"/>
      <c r="M511" s="16"/>
      <c r="N511" s="16"/>
      <c r="O511" s="16"/>
      <c r="P511" s="16"/>
      <c r="Q511" s="16"/>
      <c r="R511" s="16"/>
      <c r="S511" s="16"/>
      <c r="T511" s="16"/>
      <c r="U511" s="16"/>
      <c r="V511" s="16"/>
      <c r="W511" s="16"/>
      <c r="X511" s="16"/>
      <c r="Y511" s="16"/>
      <c r="Z511" s="16"/>
    </row>
    <row r="512" spans="1:26" ht="15.75" customHeight="1">
      <c r="A512" s="14" t="s">
        <v>1675</v>
      </c>
      <c r="B512" s="18">
        <v>3</v>
      </c>
      <c r="C512" s="35" t="s">
        <v>37</v>
      </c>
      <c r="D512" s="16" t="s">
        <v>732</v>
      </c>
      <c r="E512" s="18">
        <v>2</v>
      </c>
      <c r="F512" s="18">
        <v>750</v>
      </c>
      <c r="G512" s="19">
        <f t="shared" si="31"/>
        <v>0.56818181818181823</v>
      </c>
      <c r="H512" s="16"/>
      <c r="I512" s="16"/>
      <c r="J512" s="16"/>
      <c r="K512" s="16"/>
      <c r="L512" s="16"/>
      <c r="M512" s="16"/>
      <c r="N512" s="16"/>
      <c r="O512" s="16"/>
      <c r="P512" s="16"/>
      <c r="Q512" s="16"/>
      <c r="R512" s="16"/>
      <c r="S512" s="16"/>
      <c r="T512" s="16"/>
      <c r="U512" s="16"/>
      <c r="V512" s="16"/>
      <c r="W512" s="16"/>
      <c r="X512" s="16"/>
      <c r="Y512" s="16"/>
      <c r="Z512" s="16"/>
    </row>
    <row r="513" spans="1:26" ht="15.75" customHeight="1">
      <c r="A513" s="14"/>
      <c r="B513" s="18"/>
      <c r="C513" s="35" t="s">
        <v>29</v>
      </c>
      <c r="D513" s="16" t="s">
        <v>1055</v>
      </c>
      <c r="E513" s="18">
        <v>1</v>
      </c>
      <c r="F513" s="18">
        <v>285</v>
      </c>
      <c r="G513" s="19">
        <f t="shared" si="31"/>
        <v>0.21590909090909091</v>
      </c>
      <c r="H513" s="16"/>
      <c r="I513" s="16"/>
      <c r="J513" s="16"/>
      <c r="K513" s="16"/>
      <c r="L513" s="16"/>
      <c r="M513" s="16"/>
      <c r="N513" s="16"/>
      <c r="O513" s="16"/>
      <c r="P513" s="16"/>
      <c r="Q513" s="16"/>
      <c r="R513" s="16"/>
      <c r="S513" s="16"/>
      <c r="T513" s="16"/>
      <c r="U513" s="16"/>
      <c r="V513" s="16"/>
      <c r="W513" s="16"/>
      <c r="X513" s="16"/>
      <c r="Y513" s="16"/>
      <c r="Z513" s="16"/>
    </row>
    <row r="514" spans="1:26" ht="15.75" customHeight="1">
      <c r="A514" s="14"/>
      <c r="B514" s="18"/>
      <c r="C514" s="35" t="s">
        <v>27</v>
      </c>
      <c r="D514" s="16" t="s">
        <v>1062</v>
      </c>
      <c r="E514" s="18">
        <v>1</v>
      </c>
      <c r="F514" s="18">
        <v>285</v>
      </c>
      <c r="G514" s="19">
        <f t="shared" si="31"/>
        <v>0.21590909090909091</v>
      </c>
      <c r="H514" s="16"/>
      <c r="I514" s="16"/>
      <c r="J514" s="16"/>
      <c r="K514" s="16"/>
      <c r="L514" s="16"/>
      <c r="M514" s="16"/>
      <c r="N514" s="16"/>
      <c r="O514" s="16"/>
      <c r="P514" s="16"/>
      <c r="Q514" s="16"/>
      <c r="R514" s="16"/>
      <c r="S514" s="16"/>
      <c r="T514" s="16"/>
      <c r="U514" s="16"/>
      <c r="V514" s="16"/>
      <c r="W514" s="16"/>
      <c r="X514" s="16"/>
      <c r="Y514" s="16"/>
      <c r="Z514" s="16"/>
    </row>
    <row r="515" spans="1:26" ht="15.75" customHeight="1">
      <c r="A515" s="14" t="s">
        <v>1621</v>
      </c>
      <c r="B515" s="18">
        <v>3</v>
      </c>
      <c r="C515" s="35" t="s">
        <v>37</v>
      </c>
      <c r="D515" s="16" t="s">
        <v>732</v>
      </c>
      <c r="E515" s="18">
        <v>2</v>
      </c>
      <c r="F515" s="18">
        <v>750</v>
      </c>
      <c r="G515" s="19">
        <f t="shared" si="31"/>
        <v>0.56818181818181823</v>
      </c>
      <c r="H515" s="16"/>
      <c r="I515" s="16"/>
      <c r="J515" s="16"/>
      <c r="K515" s="16"/>
      <c r="L515" s="16"/>
      <c r="M515" s="16"/>
      <c r="N515" s="16"/>
      <c r="O515" s="16"/>
      <c r="P515" s="16"/>
      <c r="Q515" s="16"/>
      <c r="R515" s="16"/>
      <c r="S515" s="16"/>
      <c r="T515" s="16"/>
      <c r="U515" s="16"/>
      <c r="V515" s="16"/>
      <c r="W515" s="16"/>
      <c r="X515" s="16"/>
      <c r="Y515" s="16"/>
      <c r="Z515" s="16"/>
    </row>
    <row r="516" spans="1:26" ht="15.75" customHeight="1">
      <c r="A516" s="14"/>
      <c r="B516" s="18"/>
      <c r="C516" s="35" t="s">
        <v>29</v>
      </c>
      <c r="D516" s="16" t="s">
        <v>1055</v>
      </c>
      <c r="E516" s="18">
        <v>1</v>
      </c>
      <c r="F516" s="18">
        <v>285</v>
      </c>
      <c r="G516" s="19">
        <f t="shared" si="31"/>
        <v>0.21590909090909091</v>
      </c>
      <c r="H516" s="16"/>
      <c r="I516" s="16"/>
      <c r="J516" s="16"/>
      <c r="K516" s="16"/>
      <c r="L516" s="16"/>
      <c r="M516" s="16"/>
      <c r="N516" s="16"/>
      <c r="O516" s="16"/>
      <c r="P516" s="16"/>
      <c r="Q516" s="16"/>
      <c r="R516" s="16"/>
      <c r="S516" s="16"/>
      <c r="T516" s="16"/>
      <c r="U516" s="16"/>
      <c r="V516" s="16"/>
      <c r="W516" s="16"/>
      <c r="X516" s="16"/>
      <c r="Y516" s="16"/>
      <c r="Z516" s="16"/>
    </row>
    <row r="517" spans="1:26" ht="15.75" customHeight="1">
      <c r="A517" s="14"/>
      <c r="B517" s="18"/>
      <c r="C517" s="35" t="s">
        <v>23</v>
      </c>
      <c r="D517" s="16" t="s">
        <v>1061</v>
      </c>
      <c r="E517" s="18">
        <v>1</v>
      </c>
      <c r="F517" s="18">
        <v>285</v>
      </c>
      <c r="G517" s="19">
        <f t="shared" si="31"/>
        <v>0.21590909090909091</v>
      </c>
      <c r="H517" s="16"/>
      <c r="I517" s="16"/>
      <c r="J517" s="16"/>
      <c r="K517" s="16"/>
      <c r="L517" s="16"/>
      <c r="M517" s="16"/>
      <c r="N517" s="16"/>
      <c r="O517" s="16"/>
      <c r="P517" s="16"/>
      <c r="Q517" s="16"/>
      <c r="R517" s="16"/>
      <c r="S517" s="16"/>
      <c r="T517" s="16"/>
      <c r="U517" s="16"/>
      <c r="V517" s="16"/>
      <c r="W517" s="16"/>
      <c r="X517" s="16"/>
      <c r="Y517" s="16"/>
      <c r="Z517" s="16"/>
    </row>
    <row r="518" spans="1:26" ht="15.75" customHeight="1">
      <c r="A518" s="14" t="s">
        <v>1631</v>
      </c>
      <c r="B518" s="18">
        <v>3</v>
      </c>
      <c r="C518" s="35" t="s">
        <v>37</v>
      </c>
      <c r="D518" s="16" t="s">
        <v>732</v>
      </c>
      <c r="E518" s="18">
        <v>2</v>
      </c>
      <c r="F518" s="18">
        <v>750</v>
      </c>
      <c r="G518" s="19">
        <f t="shared" si="31"/>
        <v>0.56818181818181823</v>
      </c>
      <c r="H518" s="16"/>
      <c r="I518" s="16"/>
      <c r="J518" s="16"/>
      <c r="K518" s="16"/>
      <c r="L518" s="16"/>
      <c r="M518" s="16"/>
      <c r="N518" s="16"/>
      <c r="O518" s="16"/>
      <c r="P518" s="16"/>
      <c r="Q518" s="16"/>
      <c r="R518" s="16"/>
      <c r="S518" s="16"/>
      <c r="T518" s="16"/>
      <c r="U518" s="16"/>
      <c r="V518" s="16"/>
      <c r="W518" s="16"/>
      <c r="X518" s="16"/>
      <c r="Y518" s="16"/>
      <c r="Z518" s="16"/>
    </row>
    <row r="519" spans="1:26" ht="15.75" customHeight="1">
      <c r="A519" s="14"/>
      <c r="B519" s="18"/>
      <c r="C519" s="35" t="s">
        <v>25</v>
      </c>
      <c r="D519" s="16" t="s">
        <v>1059</v>
      </c>
      <c r="E519" s="18">
        <v>1</v>
      </c>
      <c r="F519" s="18">
        <v>285</v>
      </c>
      <c r="G519" s="19">
        <f t="shared" si="31"/>
        <v>0.21590909090909091</v>
      </c>
      <c r="H519" s="16"/>
      <c r="I519" s="16"/>
      <c r="J519" s="16"/>
      <c r="K519" s="16"/>
      <c r="L519" s="16"/>
      <c r="M519" s="16"/>
      <c r="N519" s="16"/>
      <c r="O519" s="16"/>
      <c r="P519" s="16"/>
      <c r="Q519" s="16"/>
      <c r="R519" s="16"/>
      <c r="S519" s="16"/>
      <c r="T519" s="16"/>
      <c r="U519" s="16"/>
      <c r="V519" s="16"/>
      <c r="W519" s="16"/>
      <c r="X519" s="16"/>
      <c r="Y519" s="16"/>
      <c r="Z519" s="16"/>
    </row>
    <row r="520" spans="1:26" ht="15.75" customHeight="1">
      <c r="A520" s="14"/>
      <c r="B520" s="18"/>
      <c r="C520" s="35" t="s">
        <v>23</v>
      </c>
      <c r="D520" s="16" t="s">
        <v>1061</v>
      </c>
      <c r="E520" s="18">
        <v>1</v>
      </c>
      <c r="F520" s="18">
        <v>285</v>
      </c>
      <c r="G520" s="19">
        <f t="shared" si="31"/>
        <v>0.21590909090909091</v>
      </c>
      <c r="H520" s="16"/>
      <c r="I520" s="16"/>
      <c r="J520" s="16"/>
      <c r="K520" s="16"/>
      <c r="L520" s="16"/>
      <c r="M520" s="16"/>
      <c r="N520" s="16"/>
      <c r="O520" s="16"/>
      <c r="P520" s="16"/>
      <c r="Q520" s="16"/>
      <c r="R520" s="16"/>
      <c r="S520" s="16"/>
      <c r="T520" s="16"/>
      <c r="U520" s="16"/>
      <c r="V520" s="16"/>
      <c r="W520" s="16"/>
      <c r="X520" s="16"/>
      <c r="Y520" s="16"/>
      <c r="Z520" s="16"/>
    </row>
    <row r="521" spans="1:26" ht="15.75" customHeight="1">
      <c r="A521" s="14" t="s">
        <v>1676</v>
      </c>
      <c r="B521" s="18">
        <v>3</v>
      </c>
      <c r="C521" s="35" t="s">
        <v>37</v>
      </c>
      <c r="D521" s="16" t="s">
        <v>732</v>
      </c>
      <c r="E521" s="18">
        <v>2</v>
      </c>
      <c r="F521" s="18">
        <v>750</v>
      </c>
      <c r="G521" s="19">
        <f t="shared" si="31"/>
        <v>0.56818181818181823</v>
      </c>
      <c r="H521" s="16"/>
      <c r="I521" s="16"/>
      <c r="J521" s="16"/>
      <c r="K521" s="16"/>
      <c r="L521" s="16"/>
      <c r="M521" s="16"/>
      <c r="N521" s="16"/>
      <c r="O521" s="16"/>
      <c r="P521" s="16"/>
      <c r="Q521" s="16"/>
      <c r="R521" s="16"/>
      <c r="S521" s="16"/>
      <c r="T521" s="16"/>
      <c r="U521" s="16"/>
      <c r="V521" s="16"/>
      <c r="W521" s="16"/>
      <c r="X521" s="16"/>
      <c r="Y521" s="16"/>
      <c r="Z521" s="16"/>
    </row>
    <row r="522" spans="1:26" ht="15.75" customHeight="1">
      <c r="A522" s="14"/>
      <c r="B522" s="18"/>
      <c r="C522" s="35" t="s">
        <v>25</v>
      </c>
      <c r="D522" s="16" t="s">
        <v>1059</v>
      </c>
      <c r="E522" s="18">
        <v>1</v>
      </c>
      <c r="F522" s="18">
        <v>285</v>
      </c>
      <c r="G522" s="19">
        <f t="shared" si="31"/>
        <v>0.21590909090909091</v>
      </c>
      <c r="H522" s="16"/>
      <c r="I522" s="16"/>
      <c r="J522" s="16"/>
      <c r="K522" s="16"/>
      <c r="L522" s="16"/>
      <c r="M522" s="16"/>
      <c r="N522" s="16"/>
      <c r="O522" s="16"/>
      <c r="P522" s="16"/>
      <c r="Q522" s="16"/>
      <c r="R522" s="16"/>
      <c r="S522" s="16"/>
      <c r="T522" s="16"/>
      <c r="U522" s="16"/>
      <c r="V522" s="16"/>
      <c r="W522" s="16"/>
      <c r="X522" s="16"/>
      <c r="Y522" s="16"/>
      <c r="Z522" s="16"/>
    </row>
    <row r="523" spans="1:26" ht="15.75" customHeight="1">
      <c r="A523" s="14"/>
      <c r="B523" s="18"/>
      <c r="C523" s="35" t="s">
        <v>27</v>
      </c>
      <c r="D523" s="16" t="s">
        <v>1062</v>
      </c>
      <c r="E523" s="18">
        <v>1</v>
      </c>
      <c r="F523" s="18">
        <v>285</v>
      </c>
      <c r="G523" s="19">
        <f t="shared" si="31"/>
        <v>0.21590909090909091</v>
      </c>
      <c r="H523" s="16"/>
      <c r="I523" s="16"/>
      <c r="J523" s="16"/>
      <c r="K523" s="16"/>
      <c r="L523" s="16"/>
      <c r="M523" s="16"/>
      <c r="N523" s="16"/>
      <c r="O523" s="16"/>
      <c r="P523" s="16"/>
      <c r="Q523" s="16"/>
      <c r="R523" s="16"/>
      <c r="S523" s="16"/>
      <c r="T523" s="16"/>
      <c r="U523" s="16"/>
      <c r="V523" s="16"/>
      <c r="W523" s="16"/>
      <c r="X523" s="16"/>
      <c r="Y523" s="16"/>
      <c r="Z523" s="16"/>
    </row>
    <row r="524" spans="1:26" ht="15.75" customHeight="1">
      <c r="A524" s="14" t="s">
        <v>1677</v>
      </c>
      <c r="B524" s="18">
        <v>3</v>
      </c>
      <c r="C524" s="35" t="s">
        <v>37</v>
      </c>
      <c r="D524" s="16" t="s">
        <v>732</v>
      </c>
      <c r="E524" s="18">
        <v>2</v>
      </c>
      <c r="F524" s="18">
        <v>750</v>
      </c>
      <c r="G524" s="19">
        <f t="shared" si="31"/>
        <v>0.56818181818181823</v>
      </c>
      <c r="H524" s="16"/>
      <c r="I524" s="16"/>
      <c r="J524" s="16"/>
      <c r="K524" s="16"/>
      <c r="L524" s="16"/>
      <c r="M524" s="16"/>
      <c r="N524" s="16"/>
      <c r="O524" s="16"/>
      <c r="P524" s="16"/>
      <c r="Q524" s="16"/>
      <c r="R524" s="16"/>
      <c r="S524" s="16"/>
      <c r="T524" s="16"/>
      <c r="U524" s="16"/>
      <c r="V524" s="16"/>
      <c r="W524" s="16"/>
      <c r="X524" s="16"/>
      <c r="Y524" s="16"/>
      <c r="Z524" s="16"/>
    </row>
    <row r="525" spans="1:26" ht="15.75" customHeight="1">
      <c r="A525" s="14"/>
      <c r="B525" s="18"/>
      <c r="C525" s="35" t="s">
        <v>27</v>
      </c>
      <c r="D525" s="16" t="s">
        <v>1062</v>
      </c>
      <c r="E525" s="18">
        <v>1</v>
      </c>
      <c r="F525" s="18">
        <v>285</v>
      </c>
      <c r="G525" s="19">
        <f t="shared" si="31"/>
        <v>0.21590909090909091</v>
      </c>
      <c r="H525" s="16"/>
      <c r="I525" s="16"/>
      <c r="J525" s="16"/>
      <c r="K525" s="16"/>
      <c r="L525" s="16"/>
      <c r="M525" s="16"/>
      <c r="N525" s="16"/>
      <c r="O525" s="16"/>
      <c r="P525" s="16"/>
      <c r="Q525" s="16"/>
      <c r="R525" s="16"/>
      <c r="S525" s="16"/>
      <c r="T525" s="16"/>
      <c r="U525" s="16"/>
      <c r="V525" s="16"/>
      <c r="W525" s="16"/>
      <c r="X525" s="16"/>
      <c r="Y525" s="16"/>
      <c r="Z525" s="16"/>
    </row>
    <row r="526" spans="1:26" ht="15.75" customHeight="1">
      <c r="A526" s="14"/>
      <c r="B526" s="18"/>
      <c r="C526" s="35" t="s">
        <v>23</v>
      </c>
      <c r="D526" s="16" t="s">
        <v>1061</v>
      </c>
      <c r="E526" s="18">
        <v>1</v>
      </c>
      <c r="F526" s="18">
        <v>285</v>
      </c>
      <c r="G526" s="19">
        <f t="shared" si="31"/>
        <v>0.21590909090909091</v>
      </c>
      <c r="H526" s="16"/>
      <c r="I526" s="16"/>
      <c r="J526" s="16"/>
      <c r="K526" s="16"/>
      <c r="L526" s="16"/>
      <c r="M526" s="16"/>
      <c r="N526" s="16"/>
      <c r="O526" s="16"/>
      <c r="P526" s="16"/>
      <c r="Q526" s="16"/>
      <c r="R526" s="16"/>
      <c r="S526" s="16"/>
      <c r="T526" s="16"/>
      <c r="U526" s="16"/>
      <c r="V526" s="16"/>
      <c r="W526" s="16"/>
      <c r="X526" s="16"/>
      <c r="Y526" s="16"/>
      <c r="Z526" s="16"/>
    </row>
    <row r="527" spans="1:26" ht="15.75" customHeight="1">
      <c r="A527" s="14" t="s">
        <v>1678</v>
      </c>
      <c r="B527" s="18">
        <v>1</v>
      </c>
      <c r="C527" s="33">
        <v>4714781020794</v>
      </c>
      <c r="D527" s="14" t="s">
        <v>264</v>
      </c>
      <c r="E527" s="18">
        <v>2</v>
      </c>
      <c r="F527" s="18">
        <v>230</v>
      </c>
      <c r="G527" s="19">
        <f t="shared" ref="G527:G535" si="32">F527/230</f>
        <v>1</v>
      </c>
      <c r="H527" s="16"/>
      <c r="I527" s="16"/>
      <c r="J527" s="16"/>
      <c r="K527" s="16"/>
      <c r="L527" s="16"/>
      <c r="M527" s="16"/>
      <c r="N527" s="16"/>
      <c r="O527" s="16"/>
      <c r="P527" s="16"/>
      <c r="Q527" s="16"/>
      <c r="R527" s="16"/>
      <c r="S527" s="16"/>
      <c r="T527" s="16"/>
      <c r="U527" s="16"/>
      <c r="V527" s="16"/>
      <c r="W527" s="16"/>
      <c r="X527" s="16"/>
      <c r="Y527" s="16"/>
      <c r="Z527" s="16"/>
    </row>
    <row r="528" spans="1:26" ht="15.75" customHeight="1">
      <c r="A528" s="14" t="s">
        <v>1679</v>
      </c>
      <c r="B528" s="18">
        <v>1</v>
      </c>
      <c r="C528" s="33">
        <v>4714781020800</v>
      </c>
      <c r="D528" s="14" t="s">
        <v>271</v>
      </c>
      <c r="E528" s="18">
        <v>2</v>
      </c>
      <c r="F528" s="18">
        <v>230</v>
      </c>
      <c r="G528" s="19">
        <f t="shared" si="32"/>
        <v>1</v>
      </c>
      <c r="H528" s="16"/>
      <c r="I528" s="16"/>
      <c r="J528" s="16"/>
      <c r="K528" s="16"/>
      <c r="L528" s="16"/>
      <c r="M528" s="16"/>
      <c r="N528" s="16"/>
      <c r="O528" s="16"/>
      <c r="P528" s="16"/>
      <c r="Q528" s="16"/>
      <c r="R528" s="16"/>
      <c r="S528" s="16"/>
      <c r="T528" s="16"/>
      <c r="U528" s="16"/>
      <c r="V528" s="16"/>
      <c r="W528" s="16"/>
      <c r="X528" s="16"/>
      <c r="Y528" s="16"/>
      <c r="Z528" s="16"/>
    </row>
    <row r="529" spans="1:26" ht="15.75" customHeight="1">
      <c r="A529" s="14" t="s">
        <v>1680</v>
      </c>
      <c r="B529" s="18">
        <v>1</v>
      </c>
      <c r="C529" s="33">
        <v>4714781020817</v>
      </c>
      <c r="D529" s="14" t="s">
        <v>303</v>
      </c>
      <c r="E529" s="18">
        <v>2</v>
      </c>
      <c r="F529" s="18">
        <v>230</v>
      </c>
      <c r="G529" s="19">
        <f t="shared" si="32"/>
        <v>1</v>
      </c>
      <c r="H529" s="16"/>
      <c r="I529" s="16"/>
      <c r="J529" s="16"/>
      <c r="K529" s="16"/>
      <c r="L529" s="16"/>
      <c r="M529" s="16"/>
      <c r="N529" s="16"/>
      <c r="O529" s="16"/>
      <c r="P529" s="16"/>
      <c r="Q529" s="16"/>
      <c r="R529" s="16"/>
      <c r="S529" s="16"/>
      <c r="T529" s="16"/>
      <c r="U529" s="16"/>
      <c r="V529" s="16"/>
      <c r="W529" s="16"/>
      <c r="X529" s="16"/>
      <c r="Y529" s="16"/>
      <c r="Z529" s="16"/>
    </row>
    <row r="530" spans="1:26" ht="15.75" customHeight="1">
      <c r="A530" s="14" t="s">
        <v>1681</v>
      </c>
      <c r="B530" s="18">
        <v>2</v>
      </c>
      <c r="C530" s="33">
        <v>4714781020794</v>
      </c>
      <c r="D530" s="14" t="s">
        <v>264</v>
      </c>
      <c r="E530" s="18">
        <v>1</v>
      </c>
      <c r="F530" s="18">
        <v>115</v>
      </c>
      <c r="G530" s="19">
        <f t="shared" si="32"/>
        <v>0.5</v>
      </c>
      <c r="H530" s="16"/>
      <c r="I530" s="16"/>
      <c r="J530" s="16"/>
      <c r="K530" s="16"/>
      <c r="L530" s="16"/>
      <c r="M530" s="16"/>
      <c r="N530" s="16"/>
      <c r="O530" s="16"/>
      <c r="P530" s="16"/>
      <c r="Q530" s="16"/>
      <c r="R530" s="16"/>
      <c r="S530" s="16"/>
      <c r="T530" s="16"/>
      <c r="U530" s="16"/>
      <c r="V530" s="16"/>
      <c r="W530" s="16"/>
      <c r="X530" s="16"/>
      <c r="Y530" s="16"/>
      <c r="Z530" s="16"/>
    </row>
    <row r="531" spans="1:26" ht="15.75" customHeight="1">
      <c r="A531" s="14"/>
      <c r="B531" s="14"/>
      <c r="C531" s="33">
        <v>4714781020800</v>
      </c>
      <c r="D531" s="14" t="s">
        <v>271</v>
      </c>
      <c r="E531" s="18">
        <v>1</v>
      </c>
      <c r="F531" s="18">
        <v>115</v>
      </c>
      <c r="G531" s="19">
        <f t="shared" si="32"/>
        <v>0.5</v>
      </c>
      <c r="H531" s="16"/>
      <c r="I531" s="16"/>
      <c r="J531" s="16"/>
      <c r="K531" s="16"/>
      <c r="L531" s="16"/>
      <c r="M531" s="16"/>
      <c r="N531" s="16"/>
      <c r="O531" s="16"/>
      <c r="P531" s="16"/>
      <c r="Q531" s="16"/>
      <c r="R531" s="16"/>
      <c r="S531" s="16"/>
      <c r="T531" s="16"/>
      <c r="U531" s="16"/>
      <c r="V531" s="16"/>
      <c r="W531" s="16"/>
      <c r="X531" s="16"/>
      <c r="Y531" s="16"/>
      <c r="Z531" s="16"/>
    </row>
    <row r="532" spans="1:26" ht="15.75" customHeight="1">
      <c r="A532" s="14" t="s">
        <v>1682</v>
      </c>
      <c r="B532" s="18">
        <v>2</v>
      </c>
      <c r="C532" s="33">
        <v>4714781020794</v>
      </c>
      <c r="D532" s="14" t="s">
        <v>264</v>
      </c>
      <c r="E532" s="18">
        <v>1</v>
      </c>
      <c r="F532" s="18">
        <v>115</v>
      </c>
      <c r="G532" s="19">
        <f t="shared" si="32"/>
        <v>0.5</v>
      </c>
      <c r="H532" s="16"/>
      <c r="I532" s="16"/>
      <c r="J532" s="16"/>
      <c r="K532" s="16"/>
      <c r="L532" s="16"/>
      <c r="M532" s="16"/>
      <c r="N532" s="16"/>
      <c r="O532" s="16"/>
      <c r="P532" s="16"/>
      <c r="Q532" s="16"/>
      <c r="R532" s="16"/>
      <c r="S532" s="16"/>
      <c r="T532" s="16"/>
      <c r="U532" s="16"/>
      <c r="V532" s="16"/>
      <c r="W532" s="16"/>
      <c r="X532" s="16"/>
      <c r="Y532" s="16"/>
      <c r="Z532" s="16"/>
    </row>
    <row r="533" spans="1:26" ht="15.75" customHeight="1">
      <c r="A533" s="14"/>
      <c r="B533" s="14"/>
      <c r="C533" s="33">
        <v>4714781020817</v>
      </c>
      <c r="D533" s="14" t="s">
        <v>303</v>
      </c>
      <c r="E533" s="18">
        <v>1</v>
      </c>
      <c r="F533" s="18">
        <v>115</v>
      </c>
      <c r="G533" s="19">
        <f t="shared" si="32"/>
        <v>0.5</v>
      </c>
      <c r="H533" s="16"/>
      <c r="I533" s="16"/>
      <c r="J533" s="16"/>
      <c r="K533" s="16"/>
      <c r="L533" s="16"/>
      <c r="M533" s="16"/>
      <c r="N533" s="16"/>
      <c r="O533" s="16"/>
      <c r="P533" s="16"/>
      <c r="Q533" s="16"/>
      <c r="R533" s="16"/>
      <c r="S533" s="16"/>
      <c r="T533" s="16"/>
      <c r="U533" s="16"/>
      <c r="V533" s="16"/>
      <c r="W533" s="16"/>
      <c r="X533" s="16"/>
      <c r="Y533" s="16"/>
      <c r="Z533" s="16"/>
    </row>
    <row r="534" spans="1:26" ht="15.75" customHeight="1">
      <c r="A534" s="14" t="s">
        <v>1615</v>
      </c>
      <c r="B534" s="18">
        <v>2</v>
      </c>
      <c r="C534" s="33">
        <v>4714781020800</v>
      </c>
      <c r="D534" s="14" t="s">
        <v>271</v>
      </c>
      <c r="E534" s="18">
        <v>1</v>
      </c>
      <c r="F534" s="18">
        <v>115</v>
      </c>
      <c r="G534" s="19">
        <f t="shared" si="32"/>
        <v>0.5</v>
      </c>
      <c r="H534" s="16"/>
      <c r="I534" s="16"/>
      <c r="J534" s="16"/>
      <c r="K534" s="16"/>
      <c r="L534" s="16"/>
      <c r="M534" s="16"/>
      <c r="N534" s="16"/>
      <c r="O534" s="16"/>
      <c r="P534" s="16"/>
      <c r="Q534" s="16"/>
      <c r="R534" s="16"/>
      <c r="S534" s="16"/>
      <c r="T534" s="16"/>
      <c r="U534" s="16"/>
      <c r="V534" s="16"/>
      <c r="W534" s="16"/>
      <c r="X534" s="16"/>
      <c r="Y534" s="16"/>
      <c r="Z534" s="16"/>
    </row>
    <row r="535" spans="1:26" ht="15.75" customHeight="1">
      <c r="A535" s="14"/>
      <c r="B535" s="14"/>
      <c r="C535" s="33">
        <v>4714781020817</v>
      </c>
      <c r="D535" s="14" t="s">
        <v>303</v>
      </c>
      <c r="E535" s="18">
        <v>1</v>
      </c>
      <c r="F535" s="18">
        <v>115</v>
      </c>
      <c r="G535" s="19">
        <f t="shared" si="32"/>
        <v>0.5</v>
      </c>
      <c r="H535" s="16"/>
      <c r="I535" s="16"/>
      <c r="J535" s="16"/>
      <c r="K535" s="16"/>
      <c r="L535" s="16"/>
      <c r="M535" s="16"/>
      <c r="N535" s="16"/>
      <c r="O535" s="16"/>
      <c r="P535" s="16"/>
      <c r="Q535" s="16"/>
      <c r="R535" s="16"/>
      <c r="S535" s="16"/>
      <c r="T535" s="16"/>
      <c r="U535" s="16"/>
      <c r="V535" s="16"/>
      <c r="W535" s="16"/>
      <c r="X535" s="16"/>
      <c r="Y535" s="16"/>
      <c r="Z535" s="16"/>
    </row>
    <row r="536" spans="1:26" ht="15.75" customHeight="1">
      <c r="A536" s="14" t="s">
        <v>1683</v>
      </c>
      <c r="B536" s="18">
        <v>1</v>
      </c>
      <c r="C536" s="33">
        <v>4714781020770</v>
      </c>
      <c r="D536" s="14" t="s">
        <v>305</v>
      </c>
      <c r="E536" s="18">
        <v>2</v>
      </c>
      <c r="F536" s="18">
        <v>270</v>
      </c>
      <c r="G536" s="19">
        <f t="shared" ref="G536:G539" si="33">F536/270</f>
        <v>1</v>
      </c>
      <c r="H536" s="16"/>
      <c r="I536" s="16"/>
      <c r="J536" s="16"/>
      <c r="K536" s="16"/>
      <c r="L536" s="16"/>
      <c r="M536" s="16"/>
      <c r="N536" s="16"/>
      <c r="O536" s="16"/>
      <c r="P536" s="16"/>
      <c r="Q536" s="16"/>
      <c r="R536" s="16"/>
      <c r="S536" s="16"/>
      <c r="T536" s="16"/>
      <c r="U536" s="16"/>
      <c r="V536" s="16"/>
      <c r="W536" s="16"/>
      <c r="X536" s="16"/>
      <c r="Y536" s="16"/>
      <c r="Z536" s="16"/>
    </row>
    <row r="537" spans="1:26" ht="15.75" customHeight="1">
      <c r="A537" s="14" t="s">
        <v>1643</v>
      </c>
      <c r="B537" s="18">
        <v>1</v>
      </c>
      <c r="C537" s="33">
        <v>4714781020787</v>
      </c>
      <c r="D537" s="14" t="s">
        <v>307</v>
      </c>
      <c r="E537" s="18">
        <v>2</v>
      </c>
      <c r="F537" s="18">
        <v>270</v>
      </c>
      <c r="G537" s="19">
        <f t="shared" si="33"/>
        <v>1</v>
      </c>
      <c r="H537" s="16"/>
      <c r="I537" s="16"/>
      <c r="J537" s="16"/>
      <c r="K537" s="16"/>
      <c r="L537" s="16"/>
      <c r="M537" s="16"/>
      <c r="N537" s="16"/>
      <c r="O537" s="16"/>
      <c r="P537" s="16"/>
      <c r="Q537" s="16"/>
      <c r="R537" s="16"/>
      <c r="S537" s="16"/>
      <c r="T537" s="16"/>
      <c r="U537" s="16"/>
      <c r="V537" s="16"/>
      <c r="W537" s="16"/>
      <c r="X537" s="16"/>
      <c r="Y537" s="16"/>
      <c r="Z537" s="16"/>
    </row>
    <row r="538" spans="1:26" ht="15.75" customHeight="1">
      <c r="A538" s="14" t="s">
        <v>1616</v>
      </c>
      <c r="B538" s="18">
        <v>2</v>
      </c>
      <c r="C538" s="33">
        <v>4714781020770</v>
      </c>
      <c r="D538" s="14" t="s">
        <v>305</v>
      </c>
      <c r="E538" s="18">
        <v>1</v>
      </c>
      <c r="F538" s="18">
        <v>135</v>
      </c>
      <c r="G538" s="19">
        <f t="shared" si="33"/>
        <v>0.5</v>
      </c>
      <c r="H538" s="16"/>
      <c r="I538" s="16"/>
      <c r="J538" s="16"/>
      <c r="K538" s="16"/>
      <c r="L538" s="16"/>
      <c r="M538" s="16"/>
      <c r="N538" s="16"/>
      <c r="O538" s="16"/>
      <c r="P538" s="16"/>
      <c r="Q538" s="16"/>
      <c r="R538" s="16"/>
      <c r="S538" s="16"/>
      <c r="T538" s="16"/>
      <c r="U538" s="16"/>
      <c r="V538" s="16"/>
      <c r="W538" s="16"/>
      <c r="X538" s="16"/>
      <c r="Y538" s="16"/>
      <c r="Z538" s="16"/>
    </row>
    <row r="539" spans="1:26" ht="15.75" customHeight="1">
      <c r="A539" s="14"/>
      <c r="B539" s="14"/>
      <c r="C539" s="33">
        <v>4714781020787</v>
      </c>
      <c r="D539" s="14" t="s">
        <v>307</v>
      </c>
      <c r="E539" s="18">
        <v>1</v>
      </c>
      <c r="F539" s="18">
        <v>135</v>
      </c>
      <c r="G539" s="19">
        <f t="shared" si="33"/>
        <v>0.5</v>
      </c>
      <c r="H539" s="16"/>
      <c r="I539" s="16"/>
      <c r="J539" s="16"/>
      <c r="K539" s="16"/>
      <c r="L539" s="16"/>
      <c r="M539" s="16"/>
      <c r="N539" s="16"/>
      <c r="O539" s="16"/>
      <c r="P539" s="16"/>
      <c r="Q539" s="16"/>
      <c r="R539" s="16"/>
      <c r="S539" s="16"/>
      <c r="T539" s="16"/>
      <c r="U539" s="16"/>
      <c r="V539" s="16"/>
      <c r="W539" s="16"/>
      <c r="X539" s="16"/>
      <c r="Y539" s="16"/>
      <c r="Z539" s="16"/>
    </row>
    <row r="540" spans="1:26" ht="15.75" customHeight="1">
      <c r="A540" s="14" t="s">
        <v>1642</v>
      </c>
      <c r="B540" s="18">
        <v>1</v>
      </c>
      <c r="C540" s="33">
        <v>4714781020848</v>
      </c>
      <c r="D540" s="14" t="s">
        <v>322</v>
      </c>
      <c r="E540" s="18">
        <v>2</v>
      </c>
      <c r="F540" s="18">
        <v>650</v>
      </c>
      <c r="G540" s="19">
        <f t="shared" ref="G540:G555" si="34">F540/650</f>
        <v>1</v>
      </c>
      <c r="H540" s="16"/>
      <c r="I540" s="16"/>
      <c r="J540" s="16"/>
      <c r="K540" s="16"/>
      <c r="L540" s="16"/>
      <c r="M540" s="16"/>
      <c r="N540" s="16"/>
      <c r="O540" s="16"/>
      <c r="P540" s="16"/>
      <c r="Q540" s="16"/>
      <c r="R540" s="16"/>
      <c r="S540" s="16"/>
      <c r="T540" s="16"/>
      <c r="U540" s="16"/>
      <c r="V540" s="16"/>
      <c r="W540" s="16"/>
      <c r="X540" s="16"/>
      <c r="Y540" s="16"/>
      <c r="Z540" s="16"/>
    </row>
    <row r="541" spans="1:26" ht="15.75" customHeight="1">
      <c r="A541" s="14" t="s">
        <v>1684</v>
      </c>
      <c r="B541" s="18">
        <v>1</v>
      </c>
      <c r="C541" s="33" t="s">
        <v>445</v>
      </c>
      <c r="D541" s="14" t="s">
        <v>324</v>
      </c>
      <c r="E541" s="18">
        <v>2</v>
      </c>
      <c r="F541" s="18">
        <v>650</v>
      </c>
      <c r="G541" s="19">
        <f t="shared" si="34"/>
        <v>1</v>
      </c>
      <c r="H541" s="16"/>
      <c r="I541" s="16"/>
      <c r="J541" s="16"/>
      <c r="K541" s="16"/>
      <c r="L541" s="16"/>
      <c r="M541" s="16"/>
      <c r="N541" s="16"/>
      <c r="O541" s="16"/>
      <c r="P541" s="16"/>
      <c r="Q541" s="16"/>
      <c r="R541" s="16"/>
      <c r="S541" s="16"/>
      <c r="T541" s="16"/>
      <c r="U541" s="16"/>
      <c r="V541" s="16"/>
      <c r="W541" s="16"/>
      <c r="X541" s="16"/>
      <c r="Y541" s="16"/>
      <c r="Z541" s="16"/>
    </row>
    <row r="542" spans="1:26" ht="15.75" customHeight="1">
      <c r="A542" s="14" t="s">
        <v>1622</v>
      </c>
      <c r="B542" s="18">
        <v>2</v>
      </c>
      <c r="C542" s="33">
        <v>4714781020848</v>
      </c>
      <c r="D542" s="14" t="s">
        <v>322</v>
      </c>
      <c r="E542" s="18">
        <v>1</v>
      </c>
      <c r="F542" s="18">
        <v>325</v>
      </c>
      <c r="G542" s="19">
        <f t="shared" si="34"/>
        <v>0.5</v>
      </c>
      <c r="H542" s="16"/>
      <c r="I542" s="16"/>
      <c r="J542" s="16"/>
      <c r="K542" s="16"/>
      <c r="L542" s="16"/>
      <c r="M542" s="16"/>
      <c r="N542" s="16"/>
      <c r="O542" s="16"/>
      <c r="P542" s="16"/>
      <c r="Q542" s="16"/>
      <c r="R542" s="16"/>
      <c r="S542" s="16"/>
      <c r="T542" s="16"/>
      <c r="U542" s="16"/>
      <c r="V542" s="16"/>
      <c r="W542" s="16"/>
      <c r="X542" s="16"/>
      <c r="Y542" s="16"/>
      <c r="Z542" s="16"/>
    </row>
    <row r="543" spans="1:26" ht="15.75" customHeight="1">
      <c r="A543" s="14"/>
      <c r="B543" s="14"/>
      <c r="C543" s="33" t="s">
        <v>445</v>
      </c>
      <c r="D543" s="14" t="s">
        <v>324</v>
      </c>
      <c r="E543" s="18">
        <v>1</v>
      </c>
      <c r="F543" s="18">
        <v>325</v>
      </c>
      <c r="G543" s="19">
        <f t="shared" si="34"/>
        <v>0.5</v>
      </c>
      <c r="H543" s="16"/>
      <c r="I543" s="16"/>
      <c r="J543" s="16"/>
      <c r="K543" s="16"/>
      <c r="L543" s="16"/>
      <c r="M543" s="16"/>
      <c r="N543" s="16"/>
      <c r="O543" s="16"/>
      <c r="P543" s="16"/>
      <c r="Q543" s="16"/>
      <c r="R543" s="16"/>
      <c r="S543" s="16"/>
      <c r="T543" s="16"/>
      <c r="U543" s="16"/>
      <c r="V543" s="16"/>
      <c r="W543" s="16"/>
      <c r="X543" s="16"/>
      <c r="Y543" s="16"/>
      <c r="Z543" s="16"/>
    </row>
    <row r="544" spans="1:26" ht="15.75" customHeight="1">
      <c r="A544" s="14" t="s">
        <v>1685</v>
      </c>
      <c r="B544" s="18">
        <v>1</v>
      </c>
      <c r="C544" s="33">
        <v>4714781020824</v>
      </c>
      <c r="D544" s="14" t="s">
        <v>325</v>
      </c>
      <c r="E544" s="18">
        <v>2</v>
      </c>
      <c r="F544" s="18">
        <v>650</v>
      </c>
      <c r="G544" s="19">
        <f t="shared" si="34"/>
        <v>1</v>
      </c>
      <c r="H544" s="16"/>
      <c r="I544" s="16"/>
      <c r="J544" s="16"/>
      <c r="K544" s="16"/>
      <c r="L544" s="16"/>
      <c r="M544" s="16"/>
      <c r="N544" s="16"/>
      <c r="O544" s="16"/>
      <c r="P544" s="16"/>
      <c r="Q544" s="16"/>
      <c r="R544" s="16"/>
      <c r="S544" s="16"/>
      <c r="T544" s="16"/>
      <c r="U544" s="16"/>
      <c r="V544" s="16"/>
      <c r="W544" s="16"/>
      <c r="X544" s="16"/>
      <c r="Y544" s="16"/>
      <c r="Z544" s="16"/>
    </row>
    <row r="545" spans="1:26" ht="15.75" customHeight="1">
      <c r="A545" s="14" t="s">
        <v>1686</v>
      </c>
      <c r="B545" s="18">
        <v>1</v>
      </c>
      <c r="C545" s="33">
        <v>4714781020831</v>
      </c>
      <c r="D545" s="14" t="s">
        <v>326</v>
      </c>
      <c r="E545" s="18">
        <v>2</v>
      </c>
      <c r="F545" s="18">
        <v>650</v>
      </c>
      <c r="G545" s="19">
        <f t="shared" si="34"/>
        <v>1</v>
      </c>
      <c r="H545" s="16"/>
      <c r="I545" s="16"/>
      <c r="J545" s="16"/>
      <c r="K545" s="16"/>
      <c r="L545" s="16"/>
      <c r="M545" s="16"/>
      <c r="N545" s="16"/>
      <c r="O545" s="16"/>
      <c r="P545" s="16"/>
      <c r="Q545" s="16"/>
      <c r="R545" s="16"/>
      <c r="S545" s="16"/>
      <c r="T545" s="16"/>
      <c r="U545" s="16"/>
      <c r="V545" s="16"/>
      <c r="W545" s="16"/>
      <c r="X545" s="16"/>
      <c r="Y545" s="16"/>
      <c r="Z545" s="16"/>
    </row>
    <row r="546" spans="1:26" ht="15.75" customHeight="1">
      <c r="A546" s="14" t="s">
        <v>1649</v>
      </c>
      <c r="B546" s="18">
        <v>2</v>
      </c>
      <c r="C546" s="33">
        <v>4714781020824</v>
      </c>
      <c r="D546" s="14" t="s">
        <v>325</v>
      </c>
      <c r="E546" s="18">
        <v>1</v>
      </c>
      <c r="F546" s="18">
        <v>325</v>
      </c>
      <c r="G546" s="19">
        <f t="shared" si="34"/>
        <v>0.5</v>
      </c>
      <c r="H546" s="16"/>
      <c r="I546" s="16"/>
      <c r="J546" s="16"/>
      <c r="K546" s="16"/>
      <c r="L546" s="16"/>
      <c r="M546" s="16"/>
      <c r="N546" s="16"/>
      <c r="O546" s="16"/>
      <c r="P546" s="16"/>
      <c r="Q546" s="16"/>
      <c r="R546" s="16"/>
      <c r="S546" s="16"/>
      <c r="T546" s="16"/>
      <c r="U546" s="16"/>
      <c r="V546" s="16"/>
      <c r="W546" s="16"/>
      <c r="X546" s="16"/>
      <c r="Y546" s="16"/>
      <c r="Z546" s="16"/>
    </row>
    <row r="547" spans="1:26" ht="15.75" customHeight="1">
      <c r="A547" s="14"/>
      <c r="B547" s="14"/>
      <c r="C547" s="33">
        <v>4714781020831</v>
      </c>
      <c r="D547" s="14" t="s">
        <v>326</v>
      </c>
      <c r="E547" s="18">
        <v>1</v>
      </c>
      <c r="F547" s="18">
        <v>325</v>
      </c>
      <c r="G547" s="19">
        <f t="shared" si="34"/>
        <v>0.5</v>
      </c>
      <c r="H547" s="16"/>
      <c r="I547" s="16"/>
      <c r="J547" s="16"/>
      <c r="K547" s="16"/>
      <c r="L547" s="16"/>
      <c r="M547" s="16"/>
      <c r="N547" s="16"/>
      <c r="O547" s="16"/>
      <c r="P547" s="16"/>
      <c r="Q547" s="16"/>
      <c r="R547" s="16"/>
      <c r="S547" s="16"/>
      <c r="T547" s="16"/>
      <c r="U547" s="16"/>
      <c r="V547" s="16"/>
      <c r="W547" s="16"/>
      <c r="X547" s="16"/>
      <c r="Y547" s="16"/>
      <c r="Z547" s="16"/>
    </row>
    <row r="548" spans="1:26" ht="15.75" customHeight="1">
      <c r="A548" s="14" t="s">
        <v>1617</v>
      </c>
      <c r="B548" s="18">
        <v>2</v>
      </c>
      <c r="C548" s="33">
        <v>4714781020848</v>
      </c>
      <c r="D548" s="14" t="s">
        <v>322</v>
      </c>
      <c r="E548" s="18">
        <v>1</v>
      </c>
      <c r="F548" s="18">
        <v>325</v>
      </c>
      <c r="G548" s="19">
        <f t="shared" si="34"/>
        <v>0.5</v>
      </c>
      <c r="H548" s="16"/>
      <c r="I548" s="16"/>
      <c r="J548" s="16"/>
      <c r="K548" s="16"/>
      <c r="L548" s="16"/>
      <c r="M548" s="16"/>
      <c r="N548" s="16"/>
      <c r="O548" s="16"/>
      <c r="P548" s="16"/>
      <c r="Q548" s="16"/>
      <c r="R548" s="16"/>
      <c r="S548" s="16"/>
      <c r="T548" s="16"/>
      <c r="U548" s="16"/>
      <c r="V548" s="16"/>
      <c r="W548" s="16"/>
      <c r="X548" s="16"/>
      <c r="Y548" s="16"/>
      <c r="Z548" s="16"/>
    </row>
    <row r="549" spans="1:26" ht="15.75" customHeight="1">
      <c r="A549" s="14"/>
      <c r="B549" s="14"/>
      <c r="C549" s="33">
        <v>4714781020824</v>
      </c>
      <c r="D549" s="14" t="s">
        <v>325</v>
      </c>
      <c r="E549" s="18">
        <v>1</v>
      </c>
      <c r="F549" s="18">
        <v>325</v>
      </c>
      <c r="G549" s="19">
        <f t="shared" si="34"/>
        <v>0.5</v>
      </c>
      <c r="H549" s="16"/>
      <c r="I549" s="16"/>
      <c r="J549" s="16"/>
      <c r="K549" s="16"/>
      <c r="L549" s="16"/>
      <c r="M549" s="16"/>
      <c r="N549" s="16"/>
      <c r="O549" s="16"/>
      <c r="P549" s="16"/>
      <c r="Q549" s="16"/>
      <c r="R549" s="16"/>
      <c r="S549" s="16"/>
      <c r="T549" s="16"/>
      <c r="U549" s="16"/>
      <c r="V549" s="16"/>
      <c r="W549" s="16"/>
      <c r="X549" s="16"/>
      <c r="Y549" s="16"/>
      <c r="Z549" s="16"/>
    </row>
    <row r="550" spans="1:26" ht="15.75" customHeight="1">
      <c r="A550" s="14" t="s">
        <v>1646</v>
      </c>
      <c r="B550" s="18">
        <v>2</v>
      </c>
      <c r="C550" s="33">
        <v>4714781020848</v>
      </c>
      <c r="D550" s="14" t="s">
        <v>322</v>
      </c>
      <c r="E550" s="18">
        <v>1</v>
      </c>
      <c r="F550" s="18">
        <v>325</v>
      </c>
      <c r="G550" s="19">
        <f t="shared" si="34"/>
        <v>0.5</v>
      </c>
      <c r="H550" s="16"/>
      <c r="I550" s="16"/>
      <c r="J550" s="16"/>
      <c r="K550" s="16"/>
      <c r="L550" s="16"/>
      <c r="M550" s="16"/>
      <c r="N550" s="16"/>
      <c r="O550" s="16"/>
      <c r="P550" s="16"/>
      <c r="Q550" s="16"/>
      <c r="R550" s="16"/>
      <c r="S550" s="16"/>
      <c r="T550" s="16"/>
      <c r="U550" s="16"/>
      <c r="V550" s="16"/>
      <c r="W550" s="16"/>
      <c r="X550" s="16"/>
      <c r="Y550" s="16"/>
      <c r="Z550" s="16"/>
    </row>
    <row r="551" spans="1:26" ht="15.75" customHeight="1">
      <c r="A551" s="14"/>
      <c r="B551" s="14"/>
      <c r="C551" s="33">
        <v>4714781020831</v>
      </c>
      <c r="D551" s="14" t="s">
        <v>326</v>
      </c>
      <c r="E551" s="18">
        <v>1</v>
      </c>
      <c r="F551" s="18">
        <v>325</v>
      </c>
      <c r="G551" s="19">
        <f t="shared" si="34"/>
        <v>0.5</v>
      </c>
      <c r="H551" s="16"/>
      <c r="I551" s="16"/>
      <c r="J551" s="16"/>
      <c r="K551" s="16"/>
      <c r="L551" s="16"/>
      <c r="M551" s="16"/>
      <c r="N551" s="16"/>
      <c r="O551" s="16"/>
      <c r="P551" s="16"/>
      <c r="Q551" s="16"/>
      <c r="R551" s="16"/>
      <c r="S551" s="16"/>
      <c r="T551" s="16"/>
      <c r="U551" s="16"/>
      <c r="V551" s="16"/>
      <c r="W551" s="16"/>
      <c r="X551" s="16"/>
      <c r="Y551" s="16"/>
      <c r="Z551" s="16"/>
    </row>
    <row r="552" spans="1:26" ht="15.75" customHeight="1">
      <c r="A552" s="14" t="s">
        <v>1614</v>
      </c>
      <c r="B552" s="18">
        <v>2</v>
      </c>
      <c r="C552" s="33" t="s">
        <v>445</v>
      </c>
      <c r="D552" s="14" t="s">
        <v>324</v>
      </c>
      <c r="E552" s="18">
        <v>1</v>
      </c>
      <c r="F552" s="18">
        <v>325</v>
      </c>
      <c r="G552" s="19">
        <f t="shared" si="34"/>
        <v>0.5</v>
      </c>
      <c r="H552" s="16"/>
      <c r="I552" s="16"/>
      <c r="J552" s="16"/>
      <c r="K552" s="16"/>
      <c r="L552" s="16"/>
      <c r="M552" s="16"/>
      <c r="N552" s="16"/>
      <c r="O552" s="16"/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</row>
    <row r="553" spans="1:26" ht="15.75" customHeight="1">
      <c r="A553" s="14"/>
      <c r="B553" s="14"/>
      <c r="C553" s="33">
        <v>4714781020824</v>
      </c>
      <c r="D553" s="14" t="s">
        <v>325</v>
      </c>
      <c r="E553" s="18">
        <v>1</v>
      </c>
      <c r="F553" s="18">
        <v>325</v>
      </c>
      <c r="G553" s="19">
        <f t="shared" si="34"/>
        <v>0.5</v>
      </c>
      <c r="H553" s="16"/>
      <c r="I553" s="16"/>
      <c r="J553" s="16"/>
      <c r="K553" s="16"/>
      <c r="L553" s="16"/>
      <c r="M553" s="16"/>
      <c r="N553" s="16"/>
      <c r="O553" s="16"/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16"/>
    </row>
    <row r="554" spans="1:26" ht="15.75" customHeight="1">
      <c r="A554" s="14" t="s">
        <v>1687</v>
      </c>
      <c r="B554" s="18">
        <v>2</v>
      </c>
      <c r="C554" s="33" t="s">
        <v>445</v>
      </c>
      <c r="D554" s="14" t="s">
        <v>324</v>
      </c>
      <c r="E554" s="18">
        <v>1</v>
      </c>
      <c r="F554" s="18">
        <v>325</v>
      </c>
      <c r="G554" s="19">
        <f t="shared" si="34"/>
        <v>0.5</v>
      </c>
      <c r="H554" s="16"/>
      <c r="I554" s="16"/>
      <c r="J554" s="16"/>
      <c r="K554" s="16"/>
      <c r="L554" s="16"/>
      <c r="M554" s="16"/>
      <c r="N554" s="16"/>
      <c r="O554" s="16"/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</row>
    <row r="555" spans="1:26" ht="15.75" customHeight="1">
      <c r="A555" s="14"/>
      <c r="B555" s="14"/>
      <c r="C555" s="33">
        <v>4714781020831</v>
      </c>
      <c r="D555" s="14" t="s">
        <v>326</v>
      </c>
      <c r="E555" s="18">
        <v>1</v>
      </c>
      <c r="F555" s="18">
        <v>325</v>
      </c>
      <c r="G555" s="19">
        <f t="shared" si="34"/>
        <v>0.5</v>
      </c>
      <c r="H555" s="16"/>
      <c r="I555" s="16"/>
      <c r="J555" s="16"/>
      <c r="K555" s="16"/>
      <c r="L555" s="16"/>
      <c r="M555" s="16"/>
      <c r="N555" s="16"/>
      <c r="O555" s="16"/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16"/>
    </row>
    <row r="556" spans="1:26" ht="15.75" customHeight="1">
      <c r="A556" s="14" t="s">
        <v>1625</v>
      </c>
      <c r="B556" s="18">
        <v>1</v>
      </c>
      <c r="C556" s="33" t="s">
        <v>608</v>
      </c>
      <c r="D556" s="14" t="s">
        <v>323</v>
      </c>
      <c r="E556" s="18">
        <v>4</v>
      </c>
      <c r="F556" s="18">
        <v>550</v>
      </c>
      <c r="G556" s="19">
        <f>F556/550</f>
        <v>1</v>
      </c>
      <c r="H556" s="16"/>
      <c r="I556" s="16"/>
      <c r="J556" s="16"/>
      <c r="K556" s="16"/>
      <c r="L556" s="16"/>
      <c r="M556" s="16"/>
      <c r="N556" s="16"/>
      <c r="O556" s="16"/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16"/>
    </row>
    <row r="557" spans="1:26" ht="15.75" customHeight="1">
      <c r="A557" s="14" t="s">
        <v>1623</v>
      </c>
      <c r="B557" s="18">
        <v>5</v>
      </c>
      <c r="C557" s="33" t="s">
        <v>437</v>
      </c>
      <c r="D557" s="14" t="s">
        <v>438</v>
      </c>
      <c r="E557" s="18">
        <v>1</v>
      </c>
      <c r="F557" s="18">
        <v>60</v>
      </c>
      <c r="G557" s="19">
        <f t="shared" ref="G557:G586" si="35">F557/600</f>
        <v>0.1</v>
      </c>
      <c r="H557" s="16"/>
      <c r="I557" s="16"/>
      <c r="J557" s="16"/>
      <c r="K557" s="16"/>
      <c r="L557" s="16"/>
      <c r="M557" s="16"/>
      <c r="N557" s="16"/>
      <c r="O557" s="16"/>
      <c r="P557" s="16"/>
      <c r="Q557" s="16"/>
      <c r="R557" s="16"/>
      <c r="S557" s="16"/>
      <c r="T557" s="16"/>
      <c r="U557" s="16"/>
      <c r="V557" s="16"/>
      <c r="W557" s="16"/>
      <c r="X557" s="16"/>
      <c r="Y557" s="16"/>
      <c r="Z557" s="16"/>
    </row>
    <row r="558" spans="1:26" ht="15.75" customHeight="1">
      <c r="A558" s="14"/>
      <c r="B558" s="16"/>
      <c r="C558" s="33" t="s">
        <v>439</v>
      </c>
      <c r="D558" s="14" t="s">
        <v>322</v>
      </c>
      <c r="E558" s="18">
        <v>1</v>
      </c>
      <c r="F558" s="18">
        <v>300</v>
      </c>
      <c r="G558" s="19">
        <f t="shared" si="35"/>
        <v>0.5</v>
      </c>
      <c r="H558" s="16"/>
      <c r="I558" s="16"/>
      <c r="J558" s="16"/>
      <c r="K558" s="16"/>
      <c r="L558" s="16"/>
      <c r="M558" s="16"/>
      <c r="N558" s="16"/>
      <c r="O558" s="16"/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</row>
    <row r="559" spans="1:26" ht="15.75" customHeight="1">
      <c r="A559" s="14"/>
      <c r="B559" s="16"/>
      <c r="C559" s="33" t="s">
        <v>440</v>
      </c>
      <c r="D559" s="14" t="s">
        <v>307</v>
      </c>
      <c r="E559" s="18">
        <v>1</v>
      </c>
      <c r="F559" s="18">
        <v>120</v>
      </c>
      <c r="G559" s="19">
        <f t="shared" si="35"/>
        <v>0.2</v>
      </c>
      <c r="H559" s="16"/>
      <c r="I559" s="16"/>
      <c r="J559" s="16"/>
      <c r="K559" s="16"/>
      <c r="L559" s="16"/>
      <c r="M559" s="16"/>
      <c r="N559" s="16"/>
      <c r="O559" s="16"/>
      <c r="P559" s="16"/>
      <c r="Q559" s="16"/>
      <c r="R559" s="16"/>
      <c r="S559" s="16"/>
      <c r="T559" s="16"/>
      <c r="U559" s="16"/>
      <c r="V559" s="16"/>
      <c r="W559" s="16"/>
      <c r="X559" s="16"/>
      <c r="Y559" s="16"/>
      <c r="Z559" s="16"/>
    </row>
    <row r="560" spans="1:26" ht="15.75" customHeight="1">
      <c r="A560" s="14"/>
      <c r="B560" s="16"/>
      <c r="C560" s="33" t="s">
        <v>441</v>
      </c>
      <c r="D560" s="14" t="s">
        <v>442</v>
      </c>
      <c r="E560" s="18">
        <v>1</v>
      </c>
      <c r="F560" s="18">
        <v>50</v>
      </c>
      <c r="G560" s="19">
        <f t="shared" si="35"/>
        <v>8.3333333333333329E-2</v>
      </c>
      <c r="H560" s="16"/>
      <c r="I560" s="16"/>
      <c r="J560" s="16"/>
      <c r="K560" s="16"/>
      <c r="L560" s="16"/>
      <c r="M560" s="16"/>
      <c r="N560" s="16"/>
      <c r="O560" s="16"/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16"/>
    </row>
    <row r="561" spans="1:26" ht="15.75" customHeight="1">
      <c r="A561" s="14"/>
      <c r="B561" s="16"/>
      <c r="C561" s="33" t="s">
        <v>443</v>
      </c>
      <c r="D561" s="14" t="s">
        <v>444</v>
      </c>
      <c r="E561" s="18">
        <v>1</v>
      </c>
      <c r="F561" s="18">
        <v>70</v>
      </c>
      <c r="G561" s="19">
        <f t="shared" si="35"/>
        <v>0.11666666666666667</v>
      </c>
      <c r="H561" s="16"/>
      <c r="I561" s="16"/>
      <c r="J561" s="16"/>
      <c r="K561" s="16"/>
      <c r="L561" s="16"/>
      <c r="M561" s="16"/>
      <c r="N561" s="16"/>
      <c r="O561" s="16"/>
      <c r="P561" s="16"/>
      <c r="Q561" s="16"/>
      <c r="R561" s="16"/>
      <c r="S561" s="16"/>
      <c r="T561" s="16"/>
      <c r="U561" s="16"/>
      <c r="V561" s="16"/>
      <c r="W561" s="16"/>
      <c r="X561" s="16"/>
      <c r="Y561" s="16"/>
      <c r="Z561" s="16"/>
    </row>
    <row r="562" spans="1:26" ht="15.75" customHeight="1">
      <c r="A562" s="14" t="s">
        <v>1688</v>
      </c>
      <c r="B562" s="18">
        <v>5</v>
      </c>
      <c r="C562" s="33" t="s">
        <v>437</v>
      </c>
      <c r="D562" s="14" t="s">
        <v>438</v>
      </c>
      <c r="E562" s="18">
        <v>1</v>
      </c>
      <c r="F562" s="18">
        <v>60</v>
      </c>
      <c r="G562" s="19">
        <f t="shared" si="35"/>
        <v>0.1</v>
      </c>
      <c r="H562" s="16"/>
      <c r="I562" s="16"/>
      <c r="J562" s="16"/>
      <c r="K562" s="16"/>
      <c r="L562" s="16"/>
      <c r="M562" s="16"/>
      <c r="N562" s="16"/>
      <c r="O562" s="16"/>
      <c r="P562" s="16"/>
      <c r="Q562" s="16"/>
      <c r="R562" s="16"/>
      <c r="S562" s="16"/>
      <c r="T562" s="16"/>
      <c r="U562" s="16"/>
      <c r="V562" s="16"/>
      <c r="W562" s="16"/>
      <c r="X562" s="16"/>
      <c r="Y562" s="16"/>
      <c r="Z562" s="16"/>
    </row>
    <row r="563" spans="1:26" ht="15.75" customHeight="1">
      <c r="A563" s="14"/>
      <c r="B563" s="16"/>
      <c r="C563" s="33" t="s">
        <v>445</v>
      </c>
      <c r="D563" s="14" t="s">
        <v>324</v>
      </c>
      <c r="E563" s="18">
        <v>1</v>
      </c>
      <c r="F563" s="18">
        <v>300</v>
      </c>
      <c r="G563" s="19">
        <f t="shared" si="35"/>
        <v>0.5</v>
      </c>
      <c r="H563" s="16"/>
      <c r="I563" s="16"/>
      <c r="J563" s="16"/>
      <c r="K563" s="16"/>
      <c r="L563" s="16"/>
      <c r="M563" s="16"/>
      <c r="N563" s="16"/>
      <c r="O563" s="16"/>
      <c r="P563" s="16"/>
      <c r="Q563" s="16"/>
      <c r="R563" s="16"/>
      <c r="S563" s="16"/>
      <c r="T563" s="16"/>
      <c r="U563" s="16"/>
      <c r="V563" s="16"/>
      <c r="W563" s="16"/>
      <c r="X563" s="16"/>
      <c r="Y563" s="16"/>
      <c r="Z563" s="16"/>
    </row>
    <row r="564" spans="1:26" ht="15.75" customHeight="1">
      <c r="A564" s="14"/>
      <c r="B564" s="16"/>
      <c r="C564" s="33" t="s">
        <v>446</v>
      </c>
      <c r="D564" s="14" t="s">
        <v>305</v>
      </c>
      <c r="E564" s="18">
        <v>1</v>
      </c>
      <c r="F564" s="18">
        <v>120</v>
      </c>
      <c r="G564" s="19">
        <f t="shared" si="35"/>
        <v>0.2</v>
      </c>
      <c r="H564" s="16"/>
      <c r="I564" s="16"/>
      <c r="J564" s="16"/>
      <c r="K564" s="16"/>
      <c r="L564" s="16"/>
      <c r="M564" s="16"/>
      <c r="N564" s="16"/>
      <c r="O564" s="16"/>
      <c r="P564" s="16"/>
      <c r="Q564" s="16"/>
      <c r="R564" s="16"/>
      <c r="S564" s="16"/>
      <c r="T564" s="16"/>
      <c r="U564" s="16"/>
      <c r="V564" s="16"/>
      <c r="W564" s="16"/>
      <c r="X564" s="16"/>
      <c r="Y564" s="16"/>
      <c r="Z564" s="16"/>
    </row>
    <row r="565" spans="1:26" ht="15.75" customHeight="1">
      <c r="A565" s="14"/>
      <c r="B565" s="16"/>
      <c r="C565" s="33" t="s">
        <v>447</v>
      </c>
      <c r="D565" s="14" t="s">
        <v>448</v>
      </c>
      <c r="E565" s="18">
        <v>1</v>
      </c>
      <c r="F565" s="18">
        <v>50</v>
      </c>
      <c r="G565" s="19">
        <f t="shared" si="35"/>
        <v>8.3333333333333329E-2</v>
      </c>
      <c r="H565" s="16"/>
      <c r="I565" s="16"/>
      <c r="J565" s="16"/>
      <c r="K565" s="16"/>
      <c r="L565" s="16"/>
      <c r="M565" s="16"/>
      <c r="N565" s="16"/>
      <c r="O565" s="16"/>
      <c r="P565" s="16"/>
      <c r="Q565" s="16"/>
      <c r="R565" s="16"/>
      <c r="S565" s="16"/>
      <c r="T565" s="16"/>
      <c r="U565" s="16"/>
      <c r="V565" s="16"/>
      <c r="W565" s="16"/>
      <c r="X565" s="16"/>
      <c r="Y565" s="16"/>
      <c r="Z565" s="16"/>
    </row>
    <row r="566" spans="1:26" ht="15.75" customHeight="1">
      <c r="A566" s="14"/>
      <c r="B566" s="16"/>
      <c r="C566" s="33" t="s">
        <v>443</v>
      </c>
      <c r="D566" s="14" t="s">
        <v>444</v>
      </c>
      <c r="E566" s="18">
        <v>1</v>
      </c>
      <c r="F566" s="18">
        <v>70</v>
      </c>
      <c r="G566" s="19">
        <f t="shared" si="35"/>
        <v>0.11666666666666667</v>
      </c>
      <c r="H566" s="16"/>
      <c r="I566" s="16"/>
      <c r="J566" s="16"/>
      <c r="K566" s="16"/>
      <c r="L566" s="16"/>
      <c r="M566" s="16"/>
      <c r="N566" s="16"/>
      <c r="O566" s="16"/>
      <c r="P566" s="16"/>
      <c r="Q566" s="16"/>
      <c r="R566" s="16"/>
      <c r="S566" s="16"/>
      <c r="T566" s="16"/>
      <c r="U566" s="16"/>
      <c r="V566" s="16"/>
      <c r="W566" s="16"/>
      <c r="X566" s="16"/>
      <c r="Y566" s="16"/>
      <c r="Z566" s="16"/>
    </row>
    <row r="567" spans="1:26" ht="15.75" customHeight="1">
      <c r="A567" s="14" t="s">
        <v>1619</v>
      </c>
      <c r="B567" s="18">
        <v>5</v>
      </c>
      <c r="C567" s="33" t="s">
        <v>437</v>
      </c>
      <c r="D567" s="14" t="s">
        <v>438</v>
      </c>
      <c r="E567" s="18">
        <v>1</v>
      </c>
      <c r="F567" s="18">
        <v>60</v>
      </c>
      <c r="G567" s="19">
        <f t="shared" si="35"/>
        <v>0.1</v>
      </c>
      <c r="H567" s="16"/>
      <c r="I567" s="16"/>
      <c r="J567" s="16"/>
      <c r="K567" s="16"/>
      <c r="L567" s="16"/>
      <c r="M567" s="16"/>
      <c r="N567" s="16"/>
      <c r="O567" s="16"/>
      <c r="P567" s="16"/>
      <c r="Q567" s="16"/>
      <c r="R567" s="16"/>
      <c r="S567" s="16"/>
      <c r="T567" s="16"/>
      <c r="U567" s="16"/>
      <c r="V567" s="16"/>
      <c r="W567" s="16"/>
      <c r="X567" s="16"/>
      <c r="Y567" s="16"/>
      <c r="Z567" s="16"/>
    </row>
    <row r="568" spans="1:26" ht="15.75" customHeight="1">
      <c r="A568" s="14"/>
      <c r="B568" s="16"/>
      <c r="C568" s="33" t="s">
        <v>445</v>
      </c>
      <c r="D568" s="14" t="s">
        <v>324</v>
      </c>
      <c r="E568" s="18">
        <v>1</v>
      </c>
      <c r="F568" s="18">
        <v>300</v>
      </c>
      <c r="G568" s="19">
        <f t="shared" si="35"/>
        <v>0.5</v>
      </c>
      <c r="H568" s="16"/>
      <c r="I568" s="16"/>
      <c r="J568" s="16"/>
      <c r="K568" s="16"/>
      <c r="L568" s="16"/>
      <c r="M568" s="16"/>
      <c r="N568" s="16"/>
      <c r="O568" s="16"/>
      <c r="P568" s="16"/>
      <c r="Q568" s="16"/>
      <c r="R568" s="16"/>
      <c r="S568" s="16"/>
      <c r="T568" s="16"/>
      <c r="U568" s="16"/>
      <c r="V568" s="16"/>
      <c r="W568" s="16"/>
      <c r="X568" s="16"/>
      <c r="Y568" s="16"/>
      <c r="Z568" s="16"/>
    </row>
    <row r="569" spans="1:26" ht="15.75" customHeight="1">
      <c r="A569" s="14"/>
      <c r="B569" s="16"/>
      <c r="C569" s="33" t="s">
        <v>440</v>
      </c>
      <c r="D569" s="14" t="s">
        <v>307</v>
      </c>
      <c r="E569" s="18">
        <v>1</v>
      </c>
      <c r="F569" s="18">
        <v>120</v>
      </c>
      <c r="G569" s="19">
        <f t="shared" si="35"/>
        <v>0.2</v>
      </c>
      <c r="H569" s="16"/>
      <c r="I569" s="16"/>
      <c r="J569" s="16"/>
      <c r="K569" s="16"/>
      <c r="L569" s="16"/>
      <c r="M569" s="16"/>
      <c r="N569" s="16"/>
      <c r="O569" s="16"/>
      <c r="P569" s="16"/>
      <c r="Q569" s="16"/>
      <c r="R569" s="16"/>
      <c r="S569" s="16"/>
      <c r="T569" s="16"/>
      <c r="U569" s="16"/>
      <c r="V569" s="16"/>
      <c r="W569" s="16"/>
      <c r="X569" s="16"/>
      <c r="Y569" s="16"/>
      <c r="Z569" s="16"/>
    </row>
    <row r="570" spans="1:26" ht="15.75" customHeight="1">
      <c r="A570" s="14"/>
      <c r="B570" s="16"/>
      <c r="C570" s="33" t="s">
        <v>452</v>
      </c>
      <c r="D570" s="14" t="s">
        <v>453</v>
      </c>
      <c r="E570" s="18">
        <v>1</v>
      </c>
      <c r="F570" s="18">
        <v>50</v>
      </c>
      <c r="G570" s="19">
        <f t="shared" si="35"/>
        <v>8.3333333333333329E-2</v>
      </c>
      <c r="H570" s="16"/>
      <c r="I570" s="16"/>
      <c r="J570" s="16"/>
      <c r="K570" s="16"/>
      <c r="L570" s="16"/>
      <c r="M570" s="16"/>
      <c r="N570" s="16"/>
      <c r="O570" s="16"/>
      <c r="P570" s="16"/>
      <c r="Q570" s="16"/>
      <c r="R570" s="16"/>
      <c r="S570" s="16"/>
      <c r="T570" s="16"/>
      <c r="U570" s="16"/>
      <c r="V570" s="16"/>
      <c r="W570" s="16"/>
      <c r="X570" s="16"/>
      <c r="Y570" s="16"/>
      <c r="Z570" s="16"/>
    </row>
    <row r="571" spans="1:26" ht="15.75" customHeight="1">
      <c r="A571" s="14"/>
      <c r="B571" s="16"/>
      <c r="C571" s="33" t="s">
        <v>443</v>
      </c>
      <c r="D571" s="14" t="s">
        <v>444</v>
      </c>
      <c r="E571" s="18">
        <v>1</v>
      </c>
      <c r="F571" s="18">
        <v>70</v>
      </c>
      <c r="G571" s="19">
        <f t="shared" si="35"/>
        <v>0.11666666666666667</v>
      </c>
      <c r="H571" s="16"/>
      <c r="I571" s="16"/>
      <c r="J571" s="16"/>
      <c r="K571" s="16"/>
      <c r="L571" s="16"/>
      <c r="M571" s="16"/>
      <c r="N571" s="16"/>
      <c r="O571" s="16"/>
      <c r="P571" s="16"/>
      <c r="Q571" s="16"/>
      <c r="R571" s="16"/>
      <c r="S571" s="16"/>
      <c r="T571" s="16"/>
      <c r="U571" s="16"/>
      <c r="V571" s="16"/>
      <c r="W571" s="16"/>
      <c r="X571" s="16"/>
      <c r="Y571" s="16"/>
      <c r="Z571" s="16"/>
    </row>
    <row r="572" spans="1:26" ht="15.75" customHeight="1">
      <c r="A572" s="14" t="s">
        <v>1689</v>
      </c>
      <c r="B572" s="18">
        <v>5</v>
      </c>
      <c r="C572" s="33" t="s">
        <v>437</v>
      </c>
      <c r="D572" s="14" t="s">
        <v>438</v>
      </c>
      <c r="E572" s="18">
        <v>1</v>
      </c>
      <c r="F572" s="18">
        <v>60</v>
      </c>
      <c r="G572" s="19">
        <f t="shared" si="35"/>
        <v>0.1</v>
      </c>
      <c r="H572" s="16"/>
      <c r="I572" s="16"/>
      <c r="J572" s="16"/>
      <c r="K572" s="16"/>
      <c r="L572" s="16"/>
      <c r="M572" s="16"/>
      <c r="N572" s="16"/>
      <c r="O572" s="16"/>
      <c r="P572" s="16"/>
      <c r="Q572" s="16"/>
      <c r="R572" s="16"/>
      <c r="S572" s="16"/>
      <c r="T572" s="16"/>
      <c r="U572" s="16"/>
      <c r="V572" s="16"/>
      <c r="W572" s="16"/>
      <c r="X572" s="16"/>
      <c r="Y572" s="16"/>
      <c r="Z572" s="16"/>
    </row>
    <row r="573" spans="1:26" ht="15.75" customHeight="1">
      <c r="A573" s="14"/>
      <c r="B573" s="16"/>
      <c r="C573" s="33" t="s">
        <v>443</v>
      </c>
      <c r="D573" s="14" t="s">
        <v>444</v>
      </c>
      <c r="E573" s="18">
        <v>1</v>
      </c>
      <c r="F573" s="18">
        <v>300</v>
      </c>
      <c r="G573" s="19">
        <f t="shared" si="35"/>
        <v>0.5</v>
      </c>
      <c r="H573" s="16"/>
      <c r="I573" s="16"/>
      <c r="J573" s="16"/>
      <c r="K573" s="16"/>
      <c r="L573" s="16"/>
      <c r="M573" s="16"/>
      <c r="N573" s="16"/>
      <c r="O573" s="16"/>
      <c r="P573" s="16"/>
      <c r="Q573" s="16"/>
      <c r="R573" s="16"/>
      <c r="S573" s="16"/>
      <c r="T573" s="16"/>
      <c r="U573" s="16"/>
      <c r="V573" s="16"/>
      <c r="W573" s="16"/>
      <c r="X573" s="16"/>
      <c r="Y573" s="16"/>
      <c r="Z573" s="16"/>
    </row>
    <row r="574" spans="1:26" ht="15.75" customHeight="1">
      <c r="A574" s="14"/>
      <c r="B574" s="16"/>
      <c r="C574" s="33" t="s">
        <v>441</v>
      </c>
      <c r="D574" s="14" t="s">
        <v>442</v>
      </c>
      <c r="E574" s="18">
        <v>1</v>
      </c>
      <c r="F574" s="18">
        <v>120</v>
      </c>
      <c r="G574" s="19">
        <f t="shared" si="35"/>
        <v>0.2</v>
      </c>
      <c r="H574" s="16"/>
      <c r="I574" s="16"/>
      <c r="J574" s="16"/>
      <c r="K574" s="16"/>
      <c r="L574" s="16"/>
      <c r="M574" s="16"/>
      <c r="N574" s="16"/>
      <c r="O574" s="16"/>
      <c r="P574" s="16"/>
      <c r="Q574" s="16"/>
      <c r="R574" s="16"/>
      <c r="S574" s="16"/>
      <c r="T574" s="16"/>
      <c r="U574" s="16"/>
      <c r="V574" s="16"/>
      <c r="W574" s="16"/>
      <c r="X574" s="16"/>
      <c r="Y574" s="16"/>
      <c r="Z574" s="16"/>
    </row>
    <row r="575" spans="1:26" ht="15.75" customHeight="1">
      <c r="A575" s="14"/>
      <c r="B575" s="16"/>
      <c r="C575" s="33">
        <v>4714781020800</v>
      </c>
      <c r="D575" s="14" t="s">
        <v>271</v>
      </c>
      <c r="E575" s="18">
        <v>1</v>
      </c>
      <c r="F575" s="18">
        <v>50</v>
      </c>
      <c r="G575" s="19">
        <f t="shared" si="35"/>
        <v>8.3333333333333329E-2</v>
      </c>
      <c r="H575" s="16"/>
      <c r="I575" s="16"/>
      <c r="J575" s="16"/>
      <c r="K575" s="16"/>
      <c r="L575" s="16"/>
      <c r="M575" s="16"/>
      <c r="N575" s="16"/>
      <c r="O575" s="16"/>
      <c r="P575" s="16"/>
      <c r="Q575" s="16"/>
      <c r="R575" s="16"/>
      <c r="S575" s="16"/>
      <c r="T575" s="16"/>
      <c r="U575" s="16"/>
      <c r="V575" s="16"/>
      <c r="W575" s="16"/>
      <c r="X575" s="16"/>
      <c r="Y575" s="16"/>
      <c r="Z575" s="16"/>
    </row>
    <row r="576" spans="1:26" ht="15.75" customHeight="1">
      <c r="A576" s="14"/>
      <c r="B576" s="16"/>
      <c r="C576" s="33">
        <v>4714781020824</v>
      </c>
      <c r="D576" s="14" t="s">
        <v>325</v>
      </c>
      <c r="E576" s="18">
        <v>1</v>
      </c>
      <c r="F576" s="18">
        <v>70</v>
      </c>
      <c r="G576" s="19">
        <f t="shared" si="35"/>
        <v>0.11666666666666667</v>
      </c>
      <c r="H576" s="16"/>
      <c r="I576" s="16"/>
      <c r="J576" s="16"/>
      <c r="K576" s="16"/>
      <c r="L576" s="16"/>
      <c r="M576" s="16"/>
      <c r="N576" s="16"/>
      <c r="O576" s="16"/>
      <c r="P576" s="16"/>
      <c r="Q576" s="16"/>
      <c r="R576" s="16"/>
      <c r="S576" s="16"/>
      <c r="T576" s="16"/>
      <c r="U576" s="16"/>
      <c r="V576" s="16"/>
      <c r="W576" s="16"/>
      <c r="X576" s="16"/>
      <c r="Y576" s="16"/>
      <c r="Z576" s="16"/>
    </row>
    <row r="577" spans="1:26" ht="15.75" customHeight="1">
      <c r="A577" s="14" t="s">
        <v>1690</v>
      </c>
      <c r="B577" s="14">
        <v>5</v>
      </c>
      <c r="C577" s="33" t="s">
        <v>437</v>
      </c>
      <c r="D577" s="14" t="s">
        <v>438</v>
      </c>
      <c r="E577" s="18">
        <v>1</v>
      </c>
      <c r="F577" s="18">
        <v>60</v>
      </c>
      <c r="G577" s="19">
        <f t="shared" si="35"/>
        <v>0.1</v>
      </c>
      <c r="H577" s="16"/>
      <c r="I577" s="16"/>
      <c r="J577" s="16"/>
      <c r="K577" s="16"/>
      <c r="L577" s="16"/>
      <c r="M577" s="16"/>
      <c r="N577" s="16"/>
      <c r="O577" s="16"/>
      <c r="P577" s="16"/>
      <c r="Q577" s="16"/>
      <c r="R577" s="16"/>
      <c r="S577" s="16"/>
      <c r="T577" s="16"/>
      <c r="U577" s="16"/>
      <c r="V577" s="16"/>
      <c r="W577" s="16"/>
      <c r="X577" s="16"/>
      <c r="Y577" s="16"/>
      <c r="Z577" s="16"/>
    </row>
    <row r="578" spans="1:26" ht="15.75" customHeight="1">
      <c r="A578" s="14"/>
      <c r="B578" s="16"/>
      <c r="C578" s="33" t="s">
        <v>443</v>
      </c>
      <c r="D578" s="14" t="s">
        <v>444</v>
      </c>
      <c r="E578" s="18">
        <v>1</v>
      </c>
      <c r="F578" s="18">
        <v>300</v>
      </c>
      <c r="G578" s="19">
        <f t="shared" si="35"/>
        <v>0.5</v>
      </c>
      <c r="H578" s="16"/>
      <c r="I578" s="16"/>
      <c r="J578" s="16"/>
      <c r="K578" s="16"/>
      <c r="L578" s="16"/>
      <c r="M578" s="16"/>
      <c r="N578" s="16"/>
      <c r="O578" s="16"/>
      <c r="P578" s="16"/>
      <c r="Q578" s="16"/>
      <c r="R578" s="16"/>
      <c r="S578" s="16"/>
      <c r="T578" s="16"/>
      <c r="U578" s="16"/>
      <c r="V578" s="16"/>
      <c r="W578" s="16"/>
      <c r="X578" s="16"/>
      <c r="Y578" s="16"/>
      <c r="Z578" s="16"/>
    </row>
    <row r="579" spans="1:26" ht="15.75" customHeight="1">
      <c r="A579" s="14"/>
      <c r="B579" s="16"/>
      <c r="C579" s="33" t="s">
        <v>447</v>
      </c>
      <c r="D579" s="14" t="s">
        <v>448</v>
      </c>
      <c r="E579" s="18">
        <v>1</v>
      </c>
      <c r="F579" s="18">
        <v>120</v>
      </c>
      <c r="G579" s="19">
        <f t="shared" si="35"/>
        <v>0.2</v>
      </c>
      <c r="H579" s="16"/>
      <c r="I579" s="16"/>
      <c r="J579" s="16"/>
      <c r="K579" s="16"/>
      <c r="L579" s="16"/>
      <c r="M579" s="16"/>
      <c r="N579" s="16"/>
      <c r="O579" s="16"/>
      <c r="P579" s="16"/>
      <c r="Q579" s="16"/>
      <c r="R579" s="16"/>
      <c r="S579" s="16"/>
      <c r="T579" s="16"/>
      <c r="U579" s="16"/>
      <c r="V579" s="16"/>
      <c r="W579" s="16"/>
      <c r="X579" s="16"/>
      <c r="Y579" s="16"/>
      <c r="Z579" s="16"/>
    </row>
    <row r="580" spans="1:26" ht="15.75" customHeight="1">
      <c r="A580" s="14"/>
      <c r="B580" s="16"/>
      <c r="C580" s="33">
        <v>4714781020817</v>
      </c>
      <c r="D580" s="14" t="s">
        <v>303</v>
      </c>
      <c r="E580" s="18">
        <v>1</v>
      </c>
      <c r="F580" s="18">
        <v>50</v>
      </c>
      <c r="G580" s="19">
        <f t="shared" si="35"/>
        <v>8.3333333333333329E-2</v>
      </c>
      <c r="H580" s="16"/>
      <c r="I580" s="16"/>
      <c r="J580" s="16"/>
      <c r="K580" s="16"/>
      <c r="L580" s="16"/>
      <c r="M580" s="16"/>
      <c r="N580" s="16"/>
      <c r="O580" s="16"/>
      <c r="P580" s="16"/>
      <c r="Q580" s="16"/>
      <c r="R580" s="16"/>
      <c r="S580" s="16"/>
      <c r="T580" s="16"/>
      <c r="U580" s="16"/>
      <c r="V580" s="16"/>
      <c r="W580" s="16"/>
      <c r="X580" s="16"/>
      <c r="Y580" s="16"/>
      <c r="Z580" s="16"/>
    </row>
    <row r="581" spans="1:26" ht="15.75" customHeight="1">
      <c r="A581" s="14"/>
      <c r="B581" s="16"/>
      <c r="C581" s="33" t="s">
        <v>613</v>
      </c>
      <c r="D581" s="14" t="s">
        <v>326</v>
      </c>
      <c r="E581" s="18">
        <v>1</v>
      </c>
      <c r="F581" s="18">
        <v>70</v>
      </c>
      <c r="G581" s="19">
        <f t="shared" si="35"/>
        <v>0.11666666666666667</v>
      </c>
      <c r="H581" s="16"/>
      <c r="I581" s="16"/>
      <c r="J581" s="16"/>
      <c r="K581" s="16"/>
      <c r="L581" s="16"/>
      <c r="M581" s="16"/>
      <c r="N581" s="16"/>
      <c r="O581" s="16"/>
      <c r="P581" s="16"/>
      <c r="Q581" s="16"/>
      <c r="R581" s="16"/>
      <c r="S581" s="16"/>
      <c r="T581" s="16"/>
      <c r="U581" s="16"/>
      <c r="V581" s="16"/>
      <c r="W581" s="16"/>
      <c r="X581" s="16"/>
      <c r="Y581" s="16"/>
      <c r="Z581" s="16"/>
    </row>
    <row r="582" spans="1:26" ht="15.75" customHeight="1">
      <c r="A582" s="14" t="s">
        <v>1691</v>
      </c>
      <c r="B582" s="18">
        <v>5</v>
      </c>
      <c r="C582" s="33" t="s">
        <v>437</v>
      </c>
      <c r="D582" s="14" t="s">
        <v>438</v>
      </c>
      <c r="E582" s="18">
        <v>1</v>
      </c>
      <c r="F582" s="18">
        <v>60</v>
      </c>
      <c r="G582" s="19">
        <f t="shared" si="35"/>
        <v>0.1</v>
      </c>
      <c r="H582" s="16"/>
      <c r="I582" s="16"/>
      <c r="J582" s="16"/>
      <c r="K582" s="16"/>
      <c r="L582" s="16"/>
      <c r="M582" s="16"/>
      <c r="N582" s="16"/>
      <c r="O582" s="16"/>
      <c r="P582" s="16"/>
      <c r="Q582" s="16"/>
      <c r="R582" s="16"/>
      <c r="S582" s="16"/>
      <c r="T582" s="16"/>
      <c r="U582" s="16"/>
      <c r="V582" s="16"/>
      <c r="W582" s="16"/>
      <c r="X582" s="16"/>
      <c r="Y582" s="16"/>
      <c r="Z582" s="16"/>
    </row>
    <row r="583" spans="1:26" ht="15.75" customHeight="1">
      <c r="A583" s="14"/>
      <c r="B583" s="16"/>
      <c r="C583" s="33" t="s">
        <v>443</v>
      </c>
      <c r="D583" s="14" t="s">
        <v>444</v>
      </c>
      <c r="E583" s="18">
        <v>1</v>
      </c>
      <c r="F583" s="18">
        <v>300</v>
      </c>
      <c r="G583" s="19">
        <f t="shared" si="35"/>
        <v>0.5</v>
      </c>
      <c r="H583" s="16"/>
      <c r="I583" s="16"/>
      <c r="J583" s="16"/>
      <c r="K583" s="16"/>
      <c r="L583" s="16"/>
      <c r="M583" s="16"/>
      <c r="N583" s="16"/>
      <c r="O583" s="16"/>
      <c r="P583" s="16"/>
      <c r="Q583" s="16"/>
      <c r="R583" s="16"/>
      <c r="S583" s="16"/>
      <c r="T583" s="16"/>
      <c r="U583" s="16"/>
      <c r="V583" s="16"/>
      <c r="W583" s="16"/>
      <c r="X583" s="16"/>
      <c r="Y583" s="16"/>
      <c r="Z583" s="16"/>
    </row>
    <row r="584" spans="1:26" ht="15.75" customHeight="1">
      <c r="A584" s="14"/>
      <c r="B584" s="16"/>
      <c r="C584" s="33" t="s">
        <v>452</v>
      </c>
      <c r="D584" s="14" t="s">
        <v>453</v>
      </c>
      <c r="E584" s="18">
        <v>1</v>
      </c>
      <c r="F584" s="18">
        <v>120</v>
      </c>
      <c r="G584" s="19">
        <f t="shared" si="35"/>
        <v>0.2</v>
      </c>
      <c r="H584" s="16"/>
      <c r="I584" s="16"/>
      <c r="J584" s="16"/>
      <c r="K584" s="16"/>
      <c r="L584" s="16"/>
      <c r="M584" s="16"/>
      <c r="N584" s="16"/>
      <c r="O584" s="16"/>
      <c r="P584" s="16"/>
      <c r="Q584" s="16"/>
      <c r="R584" s="16"/>
      <c r="S584" s="16"/>
      <c r="T584" s="16"/>
      <c r="U584" s="16"/>
      <c r="V584" s="16"/>
      <c r="W584" s="16"/>
      <c r="X584" s="16"/>
      <c r="Y584" s="16"/>
      <c r="Z584" s="16"/>
    </row>
    <row r="585" spans="1:26" ht="15.75" customHeight="1">
      <c r="A585" s="14"/>
      <c r="B585" s="16"/>
      <c r="C585" s="33">
        <v>4714781020817</v>
      </c>
      <c r="D585" s="14" t="s">
        <v>303</v>
      </c>
      <c r="E585" s="18">
        <v>1</v>
      </c>
      <c r="F585" s="18">
        <v>50</v>
      </c>
      <c r="G585" s="19">
        <f t="shared" si="35"/>
        <v>8.3333333333333329E-2</v>
      </c>
      <c r="H585" s="16"/>
      <c r="I585" s="16"/>
      <c r="J585" s="16"/>
      <c r="K585" s="16"/>
      <c r="L585" s="16"/>
      <c r="M585" s="16"/>
      <c r="N585" s="16"/>
      <c r="O585" s="16"/>
      <c r="P585" s="16"/>
      <c r="Q585" s="16"/>
      <c r="R585" s="16"/>
      <c r="S585" s="16"/>
      <c r="T585" s="16"/>
      <c r="U585" s="16"/>
      <c r="V585" s="16"/>
      <c r="W585" s="16"/>
      <c r="X585" s="16"/>
      <c r="Y585" s="16"/>
      <c r="Z585" s="16"/>
    </row>
    <row r="586" spans="1:26" ht="15.75" customHeight="1">
      <c r="A586" s="14"/>
      <c r="B586" s="16"/>
      <c r="C586" s="33" t="s">
        <v>613</v>
      </c>
      <c r="D586" s="14" t="s">
        <v>326</v>
      </c>
      <c r="E586" s="18">
        <v>1</v>
      </c>
      <c r="F586" s="18">
        <v>70</v>
      </c>
      <c r="G586" s="19">
        <f t="shared" si="35"/>
        <v>0.11666666666666667</v>
      </c>
      <c r="H586" s="16"/>
      <c r="I586" s="16"/>
      <c r="J586" s="16"/>
      <c r="K586" s="16"/>
      <c r="L586" s="16"/>
      <c r="M586" s="16"/>
      <c r="N586" s="16"/>
      <c r="O586" s="16"/>
      <c r="P586" s="16"/>
      <c r="Q586" s="16"/>
      <c r="R586" s="16"/>
      <c r="S586" s="16"/>
      <c r="T586" s="16"/>
      <c r="U586" s="16"/>
      <c r="V586" s="16"/>
      <c r="W586" s="16"/>
      <c r="X586" s="16"/>
      <c r="Y586" s="16"/>
      <c r="Z586" s="16"/>
    </row>
    <row r="587" spans="1:26" ht="15.75" customHeight="1">
      <c r="A587" s="14" t="s">
        <v>1651</v>
      </c>
      <c r="B587" s="18">
        <v>3</v>
      </c>
      <c r="C587" s="35" t="s">
        <v>37</v>
      </c>
      <c r="D587" s="16" t="s">
        <v>732</v>
      </c>
      <c r="E587" s="18">
        <v>1</v>
      </c>
      <c r="F587" s="18">
        <v>350</v>
      </c>
      <c r="G587" s="19">
        <f t="shared" ref="G587:G598" si="36">F587/690</f>
        <v>0.50724637681159424</v>
      </c>
      <c r="H587" s="16"/>
      <c r="I587" s="16"/>
      <c r="J587" s="16"/>
      <c r="K587" s="16"/>
      <c r="L587" s="16"/>
      <c r="M587" s="16"/>
      <c r="N587" s="16"/>
      <c r="O587" s="16"/>
      <c r="P587" s="16"/>
      <c r="Q587" s="16"/>
      <c r="R587" s="16"/>
      <c r="S587" s="16"/>
      <c r="T587" s="16"/>
      <c r="U587" s="16"/>
      <c r="V587" s="16"/>
      <c r="W587" s="16"/>
      <c r="X587" s="16"/>
      <c r="Y587" s="16"/>
      <c r="Z587" s="16"/>
    </row>
    <row r="588" spans="1:26" ht="15.75" customHeight="1">
      <c r="A588" s="14"/>
      <c r="B588" s="18"/>
      <c r="C588" s="35" t="s">
        <v>1692</v>
      </c>
      <c r="D588" s="16" t="s">
        <v>733</v>
      </c>
      <c r="E588" s="18">
        <v>1</v>
      </c>
      <c r="F588" s="18">
        <v>80</v>
      </c>
      <c r="G588" s="19">
        <f t="shared" si="36"/>
        <v>0.11594202898550725</v>
      </c>
      <c r="H588" s="16"/>
      <c r="I588" s="16"/>
      <c r="J588" s="16"/>
      <c r="K588" s="16"/>
      <c r="L588" s="16"/>
      <c r="M588" s="16"/>
      <c r="N588" s="16"/>
      <c r="O588" s="16"/>
      <c r="P588" s="16"/>
      <c r="Q588" s="16"/>
      <c r="R588" s="16"/>
      <c r="S588" s="16"/>
      <c r="T588" s="16"/>
      <c r="U588" s="16"/>
      <c r="V588" s="16"/>
      <c r="W588" s="16"/>
      <c r="X588" s="16"/>
      <c r="Y588" s="16"/>
      <c r="Z588" s="16"/>
    </row>
    <row r="589" spans="1:26" ht="15.75" customHeight="1">
      <c r="A589" s="14"/>
      <c r="B589" s="18"/>
      <c r="C589" s="35" t="s">
        <v>29</v>
      </c>
      <c r="D589" s="16" t="s">
        <v>1055</v>
      </c>
      <c r="E589" s="18">
        <v>1</v>
      </c>
      <c r="F589" s="18">
        <v>260</v>
      </c>
      <c r="G589" s="19">
        <f t="shared" si="36"/>
        <v>0.37681159420289856</v>
      </c>
      <c r="H589" s="16"/>
      <c r="I589" s="16"/>
      <c r="J589" s="16"/>
      <c r="K589" s="16"/>
      <c r="L589" s="16"/>
      <c r="M589" s="16"/>
      <c r="N589" s="16"/>
      <c r="O589" s="16"/>
      <c r="P589" s="16"/>
      <c r="Q589" s="16"/>
      <c r="R589" s="16"/>
      <c r="S589" s="16"/>
      <c r="T589" s="16"/>
      <c r="U589" s="16"/>
      <c r="V589" s="16"/>
      <c r="W589" s="16"/>
      <c r="X589" s="16"/>
      <c r="Y589" s="16"/>
      <c r="Z589" s="16"/>
    </row>
    <row r="590" spans="1:26" ht="15.75" customHeight="1">
      <c r="A590" s="14" t="s">
        <v>1647</v>
      </c>
      <c r="B590" s="18">
        <v>3</v>
      </c>
      <c r="C590" s="35" t="s">
        <v>25</v>
      </c>
      <c r="D590" s="16" t="s">
        <v>1059</v>
      </c>
      <c r="E590" s="18">
        <v>1</v>
      </c>
      <c r="F590" s="18">
        <v>350</v>
      </c>
      <c r="G590" s="19">
        <f t="shared" si="36"/>
        <v>0.50724637681159424</v>
      </c>
      <c r="H590" s="16"/>
      <c r="I590" s="16"/>
      <c r="J590" s="16"/>
      <c r="K590" s="16"/>
      <c r="L590" s="16"/>
      <c r="M590" s="16"/>
      <c r="N590" s="16"/>
      <c r="O590" s="16"/>
      <c r="P590" s="16"/>
      <c r="Q590" s="16"/>
      <c r="R590" s="16"/>
      <c r="S590" s="16"/>
      <c r="T590" s="16"/>
      <c r="U590" s="16"/>
      <c r="V590" s="16"/>
      <c r="W590" s="16"/>
      <c r="X590" s="16"/>
      <c r="Y590" s="16"/>
      <c r="Z590" s="16"/>
    </row>
    <row r="591" spans="1:26" ht="15.75" customHeight="1">
      <c r="A591" s="14"/>
      <c r="B591" s="18"/>
      <c r="C591" s="35" t="s">
        <v>37</v>
      </c>
      <c r="D591" s="16" t="s">
        <v>732</v>
      </c>
      <c r="E591" s="18">
        <v>1</v>
      </c>
      <c r="F591" s="18">
        <v>80</v>
      </c>
      <c r="G591" s="19">
        <f t="shared" si="36"/>
        <v>0.11594202898550725</v>
      </c>
      <c r="H591" s="16"/>
      <c r="I591" s="16"/>
      <c r="J591" s="16"/>
      <c r="K591" s="16"/>
      <c r="L591" s="16"/>
      <c r="M591" s="16"/>
      <c r="N591" s="16"/>
      <c r="O591" s="16"/>
      <c r="P591" s="16"/>
      <c r="Q591" s="16"/>
      <c r="R591" s="16"/>
      <c r="S591" s="16"/>
      <c r="T591" s="16"/>
      <c r="U591" s="16"/>
      <c r="V591" s="16"/>
      <c r="W591" s="16"/>
      <c r="X591" s="16"/>
      <c r="Y591" s="16"/>
      <c r="Z591" s="16"/>
    </row>
    <row r="592" spans="1:26" ht="15.75" customHeight="1">
      <c r="A592" s="14"/>
      <c r="B592" s="18"/>
      <c r="C592" s="35" t="s">
        <v>1692</v>
      </c>
      <c r="D592" s="16" t="s">
        <v>733</v>
      </c>
      <c r="E592" s="18">
        <v>1</v>
      </c>
      <c r="F592" s="18">
        <v>260</v>
      </c>
      <c r="G592" s="19">
        <f t="shared" si="36"/>
        <v>0.37681159420289856</v>
      </c>
      <c r="H592" s="16"/>
      <c r="I592" s="16"/>
      <c r="J592" s="16"/>
      <c r="K592" s="16"/>
      <c r="L592" s="16"/>
      <c r="M592" s="16"/>
      <c r="N592" s="16"/>
      <c r="O592" s="16"/>
      <c r="P592" s="16"/>
      <c r="Q592" s="16"/>
      <c r="R592" s="16"/>
      <c r="S592" s="16"/>
      <c r="T592" s="16"/>
      <c r="U592" s="16"/>
      <c r="V592" s="16"/>
      <c r="W592" s="16"/>
      <c r="X592" s="16"/>
      <c r="Y592" s="16"/>
      <c r="Z592" s="16"/>
    </row>
    <row r="593" spans="1:26" ht="15.75" customHeight="1">
      <c r="A593" s="14" t="s">
        <v>1633</v>
      </c>
      <c r="B593" s="18">
        <v>3</v>
      </c>
      <c r="C593" s="35" t="s">
        <v>23</v>
      </c>
      <c r="D593" s="16" t="s">
        <v>1061</v>
      </c>
      <c r="E593" s="18">
        <v>1</v>
      </c>
      <c r="F593" s="18">
        <v>350</v>
      </c>
      <c r="G593" s="19">
        <f t="shared" si="36"/>
        <v>0.50724637681159424</v>
      </c>
      <c r="H593" s="16"/>
      <c r="I593" s="16"/>
      <c r="J593" s="16"/>
      <c r="K593" s="16"/>
      <c r="L593" s="16"/>
      <c r="M593" s="16"/>
      <c r="N593" s="16"/>
      <c r="O593" s="16"/>
      <c r="P593" s="16"/>
      <c r="Q593" s="16"/>
      <c r="R593" s="16"/>
      <c r="S593" s="16"/>
      <c r="T593" s="16"/>
      <c r="U593" s="16"/>
      <c r="V593" s="16"/>
      <c r="W593" s="16"/>
      <c r="X593" s="16"/>
      <c r="Y593" s="16"/>
      <c r="Z593" s="16"/>
    </row>
    <row r="594" spans="1:26" ht="15.75" customHeight="1">
      <c r="A594" s="14"/>
      <c r="B594" s="18"/>
      <c r="C594" s="35" t="s">
        <v>37</v>
      </c>
      <c r="D594" s="16" t="s">
        <v>732</v>
      </c>
      <c r="E594" s="18">
        <v>1</v>
      </c>
      <c r="F594" s="18">
        <v>80</v>
      </c>
      <c r="G594" s="19">
        <f t="shared" si="36"/>
        <v>0.11594202898550725</v>
      </c>
      <c r="H594" s="16"/>
      <c r="I594" s="16"/>
      <c r="J594" s="16"/>
      <c r="K594" s="16"/>
      <c r="L594" s="16"/>
      <c r="M594" s="16"/>
      <c r="N594" s="16"/>
      <c r="O594" s="16"/>
      <c r="P594" s="16"/>
      <c r="Q594" s="16"/>
      <c r="R594" s="16"/>
      <c r="S594" s="16"/>
      <c r="T594" s="16"/>
      <c r="U594" s="16"/>
      <c r="V594" s="16"/>
      <c r="W594" s="16"/>
      <c r="X594" s="16"/>
      <c r="Y594" s="16"/>
      <c r="Z594" s="16"/>
    </row>
    <row r="595" spans="1:26" ht="15.75" customHeight="1">
      <c r="A595" s="14"/>
      <c r="B595" s="18"/>
      <c r="C595" s="35" t="s">
        <v>1692</v>
      </c>
      <c r="D595" s="16" t="s">
        <v>733</v>
      </c>
      <c r="E595" s="18">
        <v>1</v>
      </c>
      <c r="F595" s="18">
        <v>260</v>
      </c>
      <c r="G595" s="19">
        <f t="shared" si="36"/>
        <v>0.37681159420289856</v>
      </c>
      <c r="H595" s="16"/>
      <c r="I595" s="16"/>
      <c r="J595" s="16"/>
      <c r="K595" s="16"/>
      <c r="L595" s="16"/>
      <c r="M595" s="16"/>
      <c r="N595" s="16"/>
      <c r="O595" s="16"/>
      <c r="P595" s="16"/>
      <c r="Q595" s="16"/>
      <c r="R595" s="16"/>
      <c r="S595" s="16"/>
      <c r="T595" s="16"/>
      <c r="U595" s="16"/>
      <c r="V595" s="16"/>
      <c r="W595" s="16"/>
      <c r="X595" s="16"/>
      <c r="Y595" s="16"/>
      <c r="Z595" s="16"/>
    </row>
    <row r="596" spans="1:26" ht="15.75" customHeight="1">
      <c r="A596" s="14" t="s">
        <v>1634</v>
      </c>
      <c r="B596" s="18">
        <v>3</v>
      </c>
      <c r="C596" s="35" t="s">
        <v>27</v>
      </c>
      <c r="D596" s="16" t="s">
        <v>1062</v>
      </c>
      <c r="E596" s="18">
        <v>1</v>
      </c>
      <c r="F596" s="18">
        <v>350</v>
      </c>
      <c r="G596" s="19">
        <f t="shared" si="36"/>
        <v>0.50724637681159424</v>
      </c>
      <c r="H596" s="16"/>
      <c r="I596" s="16"/>
      <c r="J596" s="16"/>
      <c r="K596" s="16"/>
      <c r="L596" s="16"/>
      <c r="M596" s="16"/>
      <c r="N596" s="16"/>
      <c r="O596" s="16"/>
      <c r="P596" s="16"/>
      <c r="Q596" s="16"/>
      <c r="R596" s="16"/>
      <c r="S596" s="16"/>
      <c r="T596" s="16"/>
      <c r="U596" s="16"/>
      <c r="V596" s="16"/>
      <c r="W596" s="16"/>
      <c r="X596" s="16"/>
      <c r="Y596" s="16"/>
      <c r="Z596" s="16"/>
    </row>
    <row r="597" spans="1:26" ht="15.75" customHeight="1">
      <c r="A597" s="14"/>
      <c r="B597" s="18"/>
      <c r="C597" s="35" t="s">
        <v>37</v>
      </c>
      <c r="D597" s="16" t="s">
        <v>732</v>
      </c>
      <c r="E597" s="18">
        <v>1</v>
      </c>
      <c r="F597" s="18">
        <v>80</v>
      </c>
      <c r="G597" s="19">
        <f t="shared" si="36"/>
        <v>0.11594202898550725</v>
      </c>
      <c r="H597" s="16"/>
      <c r="I597" s="16"/>
      <c r="J597" s="16"/>
      <c r="K597" s="16"/>
      <c r="L597" s="16"/>
      <c r="M597" s="16"/>
      <c r="N597" s="16"/>
      <c r="O597" s="16"/>
      <c r="P597" s="16"/>
      <c r="Q597" s="16"/>
      <c r="R597" s="16"/>
      <c r="S597" s="16"/>
      <c r="T597" s="16"/>
      <c r="U597" s="16"/>
      <c r="V597" s="16"/>
      <c r="W597" s="16"/>
      <c r="X597" s="16"/>
      <c r="Y597" s="16"/>
      <c r="Z597" s="16"/>
    </row>
    <row r="598" spans="1:26" ht="15.75" customHeight="1">
      <c r="A598" s="14"/>
      <c r="B598" s="18"/>
      <c r="C598" s="35" t="s">
        <v>1692</v>
      </c>
      <c r="D598" s="16" t="s">
        <v>733</v>
      </c>
      <c r="E598" s="18">
        <v>1</v>
      </c>
      <c r="F598" s="18">
        <v>260</v>
      </c>
      <c r="G598" s="19">
        <f t="shared" si="36"/>
        <v>0.37681159420289856</v>
      </c>
      <c r="H598" s="16"/>
      <c r="I598" s="16"/>
      <c r="J598" s="16"/>
      <c r="K598" s="16"/>
      <c r="L598" s="16"/>
      <c r="M598" s="16"/>
      <c r="N598" s="16"/>
      <c r="O598" s="16"/>
      <c r="P598" s="16"/>
      <c r="Q598" s="16"/>
      <c r="R598" s="16"/>
      <c r="S598" s="16"/>
      <c r="T598" s="16"/>
      <c r="U598" s="16"/>
      <c r="V598" s="16"/>
      <c r="W598" s="16"/>
      <c r="X598" s="16"/>
      <c r="Y598" s="16"/>
      <c r="Z598" s="16"/>
    </row>
    <row r="599" spans="1:26" ht="15.75" customHeight="1">
      <c r="A599" s="14" t="s">
        <v>1693</v>
      </c>
      <c r="B599" s="18">
        <v>2</v>
      </c>
      <c r="C599" s="35" t="s">
        <v>29</v>
      </c>
      <c r="D599" s="16" t="s">
        <v>1055</v>
      </c>
      <c r="E599" s="18">
        <v>1</v>
      </c>
      <c r="F599" s="18">
        <v>290</v>
      </c>
      <c r="G599" s="19">
        <f t="shared" ref="G599:G622" si="37">F599/450</f>
        <v>0.64444444444444449</v>
      </c>
      <c r="H599" s="16"/>
      <c r="I599" s="16"/>
      <c r="J599" s="16"/>
      <c r="K599" s="16"/>
      <c r="L599" s="16"/>
      <c r="M599" s="16"/>
      <c r="N599" s="16"/>
      <c r="O599" s="16"/>
      <c r="P599" s="16"/>
      <c r="Q599" s="16"/>
      <c r="R599" s="16"/>
      <c r="S599" s="16"/>
      <c r="T599" s="16"/>
      <c r="U599" s="16"/>
      <c r="V599" s="16"/>
      <c r="W599" s="16"/>
      <c r="X599" s="16"/>
      <c r="Y599" s="16"/>
      <c r="Z599" s="16"/>
    </row>
    <row r="600" spans="1:26" ht="15.75" customHeight="1">
      <c r="A600" s="14"/>
      <c r="B600" s="18"/>
      <c r="C600" s="33">
        <v>4714781020466</v>
      </c>
      <c r="D600" s="14" t="s">
        <v>174</v>
      </c>
      <c r="E600" s="18">
        <v>1</v>
      </c>
      <c r="F600" s="18">
        <v>160</v>
      </c>
      <c r="G600" s="19">
        <f t="shared" si="37"/>
        <v>0.35555555555555557</v>
      </c>
      <c r="H600" s="16"/>
      <c r="I600" s="16"/>
      <c r="J600" s="16"/>
      <c r="K600" s="16"/>
      <c r="L600" s="16"/>
      <c r="M600" s="16"/>
      <c r="N600" s="16"/>
      <c r="O600" s="16"/>
      <c r="P600" s="16"/>
      <c r="Q600" s="16"/>
      <c r="R600" s="16"/>
      <c r="S600" s="16"/>
      <c r="T600" s="16"/>
      <c r="U600" s="16"/>
      <c r="V600" s="16"/>
      <c r="W600" s="16"/>
      <c r="X600" s="16"/>
      <c r="Y600" s="16"/>
      <c r="Z600" s="16"/>
    </row>
    <row r="601" spans="1:26" ht="15.75" customHeight="1">
      <c r="A601" s="14" t="s">
        <v>1637</v>
      </c>
      <c r="B601" s="18">
        <v>2</v>
      </c>
      <c r="C601" s="35" t="s">
        <v>29</v>
      </c>
      <c r="D601" s="16" t="s">
        <v>1055</v>
      </c>
      <c r="E601" s="18">
        <v>1</v>
      </c>
      <c r="F601" s="18">
        <v>290</v>
      </c>
      <c r="G601" s="19">
        <f t="shared" si="37"/>
        <v>0.64444444444444449</v>
      </c>
      <c r="H601" s="16"/>
      <c r="I601" s="16"/>
      <c r="J601" s="16"/>
      <c r="K601" s="16"/>
      <c r="L601" s="16"/>
      <c r="M601" s="16"/>
      <c r="N601" s="16"/>
      <c r="O601" s="16"/>
      <c r="P601" s="16"/>
      <c r="Q601" s="16"/>
      <c r="R601" s="16"/>
      <c r="S601" s="16"/>
      <c r="T601" s="16"/>
      <c r="U601" s="16"/>
      <c r="V601" s="16"/>
      <c r="W601" s="16"/>
      <c r="X601" s="16"/>
      <c r="Y601" s="16"/>
      <c r="Z601" s="16"/>
    </row>
    <row r="602" spans="1:26" ht="15.75" customHeight="1">
      <c r="A602" s="14"/>
      <c r="B602" s="18"/>
      <c r="C602" s="33">
        <v>4714781020558</v>
      </c>
      <c r="D602" s="14" t="s">
        <v>190</v>
      </c>
      <c r="E602" s="18">
        <v>1</v>
      </c>
      <c r="F602" s="18">
        <v>160</v>
      </c>
      <c r="G602" s="19">
        <f t="shared" si="37"/>
        <v>0.35555555555555557</v>
      </c>
      <c r="H602" s="16"/>
      <c r="I602" s="16"/>
      <c r="J602" s="16"/>
      <c r="K602" s="16"/>
      <c r="L602" s="16"/>
      <c r="M602" s="16"/>
      <c r="N602" s="16"/>
      <c r="O602" s="16"/>
      <c r="P602" s="16"/>
      <c r="Q602" s="16"/>
      <c r="R602" s="16"/>
      <c r="S602" s="16"/>
      <c r="T602" s="16"/>
      <c r="U602" s="16"/>
      <c r="V602" s="16"/>
      <c r="W602" s="16"/>
      <c r="X602" s="16"/>
      <c r="Y602" s="16"/>
      <c r="Z602" s="16"/>
    </row>
    <row r="603" spans="1:26" ht="15.75" customHeight="1">
      <c r="A603" s="14" t="s">
        <v>1640</v>
      </c>
      <c r="B603" s="18">
        <v>2</v>
      </c>
      <c r="C603" s="35" t="s">
        <v>29</v>
      </c>
      <c r="D603" s="16" t="s">
        <v>1055</v>
      </c>
      <c r="E603" s="18">
        <v>1</v>
      </c>
      <c r="F603" s="18">
        <v>290</v>
      </c>
      <c r="G603" s="19">
        <f t="shared" si="37"/>
        <v>0.64444444444444449</v>
      </c>
      <c r="H603" s="16"/>
      <c r="I603" s="16"/>
      <c r="J603" s="16"/>
      <c r="K603" s="16"/>
      <c r="L603" s="16"/>
      <c r="M603" s="16"/>
      <c r="N603" s="16"/>
      <c r="O603" s="16"/>
      <c r="P603" s="16"/>
      <c r="Q603" s="16"/>
      <c r="R603" s="16"/>
      <c r="S603" s="16"/>
      <c r="T603" s="16"/>
      <c r="U603" s="16"/>
      <c r="V603" s="16"/>
      <c r="W603" s="16"/>
      <c r="X603" s="16"/>
      <c r="Y603" s="16"/>
      <c r="Z603" s="16"/>
    </row>
    <row r="604" spans="1:26" ht="15.75" customHeight="1">
      <c r="A604" s="14"/>
      <c r="B604" s="18"/>
      <c r="C604" s="33">
        <v>4714781020503</v>
      </c>
      <c r="D604" s="14" t="s">
        <v>182</v>
      </c>
      <c r="E604" s="18">
        <v>1</v>
      </c>
      <c r="F604" s="18">
        <v>160</v>
      </c>
      <c r="G604" s="19">
        <f t="shared" si="37"/>
        <v>0.35555555555555557</v>
      </c>
      <c r="H604" s="16"/>
      <c r="I604" s="16"/>
      <c r="J604" s="16"/>
      <c r="K604" s="16"/>
      <c r="L604" s="16"/>
      <c r="M604" s="16"/>
      <c r="N604" s="16"/>
      <c r="O604" s="16"/>
      <c r="P604" s="16"/>
      <c r="Q604" s="16"/>
      <c r="R604" s="16"/>
      <c r="S604" s="16"/>
      <c r="T604" s="16"/>
      <c r="U604" s="16"/>
      <c r="V604" s="16"/>
      <c r="W604" s="16"/>
      <c r="X604" s="16"/>
      <c r="Y604" s="16"/>
      <c r="Z604" s="16"/>
    </row>
    <row r="605" spans="1:26" ht="15.75" customHeight="1">
      <c r="A605" s="14" t="s">
        <v>1694</v>
      </c>
      <c r="B605" s="18">
        <v>2</v>
      </c>
      <c r="C605" s="35" t="s">
        <v>25</v>
      </c>
      <c r="D605" s="16" t="s">
        <v>1059</v>
      </c>
      <c r="E605" s="18">
        <v>1</v>
      </c>
      <c r="F605" s="18">
        <v>290</v>
      </c>
      <c r="G605" s="19">
        <f t="shared" si="37"/>
        <v>0.64444444444444449</v>
      </c>
      <c r="H605" s="16"/>
      <c r="I605" s="16"/>
      <c r="J605" s="16"/>
      <c r="K605" s="16"/>
      <c r="L605" s="16"/>
      <c r="M605" s="16"/>
      <c r="N605" s="16"/>
      <c r="O605" s="16"/>
      <c r="P605" s="16"/>
      <c r="Q605" s="16"/>
      <c r="R605" s="16"/>
      <c r="S605" s="16"/>
      <c r="T605" s="16"/>
      <c r="U605" s="16"/>
      <c r="V605" s="16"/>
      <c r="W605" s="16"/>
      <c r="X605" s="16"/>
      <c r="Y605" s="16"/>
      <c r="Z605" s="16"/>
    </row>
    <row r="606" spans="1:26" ht="15.75" customHeight="1">
      <c r="A606" s="14"/>
      <c r="B606" s="18"/>
      <c r="C606" s="33">
        <v>4714781020466</v>
      </c>
      <c r="D606" s="14" t="s">
        <v>174</v>
      </c>
      <c r="E606" s="18">
        <v>1</v>
      </c>
      <c r="F606" s="18">
        <v>160</v>
      </c>
      <c r="G606" s="19">
        <f t="shared" si="37"/>
        <v>0.35555555555555557</v>
      </c>
      <c r="H606" s="16"/>
      <c r="I606" s="16"/>
      <c r="J606" s="16"/>
      <c r="K606" s="16"/>
      <c r="L606" s="16"/>
      <c r="M606" s="16"/>
      <c r="N606" s="16"/>
      <c r="O606" s="16"/>
      <c r="P606" s="16"/>
      <c r="Q606" s="16"/>
      <c r="R606" s="16"/>
      <c r="S606" s="16"/>
      <c r="T606" s="16"/>
      <c r="U606" s="16"/>
      <c r="V606" s="16"/>
      <c r="W606" s="16"/>
      <c r="X606" s="16"/>
      <c r="Y606" s="16"/>
      <c r="Z606" s="16"/>
    </row>
    <row r="607" spans="1:26" ht="15.75" customHeight="1">
      <c r="A607" s="14" t="s">
        <v>1695</v>
      </c>
      <c r="B607" s="18">
        <v>2</v>
      </c>
      <c r="C607" s="35" t="s">
        <v>25</v>
      </c>
      <c r="D607" s="16" t="s">
        <v>1059</v>
      </c>
      <c r="E607" s="18">
        <v>1</v>
      </c>
      <c r="F607" s="18">
        <v>290</v>
      </c>
      <c r="G607" s="19">
        <f t="shared" si="37"/>
        <v>0.64444444444444449</v>
      </c>
      <c r="H607" s="16"/>
      <c r="I607" s="16"/>
      <c r="J607" s="16"/>
      <c r="K607" s="16"/>
      <c r="L607" s="16"/>
      <c r="M607" s="16"/>
      <c r="N607" s="16"/>
      <c r="O607" s="16"/>
      <c r="P607" s="16"/>
      <c r="Q607" s="16"/>
      <c r="R607" s="16"/>
      <c r="S607" s="16"/>
      <c r="T607" s="16"/>
      <c r="U607" s="16"/>
      <c r="V607" s="16"/>
      <c r="W607" s="16"/>
      <c r="X607" s="16"/>
      <c r="Y607" s="16"/>
      <c r="Z607" s="16"/>
    </row>
    <row r="608" spans="1:26" ht="15.75" customHeight="1">
      <c r="B608" s="18"/>
      <c r="C608" s="33">
        <v>4714781020558</v>
      </c>
      <c r="D608" s="14" t="s">
        <v>190</v>
      </c>
      <c r="E608" s="18">
        <v>1</v>
      </c>
      <c r="F608" s="18">
        <v>160</v>
      </c>
      <c r="G608" s="19">
        <f t="shared" si="37"/>
        <v>0.35555555555555557</v>
      </c>
      <c r="H608" s="16"/>
      <c r="I608" s="16"/>
      <c r="J608" s="16"/>
      <c r="K608" s="16"/>
      <c r="L608" s="16"/>
      <c r="M608" s="16"/>
      <c r="N608" s="16"/>
      <c r="O608" s="16"/>
      <c r="P608" s="16"/>
      <c r="Q608" s="16"/>
      <c r="R608" s="16"/>
      <c r="S608" s="16"/>
      <c r="T608" s="16"/>
      <c r="U608" s="16"/>
      <c r="V608" s="16"/>
      <c r="W608" s="16"/>
      <c r="X608" s="16"/>
      <c r="Y608" s="16"/>
      <c r="Z608" s="16"/>
    </row>
    <row r="609" spans="1:26" ht="15.75" customHeight="1">
      <c r="A609" s="14" t="s">
        <v>1696</v>
      </c>
      <c r="B609" s="18">
        <v>2</v>
      </c>
      <c r="C609" s="35" t="s">
        <v>25</v>
      </c>
      <c r="D609" s="16" t="s">
        <v>1059</v>
      </c>
      <c r="E609" s="18">
        <v>1</v>
      </c>
      <c r="F609" s="18">
        <v>290</v>
      </c>
      <c r="G609" s="19">
        <f t="shared" si="37"/>
        <v>0.64444444444444449</v>
      </c>
      <c r="H609" s="16"/>
      <c r="I609" s="16"/>
      <c r="J609" s="16"/>
      <c r="K609" s="16"/>
      <c r="L609" s="16"/>
      <c r="M609" s="16"/>
      <c r="N609" s="16"/>
      <c r="O609" s="16"/>
      <c r="P609" s="16"/>
      <c r="Q609" s="16"/>
      <c r="R609" s="16"/>
      <c r="S609" s="16"/>
      <c r="T609" s="16"/>
      <c r="U609" s="16"/>
      <c r="V609" s="16"/>
      <c r="W609" s="16"/>
      <c r="X609" s="16"/>
      <c r="Y609" s="16"/>
      <c r="Z609" s="16"/>
    </row>
    <row r="610" spans="1:26" ht="15.75" customHeight="1">
      <c r="B610" s="18"/>
      <c r="C610" s="33">
        <v>4714781020503</v>
      </c>
      <c r="D610" s="14" t="s">
        <v>182</v>
      </c>
      <c r="E610" s="18">
        <v>1</v>
      </c>
      <c r="F610" s="18">
        <v>160</v>
      </c>
      <c r="G610" s="19">
        <f t="shared" si="37"/>
        <v>0.35555555555555557</v>
      </c>
      <c r="H610" s="16"/>
      <c r="I610" s="16"/>
      <c r="J610" s="16"/>
      <c r="K610" s="16"/>
      <c r="L610" s="16"/>
      <c r="M610" s="16"/>
      <c r="N610" s="16"/>
      <c r="O610" s="16"/>
      <c r="P610" s="16"/>
      <c r="Q610" s="16"/>
      <c r="R610" s="16"/>
      <c r="S610" s="16"/>
      <c r="T610" s="16"/>
      <c r="U610" s="16"/>
      <c r="V610" s="16"/>
      <c r="W610" s="16"/>
      <c r="X610" s="16"/>
      <c r="Y610" s="16"/>
      <c r="Z610" s="16"/>
    </row>
    <row r="611" spans="1:26" ht="15.75" customHeight="1">
      <c r="A611" s="14" t="s">
        <v>1641</v>
      </c>
      <c r="B611" s="18">
        <v>2</v>
      </c>
      <c r="C611" s="35" t="s">
        <v>23</v>
      </c>
      <c r="D611" s="16" t="s">
        <v>1061</v>
      </c>
      <c r="E611" s="18">
        <v>1</v>
      </c>
      <c r="F611" s="18">
        <v>290</v>
      </c>
      <c r="G611" s="19">
        <f t="shared" si="37"/>
        <v>0.64444444444444449</v>
      </c>
      <c r="H611" s="16"/>
      <c r="I611" s="16"/>
      <c r="J611" s="16"/>
      <c r="K611" s="16"/>
      <c r="L611" s="16"/>
      <c r="M611" s="16"/>
      <c r="N611" s="16"/>
      <c r="O611" s="16"/>
      <c r="P611" s="16"/>
      <c r="Q611" s="16"/>
      <c r="R611" s="16"/>
      <c r="S611" s="16"/>
      <c r="T611" s="16"/>
      <c r="U611" s="16"/>
      <c r="V611" s="16"/>
      <c r="W611" s="16"/>
      <c r="X611" s="16"/>
      <c r="Y611" s="16"/>
      <c r="Z611" s="16"/>
    </row>
    <row r="612" spans="1:26" ht="15.75" customHeight="1">
      <c r="A612" s="14"/>
      <c r="B612" s="18"/>
      <c r="C612" s="33">
        <v>4714781020466</v>
      </c>
      <c r="D612" s="14" t="s">
        <v>174</v>
      </c>
      <c r="E612" s="18">
        <v>1</v>
      </c>
      <c r="F612" s="18">
        <v>160</v>
      </c>
      <c r="G612" s="19">
        <f t="shared" si="37"/>
        <v>0.35555555555555557</v>
      </c>
      <c r="H612" s="16"/>
      <c r="I612" s="16"/>
      <c r="J612" s="16"/>
      <c r="K612" s="16"/>
      <c r="L612" s="16"/>
      <c r="M612" s="16"/>
      <c r="N612" s="16"/>
      <c r="O612" s="16"/>
      <c r="P612" s="16"/>
      <c r="Q612" s="16"/>
      <c r="R612" s="16"/>
      <c r="S612" s="16"/>
      <c r="T612" s="16"/>
      <c r="U612" s="16"/>
      <c r="V612" s="16"/>
      <c r="W612" s="16"/>
      <c r="X612" s="16"/>
      <c r="Y612" s="16"/>
      <c r="Z612" s="16"/>
    </row>
    <row r="613" spans="1:26" ht="15.75" customHeight="1">
      <c r="A613" s="14" t="s">
        <v>1697</v>
      </c>
      <c r="B613" s="18">
        <v>2</v>
      </c>
      <c r="C613" s="35" t="s">
        <v>23</v>
      </c>
      <c r="D613" s="16" t="s">
        <v>1061</v>
      </c>
      <c r="E613" s="18">
        <v>1</v>
      </c>
      <c r="F613" s="18">
        <v>290</v>
      </c>
      <c r="G613" s="19">
        <f t="shared" si="37"/>
        <v>0.64444444444444449</v>
      </c>
      <c r="H613" s="16"/>
      <c r="I613" s="16"/>
      <c r="J613" s="16"/>
      <c r="K613" s="16"/>
      <c r="L613" s="16"/>
      <c r="M613" s="16"/>
      <c r="N613" s="16"/>
      <c r="O613" s="16"/>
      <c r="P613" s="16"/>
      <c r="Q613" s="16"/>
      <c r="R613" s="16"/>
      <c r="S613" s="16"/>
      <c r="T613" s="16"/>
      <c r="U613" s="16"/>
      <c r="V613" s="16"/>
      <c r="W613" s="16"/>
      <c r="X613" s="16"/>
      <c r="Y613" s="16"/>
      <c r="Z613" s="16"/>
    </row>
    <row r="614" spans="1:26" ht="15.75" customHeight="1">
      <c r="A614" s="14"/>
      <c r="B614" s="18"/>
      <c r="C614" s="33">
        <v>4714781020558</v>
      </c>
      <c r="D614" s="14" t="s">
        <v>190</v>
      </c>
      <c r="E614" s="18">
        <v>1</v>
      </c>
      <c r="F614" s="18">
        <v>160</v>
      </c>
      <c r="G614" s="19">
        <f t="shared" si="37"/>
        <v>0.35555555555555557</v>
      </c>
      <c r="H614" s="16"/>
      <c r="I614" s="16"/>
      <c r="J614" s="16"/>
      <c r="K614" s="16"/>
      <c r="L614" s="16"/>
      <c r="M614" s="16"/>
      <c r="N614" s="16"/>
      <c r="O614" s="16"/>
      <c r="P614" s="16"/>
      <c r="Q614" s="16"/>
      <c r="R614" s="16"/>
      <c r="S614" s="16"/>
      <c r="T614" s="16"/>
      <c r="U614" s="16"/>
      <c r="V614" s="16"/>
      <c r="W614" s="16"/>
      <c r="X614" s="16"/>
      <c r="Y614" s="16"/>
      <c r="Z614" s="16"/>
    </row>
    <row r="615" spans="1:26" ht="15.75" customHeight="1">
      <c r="A615" s="14" t="s">
        <v>1698</v>
      </c>
      <c r="B615" s="18">
        <v>2</v>
      </c>
      <c r="C615" s="35" t="s">
        <v>23</v>
      </c>
      <c r="D615" s="16" t="s">
        <v>1061</v>
      </c>
      <c r="E615" s="18">
        <v>1</v>
      </c>
      <c r="F615" s="18">
        <v>290</v>
      </c>
      <c r="G615" s="19">
        <f t="shared" si="37"/>
        <v>0.64444444444444449</v>
      </c>
      <c r="H615" s="16"/>
      <c r="I615" s="16"/>
      <c r="J615" s="16"/>
      <c r="K615" s="16"/>
      <c r="L615" s="16"/>
      <c r="M615" s="16"/>
      <c r="N615" s="16"/>
      <c r="O615" s="16"/>
      <c r="P615" s="16"/>
      <c r="Q615" s="16"/>
      <c r="R615" s="16"/>
      <c r="S615" s="16"/>
      <c r="T615" s="16"/>
      <c r="U615" s="16"/>
      <c r="V615" s="16"/>
      <c r="W615" s="16"/>
      <c r="X615" s="16"/>
      <c r="Y615" s="16"/>
      <c r="Z615" s="16"/>
    </row>
    <row r="616" spans="1:26" ht="15.75" customHeight="1">
      <c r="A616" s="14"/>
      <c r="B616" s="18"/>
      <c r="C616" s="33">
        <v>4714781020503</v>
      </c>
      <c r="D616" s="14" t="s">
        <v>182</v>
      </c>
      <c r="E616" s="18">
        <v>1</v>
      </c>
      <c r="F616" s="18">
        <v>160</v>
      </c>
      <c r="G616" s="19">
        <f t="shared" si="37"/>
        <v>0.35555555555555557</v>
      </c>
      <c r="H616" s="16"/>
      <c r="I616" s="16"/>
      <c r="J616" s="16"/>
      <c r="K616" s="16"/>
      <c r="L616" s="16"/>
      <c r="M616" s="16"/>
      <c r="N616" s="16"/>
      <c r="O616" s="16"/>
      <c r="P616" s="16"/>
      <c r="Q616" s="16"/>
      <c r="R616" s="16"/>
      <c r="S616" s="16"/>
      <c r="T616" s="16"/>
      <c r="U616" s="16"/>
      <c r="V616" s="16"/>
      <c r="W616" s="16"/>
      <c r="X616" s="16"/>
      <c r="Y616" s="16"/>
      <c r="Z616" s="16"/>
    </row>
    <row r="617" spans="1:26" ht="15.75" customHeight="1">
      <c r="A617" s="14" t="s">
        <v>1638</v>
      </c>
      <c r="B617" s="18">
        <v>2</v>
      </c>
      <c r="C617" s="35" t="s">
        <v>27</v>
      </c>
      <c r="D617" s="16" t="s">
        <v>1062</v>
      </c>
      <c r="E617" s="18">
        <v>1</v>
      </c>
      <c r="F617" s="18">
        <v>290</v>
      </c>
      <c r="G617" s="19">
        <f t="shared" si="37"/>
        <v>0.64444444444444449</v>
      </c>
      <c r="H617" s="16"/>
      <c r="I617" s="16"/>
      <c r="J617" s="16"/>
      <c r="K617" s="16"/>
      <c r="L617" s="16"/>
      <c r="M617" s="16"/>
      <c r="N617" s="16"/>
      <c r="O617" s="16"/>
      <c r="P617" s="16"/>
      <c r="Q617" s="16"/>
      <c r="R617" s="16"/>
      <c r="S617" s="16"/>
      <c r="T617" s="16"/>
      <c r="U617" s="16"/>
      <c r="V617" s="16"/>
      <c r="W617" s="16"/>
      <c r="X617" s="16"/>
      <c r="Y617" s="16"/>
      <c r="Z617" s="16"/>
    </row>
    <row r="618" spans="1:26" ht="15.75" customHeight="1">
      <c r="A618" s="14"/>
      <c r="B618" s="18"/>
      <c r="C618" s="33">
        <v>4714781020466</v>
      </c>
      <c r="D618" s="14" t="s">
        <v>174</v>
      </c>
      <c r="E618" s="18">
        <v>1</v>
      </c>
      <c r="F618" s="18">
        <v>160</v>
      </c>
      <c r="G618" s="19">
        <f t="shared" si="37"/>
        <v>0.35555555555555557</v>
      </c>
      <c r="H618" s="16"/>
      <c r="I618" s="16"/>
      <c r="J618" s="16"/>
      <c r="K618" s="16"/>
      <c r="L618" s="16"/>
      <c r="M618" s="16"/>
      <c r="N618" s="16"/>
      <c r="O618" s="16"/>
      <c r="P618" s="16"/>
      <c r="Q618" s="16"/>
      <c r="R618" s="16"/>
      <c r="S618" s="16"/>
      <c r="T618" s="16"/>
      <c r="U618" s="16"/>
      <c r="V618" s="16"/>
      <c r="W618" s="16"/>
      <c r="X618" s="16"/>
      <c r="Y618" s="16"/>
      <c r="Z618" s="16"/>
    </row>
    <row r="619" spans="1:26" ht="15.75" customHeight="1">
      <c r="A619" s="14" t="s">
        <v>1699</v>
      </c>
      <c r="B619" s="18">
        <v>2</v>
      </c>
      <c r="C619" s="35" t="s">
        <v>27</v>
      </c>
      <c r="D619" s="16" t="s">
        <v>1062</v>
      </c>
      <c r="E619" s="18">
        <v>1</v>
      </c>
      <c r="F619" s="18">
        <v>290</v>
      </c>
      <c r="G619" s="19">
        <f t="shared" si="37"/>
        <v>0.64444444444444449</v>
      </c>
      <c r="H619" s="16"/>
      <c r="I619" s="16"/>
      <c r="J619" s="16"/>
      <c r="K619" s="16"/>
      <c r="L619" s="16"/>
      <c r="M619" s="16"/>
      <c r="N619" s="16"/>
      <c r="O619" s="16"/>
      <c r="P619" s="16"/>
      <c r="Q619" s="16"/>
      <c r="R619" s="16"/>
      <c r="S619" s="16"/>
      <c r="T619" s="16"/>
      <c r="U619" s="16"/>
      <c r="V619" s="16"/>
      <c r="W619" s="16"/>
      <c r="X619" s="16"/>
      <c r="Y619" s="16"/>
      <c r="Z619" s="16"/>
    </row>
    <row r="620" spans="1:26" ht="15.75" customHeight="1">
      <c r="A620" s="14"/>
      <c r="B620" s="18"/>
      <c r="C620" s="33">
        <v>4714781020558</v>
      </c>
      <c r="D620" s="14" t="s">
        <v>190</v>
      </c>
      <c r="E620" s="18">
        <v>1</v>
      </c>
      <c r="F620" s="18">
        <v>160</v>
      </c>
      <c r="G620" s="19">
        <f t="shared" si="37"/>
        <v>0.35555555555555557</v>
      </c>
      <c r="H620" s="16"/>
      <c r="I620" s="16"/>
      <c r="J620" s="16"/>
      <c r="K620" s="16"/>
      <c r="L620" s="16"/>
      <c r="M620" s="16"/>
      <c r="N620" s="16"/>
      <c r="O620" s="16"/>
      <c r="P620" s="16"/>
      <c r="Q620" s="16"/>
      <c r="R620" s="16"/>
      <c r="S620" s="16"/>
      <c r="T620" s="16"/>
      <c r="U620" s="16"/>
      <c r="V620" s="16"/>
      <c r="W620" s="16"/>
      <c r="X620" s="16"/>
      <c r="Y620" s="16"/>
      <c r="Z620" s="16"/>
    </row>
    <row r="621" spans="1:26" ht="15.75" customHeight="1">
      <c r="A621" s="14" t="s">
        <v>1636</v>
      </c>
      <c r="B621" s="18">
        <v>2</v>
      </c>
      <c r="C621" s="35" t="s">
        <v>27</v>
      </c>
      <c r="D621" s="16" t="s">
        <v>1062</v>
      </c>
      <c r="E621" s="18">
        <v>1</v>
      </c>
      <c r="F621" s="18">
        <v>290</v>
      </c>
      <c r="G621" s="19">
        <f t="shared" si="37"/>
        <v>0.64444444444444449</v>
      </c>
      <c r="H621" s="16"/>
      <c r="I621" s="16"/>
      <c r="J621" s="16"/>
      <c r="K621" s="16"/>
      <c r="L621" s="16"/>
      <c r="M621" s="16"/>
      <c r="N621" s="16"/>
      <c r="O621" s="16"/>
      <c r="P621" s="16"/>
      <c r="Q621" s="16"/>
      <c r="R621" s="16"/>
      <c r="S621" s="16"/>
      <c r="T621" s="16"/>
      <c r="U621" s="16"/>
      <c r="V621" s="16"/>
      <c r="W621" s="16"/>
      <c r="X621" s="16"/>
      <c r="Y621" s="16"/>
      <c r="Z621" s="16"/>
    </row>
    <row r="622" spans="1:26" ht="15.75" customHeight="1">
      <c r="A622" s="14"/>
      <c r="B622" s="18"/>
      <c r="C622" s="33">
        <v>4714781020503</v>
      </c>
      <c r="D622" s="14" t="s">
        <v>182</v>
      </c>
      <c r="E622" s="18">
        <v>1</v>
      </c>
      <c r="F622" s="18">
        <v>160</v>
      </c>
      <c r="G622" s="19">
        <f t="shared" si="37"/>
        <v>0.35555555555555557</v>
      </c>
      <c r="H622" s="16"/>
      <c r="I622" s="16"/>
      <c r="J622" s="16"/>
      <c r="K622" s="16"/>
      <c r="L622" s="16"/>
      <c r="M622" s="16"/>
      <c r="N622" s="16"/>
      <c r="O622" s="16"/>
      <c r="P622" s="16"/>
      <c r="Q622" s="16"/>
      <c r="R622" s="16"/>
      <c r="S622" s="16"/>
      <c r="T622" s="16"/>
      <c r="U622" s="16"/>
      <c r="V622" s="16"/>
      <c r="W622" s="16"/>
      <c r="X622" s="16"/>
      <c r="Y622" s="16"/>
      <c r="Z622" s="16"/>
    </row>
    <row r="623" spans="1:26" ht="15.75" customHeight="1">
      <c r="A623" s="14" t="s">
        <v>1650</v>
      </c>
      <c r="B623" s="18">
        <v>2</v>
      </c>
      <c r="C623" s="35" t="s">
        <v>29</v>
      </c>
      <c r="D623" s="16" t="s">
        <v>1055</v>
      </c>
      <c r="E623" s="18">
        <v>1</v>
      </c>
      <c r="F623" s="18">
        <v>290</v>
      </c>
      <c r="G623" s="19">
        <f t="shared" ref="G623:G646" si="38">F623/430</f>
        <v>0.67441860465116277</v>
      </c>
      <c r="H623" s="16"/>
      <c r="I623" s="16"/>
      <c r="J623" s="16"/>
      <c r="K623" s="16"/>
      <c r="L623" s="16"/>
      <c r="M623" s="16"/>
      <c r="N623" s="16"/>
      <c r="O623" s="16"/>
      <c r="P623" s="16"/>
      <c r="Q623" s="16"/>
      <c r="R623" s="16"/>
      <c r="S623" s="16"/>
      <c r="T623" s="16"/>
      <c r="U623" s="16"/>
      <c r="V623" s="16"/>
      <c r="W623" s="16"/>
      <c r="X623" s="16"/>
      <c r="Y623" s="16"/>
      <c r="Z623" s="16"/>
    </row>
    <row r="624" spans="1:26" ht="15.75" customHeight="1">
      <c r="A624" s="14"/>
      <c r="B624" s="18"/>
      <c r="C624" s="35">
        <v>4714781021012</v>
      </c>
      <c r="D624" s="16" t="s">
        <v>168</v>
      </c>
      <c r="E624" s="18">
        <v>1</v>
      </c>
      <c r="F624" s="18">
        <v>140</v>
      </c>
      <c r="G624" s="19">
        <f t="shared" si="38"/>
        <v>0.32558139534883723</v>
      </c>
      <c r="H624" s="16"/>
      <c r="I624" s="16"/>
      <c r="J624" s="16"/>
      <c r="K624" s="16"/>
      <c r="L624" s="16"/>
      <c r="M624" s="16"/>
      <c r="N624" s="16"/>
      <c r="O624" s="16"/>
      <c r="P624" s="16"/>
      <c r="Q624" s="16"/>
      <c r="R624" s="16"/>
      <c r="S624" s="16"/>
      <c r="T624" s="16"/>
      <c r="U624" s="16"/>
      <c r="V624" s="16"/>
      <c r="W624" s="16"/>
      <c r="X624" s="16"/>
      <c r="Y624" s="16"/>
      <c r="Z624" s="16"/>
    </row>
    <row r="625" spans="1:26" ht="15.75" customHeight="1">
      <c r="A625" s="14" t="s">
        <v>1654</v>
      </c>
      <c r="B625" s="18">
        <v>2</v>
      </c>
      <c r="C625" s="35" t="s">
        <v>29</v>
      </c>
      <c r="D625" s="16" t="s">
        <v>1055</v>
      </c>
      <c r="E625" s="18">
        <v>1</v>
      </c>
      <c r="F625" s="18">
        <v>290</v>
      </c>
      <c r="G625" s="19">
        <f t="shared" si="38"/>
        <v>0.67441860465116277</v>
      </c>
      <c r="H625" s="16"/>
      <c r="I625" s="16"/>
      <c r="J625" s="16"/>
      <c r="K625" s="16"/>
      <c r="L625" s="16"/>
      <c r="M625" s="16"/>
      <c r="N625" s="16"/>
      <c r="O625" s="16"/>
      <c r="P625" s="16"/>
      <c r="Q625" s="16"/>
      <c r="R625" s="16"/>
      <c r="S625" s="16"/>
      <c r="T625" s="16"/>
      <c r="U625" s="16"/>
      <c r="V625" s="16"/>
      <c r="W625" s="16"/>
      <c r="X625" s="16"/>
      <c r="Y625" s="16"/>
      <c r="Z625" s="16"/>
    </row>
    <row r="626" spans="1:26" ht="15.75" customHeight="1">
      <c r="A626" s="14"/>
      <c r="B626" s="18"/>
      <c r="C626" s="35">
        <v>4714781021029</v>
      </c>
      <c r="D626" s="16" t="s">
        <v>169</v>
      </c>
      <c r="E626" s="18">
        <v>1</v>
      </c>
      <c r="F626" s="18">
        <v>140</v>
      </c>
      <c r="G626" s="19">
        <f t="shared" si="38"/>
        <v>0.32558139534883723</v>
      </c>
      <c r="H626" s="16"/>
      <c r="I626" s="16"/>
      <c r="J626" s="16"/>
      <c r="K626" s="16"/>
      <c r="L626" s="16"/>
      <c r="M626" s="16"/>
      <c r="N626" s="16"/>
      <c r="O626" s="16"/>
      <c r="P626" s="16"/>
      <c r="Q626" s="16"/>
      <c r="R626" s="16"/>
      <c r="S626" s="16"/>
      <c r="T626" s="16"/>
      <c r="U626" s="16"/>
      <c r="V626" s="16"/>
      <c r="W626" s="16"/>
      <c r="X626" s="16"/>
      <c r="Y626" s="16"/>
      <c r="Z626" s="16"/>
    </row>
    <row r="627" spans="1:26" ht="15.75" customHeight="1">
      <c r="A627" s="14" t="s">
        <v>1700</v>
      </c>
      <c r="B627" s="18">
        <v>2</v>
      </c>
      <c r="C627" s="35" t="s">
        <v>29</v>
      </c>
      <c r="D627" s="16" t="s">
        <v>1055</v>
      </c>
      <c r="E627" s="18">
        <v>1</v>
      </c>
      <c r="F627" s="18">
        <v>290</v>
      </c>
      <c r="G627" s="19">
        <f t="shared" si="38"/>
        <v>0.67441860465116277</v>
      </c>
      <c r="H627" s="16"/>
      <c r="I627" s="16"/>
      <c r="J627" s="16"/>
      <c r="K627" s="16"/>
      <c r="L627" s="16"/>
      <c r="M627" s="16"/>
      <c r="N627" s="16"/>
      <c r="O627" s="16"/>
      <c r="P627" s="16"/>
      <c r="Q627" s="16"/>
      <c r="R627" s="16"/>
      <c r="S627" s="16"/>
      <c r="T627" s="16"/>
      <c r="U627" s="16"/>
      <c r="V627" s="16"/>
      <c r="W627" s="16"/>
      <c r="X627" s="16"/>
      <c r="Y627" s="16"/>
      <c r="Z627" s="16"/>
    </row>
    <row r="628" spans="1:26" ht="15.75" customHeight="1">
      <c r="A628" s="14"/>
      <c r="B628" s="18"/>
      <c r="C628" s="35" t="s">
        <v>420</v>
      </c>
      <c r="D628" s="16" t="s">
        <v>167</v>
      </c>
      <c r="E628" s="18">
        <v>1</v>
      </c>
      <c r="F628" s="18">
        <v>140</v>
      </c>
      <c r="G628" s="19">
        <f t="shared" si="38"/>
        <v>0.32558139534883723</v>
      </c>
      <c r="H628" s="16"/>
      <c r="I628" s="16"/>
      <c r="J628" s="16"/>
      <c r="K628" s="16"/>
      <c r="L628" s="16"/>
      <c r="M628" s="16"/>
      <c r="N628" s="16"/>
      <c r="O628" s="16"/>
      <c r="P628" s="16"/>
      <c r="Q628" s="16"/>
      <c r="R628" s="16"/>
      <c r="S628" s="16"/>
      <c r="T628" s="16"/>
      <c r="U628" s="16"/>
      <c r="V628" s="16"/>
      <c r="W628" s="16"/>
      <c r="X628" s="16"/>
      <c r="Y628" s="16"/>
      <c r="Z628" s="16"/>
    </row>
    <row r="629" spans="1:26" ht="15.75" customHeight="1">
      <c r="A629" s="14" t="s">
        <v>1701</v>
      </c>
      <c r="B629" s="18">
        <v>2</v>
      </c>
      <c r="C629" s="35" t="s">
        <v>25</v>
      </c>
      <c r="D629" s="16" t="s">
        <v>1059</v>
      </c>
      <c r="E629" s="18">
        <v>1</v>
      </c>
      <c r="F629" s="18">
        <v>290</v>
      </c>
      <c r="G629" s="19">
        <f t="shared" si="38"/>
        <v>0.67441860465116277</v>
      </c>
      <c r="H629" s="16"/>
      <c r="I629" s="16"/>
      <c r="J629" s="16"/>
      <c r="K629" s="16"/>
      <c r="L629" s="16"/>
      <c r="M629" s="16"/>
      <c r="N629" s="16"/>
      <c r="O629" s="16"/>
      <c r="P629" s="16"/>
      <c r="Q629" s="16"/>
      <c r="R629" s="16"/>
      <c r="S629" s="16"/>
      <c r="T629" s="16"/>
      <c r="U629" s="16"/>
      <c r="V629" s="16"/>
      <c r="W629" s="16"/>
      <c r="X629" s="16"/>
      <c r="Y629" s="16"/>
      <c r="Z629" s="16"/>
    </row>
    <row r="630" spans="1:26" ht="15.75" customHeight="1">
      <c r="A630" s="14"/>
      <c r="B630" s="18"/>
      <c r="C630" s="35">
        <v>4714781021012</v>
      </c>
      <c r="D630" s="16" t="s">
        <v>168</v>
      </c>
      <c r="E630" s="18">
        <v>1</v>
      </c>
      <c r="F630" s="18">
        <v>140</v>
      </c>
      <c r="G630" s="19">
        <f t="shared" si="38"/>
        <v>0.32558139534883723</v>
      </c>
      <c r="H630" s="16"/>
      <c r="I630" s="16"/>
      <c r="J630" s="16"/>
      <c r="K630" s="16"/>
      <c r="L630" s="16"/>
      <c r="M630" s="16"/>
      <c r="N630" s="16"/>
      <c r="O630" s="16"/>
      <c r="P630" s="16"/>
      <c r="Q630" s="16"/>
      <c r="R630" s="16"/>
      <c r="S630" s="16"/>
      <c r="T630" s="16"/>
      <c r="U630" s="16"/>
      <c r="V630" s="16"/>
      <c r="W630" s="16"/>
      <c r="X630" s="16"/>
      <c r="Y630" s="16"/>
      <c r="Z630" s="16"/>
    </row>
    <row r="631" spans="1:26" ht="15.75" customHeight="1">
      <c r="A631" s="14" t="s">
        <v>1702</v>
      </c>
      <c r="B631" s="18">
        <v>2</v>
      </c>
      <c r="C631" s="35" t="s">
        <v>25</v>
      </c>
      <c r="D631" s="16" t="s">
        <v>1059</v>
      </c>
      <c r="E631" s="18">
        <v>1</v>
      </c>
      <c r="F631" s="18">
        <v>290</v>
      </c>
      <c r="G631" s="19">
        <f t="shared" si="38"/>
        <v>0.67441860465116277</v>
      </c>
      <c r="H631" s="16"/>
      <c r="I631" s="16"/>
      <c r="J631" s="16"/>
      <c r="K631" s="16"/>
      <c r="L631" s="16"/>
      <c r="M631" s="16"/>
      <c r="N631" s="16"/>
      <c r="O631" s="16"/>
      <c r="P631" s="16"/>
      <c r="Q631" s="16"/>
      <c r="R631" s="16"/>
      <c r="S631" s="16"/>
      <c r="T631" s="16"/>
      <c r="U631" s="16"/>
      <c r="V631" s="16"/>
      <c r="W631" s="16"/>
      <c r="X631" s="16"/>
      <c r="Y631" s="16"/>
      <c r="Z631" s="16"/>
    </row>
    <row r="632" spans="1:26" ht="15.75" customHeight="1">
      <c r="B632" s="18"/>
      <c r="C632" s="35">
        <v>4714781021029</v>
      </c>
      <c r="D632" s="16" t="s">
        <v>169</v>
      </c>
      <c r="E632" s="18">
        <v>1</v>
      </c>
      <c r="F632" s="18">
        <v>140</v>
      </c>
      <c r="G632" s="19">
        <f t="shared" si="38"/>
        <v>0.32558139534883723</v>
      </c>
      <c r="H632" s="16"/>
      <c r="I632" s="16"/>
      <c r="J632" s="16"/>
      <c r="K632" s="16"/>
      <c r="L632" s="16"/>
      <c r="M632" s="16"/>
      <c r="N632" s="16"/>
      <c r="O632" s="16"/>
      <c r="P632" s="16"/>
      <c r="Q632" s="16"/>
      <c r="R632" s="16"/>
      <c r="S632" s="16"/>
      <c r="T632" s="16"/>
      <c r="U632" s="16"/>
      <c r="V632" s="16"/>
      <c r="W632" s="16"/>
      <c r="X632" s="16"/>
      <c r="Y632" s="16"/>
      <c r="Z632" s="16"/>
    </row>
    <row r="633" spans="1:26" ht="15.75" customHeight="1">
      <c r="A633" s="14" t="s">
        <v>1652</v>
      </c>
      <c r="B633" s="18">
        <v>2</v>
      </c>
      <c r="C633" s="35" t="s">
        <v>25</v>
      </c>
      <c r="D633" s="16" t="s">
        <v>1059</v>
      </c>
      <c r="E633" s="18">
        <v>1</v>
      </c>
      <c r="F633" s="18">
        <v>290</v>
      </c>
      <c r="G633" s="19">
        <f t="shared" si="38"/>
        <v>0.67441860465116277</v>
      </c>
      <c r="H633" s="16"/>
      <c r="I633" s="16"/>
      <c r="J633" s="16"/>
      <c r="K633" s="16"/>
      <c r="L633" s="16"/>
      <c r="M633" s="16"/>
      <c r="N633" s="16"/>
      <c r="O633" s="16"/>
      <c r="P633" s="16"/>
      <c r="Q633" s="16"/>
      <c r="R633" s="16"/>
      <c r="S633" s="16"/>
      <c r="T633" s="16"/>
      <c r="U633" s="16"/>
      <c r="V633" s="16"/>
      <c r="W633" s="16"/>
      <c r="X633" s="16"/>
      <c r="Y633" s="16"/>
      <c r="Z633" s="16"/>
    </row>
    <row r="634" spans="1:26" ht="15.75" customHeight="1">
      <c r="B634" s="18"/>
      <c r="C634" s="35" t="s">
        <v>420</v>
      </c>
      <c r="D634" s="16" t="s">
        <v>167</v>
      </c>
      <c r="E634" s="18">
        <v>1</v>
      </c>
      <c r="F634" s="18">
        <v>140</v>
      </c>
      <c r="G634" s="19">
        <f t="shared" si="38"/>
        <v>0.32558139534883723</v>
      </c>
      <c r="H634" s="16"/>
      <c r="I634" s="16"/>
      <c r="J634" s="16"/>
      <c r="K634" s="16"/>
      <c r="L634" s="16"/>
      <c r="M634" s="16"/>
      <c r="N634" s="16"/>
      <c r="O634" s="16"/>
      <c r="P634" s="16"/>
      <c r="Q634" s="16"/>
      <c r="R634" s="16"/>
      <c r="S634" s="16"/>
      <c r="T634" s="16"/>
      <c r="U634" s="16"/>
      <c r="V634" s="16"/>
      <c r="W634" s="16"/>
      <c r="X634" s="16"/>
      <c r="Y634" s="16"/>
      <c r="Z634" s="16"/>
    </row>
    <row r="635" spans="1:26" ht="15.75" customHeight="1">
      <c r="A635" s="14" t="s">
        <v>1703</v>
      </c>
      <c r="B635" s="18">
        <v>2</v>
      </c>
      <c r="C635" s="35" t="s">
        <v>23</v>
      </c>
      <c r="D635" s="16" t="s">
        <v>1061</v>
      </c>
      <c r="E635" s="18">
        <v>1</v>
      </c>
      <c r="F635" s="18">
        <v>290</v>
      </c>
      <c r="G635" s="19">
        <f t="shared" si="38"/>
        <v>0.67441860465116277</v>
      </c>
      <c r="H635" s="16"/>
      <c r="I635" s="16"/>
      <c r="J635" s="16"/>
      <c r="K635" s="16"/>
      <c r="L635" s="16"/>
      <c r="M635" s="16"/>
      <c r="N635" s="16"/>
      <c r="O635" s="16"/>
      <c r="P635" s="16"/>
      <c r="Q635" s="16"/>
      <c r="R635" s="16"/>
      <c r="S635" s="16"/>
      <c r="T635" s="16"/>
      <c r="U635" s="16"/>
      <c r="V635" s="16"/>
      <c r="W635" s="16"/>
      <c r="X635" s="16"/>
      <c r="Y635" s="16"/>
      <c r="Z635" s="16"/>
    </row>
    <row r="636" spans="1:26" ht="15.75" customHeight="1">
      <c r="A636" s="14"/>
      <c r="B636" s="18"/>
      <c r="C636" s="35">
        <v>4714781021012</v>
      </c>
      <c r="D636" s="16" t="s">
        <v>168</v>
      </c>
      <c r="E636" s="18">
        <v>1</v>
      </c>
      <c r="F636" s="18">
        <v>140</v>
      </c>
      <c r="G636" s="19">
        <f t="shared" si="38"/>
        <v>0.32558139534883723</v>
      </c>
      <c r="H636" s="16"/>
      <c r="I636" s="16"/>
      <c r="J636" s="16"/>
      <c r="K636" s="16"/>
      <c r="L636" s="16"/>
      <c r="M636" s="16"/>
      <c r="N636" s="16"/>
      <c r="O636" s="16"/>
      <c r="P636" s="16"/>
      <c r="Q636" s="16"/>
      <c r="R636" s="16"/>
      <c r="S636" s="16"/>
      <c r="T636" s="16"/>
      <c r="U636" s="16"/>
      <c r="V636" s="16"/>
      <c r="W636" s="16"/>
      <c r="X636" s="16"/>
      <c r="Y636" s="16"/>
      <c r="Z636" s="16"/>
    </row>
    <row r="637" spans="1:26" ht="15.75" customHeight="1">
      <c r="A637" s="14" t="s">
        <v>1704</v>
      </c>
      <c r="B637" s="18">
        <v>2</v>
      </c>
      <c r="C637" s="35" t="s">
        <v>23</v>
      </c>
      <c r="D637" s="16" t="s">
        <v>1061</v>
      </c>
      <c r="E637" s="18">
        <v>1</v>
      </c>
      <c r="F637" s="18">
        <v>290</v>
      </c>
      <c r="G637" s="19">
        <f t="shared" si="38"/>
        <v>0.67441860465116277</v>
      </c>
      <c r="H637" s="16"/>
      <c r="I637" s="16"/>
      <c r="J637" s="16"/>
      <c r="K637" s="16"/>
      <c r="L637" s="16"/>
      <c r="M637" s="16"/>
      <c r="N637" s="16"/>
      <c r="O637" s="16"/>
      <c r="P637" s="16"/>
      <c r="Q637" s="16"/>
      <c r="R637" s="16"/>
      <c r="S637" s="16"/>
      <c r="T637" s="16"/>
      <c r="U637" s="16"/>
      <c r="V637" s="16"/>
      <c r="W637" s="16"/>
      <c r="X637" s="16"/>
      <c r="Y637" s="16"/>
      <c r="Z637" s="16"/>
    </row>
    <row r="638" spans="1:26" ht="15.75" customHeight="1">
      <c r="A638" s="14"/>
      <c r="B638" s="18"/>
      <c r="C638" s="35">
        <v>4714781021029</v>
      </c>
      <c r="D638" s="16" t="s">
        <v>169</v>
      </c>
      <c r="E638" s="18">
        <v>1</v>
      </c>
      <c r="F638" s="18">
        <v>140</v>
      </c>
      <c r="G638" s="19">
        <f t="shared" si="38"/>
        <v>0.32558139534883723</v>
      </c>
      <c r="H638" s="16"/>
      <c r="I638" s="16"/>
      <c r="J638" s="16"/>
      <c r="K638" s="16"/>
      <c r="L638" s="16"/>
      <c r="M638" s="16"/>
      <c r="N638" s="16"/>
      <c r="O638" s="16"/>
      <c r="P638" s="16"/>
      <c r="Q638" s="16"/>
      <c r="R638" s="16"/>
      <c r="S638" s="16"/>
      <c r="T638" s="16"/>
      <c r="U638" s="16"/>
      <c r="V638" s="16"/>
      <c r="W638" s="16"/>
      <c r="X638" s="16"/>
      <c r="Y638" s="16"/>
      <c r="Z638" s="16"/>
    </row>
    <row r="639" spans="1:26" ht="15.75" customHeight="1">
      <c r="A639" s="14" t="s">
        <v>1632</v>
      </c>
      <c r="B639" s="18">
        <v>2</v>
      </c>
      <c r="C639" s="35" t="s">
        <v>23</v>
      </c>
      <c r="D639" s="16" t="s">
        <v>1061</v>
      </c>
      <c r="E639" s="18">
        <v>1</v>
      </c>
      <c r="F639" s="18">
        <v>290</v>
      </c>
      <c r="G639" s="19">
        <f t="shared" si="38"/>
        <v>0.67441860465116277</v>
      </c>
      <c r="H639" s="16"/>
      <c r="I639" s="16"/>
      <c r="J639" s="16"/>
      <c r="K639" s="16"/>
      <c r="L639" s="16"/>
      <c r="M639" s="16"/>
      <c r="N639" s="16"/>
      <c r="O639" s="16"/>
      <c r="P639" s="16"/>
      <c r="Q639" s="16"/>
      <c r="R639" s="16"/>
      <c r="S639" s="16"/>
      <c r="T639" s="16"/>
      <c r="U639" s="16"/>
      <c r="V639" s="16"/>
      <c r="W639" s="16"/>
      <c r="X639" s="16"/>
      <c r="Y639" s="16"/>
      <c r="Z639" s="16"/>
    </row>
    <row r="640" spans="1:26" ht="15.75" customHeight="1">
      <c r="A640" s="14"/>
      <c r="B640" s="18"/>
      <c r="C640" s="35" t="s">
        <v>420</v>
      </c>
      <c r="D640" s="16" t="s">
        <v>167</v>
      </c>
      <c r="E640" s="18">
        <v>1</v>
      </c>
      <c r="F640" s="18">
        <v>140</v>
      </c>
      <c r="G640" s="19">
        <f t="shared" si="38"/>
        <v>0.32558139534883723</v>
      </c>
      <c r="H640" s="16"/>
      <c r="I640" s="16"/>
      <c r="J640" s="16"/>
      <c r="K640" s="16"/>
      <c r="L640" s="16"/>
      <c r="M640" s="16"/>
      <c r="N640" s="16"/>
      <c r="O640" s="16"/>
      <c r="P640" s="16"/>
      <c r="Q640" s="16"/>
      <c r="R640" s="16"/>
      <c r="S640" s="16"/>
      <c r="T640" s="16"/>
      <c r="U640" s="16"/>
      <c r="V640" s="16"/>
      <c r="W640" s="16"/>
      <c r="X640" s="16"/>
      <c r="Y640" s="16"/>
      <c r="Z640" s="16"/>
    </row>
    <row r="641" spans="1:26" ht="15.75" customHeight="1">
      <c r="A641" s="14" t="s">
        <v>1705</v>
      </c>
      <c r="B641" s="18">
        <v>2</v>
      </c>
      <c r="C641" s="35" t="s">
        <v>27</v>
      </c>
      <c r="D641" s="16" t="s">
        <v>1062</v>
      </c>
      <c r="E641" s="18">
        <v>1</v>
      </c>
      <c r="F641" s="18">
        <v>290</v>
      </c>
      <c r="G641" s="19">
        <f t="shared" si="38"/>
        <v>0.67441860465116277</v>
      </c>
      <c r="H641" s="16"/>
      <c r="I641" s="16"/>
      <c r="J641" s="16"/>
      <c r="K641" s="16"/>
      <c r="L641" s="16"/>
      <c r="M641" s="16"/>
      <c r="N641" s="16"/>
      <c r="O641" s="16"/>
      <c r="P641" s="16"/>
      <c r="Q641" s="16"/>
      <c r="R641" s="16"/>
      <c r="S641" s="16"/>
      <c r="T641" s="16"/>
      <c r="U641" s="16"/>
      <c r="V641" s="16"/>
      <c r="W641" s="16"/>
      <c r="X641" s="16"/>
      <c r="Y641" s="16"/>
      <c r="Z641" s="16"/>
    </row>
    <row r="642" spans="1:26" ht="15.75" customHeight="1">
      <c r="A642" s="14"/>
      <c r="B642" s="18"/>
      <c r="C642" s="35">
        <v>4714781021012</v>
      </c>
      <c r="D642" s="16" t="s">
        <v>168</v>
      </c>
      <c r="E642" s="18">
        <v>1</v>
      </c>
      <c r="F642" s="18">
        <v>140</v>
      </c>
      <c r="G642" s="19">
        <f t="shared" si="38"/>
        <v>0.32558139534883723</v>
      </c>
      <c r="H642" s="16"/>
      <c r="I642" s="16"/>
      <c r="J642" s="16"/>
      <c r="K642" s="16"/>
      <c r="L642" s="16"/>
      <c r="M642" s="16"/>
      <c r="N642" s="16"/>
      <c r="O642" s="16"/>
      <c r="P642" s="16"/>
      <c r="Q642" s="16"/>
      <c r="R642" s="16"/>
      <c r="S642" s="16"/>
      <c r="T642" s="16"/>
      <c r="U642" s="16"/>
      <c r="V642" s="16"/>
      <c r="W642" s="16"/>
      <c r="X642" s="16"/>
      <c r="Y642" s="16"/>
      <c r="Z642" s="16"/>
    </row>
    <row r="643" spans="1:26" ht="15.75" customHeight="1">
      <c r="A643" s="14" t="s">
        <v>1706</v>
      </c>
      <c r="B643" s="18">
        <v>2</v>
      </c>
      <c r="C643" s="35" t="s">
        <v>27</v>
      </c>
      <c r="D643" s="16" t="s">
        <v>1062</v>
      </c>
      <c r="E643" s="18">
        <v>1</v>
      </c>
      <c r="F643" s="18">
        <v>290</v>
      </c>
      <c r="G643" s="19">
        <f t="shared" si="38"/>
        <v>0.67441860465116277</v>
      </c>
      <c r="H643" s="16"/>
      <c r="I643" s="16"/>
      <c r="J643" s="16"/>
      <c r="K643" s="16"/>
      <c r="L643" s="16"/>
      <c r="M643" s="16"/>
      <c r="N643" s="16"/>
      <c r="O643" s="16"/>
      <c r="P643" s="16"/>
      <c r="Q643" s="16"/>
      <c r="R643" s="16"/>
      <c r="S643" s="16"/>
      <c r="T643" s="16"/>
      <c r="U643" s="16"/>
      <c r="V643" s="16"/>
      <c r="W643" s="16"/>
      <c r="X643" s="16"/>
      <c r="Y643" s="16"/>
      <c r="Z643" s="16"/>
    </row>
    <row r="644" spans="1:26" ht="15.75" customHeight="1">
      <c r="A644" s="14"/>
      <c r="B644" s="18"/>
      <c r="C644" s="35">
        <v>4714781021029</v>
      </c>
      <c r="D644" s="16" t="s">
        <v>169</v>
      </c>
      <c r="E644" s="18">
        <v>1</v>
      </c>
      <c r="F644" s="18">
        <v>140</v>
      </c>
      <c r="G644" s="19">
        <f t="shared" si="38"/>
        <v>0.32558139534883723</v>
      </c>
      <c r="H644" s="16"/>
      <c r="I644" s="16"/>
      <c r="J644" s="16"/>
      <c r="K644" s="16"/>
      <c r="L644" s="16"/>
      <c r="M644" s="16"/>
      <c r="N644" s="16"/>
      <c r="O644" s="16"/>
      <c r="P644" s="16"/>
      <c r="Q644" s="16"/>
      <c r="R644" s="16"/>
      <c r="S644" s="16"/>
      <c r="T644" s="16"/>
      <c r="U644" s="16"/>
      <c r="V644" s="16"/>
      <c r="W644" s="16"/>
      <c r="X644" s="16"/>
      <c r="Y644" s="16"/>
      <c r="Z644" s="16"/>
    </row>
    <row r="645" spans="1:26" ht="15.75" customHeight="1">
      <c r="A645" s="14" t="s">
        <v>1635</v>
      </c>
      <c r="B645" s="18">
        <v>2</v>
      </c>
      <c r="C645" s="35" t="s">
        <v>27</v>
      </c>
      <c r="D645" s="16" t="s">
        <v>1062</v>
      </c>
      <c r="E645" s="18">
        <v>1</v>
      </c>
      <c r="F645" s="18">
        <v>290</v>
      </c>
      <c r="G645" s="19">
        <f t="shared" si="38"/>
        <v>0.67441860465116277</v>
      </c>
      <c r="H645" s="16"/>
      <c r="I645" s="16"/>
      <c r="J645" s="16"/>
      <c r="K645" s="16"/>
      <c r="L645" s="16"/>
      <c r="M645" s="16"/>
      <c r="N645" s="16"/>
      <c r="O645" s="16"/>
      <c r="P645" s="16"/>
      <c r="Q645" s="16"/>
      <c r="R645" s="16"/>
      <c r="S645" s="16"/>
      <c r="T645" s="16"/>
      <c r="U645" s="16"/>
      <c r="V645" s="16"/>
      <c r="W645" s="16"/>
      <c r="X645" s="16"/>
      <c r="Y645" s="16"/>
      <c r="Z645" s="16"/>
    </row>
    <row r="646" spans="1:26" ht="15.75" customHeight="1">
      <c r="A646" s="14"/>
      <c r="B646" s="18"/>
      <c r="C646" s="35" t="s">
        <v>420</v>
      </c>
      <c r="D646" s="16" t="s">
        <v>167</v>
      </c>
      <c r="E646" s="18">
        <v>1</v>
      </c>
      <c r="F646" s="18">
        <v>140</v>
      </c>
      <c r="G646" s="19">
        <f t="shared" si="38"/>
        <v>0.32558139534883723</v>
      </c>
      <c r="H646" s="16"/>
      <c r="I646" s="16"/>
      <c r="J646" s="16"/>
      <c r="K646" s="16"/>
      <c r="L646" s="16"/>
      <c r="M646" s="16"/>
      <c r="N646" s="16"/>
      <c r="O646" s="16"/>
      <c r="P646" s="16"/>
      <c r="Q646" s="16"/>
      <c r="R646" s="16"/>
      <c r="S646" s="16"/>
      <c r="T646" s="16"/>
      <c r="U646" s="16"/>
      <c r="V646" s="16"/>
      <c r="W646" s="16"/>
      <c r="X646" s="16"/>
      <c r="Y646" s="16"/>
      <c r="Z646" s="16"/>
    </row>
    <row r="647" spans="1:26" ht="15.75" customHeight="1">
      <c r="A647" s="14" t="s">
        <v>1707</v>
      </c>
      <c r="B647" s="18">
        <v>3</v>
      </c>
      <c r="C647" s="35" t="s">
        <v>29</v>
      </c>
      <c r="D647" s="16" t="s">
        <v>1055</v>
      </c>
      <c r="E647" s="18">
        <v>1</v>
      </c>
      <c r="F647" s="18">
        <v>290</v>
      </c>
      <c r="G647" s="19">
        <f t="shared" ref="G647:G670" si="39">F647/550</f>
        <v>0.52727272727272723</v>
      </c>
      <c r="H647" s="16"/>
      <c r="I647" s="16"/>
      <c r="J647" s="16"/>
      <c r="K647" s="16"/>
      <c r="L647" s="16"/>
      <c r="M647" s="16"/>
      <c r="N647" s="16"/>
      <c r="O647" s="16"/>
      <c r="P647" s="16"/>
      <c r="Q647" s="16"/>
      <c r="R647" s="16"/>
      <c r="S647" s="16"/>
      <c r="T647" s="16"/>
      <c r="U647" s="16"/>
      <c r="V647" s="16"/>
      <c r="W647" s="16"/>
      <c r="X647" s="16"/>
      <c r="Y647" s="16"/>
      <c r="Z647" s="16"/>
    </row>
    <row r="648" spans="1:26" ht="15.75" customHeight="1">
      <c r="A648" s="14"/>
      <c r="B648" s="18"/>
      <c r="C648" s="33" t="s">
        <v>608</v>
      </c>
      <c r="D648" s="14" t="s">
        <v>323</v>
      </c>
      <c r="E648" s="18">
        <v>1</v>
      </c>
      <c r="F648" s="18">
        <v>130</v>
      </c>
      <c r="G648" s="19">
        <f t="shared" si="39"/>
        <v>0.23636363636363636</v>
      </c>
      <c r="H648" s="16"/>
      <c r="I648" s="16"/>
      <c r="J648" s="16"/>
      <c r="K648" s="16"/>
      <c r="L648" s="16"/>
      <c r="M648" s="16"/>
      <c r="N648" s="16"/>
      <c r="O648" s="16"/>
      <c r="P648" s="16"/>
      <c r="Q648" s="16"/>
      <c r="R648" s="16"/>
      <c r="S648" s="16"/>
      <c r="T648" s="16"/>
      <c r="U648" s="16"/>
      <c r="V648" s="16"/>
      <c r="W648" s="16"/>
      <c r="X648" s="16"/>
      <c r="Y648" s="16"/>
      <c r="Z648" s="16"/>
    </row>
    <row r="649" spans="1:26" ht="15.75" customHeight="1">
      <c r="A649" s="14"/>
      <c r="B649" s="18"/>
      <c r="C649" s="33">
        <v>4714781020770</v>
      </c>
      <c r="D649" s="14" t="s">
        <v>305</v>
      </c>
      <c r="E649" s="18">
        <v>1</v>
      </c>
      <c r="F649" s="18">
        <v>130</v>
      </c>
      <c r="G649" s="19">
        <f t="shared" si="39"/>
        <v>0.23636363636363636</v>
      </c>
      <c r="H649" s="16"/>
      <c r="I649" s="16"/>
      <c r="J649" s="16"/>
      <c r="K649" s="16"/>
      <c r="L649" s="16"/>
      <c r="M649" s="16"/>
      <c r="N649" s="16"/>
      <c r="O649" s="16"/>
      <c r="P649" s="16"/>
      <c r="Q649" s="16"/>
      <c r="R649" s="16"/>
      <c r="S649" s="16"/>
      <c r="T649" s="16"/>
      <c r="U649" s="16"/>
      <c r="V649" s="16"/>
      <c r="W649" s="16"/>
      <c r="X649" s="16"/>
      <c r="Y649" s="16"/>
      <c r="Z649" s="16"/>
    </row>
    <row r="650" spans="1:26" ht="15.75" customHeight="1">
      <c r="A650" s="14" t="s">
        <v>1648</v>
      </c>
      <c r="B650" s="18">
        <v>3</v>
      </c>
      <c r="C650" s="35" t="s">
        <v>25</v>
      </c>
      <c r="D650" s="16" t="s">
        <v>1059</v>
      </c>
      <c r="E650" s="18">
        <v>1</v>
      </c>
      <c r="F650" s="18">
        <v>290</v>
      </c>
      <c r="G650" s="19">
        <f t="shared" si="39"/>
        <v>0.52727272727272723</v>
      </c>
      <c r="H650" s="16"/>
      <c r="I650" s="16"/>
      <c r="J650" s="16"/>
      <c r="K650" s="16"/>
      <c r="L650" s="16"/>
      <c r="M650" s="16"/>
      <c r="N650" s="16"/>
      <c r="O650" s="16"/>
      <c r="P650" s="16"/>
      <c r="Q650" s="16"/>
      <c r="R650" s="16"/>
      <c r="S650" s="16"/>
      <c r="T650" s="16"/>
      <c r="U650" s="16"/>
      <c r="V650" s="16"/>
      <c r="W650" s="16"/>
      <c r="X650" s="16"/>
      <c r="Y650" s="16"/>
      <c r="Z650" s="16"/>
    </row>
    <row r="651" spans="1:26" ht="15.75" customHeight="1">
      <c r="A651" s="14"/>
      <c r="B651" s="18"/>
      <c r="C651" s="33" t="s">
        <v>608</v>
      </c>
      <c r="D651" s="14" t="s">
        <v>323</v>
      </c>
      <c r="E651" s="18">
        <v>1</v>
      </c>
      <c r="F651" s="18">
        <v>130</v>
      </c>
      <c r="G651" s="19">
        <f t="shared" si="39"/>
        <v>0.23636363636363636</v>
      </c>
      <c r="H651" s="16"/>
      <c r="I651" s="16"/>
      <c r="J651" s="16"/>
      <c r="K651" s="16"/>
      <c r="L651" s="16"/>
      <c r="M651" s="16"/>
      <c r="N651" s="16"/>
      <c r="O651" s="16"/>
      <c r="P651" s="16"/>
      <c r="Q651" s="16"/>
      <c r="R651" s="16"/>
      <c r="S651" s="16"/>
      <c r="T651" s="16"/>
      <c r="U651" s="16"/>
      <c r="V651" s="16"/>
      <c r="W651" s="16"/>
      <c r="X651" s="16"/>
      <c r="Y651" s="16"/>
      <c r="Z651" s="16"/>
    </row>
    <row r="652" spans="1:26" ht="15.75" customHeight="1">
      <c r="A652" s="14"/>
      <c r="B652" s="18"/>
      <c r="C652" s="33">
        <v>4714781020770</v>
      </c>
      <c r="D652" s="14" t="s">
        <v>305</v>
      </c>
      <c r="E652" s="18">
        <v>1</v>
      </c>
      <c r="F652" s="18">
        <v>130</v>
      </c>
      <c r="G652" s="19">
        <f t="shared" si="39"/>
        <v>0.23636363636363636</v>
      </c>
      <c r="H652" s="16"/>
      <c r="I652" s="16"/>
      <c r="J652" s="16"/>
      <c r="K652" s="16"/>
      <c r="L652" s="16"/>
      <c r="M652" s="16"/>
      <c r="N652" s="16"/>
      <c r="O652" s="16"/>
      <c r="P652" s="16"/>
      <c r="Q652" s="16"/>
      <c r="R652" s="16"/>
      <c r="S652" s="16"/>
      <c r="T652" s="16"/>
      <c r="U652" s="16"/>
      <c r="V652" s="16"/>
      <c r="W652" s="16"/>
      <c r="X652" s="16"/>
      <c r="Y652" s="16"/>
      <c r="Z652" s="16"/>
    </row>
    <row r="653" spans="1:26" ht="15.75" customHeight="1">
      <c r="A653" s="14" t="s">
        <v>1655</v>
      </c>
      <c r="B653" s="18">
        <v>3</v>
      </c>
      <c r="C653" s="35" t="s">
        <v>23</v>
      </c>
      <c r="D653" s="16" t="s">
        <v>1061</v>
      </c>
      <c r="E653" s="18">
        <v>1</v>
      </c>
      <c r="F653" s="18">
        <v>290</v>
      </c>
      <c r="G653" s="19">
        <f t="shared" si="39"/>
        <v>0.52727272727272723</v>
      </c>
      <c r="H653" s="16"/>
      <c r="I653" s="16"/>
      <c r="J653" s="16"/>
      <c r="K653" s="16"/>
      <c r="L653" s="16"/>
      <c r="M653" s="16"/>
      <c r="N653" s="16"/>
      <c r="O653" s="16"/>
      <c r="P653" s="16"/>
      <c r="Q653" s="16"/>
      <c r="R653" s="16"/>
      <c r="S653" s="16"/>
      <c r="T653" s="16"/>
      <c r="U653" s="16"/>
      <c r="V653" s="16"/>
      <c r="W653" s="16"/>
      <c r="X653" s="16"/>
      <c r="Y653" s="16"/>
      <c r="Z653" s="16"/>
    </row>
    <row r="654" spans="1:26" ht="15.75" customHeight="1">
      <c r="A654" s="14"/>
      <c r="B654" s="18"/>
      <c r="C654" s="33" t="s">
        <v>608</v>
      </c>
      <c r="D654" s="14" t="s">
        <v>323</v>
      </c>
      <c r="E654" s="18">
        <v>1</v>
      </c>
      <c r="F654" s="18">
        <v>130</v>
      </c>
      <c r="G654" s="19">
        <f t="shared" si="39"/>
        <v>0.23636363636363636</v>
      </c>
      <c r="H654" s="16"/>
      <c r="I654" s="16"/>
      <c r="J654" s="16"/>
      <c r="K654" s="16"/>
      <c r="L654" s="16"/>
      <c r="M654" s="16"/>
      <c r="N654" s="16"/>
      <c r="O654" s="16"/>
      <c r="P654" s="16"/>
      <c r="Q654" s="16"/>
      <c r="R654" s="16"/>
      <c r="S654" s="16"/>
      <c r="T654" s="16"/>
      <c r="U654" s="16"/>
      <c r="V654" s="16"/>
      <c r="W654" s="16"/>
      <c r="X654" s="16"/>
      <c r="Y654" s="16"/>
      <c r="Z654" s="16"/>
    </row>
    <row r="655" spans="1:26" ht="15.75" customHeight="1">
      <c r="A655" s="14"/>
      <c r="B655" s="18"/>
      <c r="C655" s="33">
        <v>4714781020770</v>
      </c>
      <c r="D655" s="14" t="s">
        <v>305</v>
      </c>
      <c r="E655" s="18">
        <v>1</v>
      </c>
      <c r="F655" s="18">
        <v>130</v>
      </c>
      <c r="G655" s="19">
        <f t="shared" si="39"/>
        <v>0.23636363636363636</v>
      </c>
      <c r="H655" s="16"/>
      <c r="I655" s="16"/>
      <c r="J655" s="16"/>
      <c r="K655" s="16"/>
      <c r="L655" s="16"/>
      <c r="M655" s="16"/>
      <c r="N655" s="16"/>
      <c r="O655" s="16"/>
      <c r="P655" s="16"/>
      <c r="Q655" s="16"/>
      <c r="R655" s="16"/>
      <c r="S655" s="16"/>
      <c r="T655" s="16"/>
      <c r="U655" s="16"/>
      <c r="V655" s="16"/>
      <c r="W655" s="16"/>
      <c r="X655" s="16"/>
      <c r="Y655" s="16"/>
      <c r="Z655" s="16"/>
    </row>
    <row r="656" spans="1:26" ht="15.75" customHeight="1">
      <c r="A656" s="14" t="s">
        <v>1708</v>
      </c>
      <c r="B656" s="18">
        <v>3</v>
      </c>
      <c r="C656" s="35" t="s">
        <v>27</v>
      </c>
      <c r="D656" s="16" t="s">
        <v>1062</v>
      </c>
      <c r="E656" s="18">
        <v>1</v>
      </c>
      <c r="F656" s="18">
        <v>290</v>
      </c>
      <c r="G656" s="19">
        <f t="shared" si="39"/>
        <v>0.52727272727272723</v>
      </c>
      <c r="H656" s="16"/>
      <c r="I656" s="16"/>
      <c r="J656" s="16"/>
      <c r="K656" s="16"/>
      <c r="L656" s="16"/>
      <c r="M656" s="16"/>
      <c r="N656" s="16"/>
      <c r="O656" s="16"/>
      <c r="P656" s="16"/>
      <c r="Q656" s="16"/>
      <c r="R656" s="16"/>
      <c r="S656" s="16"/>
      <c r="T656" s="16"/>
      <c r="U656" s="16"/>
      <c r="V656" s="16"/>
      <c r="W656" s="16"/>
      <c r="X656" s="16"/>
      <c r="Y656" s="16"/>
      <c r="Z656" s="16"/>
    </row>
    <row r="657" spans="1:26" ht="15.75" customHeight="1">
      <c r="A657" s="14"/>
      <c r="B657" s="18"/>
      <c r="C657" s="33" t="s">
        <v>608</v>
      </c>
      <c r="D657" s="14" t="s">
        <v>323</v>
      </c>
      <c r="E657" s="18">
        <v>1</v>
      </c>
      <c r="F657" s="18">
        <v>130</v>
      </c>
      <c r="G657" s="19">
        <f t="shared" si="39"/>
        <v>0.23636363636363636</v>
      </c>
      <c r="H657" s="16"/>
      <c r="I657" s="16"/>
      <c r="J657" s="16"/>
      <c r="K657" s="16"/>
      <c r="L657" s="16"/>
      <c r="M657" s="16"/>
      <c r="N657" s="16"/>
      <c r="O657" s="16"/>
      <c r="P657" s="16"/>
      <c r="Q657" s="16"/>
      <c r="R657" s="16"/>
      <c r="S657" s="16"/>
      <c r="T657" s="16"/>
      <c r="U657" s="16"/>
      <c r="V657" s="16"/>
      <c r="W657" s="16"/>
      <c r="X657" s="16"/>
      <c r="Y657" s="16"/>
      <c r="Z657" s="16"/>
    </row>
    <row r="658" spans="1:26" ht="15.75" customHeight="1">
      <c r="A658" s="14"/>
      <c r="B658" s="18"/>
      <c r="C658" s="33">
        <v>4714781020770</v>
      </c>
      <c r="D658" s="14" t="s">
        <v>305</v>
      </c>
      <c r="E658" s="18">
        <v>1</v>
      </c>
      <c r="F658" s="18">
        <v>130</v>
      </c>
      <c r="G658" s="19">
        <f t="shared" si="39"/>
        <v>0.23636363636363636</v>
      </c>
      <c r="H658" s="16"/>
      <c r="I658" s="16"/>
      <c r="J658" s="16"/>
      <c r="K658" s="16"/>
      <c r="L658" s="16"/>
      <c r="M658" s="16"/>
      <c r="N658" s="16"/>
      <c r="O658" s="16"/>
      <c r="P658" s="16"/>
      <c r="Q658" s="16"/>
      <c r="R658" s="16"/>
      <c r="S658" s="16"/>
      <c r="T658" s="16"/>
      <c r="U658" s="16"/>
      <c r="V658" s="16"/>
      <c r="W658" s="16"/>
      <c r="X658" s="16"/>
      <c r="Y658" s="16"/>
      <c r="Z658" s="16"/>
    </row>
    <row r="659" spans="1:26" ht="15.75" customHeight="1">
      <c r="A659" s="14" t="s">
        <v>1709</v>
      </c>
      <c r="B659" s="18">
        <v>3</v>
      </c>
      <c r="C659" s="35" t="s">
        <v>29</v>
      </c>
      <c r="D659" s="16" t="s">
        <v>1055</v>
      </c>
      <c r="E659" s="18">
        <v>1</v>
      </c>
      <c r="F659" s="18">
        <v>290</v>
      </c>
      <c r="G659" s="19">
        <f t="shared" si="39"/>
        <v>0.52727272727272723</v>
      </c>
      <c r="H659" s="16"/>
      <c r="I659" s="16"/>
      <c r="J659" s="16"/>
      <c r="K659" s="16"/>
      <c r="L659" s="16"/>
      <c r="M659" s="16"/>
      <c r="N659" s="16"/>
      <c r="O659" s="16"/>
      <c r="P659" s="16"/>
      <c r="Q659" s="16"/>
      <c r="R659" s="16"/>
      <c r="S659" s="16"/>
      <c r="T659" s="16"/>
      <c r="U659" s="16"/>
      <c r="V659" s="16"/>
      <c r="W659" s="16"/>
      <c r="X659" s="16"/>
      <c r="Y659" s="16"/>
      <c r="Z659" s="16"/>
    </row>
    <row r="660" spans="1:26" ht="15.75" customHeight="1">
      <c r="A660" s="14"/>
      <c r="B660" s="18"/>
      <c r="C660" s="33" t="s">
        <v>608</v>
      </c>
      <c r="D660" s="14" t="s">
        <v>323</v>
      </c>
      <c r="E660" s="18">
        <v>1</v>
      </c>
      <c r="F660" s="18">
        <v>130</v>
      </c>
      <c r="G660" s="19">
        <f t="shared" si="39"/>
        <v>0.23636363636363636</v>
      </c>
      <c r="H660" s="16"/>
      <c r="I660" s="16"/>
      <c r="J660" s="16"/>
      <c r="K660" s="16"/>
      <c r="L660" s="16"/>
      <c r="M660" s="16"/>
      <c r="N660" s="16"/>
      <c r="O660" s="16"/>
      <c r="P660" s="16"/>
      <c r="Q660" s="16"/>
      <c r="R660" s="16"/>
      <c r="S660" s="16"/>
      <c r="T660" s="16"/>
      <c r="U660" s="16"/>
      <c r="V660" s="16"/>
      <c r="W660" s="16"/>
      <c r="X660" s="16"/>
      <c r="Y660" s="16"/>
      <c r="Z660" s="16"/>
    </row>
    <row r="661" spans="1:26" ht="15.75" customHeight="1">
      <c r="A661" s="14"/>
      <c r="B661" s="18"/>
      <c r="C661" s="33">
        <v>4714781020787</v>
      </c>
      <c r="D661" s="14" t="s">
        <v>307</v>
      </c>
      <c r="E661" s="18">
        <v>1</v>
      </c>
      <c r="F661" s="18">
        <v>130</v>
      </c>
      <c r="G661" s="19">
        <f t="shared" si="39"/>
        <v>0.23636363636363636</v>
      </c>
      <c r="H661" s="16"/>
      <c r="I661" s="16"/>
      <c r="J661" s="16"/>
      <c r="K661" s="16"/>
      <c r="L661" s="16"/>
      <c r="M661" s="16"/>
      <c r="N661" s="16"/>
      <c r="O661" s="16"/>
      <c r="P661" s="16"/>
      <c r="Q661" s="16"/>
      <c r="R661" s="16"/>
      <c r="S661" s="16"/>
      <c r="T661" s="16"/>
      <c r="U661" s="16"/>
      <c r="V661" s="16"/>
      <c r="W661" s="16"/>
      <c r="X661" s="16"/>
      <c r="Y661" s="16"/>
      <c r="Z661" s="16"/>
    </row>
    <row r="662" spans="1:26" ht="15.75" customHeight="1">
      <c r="A662" s="14" t="s">
        <v>1644</v>
      </c>
      <c r="B662" s="18">
        <v>3</v>
      </c>
      <c r="C662" s="35" t="s">
        <v>25</v>
      </c>
      <c r="D662" s="16" t="s">
        <v>1059</v>
      </c>
      <c r="E662" s="18">
        <v>1</v>
      </c>
      <c r="F662" s="18">
        <v>290</v>
      </c>
      <c r="G662" s="19">
        <f t="shared" si="39"/>
        <v>0.52727272727272723</v>
      </c>
      <c r="H662" s="16"/>
      <c r="I662" s="16"/>
      <c r="J662" s="16"/>
      <c r="K662" s="16"/>
      <c r="L662" s="16"/>
      <c r="M662" s="16"/>
      <c r="N662" s="16"/>
      <c r="O662" s="16"/>
      <c r="P662" s="16"/>
      <c r="Q662" s="16"/>
      <c r="R662" s="16"/>
      <c r="S662" s="16"/>
      <c r="T662" s="16"/>
      <c r="U662" s="16"/>
      <c r="V662" s="16"/>
      <c r="W662" s="16"/>
      <c r="X662" s="16"/>
      <c r="Y662" s="16"/>
      <c r="Z662" s="16"/>
    </row>
    <row r="663" spans="1:26" ht="15.75" customHeight="1">
      <c r="A663" s="14"/>
      <c r="B663" s="18"/>
      <c r="C663" s="33" t="s">
        <v>608</v>
      </c>
      <c r="D663" s="14" t="s">
        <v>323</v>
      </c>
      <c r="E663" s="18">
        <v>1</v>
      </c>
      <c r="F663" s="18">
        <v>130</v>
      </c>
      <c r="G663" s="19">
        <f t="shared" si="39"/>
        <v>0.23636363636363636</v>
      </c>
      <c r="H663" s="16"/>
      <c r="I663" s="16"/>
      <c r="J663" s="16"/>
      <c r="K663" s="16"/>
      <c r="L663" s="16"/>
      <c r="M663" s="16"/>
      <c r="N663" s="16"/>
      <c r="O663" s="16"/>
      <c r="P663" s="16"/>
      <c r="Q663" s="16"/>
      <c r="R663" s="16"/>
      <c r="S663" s="16"/>
      <c r="T663" s="16"/>
      <c r="U663" s="16"/>
      <c r="V663" s="16"/>
      <c r="W663" s="16"/>
      <c r="X663" s="16"/>
      <c r="Y663" s="16"/>
      <c r="Z663" s="16"/>
    </row>
    <row r="664" spans="1:26" ht="15.75" customHeight="1">
      <c r="A664" s="14"/>
      <c r="B664" s="18"/>
      <c r="C664" s="33">
        <v>4714781020787</v>
      </c>
      <c r="D664" s="14" t="s">
        <v>307</v>
      </c>
      <c r="E664" s="18">
        <v>1</v>
      </c>
      <c r="F664" s="18">
        <v>130</v>
      </c>
      <c r="G664" s="19">
        <f t="shared" si="39"/>
        <v>0.23636363636363636</v>
      </c>
      <c r="H664" s="16"/>
      <c r="I664" s="16"/>
      <c r="J664" s="16"/>
      <c r="K664" s="16"/>
      <c r="L664" s="16"/>
      <c r="M664" s="16"/>
      <c r="N664" s="16"/>
      <c r="O664" s="16"/>
      <c r="P664" s="16"/>
      <c r="Q664" s="16"/>
      <c r="R664" s="16"/>
      <c r="S664" s="16"/>
      <c r="T664" s="16"/>
      <c r="U664" s="16"/>
      <c r="V664" s="16"/>
      <c r="W664" s="16"/>
      <c r="X664" s="16"/>
      <c r="Y664" s="16"/>
      <c r="Z664" s="16"/>
    </row>
    <row r="665" spans="1:26" ht="15.75" customHeight="1">
      <c r="A665" s="14" t="s">
        <v>1653</v>
      </c>
      <c r="B665" s="18">
        <v>3</v>
      </c>
      <c r="C665" s="35" t="s">
        <v>23</v>
      </c>
      <c r="D665" s="16" t="s">
        <v>1061</v>
      </c>
      <c r="E665" s="18">
        <v>1</v>
      </c>
      <c r="F665" s="18">
        <v>290</v>
      </c>
      <c r="G665" s="19">
        <f t="shared" si="39"/>
        <v>0.52727272727272723</v>
      </c>
      <c r="H665" s="16"/>
      <c r="I665" s="16"/>
      <c r="J665" s="16"/>
      <c r="K665" s="16"/>
      <c r="L665" s="16"/>
      <c r="M665" s="16"/>
      <c r="N665" s="16"/>
      <c r="O665" s="16"/>
      <c r="P665" s="16"/>
      <c r="Q665" s="16"/>
      <c r="R665" s="16"/>
      <c r="S665" s="16"/>
      <c r="T665" s="16"/>
      <c r="U665" s="16"/>
      <c r="V665" s="16"/>
      <c r="W665" s="16"/>
      <c r="X665" s="16"/>
      <c r="Y665" s="16"/>
      <c r="Z665" s="16"/>
    </row>
    <row r="666" spans="1:26" ht="15.75" customHeight="1">
      <c r="A666" s="14"/>
      <c r="B666" s="18"/>
      <c r="C666" s="33" t="s">
        <v>608</v>
      </c>
      <c r="D666" s="14" t="s">
        <v>323</v>
      </c>
      <c r="E666" s="18">
        <v>1</v>
      </c>
      <c r="F666" s="18">
        <v>130</v>
      </c>
      <c r="G666" s="19">
        <f t="shared" si="39"/>
        <v>0.23636363636363636</v>
      </c>
      <c r="H666" s="16"/>
      <c r="I666" s="16"/>
      <c r="J666" s="16"/>
      <c r="K666" s="16"/>
      <c r="L666" s="16"/>
      <c r="M666" s="16"/>
      <c r="N666" s="16"/>
      <c r="O666" s="16"/>
      <c r="P666" s="16"/>
      <c r="Q666" s="16"/>
      <c r="R666" s="16"/>
      <c r="S666" s="16"/>
      <c r="T666" s="16"/>
      <c r="U666" s="16"/>
      <c r="V666" s="16"/>
      <c r="W666" s="16"/>
      <c r="X666" s="16"/>
      <c r="Y666" s="16"/>
      <c r="Z666" s="16"/>
    </row>
    <row r="667" spans="1:26" ht="15.75" customHeight="1">
      <c r="A667" s="14"/>
      <c r="B667" s="18"/>
      <c r="C667" s="33">
        <v>4714781020787</v>
      </c>
      <c r="D667" s="14" t="s">
        <v>307</v>
      </c>
      <c r="E667" s="18">
        <v>1</v>
      </c>
      <c r="F667" s="18">
        <v>130</v>
      </c>
      <c r="G667" s="19">
        <f t="shared" si="39"/>
        <v>0.23636363636363636</v>
      </c>
      <c r="H667" s="16"/>
      <c r="I667" s="16"/>
      <c r="J667" s="16"/>
      <c r="K667" s="16"/>
      <c r="L667" s="16"/>
      <c r="M667" s="16"/>
      <c r="N667" s="16"/>
      <c r="O667" s="16"/>
      <c r="P667" s="16"/>
      <c r="Q667" s="16"/>
      <c r="R667" s="16"/>
      <c r="S667" s="16"/>
      <c r="T667" s="16"/>
      <c r="U667" s="16"/>
      <c r="V667" s="16"/>
      <c r="W667" s="16"/>
      <c r="X667" s="16"/>
      <c r="Y667" s="16"/>
      <c r="Z667" s="16"/>
    </row>
    <row r="668" spans="1:26" ht="15.75" customHeight="1">
      <c r="A668" s="14" t="s">
        <v>1710</v>
      </c>
      <c r="B668" s="18">
        <v>3</v>
      </c>
      <c r="C668" s="35" t="s">
        <v>27</v>
      </c>
      <c r="D668" s="16" t="s">
        <v>1062</v>
      </c>
      <c r="E668" s="18">
        <v>1</v>
      </c>
      <c r="F668" s="18">
        <v>290</v>
      </c>
      <c r="G668" s="19">
        <f t="shared" si="39"/>
        <v>0.52727272727272723</v>
      </c>
      <c r="H668" s="16"/>
      <c r="I668" s="16"/>
      <c r="J668" s="16"/>
      <c r="K668" s="16"/>
      <c r="L668" s="16"/>
      <c r="M668" s="16"/>
      <c r="N668" s="16"/>
      <c r="O668" s="16"/>
      <c r="P668" s="16"/>
      <c r="Q668" s="16"/>
      <c r="R668" s="16"/>
      <c r="S668" s="16"/>
      <c r="T668" s="16"/>
      <c r="U668" s="16"/>
      <c r="V668" s="16"/>
      <c r="W668" s="16"/>
      <c r="X668" s="16"/>
      <c r="Y668" s="16"/>
      <c r="Z668" s="16"/>
    </row>
    <row r="669" spans="1:26" ht="15.75" customHeight="1">
      <c r="A669" s="14"/>
      <c r="B669" s="18"/>
      <c r="C669" s="33" t="s">
        <v>608</v>
      </c>
      <c r="D669" s="14" t="s">
        <v>323</v>
      </c>
      <c r="E669" s="18">
        <v>1</v>
      </c>
      <c r="F669" s="18">
        <v>130</v>
      </c>
      <c r="G669" s="19">
        <f t="shared" si="39"/>
        <v>0.23636363636363636</v>
      </c>
      <c r="H669" s="16"/>
      <c r="I669" s="16"/>
      <c r="J669" s="16"/>
      <c r="K669" s="16"/>
      <c r="L669" s="16"/>
      <c r="M669" s="16"/>
      <c r="N669" s="16"/>
      <c r="O669" s="16"/>
      <c r="P669" s="16"/>
      <c r="Q669" s="16"/>
      <c r="R669" s="16"/>
      <c r="S669" s="16"/>
      <c r="T669" s="16"/>
      <c r="U669" s="16"/>
      <c r="V669" s="16"/>
      <c r="W669" s="16"/>
      <c r="X669" s="16"/>
      <c r="Y669" s="16"/>
      <c r="Z669" s="16"/>
    </row>
    <row r="670" spans="1:26" ht="15.75" customHeight="1">
      <c r="A670" s="14"/>
      <c r="B670" s="18"/>
      <c r="C670" s="33">
        <v>4714781020787</v>
      </c>
      <c r="D670" s="14" t="s">
        <v>307</v>
      </c>
      <c r="E670" s="18">
        <v>1</v>
      </c>
      <c r="F670" s="18">
        <v>130</v>
      </c>
      <c r="G670" s="19">
        <f t="shared" si="39"/>
        <v>0.23636363636363636</v>
      </c>
      <c r="H670" s="16"/>
      <c r="I670" s="16"/>
      <c r="J670" s="16"/>
      <c r="K670" s="16"/>
      <c r="L670" s="16"/>
      <c r="M670" s="16"/>
      <c r="N670" s="16"/>
      <c r="O670" s="16"/>
      <c r="P670" s="16"/>
      <c r="Q670" s="16"/>
      <c r="R670" s="16"/>
      <c r="S670" s="16"/>
      <c r="T670" s="16"/>
      <c r="U670" s="16"/>
      <c r="V670" s="16"/>
      <c r="W670" s="16"/>
      <c r="X670" s="16"/>
      <c r="Y670" s="16"/>
      <c r="Z670" s="16"/>
    </row>
    <row r="671" spans="1:26" ht="15.75" customHeight="1">
      <c r="A671" s="14" t="s">
        <v>1561</v>
      </c>
      <c r="B671" s="18">
        <v>3</v>
      </c>
      <c r="C671" s="35" t="s">
        <v>420</v>
      </c>
      <c r="D671" s="16" t="s">
        <v>167</v>
      </c>
      <c r="E671" s="18">
        <v>2</v>
      </c>
      <c r="F671" s="18">
        <v>260</v>
      </c>
      <c r="G671" s="19">
        <f t="shared" ref="G671:G682" si="40">F671/780</f>
        <v>0.33333333333333331</v>
      </c>
      <c r="H671" s="16"/>
      <c r="I671" s="16"/>
      <c r="J671" s="16"/>
      <c r="K671" s="16"/>
      <c r="L671" s="16"/>
      <c r="M671" s="16"/>
      <c r="N671" s="16"/>
      <c r="O671" s="16"/>
      <c r="P671" s="16"/>
      <c r="Q671" s="16"/>
      <c r="R671" s="16"/>
      <c r="S671" s="16"/>
      <c r="T671" s="16"/>
      <c r="U671" s="16"/>
      <c r="V671" s="16"/>
      <c r="W671" s="16"/>
      <c r="X671" s="16"/>
      <c r="Y671" s="16"/>
      <c r="Z671" s="16"/>
    </row>
    <row r="672" spans="1:26" ht="15.75" customHeight="1">
      <c r="A672" s="14"/>
      <c r="B672" s="16"/>
      <c r="C672" s="35">
        <v>4714781021012</v>
      </c>
      <c r="D672" s="16" t="s">
        <v>168</v>
      </c>
      <c r="E672" s="18">
        <v>2</v>
      </c>
      <c r="F672" s="18">
        <v>260</v>
      </c>
      <c r="G672" s="19">
        <f t="shared" si="40"/>
        <v>0.33333333333333331</v>
      </c>
      <c r="H672" s="16"/>
      <c r="I672" s="16"/>
      <c r="J672" s="16"/>
      <c r="K672" s="16"/>
      <c r="L672" s="16"/>
      <c r="M672" s="16"/>
      <c r="N672" s="16"/>
      <c r="O672" s="16"/>
      <c r="P672" s="16"/>
      <c r="Q672" s="16"/>
      <c r="R672" s="16"/>
      <c r="S672" s="16"/>
      <c r="T672" s="16"/>
      <c r="U672" s="16"/>
      <c r="V672" s="16"/>
      <c r="W672" s="16"/>
      <c r="X672" s="16"/>
      <c r="Y672" s="16"/>
      <c r="Z672" s="16"/>
    </row>
    <row r="673" spans="1:26" ht="15.75" customHeight="1">
      <c r="A673" s="14"/>
      <c r="B673" s="16"/>
      <c r="C673" s="35">
        <v>4714781021029</v>
      </c>
      <c r="D673" s="16" t="s">
        <v>169</v>
      </c>
      <c r="E673" s="18">
        <v>2</v>
      </c>
      <c r="F673" s="18">
        <v>260</v>
      </c>
      <c r="G673" s="19">
        <f t="shared" si="40"/>
        <v>0.33333333333333331</v>
      </c>
      <c r="H673" s="16"/>
      <c r="I673" s="16"/>
      <c r="J673" s="16"/>
      <c r="K673" s="16"/>
      <c r="L673" s="16"/>
      <c r="M673" s="16"/>
      <c r="N673" s="16"/>
      <c r="O673" s="16"/>
      <c r="P673" s="16"/>
      <c r="Q673" s="16"/>
      <c r="R673" s="16"/>
      <c r="S673" s="16"/>
      <c r="T673" s="16"/>
      <c r="U673" s="16"/>
      <c r="V673" s="16"/>
      <c r="W673" s="16"/>
      <c r="X673" s="16"/>
      <c r="Y673" s="16"/>
      <c r="Z673" s="16"/>
    </row>
    <row r="674" spans="1:26" ht="15.75" customHeight="1">
      <c r="A674" s="14" t="s">
        <v>1562</v>
      </c>
      <c r="B674" s="18">
        <v>1</v>
      </c>
      <c r="C674" s="35" t="s">
        <v>420</v>
      </c>
      <c r="D674" s="16" t="s">
        <v>167</v>
      </c>
      <c r="E674" s="18">
        <v>6</v>
      </c>
      <c r="F674" s="18">
        <v>780</v>
      </c>
      <c r="G674" s="19">
        <f t="shared" si="40"/>
        <v>1</v>
      </c>
      <c r="H674" s="16"/>
      <c r="I674" s="16"/>
      <c r="J674" s="16"/>
      <c r="K674" s="16"/>
      <c r="L674" s="16"/>
      <c r="M674" s="16"/>
      <c r="N674" s="16"/>
      <c r="O674" s="16"/>
      <c r="P674" s="16"/>
      <c r="Q674" s="16"/>
      <c r="R674" s="16"/>
      <c r="S674" s="16"/>
      <c r="T674" s="16"/>
      <c r="U674" s="16"/>
      <c r="V674" s="16"/>
      <c r="W674" s="16"/>
      <c r="X674" s="16"/>
      <c r="Y674" s="16"/>
      <c r="Z674" s="16"/>
    </row>
    <row r="675" spans="1:26" ht="15.75" customHeight="1">
      <c r="A675" s="14" t="s">
        <v>1563</v>
      </c>
      <c r="B675" s="18">
        <v>1</v>
      </c>
      <c r="C675" s="35">
        <v>4714781021012</v>
      </c>
      <c r="D675" s="16" t="s">
        <v>168</v>
      </c>
      <c r="E675" s="18">
        <v>6</v>
      </c>
      <c r="F675" s="18">
        <v>780</v>
      </c>
      <c r="G675" s="19">
        <f t="shared" si="40"/>
        <v>1</v>
      </c>
      <c r="H675" s="16"/>
      <c r="I675" s="16"/>
      <c r="J675" s="16"/>
      <c r="K675" s="16"/>
      <c r="L675" s="16"/>
      <c r="M675" s="16"/>
      <c r="N675" s="16"/>
      <c r="O675" s="16"/>
      <c r="P675" s="16"/>
      <c r="Q675" s="16"/>
      <c r="R675" s="16"/>
      <c r="S675" s="16"/>
      <c r="T675" s="16"/>
      <c r="U675" s="16"/>
      <c r="V675" s="16"/>
      <c r="W675" s="16"/>
      <c r="X675" s="16"/>
      <c r="Y675" s="16"/>
      <c r="Z675" s="16"/>
    </row>
    <row r="676" spans="1:26" ht="15.75" customHeight="1">
      <c r="A676" s="14" t="s">
        <v>1564</v>
      </c>
      <c r="B676" s="18">
        <v>1</v>
      </c>
      <c r="C676" s="35">
        <v>4714781021029</v>
      </c>
      <c r="D676" s="16" t="s">
        <v>169</v>
      </c>
      <c r="E676" s="18">
        <v>6</v>
      </c>
      <c r="F676" s="18">
        <v>780</v>
      </c>
      <c r="G676" s="19">
        <f t="shared" si="40"/>
        <v>1</v>
      </c>
      <c r="H676" s="16"/>
      <c r="I676" s="16"/>
      <c r="J676" s="16"/>
      <c r="K676" s="16"/>
      <c r="L676" s="16"/>
      <c r="M676" s="16"/>
      <c r="N676" s="16"/>
      <c r="O676" s="16"/>
      <c r="P676" s="16"/>
      <c r="Q676" s="16"/>
      <c r="R676" s="16"/>
      <c r="S676" s="16"/>
      <c r="T676" s="16"/>
      <c r="U676" s="16"/>
      <c r="V676" s="16"/>
      <c r="W676" s="16"/>
      <c r="X676" s="16"/>
      <c r="Y676" s="16"/>
      <c r="Z676" s="16"/>
    </row>
    <row r="677" spans="1:26" ht="15.75" customHeight="1">
      <c r="A677" s="14" t="s">
        <v>1565</v>
      </c>
      <c r="B677" s="18">
        <v>2</v>
      </c>
      <c r="C677" s="35">
        <v>4714781021029</v>
      </c>
      <c r="D677" s="16" t="s">
        <v>169</v>
      </c>
      <c r="E677" s="18">
        <v>3</v>
      </c>
      <c r="F677" s="18">
        <v>390</v>
      </c>
      <c r="G677" s="19">
        <f t="shared" si="40"/>
        <v>0.5</v>
      </c>
      <c r="H677" s="16"/>
      <c r="I677" s="16"/>
      <c r="J677" s="16"/>
      <c r="K677" s="16"/>
      <c r="L677" s="16"/>
      <c r="M677" s="16"/>
      <c r="N677" s="16"/>
      <c r="O677" s="16"/>
      <c r="P677" s="16"/>
      <c r="Q677" s="16"/>
      <c r="R677" s="16"/>
      <c r="S677" s="16"/>
      <c r="T677" s="16"/>
      <c r="U677" s="16"/>
      <c r="V677" s="16"/>
      <c r="W677" s="16"/>
      <c r="X677" s="16"/>
      <c r="Y677" s="16"/>
      <c r="Z677" s="16"/>
    </row>
    <row r="678" spans="1:26" ht="15.75" customHeight="1">
      <c r="A678" s="14"/>
      <c r="B678" s="16"/>
      <c r="C678" s="35">
        <v>4714781021012</v>
      </c>
      <c r="D678" s="16" t="s">
        <v>168</v>
      </c>
      <c r="E678" s="18">
        <v>3</v>
      </c>
      <c r="F678" s="18">
        <v>390</v>
      </c>
      <c r="G678" s="19">
        <f t="shared" si="40"/>
        <v>0.5</v>
      </c>
      <c r="H678" s="16"/>
      <c r="I678" s="16"/>
      <c r="J678" s="16"/>
      <c r="K678" s="16"/>
      <c r="L678" s="16"/>
      <c r="M678" s="16"/>
      <c r="N678" s="16"/>
      <c r="O678" s="16"/>
      <c r="P678" s="16"/>
      <c r="Q678" s="16"/>
      <c r="R678" s="16"/>
      <c r="S678" s="16"/>
      <c r="T678" s="16"/>
      <c r="U678" s="16"/>
      <c r="V678" s="16"/>
      <c r="W678" s="16"/>
      <c r="X678" s="16"/>
      <c r="Y678" s="16"/>
      <c r="Z678" s="16"/>
    </row>
    <row r="679" spans="1:26" ht="15.75" customHeight="1">
      <c r="A679" s="14" t="s">
        <v>1566</v>
      </c>
      <c r="B679" s="18">
        <v>2</v>
      </c>
      <c r="C679" s="35">
        <v>4714781021029</v>
      </c>
      <c r="D679" s="16" t="s">
        <v>169</v>
      </c>
      <c r="E679" s="18">
        <v>3</v>
      </c>
      <c r="F679" s="18">
        <v>390</v>
      </c>
      <c r="G679" s="19">
        <f t="shared" si="40"/>
        <v>0.5</v>
      </c>
      <c r="H679" s="16"/>
      <c r="I679" s="16"/>
      <c r="J679" s="16"/>
      <c r="K679" s="16"/>
      <c r="L679" s="16"/>
      <c r="M679" s="16"/>
      <c r="N679" s="16"/>
      <c r="O679" s="16"/>
      <c r="P679" s="16"/>
      <c r="Q679" s="16"/>
      <c r="R679" s="16"/>
      <c r="S679" s="16"/>
      <c r="T679" s="16"/>
      <c r="U679" s="16"/>
      <c r="V679" s="16"/>
      <c r="W679" s="16"/>
      <c r="X679" s="16"/>
      <c r="Y679" s="16"/>
      <c r="Z679" s="16"/>
    </row>
    <row r="680" spans="1:26" ht="15.75" customHeight="1">
      <c r="A680" s="14"/>
      <c r="B680" s="16"/>
      <c r="C680" s="35" t="s">
        <v>420</v>
      </c>
      <c r="D680" s="16" t="s">
        <v>167</v>
      </c>
      <c r="E680" s="18">
        <v>3</v>
      </c>
      <c r="F680" s="18">
        <v>390</v>
      </c>
      <c r="G680" s="19">
        <f t="shared" si="40"/>
        <v>0.5</v>
      </c>
      <c r="H680" s="16"/>
      <c r="I680" s="16"/>
      <c r="J680" s="16"/>
      <c r="K680" s="16"/>
      <c r="L680" s="16"/>
      <c r="M680" s="16"/>
      <c r="N680" s="16"/>
      <c r="O680" s="16"/>
      <c r="P680" s="16"/>
      <c r="Q680" s="16"/>
      <c r="R680" s="16"/>
      <c r="S680" s="16"/>
      <c r="T680" s="16"/>
      <c r="U680" s="16"/>
      <c r="V680" s="16"/>
      <c r="W680" s="16"/>
      <c r="X680" s="16"/>
      <c r="Y680" s="16"/>
      <c r="Z680" s="16"/>
    </row>
    <row r="681" spans="1:26" ht="15.75" customHeight="1">
      <c r="A681" s="14" t="s">
        <v>1567</v>
      </c>
      <c r="B681" s="18">
        <v>2</v>
      </c>
      <c r="C681" s="35">
        <v>4714781021012</v>
      </c>
      <c r="D681" s="16" t="s">
        <v>168</v>
      </c>
      <c r="E681" s="18">
        <v>3</v>
      </c>
      <c r="F681" s="18">
        <v>390</v>
      </c>
      <c r="G681" s="19">
        <f t="shared" si="40"/>
        <v>0.5</v>
      </c>
      <c r="H681" s="16"/>
      <c r="I681" s="16"/>
      <c r="J681" s="16"/>
      <c r="K681" s="16"/>
      <c r="L681" s="16"/>
      <c r="M681" s="16"/>
      <c r="N681" s="16"/>
      <c r="O681" s="16"/>
      <c r="P681" s="16"/>
      <c r="Q681" s="16"/>
      <c r="R681" s="16"/>
      <c r="S681" s="16"/>
      <c r="T681" s="16"/>
      <c r="U681" s="16"/>
      <c r="V681" s="16"/>
      <c r="W681" s="16"/>
      <c r="X681" s="16"/>
      <c r="Y681" s="16"/>
      <c r="Z681" s="16"/>
    </row>
    <row r="682" spans="1:26" ht="15.75" customHeight="1">
      <c r="A682" s="14"/>
      <c r="B682" s="16"/>
      <c r="C682" s="35" t="s">
        <v>420</v>
      </c>
      <c r="D682" s="16" t="s">
        <v>167</v>
      </c>
      <c r="E682" s="18">
        <v>3</v>
      </c>
      <c r="F682" s="18">
        <v>390</v>
      </c>
      <c r="G682" s="19">
        <f t="shared" si="40"/>
        <v>0.5</v>
      </c>
      <c r="H682" s="16"/>
      <c r="I682" s="16"/>
      <c r="J682" s="16"/>
      <c r="K682" s="16"/>
      <c r="L682" s="16"/>
      <c r="M682" s="16"/>
      <c r="N682" s="16"/>
      <c r="O682" s="16"/>
      <c r="P682" s="16"/>
      <c r="Q682" s="16"/>
      <c r="R682" s="16"/>
      <c r="S682" s="16"/>
      <c r="T682" s="16"/>
      <c r="U682" s="16"/>
      <c r="V682" s="16"/>
      <c r="W682" s="16"/>
      <c r="X682" s="16"/>
      <c r="Y682" s="16"/>
      <c r="Z682" s="16"/>
    </row>
    <row r="683" spans="1:26" ht="15.75" customHeight="1">
      <c r="A683" s="14" t="s">
        <v>1568</v>
      </c>
      <c r="B683" s="18">
        <v>2</v>
      </c>
      <c r="C683" s="35" t="s">
        <v>37</v>
      </c>
      <c r="D683" s="16" t="s">
        <v>732</v>
      </c>
      <c r="E683" s="18">
        <v>2</v>
      </c>
      <c r="F683" s="18">
        <v>750</v>
      </c>
      <c r="G683" s="19">
        <f t="shared" ref="G683:G708" si="41">F683/1320</f>
        <v>0.56818181818181823</v>
      </c>
      <c r="H683" s="16"/>
      <c r="I683" s="16"/>
      <c r="J683" s="16"/>
      <c r="K683" s="16"/>
      <c r="L683" s="16"/>
      <c r="M683" s="16"/>
      <c r="N683" s="16"/>
      <c r="O683" s="16"/>
      <c r="P683" s="16"/>
      <c r="Q683" s="16"/>
      <c r="R683" s="16"/>
      <c r="S683" s="16"/>
      <c r="T683" s="16"/>
      <c r="U683" s="16"/>
      <c r="V683" s="16"/>
      <c r="W683" s="16"/>
      <c r="X683" s="16"/>
      <c r="Y683" s="16"/>
      <c r="Z683" s="16"/>
    </row>
    <row r="684" spans="1:26" ht="15.75" customHeight="1">
      <c r="A684" s="14"/>
      <c r="B684" s="18"/>
      <c r="C684" s="35" t="s">
        <v>25</v>
      </c>
      <c r="D684" s="16" t="s">
        <v>1059</v>
      </c>
      <c r="E684" s="18">
        <v>2</v>
      </c>
      <c r="F684" s="18">
        <v>570</v>
      </c>
      <c r="G684" s="19">
        <f t="shared" si="41"/>
        <v>0.43181818181818182</v>
      </c>
      <c r="H684" s="16"/>
      <c r="I684" s="16"/>
      <c r="J684" s="16"/>
      <c r="K684" s="16"/>
      <c r="L684" s="16"/>
      <c r="M684" s="16"/>
      <c r="N684" s="16"/>
      <c r="O684" s="16"/>
      <c r="P684" s="16"/>
      <c r="Q684" s="16"/>
      <c r="R684" s="16"/>
      <c r="S684" s="16"/>
      <c r="T684" s="16"/>
      <c r="U684" s="16"/>
      <c r="V684" s="16"/>
      <c r="W684" s="16"/>
      <c r="X684" s="16"/>
      <c r="Y684" s="16"/>
      <c r="Z684" s="16"/>
    </row>
    <row r="685" spans="1:26" ht="15.75" customHeight="1">
      <c r="A685" s="14" t="s">
        <v>1569</v>
      </c>
      <c r="B685" s="18">
        <v>2</v>
      </c>
      <c r="C685" s="35" t="s">
        <v>37</v>
      </c>
      <c r="D685" s="16" t="s">
        <v>732</v>
      </c>
      <c r="E685" s="18">
        <v>2</v>
      </c>
      <c r="F685" s="18">
        <v>750</v>
      </c>
      <c r="G685" s="19">
        <f t="shared" si="41"/>
        <v>0.56818181818181823</v>
      </c>
      <c r="H685" s="16"/>
      <c r="I685" s="16"/>
      <c r="J685" s="16"/>
      <c r="K685" s="16"/>
      <c r="L685" s="16"/>
      <c r="M685" s="16"/>
      <c r="N685" s="16"/>
      <c r="O685" s="16"/>
      <c r="P685" s="16"/>
      <c r="Q685" s="16"/>
      <c r="R685" s="16"/>
      <c r="S685" s="16"/>
      <c r="T685" s="16"/>
      <c r="U685" s="16"/>
      <c r="V685" s="16"/>
      <c r="W685" s="16"/>
      <c r="X685" s="16"/>
      <c r="Y685" s="16"/>
      <c r="Z685" s="16"/>
    </row>
    <row r="686" spans="1:26" ht="15.75" customHeight="1">
      <c r="A686" s="14"/>
      <c r="B686" s="18"/>
      <c r="C686" s="35" t="s">
        <v>23</v>
      </c>
      <c r="D686" s="16" t="s">
        <v>1061</v>
      </c>
      <c r="E686" s="18">
        <v>2</v>
      </c>
      <c r="F686" s="18">
        <v>570</v>
      </c>
      <c r="G686" s="19">
        <f t="shared" si="41"/>
        <v>0.43181818181818182</v>
      </c>
      <c r="H686" s="16"/>
      <c r="I686" s="16"/>
      <c r="J686" s="16"/>
      <c r="K686" s="16"/>
      <c r="L686" s="16"/>
      <c r="M686" s="16"/>
      <c r="N686" s="16"/>
      <c r="O686" s="16"/>
      <c r="P686" s="16"/>
      <c r="Q686" s="16"/>
      <c r="R686" s="16"/>
      <c r="S686" s="16"/>
      <c r="T686" s="16"/>
      <c r="U686" s="16"/>
      <c r="V686" s="16"/>
      <c r="W686" s="16"/>
      <c r="X686" s="16"/>
      <c r="Y686" s="16"/>
      <c r="Z686" s="16"/>
    </row>
    <row r="687" spans="1:26" ht="15.75" customHeight="1">
      <c r="A687" s="14" t="s">
        <v>1570</v>
      </c>
      <c r="B687" s="18">
        <v>2</v>
      </c>
      <c r="C687" s="35" t="s">
        <v>37</v>
      </c>
      <c r="D687" s="16" t="s">
        <v>732</v>
      </c>
      <c r="E687" s="18">
        <v>2</v>
      </c>
      <c r="F687" s="18">
        <v>750</v>
      </c>
      <c r="G687" s="19">
        <f t="shared" si="41"/>
        <v>0.56818181818181823</v>
      </c>
      <c r="H687" s="16"/>
      <c r="I687" s="16"/>
      <c r="J687" s="16"/>
      <c r="K687" s="16"/>
      <c r="L687" s="16"/>
      <c r="M687" s="16"/>
      <c r="N687" s="16"/>
      <c r="O687" s="16"/>
      <c r="P687" s="16"/>
      <c r="Q687" s="16"/>
      <c r="R687" s="16"/>
      <c r="S687" s="16"/>
      <c r="T687" s="16"/>
      <c r="U687" s="16"/>
      <c r="V687" s="16"/>
      <c r="W687" s="16"/>
      <c r="X687" s="16"/>
      <c r="Y687" s="16"/>
      <c r="Z687" s="16"/>
    </row>
    <row r="688" spans="1:26" ht="15.75" customHeight="1">
      <c r="A688" s="14"/>
      <c r="B688" s="18"/>
      <c r="C688" s="35" t="s">
        <v>27</v>
      </c>
      <c r="D688" s="16" t="s">
        <v>1062</v>
      </c>
      <c r="E688" s="18">
        <v>2</v>
      </c>
      <c r="F688" s="18">
        <v>570</v>
      </c>
      <c r="G688" s="19">
        <f t="shared" si="41"/>
        <v>0.43181818181818182</v>
      </c>
      <c r="H688" s="16"/>
      <c r="I688" s="16"/>
      <c r="J688" s="16"/>
      <c r="K688" s="16"/>
      <c r="L688" s="16"/>
      <c r="M688" s="16"/>
      <c r="N688" s="16"/>
      <c r="O688" s="16"/>
      <c r="P688" s="16"/>
      <c r="Q688" s="16"/>
      <c r="R688" s="16"/>
      <c r="S688" s="16"/>
      <c r="T688" s="16"/>
      <c r="U688" s="16"/>
      <c r="V688" s="16"/>
      <c r="W688" s="16"/>
      <c r="X688" s="16"/>
      <c r="Y688" s="16"/>
      <c r="Z688" s="16"/>
    </row>
    <row r="689" spans="1:26" ht="15.75" customHeight="1">
      <c r="A689" s="14" t="s">
        <v>1571</v>
      </c>
      <c r="B689" s="18">
        <v>2</v>
      </c>
      <c r="C689" s="35" t="s">
        <v>37</v>
      </c>
      <c r="D689" s="16" t="s">
        <v>732</v>
      </c>
      <c r="E689" s="18">
        <v>2</v>
      </c>
      <c r="F689" s="18">
        <v>750</v>
      </c>
      <c r="G689" s="19">
        <f t="shared" si="41"/>
        <v>0.56818181818181823</v>
      </c>
      <c r="H689" s="16"/>
      <c r="I689" s="16"/>
      <c r="J689" s="16"/>
      <c r="K689" s="16"/>
      <c r="L689" s="16"/>
      <c r="M689" s="16"/>
      <c r="N689" s="16"/>
      <c r="O689" s="16"/>
      <c r="P689" s="16"/>
      <c r="Q689" s="16"/>
      <c r="R689" s="16"/>
      <c r="S689" s="16"/>
      <c r="T689" s="16"/>
      <c r="U689" s="16"/>
      <c r="V689" s="16"/>
      <c r="W689" s="16"/>
      <c r="X689" s="16"/>
      <c r="Y689" s="16"/>
      <c r="Z689" s="16"/>
    </row>
    <row r="690" spans="1:26" ht="15.75" customHeight="1">
      <c r="A690" s="14"/>
      <c r="B690" s="18"/>
      <c r="C690" s="35" t="s">
        <v>29</v>
      </c>
      <c r="D690" s="16" t="s">
        <v>1055</v>
      </c>
      <c r="E690" s="18">
        <v>2</v>
      </c>
      <c r="F690" s="18">
        <v>570</v>
      </c>
      <c r="G690" s="19">
        <f t="shared" si="41"/>
        <v>0.43181818181818182</v>
      </c>
      <c r="H690" s="16"/>
      <c r="I690" s="16"/>
      <c r="J690" s="16"/>
      <c r="K690" s="16"/>
      <c r="L690" s="16"/>
      <c r="M690" s="16"/>
      <c r="N690" s="16"/>
      <c r="O690" s="16"/>
      <c r="P690" s="16"/>
      <c r="Q690" s="16"/>
      <c r="R690" s="16"/>
      <c r="S690" s="16"/>
      <c r="T690" s="16"/>
      <c r="U690" s="16"/>
      <c r="V690" s="16"/>
      <c r="W690" s="16"/>
      <c r="X690" s="16"/>
      <c r="Y690" s="16"/>
      <c r="Z690" s="16"/>
    </row>
    <row r="691" spans="1:26" ht="15.75" customHeight="1">
      <c r="A691" s="14" t="s">
        <v>1572</v>
      </c>
      <c r="B691" s="18">
        <v>3</v>
      </c>
      <c r="C691" s="35" t="s">
        <v>37</v>
      </c>
      <c r="D691" s="16" t="s">
        <v>732</v>
      </c>
      <c r="E691" s="18">
        <v>2</v>
      </c>
      <c r="F691" s="18">
        <v>750</v>
      </c>
      <c r="G691" s="19">
        <f t="shared" si="41"/>
        <v>0.56818181818181823</v>
      </c>
      <c r="H691" s="16"/>
      <c r="I691" s="16"/>
      <c r="J691" s="16"/>
      <c r="K691" s="16"/>
      <c r="L691" s="16"/>
      <c r="M691" s="16"/>
      <c r="N691" s="16"/>
      <c r="O691" s="16"/>
      <c r="P691" s="16"/>
      <c r="Q691" s="16"/>
      <c r="R691" s="16"/>
      <c r="S691" s="16"/>
      <c r="T691" s="16"/>
      <c r="U691" s="16"/>
      <c r="V691" s="16"/>
      <c r="W691" s="16"/>
      <c r="X691" s="16"/>
      <c r="Y691" s="16"/>
      <c r="Z691" s="16"/>
    </row>
    <row r="692" spans="1:26" ht="15.75" customHeight="1">
      <c r="A692" s="14"/>
      <c r="B692" s="18"/>
      <c r="C692" s="35" t="s">
        <v>25</v>
      </c>
      <c r="D692" s="16" t="s">
        <v>1059</v>
      </c>
      <c r="E692" s="18">
        <v>1</v>
      </c>
      <c r="F692" s="18">
        <v>285</v>
      </c>
      <c r="G692" s="19">
        <f t="shared" si="41"/>
        <v>0.21590909090909091</v>
      </c>
      <c r="H692" s="16"/>
      <c r="I692" s="16"/>
      <c r="J692" s="16"/>
      <c r="K692" s="16"/>
      <c r="L692" s="16"/>
      <c r="M692" s="16"/>
      <c r="N692" s="16"/>
      <c r="O692" s="16"/>
      <c r="P692" s="16"/>
      <c r="Q692" s="16"/>
      <c r="R692" s="16"/>
      <c r="S692" s="16"/>
      <c r="T692" s="16"/>
      <c r="U692" s="16"/>
      <c r="V692" s="16"/>
      <c r="W692" s="16"/>
      <c r="X692" s="16"/>
      <c r="Y692" s="16"/>
      <c r="Z692" s="16"/>
    </row>
    <row r="693" spans="1:26" ht="15.75" customHeight="1">
      <c r="A693" s="14"/>
      <c r="B693" s="18"/>
      <c r="C693" s="35" t="s">
        <v>29</v>
      </c>
      <c r="D693" s="16" t="s">
        <v>1055</v>
      </c>
      <c r="E693" s="18">
        <v>1</v>
      </c>
      <c r="F693" s="18">
        <v>285</v>
      </c>
      <c r="G693" s="19">
        <f t="shared" si="41"/>
        <v>0.21590909090909091</v>
      </c>
      <c r="H693" s="16"/>
      <c r="I693" s="16"/>
      <c r="J693" s="16"/>
      <c r="K693" s="16"/>
      <c r="L693" s="16"/>
      <c r="M693" s="16"/>
      <c r="N693" s="16"/>
      <c r="O693" s="16"/>
      <c r="P693" s="16"/>
      <c r="Q693" s="16"/>
      <c r="R693" s="16"/>
      <c r="S693" s="16"/>
      <c r="T693" s="16"/>
      <c r="U693" s="16"/>
      <c r="V693" s="16"/>
      <c r="W693" s="16"/>
      <c r="X693" s="16"/>
      <c r="Y693" s="16"/>
      <c r="Z693" s="16"/>
    </row>
    <row r="694" spans="1:26" ht="15.75" customHeight="1">
      <c r="A694" s="14" t="s">
        <v>1573</v>
      </c>
      <c r="B694" s="18">
        <v>3</v>
      </c>
      <c r="C694" s="35" t="s">
        <v>37</v>
      </c>
      <c r="D694" s="16" t="s">
        <v>732</v>
      </c>
      <c r="E694" s="18">
        <v>2</v>
      </c>
      <c r="F694" s="18">
        <v>750</v>
      </c>
      <c r="G694" s="19">
        <f t="shared" si="41"/>
        <v>0.56818181818181823</v>
      </c>
      <c r="H694" s="16"/>
      <c r="I694" s="16"/>
      <c r="J694" s="16"/>
      <c r="K694" s="16"/>
      <c r="L694" s="16"/>
      <c r="M694" s="16"/>
      <c r="N694" s="16"/>
      <c r="O694" s="16"/>
      <c r="P694" s="16"/>
      <c r="Q694" s="16"/>
      <c r="R694" s="16"/>
      <c r="S694" s="16"/>
      <c r="T694" s="16"/>
      <c r="U694" s="16"/>
      <c r="V694" s="16"/>
      <c r="W694" s="16"/>
      <c r="X694" s="16"/>
      <c r="Y694" s="16"/>
      <c r="Z694" s="16"/>
    </row>
    <row r="695" spans="1:26" ht="15.75" customHeight="1">
      <c r="A695" s="14"/>
      <c r="B695" s="18"/>
      <c r="C695" s="35" t="s">
        <v>29</v>
      </c>
      <c r="D695" s="16" t="s">
        <v>1055</v>
      </c>
      <c r="E695" s="18">
        <v>1</v>
      </c>
      <c r="F695" s="18">
        <v>285</v>
      </c>
      <c r="G695" s="19">
        <f t="shared" si="41"/>
        <v>0.21590909090909091</v>
      </c>
      <c r="H695" s="16"/>
      <c r="I695" s="16"/>
      <c r="J695" s="16"/>
      <c r="K695" s="16"/>
      <c r="L695" s="16"/>
      <c r="M695" s="16"/>
      <c r="N695" s="16"/>
      <c r="O695" s="16"/>
      <c r="P695" s="16"/>
      <c r="Q695" s="16"/>
      <c r="R695" s="16"/>
      <c r="S695" s="16"/>
      <c r="T695" s="16"/>
      <c r="U695" s="16"/>
      <c r="V695" s="16"/>
      <c r="W695" s="16"/>
      <c r="X695" s="16"/>
      <c r="Y695" s="16"/>
      <c r="Z695" s="16"/>
    </row>
    <row r="696" spans="1:26" ht="15.75" customHeight="1">
      <c r="A696" s="14"/>
      <c r="B696" s="18"/>
      <c r="C696" s="35" t="s">
        <v>27</v>
      </c>
      <c r="D696" s="16" t="s">
        <v>1062</v>
      </c>
      <c r="E696" s="18">
        <v>1</v>
      </c>
      <c r="F696" s="18">
        <v>285</v>
      </c>
      <c r="G696" s="19">
        <f t="shared" si="41"/>
        <v>0.21590909090909091</v>
      </c>
      <c r="H696" s="16"/>
      <c r="I696" s="16"/>
      <c r="J696" s="16"/>
      <c r="K696" s="16"/>
      <c r="L696" s="16"/>
      <c r="M696" s="16"/>
      <c r="N696" s="16"/>
      <c r="O696" s="16"/>
      <c r="P696" s="16"/>
      <c r="Q696" s="16"/>
      <c r="R696" s="16"/>
      <c r="S696" s="16"/>
      <c r="T696" s="16"/>
      <c r="U696" s="16"/>
      <c r="V696" s="16"/>
      <c r="W696" s="16"/>
      <c r="X696" s="16"/>
      <c r="Y696" s="16"/>
      <c r="Z696" s="16"/>
    </row>
    <row r="697" spans="1:26" ht="15.75" customHeight="1">
      <c r="A697" s="14" t="s">
        <v>1574</v>
      </c>
      <c r="B697" s="18">
        <v>3</v>
      </c>
      <c r="C697" s="35" t="s">
        <v>37</v>
      </c>
      <c r="D697" s="16" t="s">
        <v>732</v>
      </c>
      <c r="E697" s="18">
        <v>2</v>
      </c>
      <c r="F697" s="18">
        <v>750</v>
      </c>
      <c r="G697" s="19">
        <f t="shared" si="41"/>
        <v>0.56818181818181823</v>
      </c>
      <c r="H697" s="16"/>
      <c r="I697" s="16"/>
      <c r="J697" s="16"/>
      <c r="K697" s="16"/>
      <c r="L697" s="16"/>
      <c r="M697" s="16"/>
      <c r="N697" s="16"/>
      <c r="O697" s="16"/>
      <c r="P697" s="16"/>
      <c r="Q697" s="16"/>
      <c r="R697" s="16"/>
      <c r="S697" s="16"/>
      <c r="T697" s="16"/>
      <c r="U697" s="16"/>
      <c r="V697" s="16"/>
      <c r="W697" s="16"/>
      <c r="X697" s="16"/>
      <c r="Y697" s="16"/>
      <c r="Z697" s="16"/>
    </row>
    <row r="698" spans="1:26" ht="15.75" customHeight="1">
      <c r="A698" s="14"/>
      <c r="B698" s="18"/>
      <c r="C698" s="35" t="s">
        <v>29</v>
      </c>
      <c r="D698" s="16" t="s">
        <v>1055</v>
      </c>
      <c r="E698" s="18">
        <v>1</v>
      </c>
      <c r="F698" s="18">
        <v>285</v>
      </c>
      <c r="G698" s="19">
        <f t="shared" si="41"/>
        <v>0.21590909090909091</v>
      </c>
      <c r="H698" s="16"/>
      <c r="I698" s="16"/>
      <c r="J698" s="16"/>
      <c r="K698" s="16"/>
      <c r="L698" s="16"/>
      <c r="M698" s="16"/>
      <c r="N698" s="16"/>
      <c r="O698" s="16"/>
      <c r="P698" s="16"/>
      <c r="Q698" s="16"/>
      <c r="R698" s="16"/>
      <c r="S698" s="16"/>
      <c r="T698" s="16"/>
      <c r="U698" s="16"/>
      <c r="V698" s="16"/>
      <c r="W698" s="16"/>
      <c r="X698" s="16"/>
      <c r="Y698" s="16"/>
      <c r="Z698" s="16"/>
    </row>
    <row r="699" spans="1:26" ht="15.75" customHeight="1">
      <c r="A699" s="14"/>
      <c r="B699" s="18"/>
      <c r="C699" s="35" t="s">
        <v>23</v>
      </c>
      <c r="D699" s="16" t="s">
        <v>1061</v>
      </c>
      <c r="E699" s="18">
        <v>1</v>
      </c>
      <c r="F699" s="18">
        <v>285</v>
      </c>
      <c r="G699" s="19">
        <f t="shared" si="41"/>
        <v>0.21590909090909091</v>
      </c>
      <c r="H699" s="16"/>
      <c r="I699" s="16"/>
      <c r="J699" s="16"/>
      <c r="K699" s="16"/>
      <c r="L699" s="16"/>
      <c r="M699" s="16"/>
      <c r="N699" s="16"/>
      <c r="O699" s="16"/>
      <c r="P699" s="16"/>
      <c r="Q699" s="16"/>
      <c r="R699" s="16"/>
      <c r="S699" s="16"/>
      <c r="T699" s="16"/>
      <c r="U699" s="16"/>
      <c r="V699" s="16"/>
      <c r="W699" s="16"/>
      <c r="X699" s="16"/>
      <c r="Y699" s="16"/>
      <c r="Z699" s="16"/>
    </row>
    <row r="700" spans="1:26" ht="15.75" customHeight="1">
      <c r="A700" s="14" t="s">
        <v>1575</v>
      </c>
      <c r="B700" s="18">
        <v>3</v>
      </c>
      <c r="C700" s="35" t="s">
        <v>37</v>
      </c>
      <c r="D700" s="16" t="s">
        <v>732</v>
      </c>
      <c r="E700" s="18">
        <v>2</v>
      </c>
      <c r="F700" s="18">
        <v>750</v>
      </c>
      <c r="G700" s="19">
        <f t="shared" si="41"/>
        <v>0.56818181818181823</v>
      </c>
      <c r="H700" s="16"/>
      <c r="I700" s="16"/>
      <c r="J700" s="16"/>
      <c r="K700" s="16"/>
      <c r="L700" s="16"/>
      <c r="M700" s="16"/>
      <c r="N700" s="16"/>
      <c r="O700" s="16"/>
      <c r="P700" s="16"/>
      <c r="Q700" s="16"/>
      <c r="R700" s="16"/>
      <c r="S700" s="16"/>
      <c r="T700" s="16"/>
      <c r="U700" s="16"/>
      <c r="V700" s="16"/>
      <c r="W700" s="16"/>
      <c r="X700" s="16"/>
      <c r="Y700" s="16"/>
      <c r="Z700" s="16"/>
    </row>
    <row r="701" spans="1:26" ht="15.75" customHeight="1">
      <c r="A701" s="14"/>
      <c r="B701" s="18"/>
      <c r="C701" s="35" t="s">
        <v>25</v>
      </c>
      <c r="D701" s="16" t="s">
        <v>1059</v>
      </c>
      <c r="E701" s="18">
        <v>1</v>
      </c>
      <c r="F701" s="18">
        <v>285</v>
      </c>
      <c r="G701" s="19">
        <f t="shared" si="41"/>
        <v>0.21590909090909091</v>
      </c>
      <c r="H701" s="16"/>
      <c r="I701" s="16"/>
      <c r="J701" s="16"/>
      <c r="K701" s="16"/>
      <c r="L701" s="16"/>
      <c r="M701" s="16"/>
      <c r="N701" s="16"/>
      <c r="O701" s="16"/>
      <c r="P701" s="16"/>
      <c r="Q701" s="16"/>
      <c r="R701" s="16"/>
      <c r="S701" s="16"/>
      <c r="T701" s="16"/>
      <c r="U701" s="16"/>
      <c r="V701" s="16"/>
      <c r="W701" s="16"/>
      <c r="X701" s="16"/>
      <c r="Y701" s="16"/>
      <c r="Z701" s="16"/>
    </row>
    <row r="702" spans="1:26" ht="15.75" customHeight="1">
      <c r="A702" s="14"/>
      <c r="B702" s="18"/>
      <c r="C702" s="35" t="s">
        <v>23</v>
      </c>
      <c r="D702" s="16" t="s">
        <v>1061</v>
      </c>
      <c r="E702" s="18">
        <v>1</v>
      </c>
      <c r="F702" s="18">
        <v>285</v>
      </c>
      <c r="G702" s="19">
        <f t="shared" si="41"/>
        <v>0.21590909090909091</v>
      </c>
      <c r="H702" s="16"/>
      <c r="I702" s="16"/>
      <c r="J702" s="16"/>
      <c r="K702" s="16"/>
      <c r="L702" s="16"/>
      <c r="M702" s="16"/>
      <c r="N702" s="16"/>
      <c r="O702" s="16"/>
      <c r="P702" s="16"/>
      <c r="Q702" s="16"/>
      <c r="R702" s="16"/>
      <c r="S702" s="16"/>
      <c r="T702" s="16"/>
      <c r="U702" s="16"/>
      <c r="V702" s="16"/>
      <c r="W702" s="16"/>
      <c r="X702" s="16"/>
      <c r="Y702" s="16"/>
      <c r="Z702" s="16"/>
    </row>
    <row r="703" spans="1:26" ht="15.75" customHeight="1">
      <c r="A703" s="14" t="s">
        <v>1576</v>
      </c>
      <c r="B703" s="18">
        <v>3</v>
      </c>
      <c r="C703" s="35" t="s">
        <v>37</v>
      </c>
      <c r="D703" s="16" t="s">
        <v>732</v>
      </c>
      <c r="E703" s="18">
        <v>2</v>
      </c>
      <c r="F703" s="18">
        <v>750</v>
      </c>
      <c r="G703" s="19">
        <f t="shared" si="41"/>
        <v>0.56818181818181823</v>
      </c>
      <c r="H703" s="16"/>
      <c r="I703" s="16"/>
      <c r="J703" s="16"/>
      <c r="K703" s="16"/>
      <c r="L703" s="16"/>
      <c r="M703" s="16"/>
      <c r="N703" s="16"/>
      <c r="O703" s="16"/>
      <c r="P703" s="16"/>
      <c r="Q703" s="16"/>
      <c r="R703" s="16"/>
      <c r="S703" s="16"/>
      <c r="T703" s="16"/>
      <c r="U703" s="16"/>
      <c r="V703" s="16"/>
      <c r="W703" s="16"/>
      <c r="X703" s="16"/>
      <c r="Y703" s="16"/>
      <c r="Z703" s="16"/>
    </row>
    <row r="704" spans="1:26" ht="15.75" customHeight="1">
      <c r="A704" s="14"/>
      <c r="B704" s="18"/>
      <c r="C704" s="35" t="s">
        <v>25</v>
      </c>
      <c r="D704" s="16" t="s">
        <v>1059</v>
      </c>
      <c r="E704" s="18">
        <v>1</v>
      </c>
      <c r="F704" s="18">
        <v>285</v>
      </c>
      <c r="G704" s="19">
        <f t="shared" si="41"/>
        <v>0.21590909090909091</v>
      </c>
      <c r="H704" s="16"/>
      <c r="I704" s="16"/>
      <c r="J704" s="16"/>
      <c r="K704" s="16"/>
      <c r="L704" s="16"/>
      <c r="M704" s="16"/>
      <c r="N704" s="16"/>
      <c r="O704" s="16"/>
      <c r="P704" s="16"/>
      <c r="Q704" s="16"/>
      <c r="R704" s="16"/>
      <c r="S704" s="16"/>
      <c r="T704" s="16"/>
      <c r="U704" s="16"/>
      <c r="V704" s="16"/>
      <c r="W704" s="16"/>
      <c r="X704" s="16"/>
      <c r="Y704" s="16"/>
      <c r="Z704" s="16"/>
    </row>
    <row r="705" spans="1:26" ht="15.75" customHeight="1">
      <c r="A705" s="14"/>
      <c r="B705" s="18"/>
      <c r="C705" s="35" t="s">
        <v>27</v>
      </c>
      <c r="D705" s="16" t="s">
        <v>1062</v>
      </c>
      <c r="E705" s="18">
        <v>1</v>
      </c>
      <c r="F705" s="18">
        <v>285</v>
      </c>
      <c r="G705" s="19">
        <f t="shared" si="41"/>
        <v>0.21590909090909091</v>
      </c>
      <c r="H705" s="16"/>
      <c r="I705" s="16"/>
      <c r="J705" s="16"/>
      <c r="K705" s="16"/>
      <c r="L705" s="16"/>
      <c r="M705" s="16"/>
      <c r="N705" s="16"/>
      <c r="O705" s="16"/>
      <c r="P705" s="16"/>
      <c r="Q705" s="16"/>
      <c r="R705" s="16"/>
      <c r="S705" s="16"/>
      <c r="T705" s="16"/>
      <c r="U705" s="16"/>
      <c r="V705" s="16"/>
      <c r="W705" s="16"/>
      <c r="X705" s="16"/>
      <c r="Y705" s="16"/>
      <c r="Z705" s="16"/>
    </row>
    <row r="706" spans="1:26" ht="15.75" customHeight="1">
      <c r="A706" s="14" t="s">
        <v>1577</v>
      </c>
      <c r="B706" s="18">
        <v>3</v>
      </c>
      <c r="C706" s="35" t="s">
        <v>37</v>
      </c>
      <c r="D706" s="16" t="s">
        <v>732</v>
      </c>
      <c r="E706" s="18">
        <v>2</v>
      </c>
      <c r="F706" s="18">
        <v>750</v>
      </c>
      <c r="G706" s="19">
        <f t="shared" si="41"/>
        <v>0.56818181818181823</v>
      </c>
      <c r="H706" s="16"/>
      <c r="I706" s="16"/>
      <c r="J706" s="16"/>
      <c r="K706" s="16"/>
      <c r="L706" s="16"/>
      <c r="M706" s="16"/>
      <c r="N706" s="16"/>
      <c r="O706" s="16"/>
      <c r="P706" s="16"/>
      <c r="Q706" s="16"/>
      <c r="R706" s="16"/>
      <c r="S706" s="16"/>
      <c r="T706" s="16"/>
      <c r="U706" s="16"/>
      <c r="V706" s="16"/>
      <c r="W706" s="16"/>
      <c r="X706" s="16"/>
      <c r="Y706" s="16"/>
      <c r="Z706" s="16"/>
    </row>
    <row r="707" spans="1:26" ht="15.75" customHeight="1">
      <c r="A707" s="14"/>
      <c r="B707" s="18"/>
      <c r="C707" s="35" t="s">
        <v>27</v>
      </c>
      <c r="D707" s="16" t="s">
        <v>1062</v>
      </c>
      <c r="E707" s="18">
        <v>1</v>
      </c>
      <c r="F707" s="18">
        <v>285</v>
      </c>
      <c r="G707" s="19">
        <f t="shared" si="41"/>
        <v>0.21590909090909091</v>
      </c>
      <c r="H707" s="16"/>
      <c r="I707" s="16"/>
      <c r="J707" s="16"/>
      <c r="K707" s="16"/>
      <c r="L707" s="16"/>
      <c r="M707" s="16"/>
      <c r="N707" s="16"/>
      <c r="O707" s="16"/>
      <c r="P707" s="16"/>
      <c r="Q707" s="16"/>
      <c r="R707" s="16"/>
      <c r="S707" s="16"/>
      <c r="T707" s="16"/>
      <c r="U707" s="16"/>
      <c r="V707" s="16"/>
      <c r="W707" s="16"/>
      <c r="X707" s="16"/>
      <c r="Y707" s="16"/>
      <c r="Z707" s="16"/>
    </row>
    <row r="708" spans="1:26" ht="15.75" customHeight="1">
      <c r="A708" s="14"/>
      <c r="B708" s="18"/>
      <c r="C708" s="35" t="s">
        <v>23</v>
      </c>
      <c r="D708" s="16" t="s">
        <v>1061</v>
      </c>
      <c r="E708" s="18">
        <v>1</v>
      </c>
      <c r="F708" s="18">
        <v>285</v>
      </c>
      <c r="G708" s="19">
        <f t="shared" si="41"/>
        <v>0.21590909090909091</v>
      </c>
      <c r="H708" s="16"/>
      <c r="I708" s="16"/>
      <c r="J708" s="16"/>
      <c r="K708" s="16"/>
      <c r="L708" s="16"/>
      <c r="M708" s="16"/>
      <c r="N708" s="16"/>
      <c r="O708" s="16"/>
      <c r="P708" s="16"/>
      <c r="Q708" s="16"/>
      <c r="R708" s="16"/>
      <c r="S708" s="16"/>
      <c r="T708" s="16"/>
      <c r="U708" s="16"/>
      <c r="V708" s="16"/>
      <c r="W708" s="16"/>
      <c r="X708" s="16"/>
      <c r="Y708" s="16"/>
      <c r="Z708" s="16"/>
    </row>
    <row r="709" spans="1:26" ht="15.75" customHeight="1">
      <c r="A709" s="14" t="s">
        <v>1578</v>
      </c>
      <c r="B709" s="18">
        <v>1</v>
      </c>
      <c r="C709" s="33">
        <v>4714781020794</v>
      </c>
      <c r="D709" s="14" t="s">
        <v>264</v>
      </c>
      <c r="E709" s="18">
        <v>2</v>
      </c>
      <c r="F709" s="18">
        <v>230</v>
      </c>
      <c r="G709" s="19">
        <f t="shared" ref="G709:G717" si="42">F709/230</f>
        <v>1</v>
      </c>
      <c r="H709" s="16"/>
      <c r="I709" s="16"/>
      <c r="J709" s="16"/>
      <c r="K709" s="16"/>
      <c r="L709" s="16"/>
      <c r="M709" s="16"/>
      <c r="N709" s="16"/>
      <c r="O709" s="16"/>
      <c r="P709" s="16"/>
      <c r="Q709" s="16"/>
      <c r="R709" s="16"/>
      <c r="S709" s="16"/>
      <c r="T709" s="16"/>
      <c r="U709" s="16"/>
      <c r="V709" s="16"/>
      <c r="W709" s="16"/>
      <c r="X709" s="16"/>
      <c r="Y709" s="16"/>
      <c r="Z709" s="16"/>
    </row>
    <row r="710" spans="1:26" ht="15.75" customHeight="1">
      <c r="A710" s="14" t="s">
        <v>1579</v>
      </c>
      <c r="B710" s="18">
        <v>1</v>
      </c>
      <c r="C710" s="33">
        <v>4714781020800</v>
      </c>
      <c r="D710" s="14" t="s">
        <v>271</v>
      </c>
      <c r="E710" s="18">
        <v>2</v>
      </c>
      <c r="F710" s="18">
        <v>230</v>
      </c>
      <c r="G710" s="19">
        <f t="shared" si="42"/>
        <v>1</v>
      </c>
      <c r="H710" s="16"/>
      <c r="I710" s="16"/>
      <c r="J710" s="16"/>
      <c r="K710" s="16"/>
      <c r="L710" s="16"/>
      <c r="M710" s="16"/>
      <c r="N710" s="16"/>
      <c r="O710" s="16"/>
      <c r="P710" s="16"/>
      <c r="Q710" s="16"/>
      <c r="R710" s="16"/>
      <c r="S710" s="16"/>
      <c r="T710" s="16"/>
      <c r="U710" s="16"/>
      <c r="V710" s="16"/>
      <c r="W710" s="16"/>
      <c r="X710" s="16"/>
      <c r="Y710" s="16"/>
      <c r="Z710" s="16"/>
    </row>
    <row r="711" spans="1:26" ht="15.75" customHeight="1">
      <c r="A711" s="14" t="s">
        <v>1580</v>
      </c>
      <c r="B711" s="18">
        <v>1</v>
      </c>
      <c r="C711" s="33">
        <v>4714781020817</v>
      </c>
      <c r="D711" s="14" t="s">
        <v>303</v>
      </c>
      <c r="E711" s="18">
        <v>2</v>
      </c>
      <c r="F711" s="18">
        <v>230</v>
      </c>
      <c r="G711" s="19">
        <f t="shared" si="42"/>
        <v>1</v>
      </c>
      <c r="H711" s="16"/>
      <c r="I711" s="16"/>
      <c r="J711" s="16"/>
      <c r="K711" s="16"/>
      <c r="L711" s="16"/>
      <c r="M711" s="16"/>
      <c r="N711" s="16"/>
      <c r="O711" s="16"/>
      <c r="P711" s="16"/>
      <c r="Q711" s="16"/>
      <c r="R711" s="16"/>
      <c r="S711" s="16"/>
      <c r="T711" s="16"/>
      <c r="U711" s="16"/>
      <c r="V711" s="16"/>
      <c r="W711" s="16"/>
      <c r="X711" s="16"/>
      <c r="Y711" s="16"/>
      <c r="Z711" s="16"/>
    </row>
    <row r="712" spans="1:26" ht="15.75" customHeight="1">
      <c r="A712" s="14" t="s">
        <v>1581</v>
      </c>
      <c r="B712" s="18">
        <v>2</v>
      </c>
      <c r="C712" s="33">
        <v>4714781020794</v>
      </c>
      <c r="D712" s="14" t="s">
        <v>264</v>
      </c>
      <c r="E712" s="18">
        <v>1</v>
      </c>
      <c r="F712" s="18">
        <v>115</v>
      </c>
      <c r="G712" s="19">
        <f t="shared" si="42"/>
        <v>0.5</v>
      </c>
      <c r="H712" s="16"/>
      <c r="I712" s="16"/>
      <c r="J712" s="16"/>
      <c r="K712" s="16"/>
      <c r="L712" s="16"/>
      <c r="M712" s="16"/>
      <c r="N712" s="16"/>
      <c r="O712" s="16"/>
      <c r="P712" s="16"/>
      <c r="Q712" s="16"/>
      <c r="R712" s="16"/>
      <c r="S712" s="16"/>
      <c r="T712" s="16"/>
      <c r="U712" s="16"/>
      <c r="V712" s="16"/>
      <c r="W712" s="16"/>
      <c r="X712" s="16"/>
      <c r="Y712" s="16"/>
      <c r="Z712" s="16"/>
    </row>
    <row r="713" spans="1:26" ht="15.75" customHeight="1">
      <c r="A713" s="14"/>
      <c r="B713" s="14"/>
      <c r="C713" s="33">
        <v>4714781020800</v>
      </c>
      <c r="D713" s="14" t="s">
        <v>271</v>
      </c>
      <c r="E713" s="18">
        <v>1</v>
      </c>
      <c r="F713" s="18">
        <v>115</v>
      </c>
      <c r="G713" s="19">
        <f t="shared" si="42"/>
        <v>0.5</v>
      </c>
      <c r="H713" s="16"/>
      <c r="I713" s="16"/>
      <c r="J713" s="16"/>
      <c r="K713" s="16"/>
      <c r="L713" s="16"/>
      <c r="M713" s="16"/>
      <c r="N713" s="16"/>
      <c r="O713" s="16"/>
      <c r="P713" s="16"/>
      <c r="Q713" s="16"/>
      <c r="R713" s="16"/>
      <c r="S713" s="16"/>
      <c r="T713" s="16"/>
      <c r="U713" s="16"/>
      <c r="V713" s="16"/>
      <c r="W713" s="16"/>
      <c r="X713" s="16"/>
      <c r="Y713" s="16"/>
      <c r="Z713" s="16"/>
    </row>
    <row r="714" spans="1:26" ht="15.75" customHeight="1">
      <c r="A714" s="14" t="s">
        <v>1582</v>
      </c>
      <c r="B714" s="18">
        <v>2</v>
      </c>
      <c r="C714" s="33">
        <v>4714781020794</v>
      </c>
      <c r="D714" s="14" t="s">
        <v>264</v>
      </c>
      <c r="E714" s="18">
        <v>1</v>
      </c>
      <c r="F714" s="18">
        <v>115</v>
      </c>
      <c r="G714" s="19">
        <f t="shared" si="42"/>
        <v>0.5</v>
      </c>
      <c r="H714" s="16"/>
      <c r="I714" s="16"/>
      <c r="J714" s="16"/>
      <c r="K714" s="16"/>
      <c r="L714" s="16"/>
      <c r="M714" s="16"/>
      <c r="N714" s="16"/>
      <c r="O714" s="16"/>
      <c r="P714" s="16"/>
      <c r="Q714" s="16"/>
      <c r="R714" s="16"/>
      <c r="S714" s="16"/>
      <c r="T714" s="16"/>
      <c r="U714" s="16"/>
      <c r="V714" s="16"/>
      <c r="W714" s="16"/>
      <c r="X714" s="16"/>
      <c r="Y714" s="16"/>
      <c r="Z714" s="16"/>
    </row>
    <row r="715" spans="1:26" ht="15.75" customHeight="1">
      <c r="A715" s="14"/>
      <c r="B715" s="14"/>
      <c r="C715" s="33">
        <v>4714781020817</v>
      </c>
      <c r="D715" s="14" t="s">
        <v>303</v>
      </c>
      <c r="E715" s="18">
        <v>1</v>
      </c>
      <c r="F715" s="18">
        <v>115</v>
      </c>
      <c r="G715" s="19">
        <f t="shared" si="42"/>
        <v>0.5</v>
      </c>
      <c r="H715" s="16"/>
      <c r="I715" s="16"/>
      <c r="J715" s="16"/>
      <c r="K715" s="16"/>
      <c r="L715" s="16"/>
      <c r="M715" s="16"/>
      <c r="N715" s="16"/>
      <c r="O715" s="16"/>
      <c r="P715" s="16"/>
      <c r="Q715" s="16"/>
      <c r="R715" s="16"/>
      <c r="S715" s="16"/>
      <c r="T715" s="16"/>
      <c r="U715" s="16"/>
      <c r="V715" s="16"/>
      <c r="W715" s="16"/>
      <c r="X715" s="16"/>
      <c r="Y715" s="16"/>
      <c r="Z715" s="16"/>
    </row>
    <row r="716" spans="1:26" ht="15.75" customHeight="1">
      <c r="A716" s="14" t="s">
        <v>1583</v>
      </c>
      <c r="B716" s="18">
        <v>2</v>
      </c>
      <c r="C716" s="33">
        <v>4714781020800</v>
      </c>
      <c r="D716" s="14" t="s">
        <v>271</v>
      </c>
      <c r="E716" s="18">
        <v>1</v>
      </c>
      <c r="F716" s="18">
        <v>115</v>
      </c>
      <c r="G716" s="19">
        <f t="shared" si="42"/>
        <v>0.5</v>
      </c>
      <c r="H716" s="16"/>
      <c r="I716" s="16"/>
      <c r="J716" s="16"/>
      <c r="K716" s="16"/>
      <c r="L716" s="16"/>
      <c r="M716" s="16"/>
      <c r="N716" s="16"/>
      <c r="O716" s="16"/>
      <c r="P716" s="16"/>
      <c r="Q716" s="16"/>
      <c r="R716" s="16"/>
      <c r="S716" s="16"/>
      <c r="T716" s="16"/>
      <c r="U716" s="16"/>
      <c r="V716" s="16"/>
      <c r="W716" s="16"/>
      <c r="X716" s="16"/>
      <c r="Y716" s="16"/>
      <c r="Z716" s="16"/>
    </row>
    <row r="717" spans="1:26" ht="15.75" customHeight="1">
      <c r="A717" s="14"/>
      <c r="B717" s="14"/>
      <c r="C717" s="33">
        <v>4714781020817</v>
      </c>
      <c r="D717" s="14" t="s">
        <v>303</v>
      </c>
      <c r="E717" s="18">
        <v>1</v>
      </c>
      <c r="F717" s="18">
        <v>115</v>
      </c>
      <c r="G717" s="19">
        <f t="shared" si="42"/>
        <v>0.5</v>
      </c>
      <c r="H717" s="16"/>
      <c r="I717" s="16"/>
      <c r="J717" s="16"/>
      <c r="K717" s="16"/>
      <c r="L717" s="16"/>
      <c r="M717" s="16"/>
      <c r="N717" s="16"/>
      <c r="O717" s="16"/>
      <c r="P717" s="16"/>
      <c r="Q717" s="16"/>
      <c r="R717" s="16"/>
      <c r="S717" s="16"/>
      <c r="T717" s="16"/>
      <c r="U717" s="16"/>
      <c r="V717" s="16"/>
      <c r="W717" s="16"/>
      <c r="X717" s="16"/>
      <c r="Y717" s="16"/>
      <c r="Z717" s="16"/>
    </row>
    <row r="718" spans="1:26" ht="15.75" customHeight="1">
      <c r="A718" s="14" t="s">
        <v>1584</v>
      </c>
      <c r="B718" s="18">
        <v>1</v>
      </c>
      <c r="C718" s="33">
        <v>4714781020770</v>
      </c>
      <c r="D718" s="14" t="s">
        <v>305</v>
      </c>
      <c r="E718" s="18">
        <v>2</v>
      </c>
      <c r="F718" s="18">
        <v>270</v>
      </c>
      <c r="G718" s="19">
        <f t="shared" ref="G718:G721" si="43">F718/270</f>
        <v>1</v>
      </c>
      <c r="H718" s="16"/>
      <c r="I718" s="16"/>
      <c r="J718" s="16"/>
      <c r="K718" s="16"/>
      <c r="L718" s="16"/>
      <c r="M718" s="16"/>
      <c r="N718" s="16"/>
      <c r="O718" s="16"/>
      <c r="P718" s="16"/>
      <c r="Q718" s="16"/>
      <c r="R718" s="16"/>
      <c r="S718" s="16"/>
      <c r="T718" s="16"/>
      <c r="U718" s="16"/>
      <c r="V718" s="16"/>
      <c r="W718" s="16"/>
      <c r="X718" s="16"/>
      <c r="Y718" s="16"/>
      <c r="Z718" s="16"/>
    </row>
    <row r="719" spans="1:26" ht="15.75" customHeight="1">
      <c r="A719" s="14" t="s">
        <v>1585</v>
      </c>
      <c r="B719" s="18">
        <v>1</v>
      </c>
      <c r="C719" s="33">
        <v>4714781020787</v>
      </c>
      <c r="D719" s="14" t="s">
        <v>307</v>
      </c>
      <c r="E719" s="18">
        <v>2</v>
      </c>
      <c r="F719" s="18">
        <v>270</v>
      </c>
      <c r="G719" s="19">
        <f t="shared" si="43"/>
        <v>1</v>
      </c>
      <c r="H719" s="16"/>
      <c r="I719" s="16"/>
      <c r="J719" s="16"/>
      <c r="K719" s="16"/>
      <c r="L719" s="16"/>
      <c r="M719" s="16"/>
      <c r="N719" s="16"/>
      <c r="O719" s="16"/>
      <c r="P719" s="16"/>
      <c r="Q719" s="16"/>
      <c r="R719" s="16"/>
      <c r="S719" s="16"/>
      <c r="T719" s="16"/>
      <c r="U719" s="16"/>
      <c r="V719" s="16"/>
      <c r="W719" s="16"/>
      <c r="X719" s="16"/>
      <c r="Y719" s="16"/>
      <c r="Z719" s="16"/>
    </row>
    <row r="720" spans="1:26" ht="15.75" customHeight="1">
      <c r="A720" s="14" t="s">
        <v>1586</v>
      </c>
      <c r="B720" s="18">
        <v>2</v>
      </c>
      <c r="C720" s="33">
        <v>4714781020770</v>
      </c>
      <c r="D720" s="14" t="s">
        <v>305</v>
      </c>
      <c r="E720" s="18">
        <v>1</v>
      </c>
      <c r="F720" s="18">
        <v>135</v>
      </c>
      <c r="G720" s="19">
        <f t="shared" si="43"/>
        <v>0.5</v>
      </c>
      <c r="H720" s="16"/>
      <c r="I720" s="16"/>
      <c r="J720" s="16"/>
      <c r="K720" s="16"/>
      <c r="L720" s="16"/>
      <c r="M720" s="16"/>
      <c r="N720" s="16"/>
      <c r="O720" s="16"/>
      <c r="P720" s="16"/>
      <c r="Q720" s="16"/>
      <c r="R720" s="16"/>
      <c r="S720" s="16"/>
      <c r="T720" s="16"/>
      <c r="U720" s="16"/>
      <c r="V720" s="16"/>
      <c r="W720" s="16"/>
      <c r="X720" s="16"/>
      <c r="Y720" s="16"/>
      <c r="Z720" s="16"/>
    </row>
    <row r="721" spans="1:26" ht="15.75" customHeight="1">
      <c r="A721" s="14"/>
      <c r="B721" s="14"/>
      <c r="C721" s="33">
        <v>4714781020787</v>
      </c>
      <c r="D721" s="14" t="s">
        <v>307</v>
      </c>
      <c r="E721" s="18">
        <v>1</v>
      </c>
      <c r="F721" s="18">
        <v>135</v>
      </c>
      <c r="G721" s="19">
        <f t="shared" si="43"/>
        <v>0.5</v>
      </c>
      <c r="H721" s="16"/>
      <c r="I721" s="16"/>
      <c r="J721" s="16"/>
      <c r="K721" s="16"/>
      <c r="L721" s="16"/>
      <c r="M721" s="16"/>
      <c r="N721" s="16"/>
      <c r="O721" s="16"/>
      <c r="P721" s="16"/>
      <c r="Q721" s="16"/>
      <c r="R721" s="16"/>
      <c r="S721" s="16"/>
      <c r="T721" s="16"/>
      <c r="U721" s="16"/>
      <c r="V721" s="16"/>
      <c r="W721" s="16"/>
      <c r="X721" s="16"/>
      <c r="Y721" s="16"/>
      <c r="Z721" s="16"/>
    </row>
    <row r="722" spans="1:26" ht="15.75" customHeight="1">
      <c r="A722" s="14" t="s">
        <v>1587</v>
      </c>
      <c r="B722" s="18">
        <v>1</v>
      </c>
      <c r="C722" s="33">
        <v>4714781020848</v>
      </c>
      <c r="D722" s="14" t="s">
        <v>322</v>
      </c>
      <c r="E722" s="18">
        <v>2</v>
      </c>
      <c r="F722" s="18">
        <v>650</v>
      </c>
      <c r="G722" s="19">
        <f t="shared" ref="G722:G737" si="44">F722/650</f>
        <v>1</v>
      </c>
      <c r="H722" s="16"/>
      <c r="I722" s="16"/>
      <c r="J722" s="16"/>
      <c r="K722" s="16"/>
      <c r="L722" s="16"/>
      <c r="M722" s="16"/>
      <c r="N722" s="16"/>
      <c r="O722" s="16"/>
      <c r="P722" s="16"/>
      <c r="Q722" s="16"/>
      <c r="R722" s="16"/>
      <c r="S722" s="16"/>
      <c r="T722" s="16"/>
      <c r="U722" s="16"/>
      <c r="V722" s="16"/>
      <c r="W722" s="16"/>
      <c r="X722" s="16"/>
      <c r="Y722" s="16"/>
      <c r="Z722" s="16"/>
    </row>
    <row r="723" spans="1:26" ht="15.75" customHeight="1">
      <c r="A723" s="14" t="s">
        <v>1588</v>
      </c>
      <c r="B723" s="18">
        <v>1</v>
      </c>
      <c r="C723" s="33" t="s">
        <v>445</v>
      </c>
      <c r="D723" s="14" t="s">
        <v>324</v>
      </c>
      <c r="E723" s="18">
        <v>2</v>
      </c>
      <c r="F723" s="18">
        <v>650</v>
      </c>
      <c r="G723" s="19">
        <f t="shared" si="44"/>
        <v>1</v>
      </c>
      <c r="H723" s="16"/>
      <c r="I723" s="16"/>
      <c r="J723" s="16"/>
      <c r="K723" s="16"/>
      <c r="L723" s="16"/>
      <c r="M723" s="16"/>
      <c r="N723" s="16"/>
      <c r="O723" s="16"/>
      <c r="P723" s="16"/>
      <c r="Q723" s="16"/>
      <c r="R723" s="16"/>
      <c r="S723" s="16"/>
      <c r="T723" s="16"/>
      <c r="U723" s="16"/>
      <c r="V723" s="16"/>
      <c r="W723" s="16"/>
      <c r="X723" s="16"/>
      <c r="Y723" s="16"/>
      <c r="Z723" s="16"/>
    </row>
    <row r="724" spans="1:26" ht="15.75" customHeight="1">
      <c r="A724" s="14" t="s">
        <v>1589</v>
      </c>
      <c r="B724" s="18">
        <v>2</v>
      </c>
      <c r="C724" s="33">
        <v>4714781020848</v>
      </c>
      <c r="D724" s="14" t="s">
        <v>322</v>
      </c>
      <c r="E724" s="18">
        <v>1</v>
      </c>
      <c r="F724" s="18">
        <v>325</v>
      </c>
      <c r="G724" s="19">
        <f t="shared" si="44"/>
        <v>0.5</v>
      </c>
      <c r="H724" s="16"/>
      <c r="I724" s="16"/>
      <c r="J724" s="16"/>
      <c r="K724" s="16"/>
      <c r="L724" s="16"/>
      <c r="M724" s="16"/>
      <c r="N724" s="16"/>
      <c r="O724" s="16"/>
      <c r="P724" s="16"/>
      <c r="Q724" s="16"/>
      <c r="R724" s="16"/>
      <c r="S724" s="16"/>
      <c r="T724" s="16"/>
      <c r="U724" s="16"/>
      <c r="V724" s="16"/>
      <c r="W724" s="16"/>
      <c r="X724" s="16"/>
      <c r="Y724" s="16"/>
      <c r="Z724" s="16"/>
    </row>
    <row r="725" spans="1:26" ht="15.75" customHeight="1">
      <c r="A725" s="14"/>
      <c r="B725" s="14"/>
      <c r="C725" s="33" t="s">
        <v>445</v>
      </c>
      <c r="D725" s="14" t="s">
        <v>324</v>
      </c>
      <c r="E725" s="18">
        <v>1</v>
      </c>
      <c r="F725" s="18">
        <v>325</v>
      </c>
      <c r="G725" s="19">
        <f t="shared" si="44"/>
        <v>0.5</v>
      </c>
      <c r="H725" s="16"/>
      <c r="I725" s="16"/>
      <c r="J725" s="16"/>
      <c r="K725" s="16"/>
      <c r="L725" s="16"/>
      <c r="M725" s="16"/>
      <c r="N725" s="16"/>
      <c r="O725" s="16"/>
      <c r="P725" s="16"/>
      <c r="Q725" s="16"/>
      <c r="R725" s="16"/>
      <c r="S725" s="16"/>
      <c r="T725" s="16"/>
      <c r="U725" s="16"/>
      <c r="V725" s="16"/>
      <c r="W725" s="16"/>
      <c r="X725" s="16"/>
      <c r="Y725" s="16"/>
      <c r="Z725" s="16"/>
    </row>
    <row r="726" spans="1:26" ht="15.75" customHeight="1">
      <c r="A726" s="14" t="s">
        <v>1590</v>
      </c>
      <c r="B726" s="18">
        <v>1</v>
      </c>
      <c r="C726" s="33">
        <v>4714781020824</v>
      </c>
      <c r="D726" s="14" t="s">
        <v>325</v>
      </c>
      <c r="E726" s="18">
        <v>2</v>
      </c>
      <c r="F726" s="18">
        <v>650</v>
      </c>
      <c r="G726" s="19">
        <f t="shared" si="44"/>
        <v>1</v>
      </c>
      <c r="H726" s="16"/>
      <c r="I726" s="16"/>
      <c r="J726" s="16"/>
      <c r="K726" s="16"/>
      <c r="L726" s="16"/>
      <c r="M726" s="16"/>
      <c r="N726" s="16"/>
      <c r="O726" s="16"/>
      <c r="P726" s="16"/>
      <c r="Q726" s="16"/>
      <c r="R726" s="16"/>
      <c r="S726" s="16"/>
      <c r="T726" s="16"/>
      <c r="U726" s="16"/>
      <c r="V726" s="16"/>
      <c r="W726" s="16"/>
      <c r="X726" s="16"/>
      <c r="Y726" s="16"/>
      <c r="Z726" s="16"/>
    </row>
    <row r="727" spans="1:26" ht="15.75" customHeight="1">
      <c r="A727" s="14" t="s">
        <v>1591</v>
      </c>
      <c r="B727" s="18">
        <v>1</v>
      </c>
      <c r="C727" s="33">
        <v>4714781020831</v>
      </c>
      <c r="D727" s="14" t="s">
        <v>326</v>
      </c>
      <c r="E727" s="18">
        <v>2</v>
      </c>
      <c r="F727" s="18">
        <v>650</v>
      </c>
      <c r="G727" s="19">
        <f t="shared" si="44"/>
        <v>1</v>
      </c>
      <c r="H727" s="16"/>
      <c r="I727" s="16"/>
      <c r="J727" s="16"/>
      <c r="K727" s="16"/>
      <c r="L727" s="16"/>
      <c r="M727" s="16"/>
      <c r="N727" s="16"/>
      <c r="O727" s="16"/>
      <c r="P727" s="16"/>
      <c r="Q727" s="16"/>
      <c r="R727" s="16"/>
      <c r="S727" s="16"/>
      <c r="T727" s="16"/>
      <c r="U727" s="16"/>
      <c r="V727" s="16"/>
      <c r="W727" s="16"/>
      <c r="X727" s="16"/>
      <c r="Y727" s="16"/>
      <c r="Z727" s="16"/>
    </row>
    <row r="728" spans="1:26" ht="15.75" customHeight="1">
      <c r="A728" s="14" t="s">
        <v>1592</v>
      </c>
      <c r="B728" s="18">
        <v>2</v>
      </c>
      <c r="C728" s="33">
        <v>4714781020824</v>
      </c>
      <c r="D728" s="14" t="s">
        <v>325</v>
      </c>
      <c r="E728" s="18">
        <v>1</v>
      </c>
      <c r="F728" s="18">
        <v>325</v>
      </c>
      <c r="G728" s="19">
        <f t="shared" si="44"/>
        <v>0.5</v>
      </c>
      <c r="H728" s="16"/>
      <c r="I728" s="16"/>
      <c r="J728" s="16"/>
      <c r="K728" s="16"/>
      <c r="L728" s="16"/>
      <c r="M728" s="16"/>
      <c r="N728" s="16"/>
      <c r="O728" s="16"/>
      <c r="P728" s="16"/>
      <c r="Q728" s="16"/>
      <c r="R728" s="16"/>
      <c r="S728" s="16"/>
      <c r="T728" s="16"/>
      <c r="U728" s="16"/>
      <c r="V728" s="16"/>
      <c r="W728" s="16"/>
      <c r="X728" s="16"/>
      <c r="Y728" s="16"/>
      <c r="Z728" s="16"/>
    </row>
    <row r="729" spans="1:26" ht="15.75" customHeight="1">
      <c r="A729" s="14"/>
      <c r="B729" s="14"/>
      <c r="C729" s="33">
        <v>4714781020831</v>
      </c>
      <c r="D729" s="14" t="s">
        <v>326</v>
      </c>
      <c r="E729" s="18">
        <v>1</v>
      </c>
      <c r="F729" s="18">
        <v>325</v>
      </c>
      <c r="G729" s="19">
        <f t="shared" si="44"/>
        <v>0.5</v>
      </c>
      <c r="H729" s="16"/>
      <c r="I729" s="16"/>
      <c r="J729" s="16"/>
      <c r="K729" s="16"/>
      <c r="L729" s="16"/>
      <c r="M729" s="16"/>
      <c r="N729" s="16"/>
      <c r="O729" s="16"/>
      <c r="P729" s="16"/>
      <c r="Q729" s="16"/>
      <c r="R729" s="16"/>
      <c r="S729" s="16"/>
      <c r="T729" s="16"/>
      <c r="U729" s="16"/>
      <c r="V729" s="16"/>
      <c r="W729" s="16"/>
      <c r="X729" s="16"/>
      <c r="Y729" s="16"/>
      <c r="Z729" s="16"/>
    </row>
    <row r="730" spans="1:26" ht="15.75" customHeight="1">
      <c r="A730" s="14" t="s">
        <v>1593</v>
      </c>
      <c r="B730" s="18">
        <v>2</v>
      </c>
      <c r="C730" s="33">
        <v>4714781020848</v>
      </c>
      <c r="D730" s="14" t="s">
        <v>322</v>
      </c>
      <c r="E730" s="18">
        <v>1</v>
      </c>
      <c r="F730" s="18">
        <v>325</v>
      </c>
      <c r="G730" s="19">
        <f t="shared" si="44"/>
        <v>0.5</v>
      </c>
      <c r="H730" s="16"/>
      <c r="I730" s="16"/>
      <c r="J730" s="16"/>
      <c r="K730" s="16"/>
      <c r="L730" s="16"/>
      <c r="M730" s="16"/>
      <c r="N730" s="16"/>
      <c r="O730" s="16"/>
      <c r="P730" s="16"/>
      <c r="Q730" s="16"/>
      <c r="R730" s="16"/>
      <c r="S730" s="16"/>
      <c r="T730" s="16"/>
      <c r="U730" s="16"/>
      <c r="V730" s="16"/>
      <c r="W730" s="16"/>
      <c r="X730" s="16"/>
      <c r="Y730" s="16"/>
      <c r="Z730" s="16"/>
    </row>
    <row r="731" spans="1:26" ht="15.75" customHeight="1">
      <c r="A731" s="14"/>
      <c r="B731" s="14"/>
      <c r="C731" s="33">
        <v>4714781020824</v>
      </c>
      <c r="D731" s="14" t="s">
        <v>325</v>
      </c>
      <c r="E731" s="18">
        <v>1</v>
      </c>
      <c r="F731" s="18">
        <v>325</v>
      </c>
      <c r="G731" s="19">
        <f t="shared" si="44"/>
        <v>0.5</v>
      </c>
      <c r="H731" s="16"/>
      <c r="I731" s="16"/>
      <c r="J731" s="16"/>
      <c r="K731" s="16"/>
      <c r="L731" s="16"/>
      <c r="M731" s="16"/>
      <c r="N731" s="16"/>
      <c r="O731" s="16"/>
      <c r="P731" s="16"/>
      <c r="Q731" s="16"/>
      <c r="R731" s="16"/>
      <c r="S731" s="16"/>
      <c r="T731" s="16"/>
      <c r="U731" s="16"/>
      <c r="V731" s="16"/>
      <c r="W731" s="16"/>
      <c r="X731" s="16"/>
      <c r="Y731" s="16"/>
      <c r="Z731" s="16"/>
    </row>
    <row r="732" spans="1:26" ht="15.75" customHeight="1">
      <c r="A732" s="14" t="s">
        <v>1594</v>
      </c>
      <c r="B732" s="18">
        <v>2</v>
      </c>
      <c r="C732" s="33">
        <v>4714781020848</v>
      </c>
      <c r="D732" s="14" t="s">
        <v>322</v>
      </c>
      <c r="E732" s="18">
        <v>1</v>
      </c>
      <c r="F732" s="18">
        <v>325</v>
      </c>
      <c r="G732" s="19">
        <f t="shared" si="44"/>
        <v>0.5</v>
      </c>
      <c r="H732" s="16"/>
      <c r="I732" s="16"/>
      <c r="J732" s="16"/>
      <c r="K732" s="16"/>
      <c r="L732" s="16"/>
      <c r="M732" s="16"/>
      <c r="N732" s="16"/>
      <c r="O732" s="16"/>
      <c r="P732" s="16"/>
      <c r="Q732" s="16"/>
      <c r="R732" s="16"/>
      <c r="S732" s="16"/>
      <c r="T732" s="16"/>
      <c r="U732" s="16"/>
      <c r="V732" s="16"/>
      <c r="W732" s="16"/>
      <c r="X732" s="16"/>
      <c r="Y732" s="16"/>
      <c r="Z732" s="16"/>
    </row>
    <row r="733" spans="1:26" ht="15.75" customHeight="1">
      <c r="A733" s="14"/>
      <c r="B733" s="14"/>
      <c r="C733" s="33">
        <v>4714781020831</v>
      </c>
      <c r="D733" s="14" t="s">
        <v>326</v>
      </c>
      <c r="E733" s="18">
        <v>1</v>
      </c>
      <c r="F733" s="18">
        <v>325</v>
      </c>
      <c r="G733" s="19">
        <f t="shared" si="44"/>
        <v>0.5</v>
      </c>
      <c r="H733" s="16"/>
      <c r="I733" s="16"/>
      <c r="J733" s="16"/>
      <c r="K733" s="16"/>
      <c r="L733" s="16"/>
      <c r="M733" s="16"/>
      <c r="N733" s="16"/>
      <c r="O733" s="16"/>
      <c r="P733" s="16"/>
      <c r="Q733" s="16"/>
      <c r="R733" s="16"/>
      <c r="S733" s="16"/>
      <c r="T733" s="16"/>
      <c r="U733" s="16"/>
      <c r="V733" s="16"/>
      <c r="W733" s="16"/>
      <c r="X733" s="16"/>
      <c r="Y733" s="16"/>
      <c r="Z733" s="16"/>
    </row>
    <row r="734" spans="1:26" ht="15.75" customHeight="1">
      <c r="A734" s="14" t="s">
        <v>1595</v>
      </c>
      <c r="B734" s="18">
        <v>2</v>
      </c>
      <c r="C734" s="33" t="s">
        <v>445</v>
      </c>
      <c r="D734" s="14" t="s">
        <v>324</v>
      </c>
      <c r="E734" s="18">
        <v>1</v>
      </c>
      <c r="F734" s="18">
        <v>325</v>
      </c>
      <c r="G734" s="19">
        <f t="shared" si="44"/>
        <v>0.5</v>
      </c>
      <c r="H734" s="16"/>
      <c r="I734" s="16"/>
      <c r="J734" s="16"/>
      <c r="K734" s="16"/>
      <c r="L734" s="16"/>
      <c r="M734" s="16"/>
      <c r="N734" s="16"/>
      <c r="O734" s="16"/>
      <c r="P734" s="16"/>
      <c r="Q734" s="16"/>
      <c r="R734" s="16"/>
      <c r="S734" s="16"/>
      <c r="T734" s="16"/>
      <c r="U734" s="16"/>
      <c r="V734" s="16"/>
      <c r="W734" s="16"/>
      <c r="X734" s="16"/>
      <c r="Y734" s="16"/>
      <c r="Z734" s="16"/>
    </row>
    <row r="735" spans="1:26" ht="15.75" customHeight="1">
      <c r="A735" s="14"/>
      <c r="B735" s="14"/>
      <c r="C735" s="33">
        <v>4714781020824</v>
      </c>
      <c r="D735" s="14" t="s">
        <v>325</v>
      </c>
      <c r="E735" s="18">
        <v>1</v>
      </c>
      <c r="F735" s="18">
        <v>325</v>
      </c>
      <c r="G735" s="19">
        <f t="shared" si="44"/>
        <v>0.5</v>
      </c>
      <c r="H735" s="16"/>
      <c r="I735" s="16"/>
      <c r="J735" s="16"/>
      <c r="K735" s="16"/>
      <c r="L735" s="16"/>
      <c r="M735" s="16"/>
      <c r="N735" s="16"/>
      <c r="O735" s="16"/>
      <c r="P735" s="16"/>
      <c r="Q735" s="16"/>
      <c r="R735" s="16"/>
      <c r="S735" s="16"/>
      <c r="T735" s="16"/>
      <c r="U735" s="16"/>
      <c r="V735" s="16"/>
      <c r="W735" s="16"/>
      <c r="X735" s="16"/>
      <c r="Y735" s="16"/>
      <c r="Z735" s="16"/>
    </row>
    <row r="736" spans="1:26" ht="15.75" customHeight="1">
      <c r="A736" s="14" t="s">
        <v>1596</v>
      </c>
      <c r="B736" s="18">
        <v>2</v>
      </c>
      <c r="C736" s="33" t="s">
        <v>445</v>
      </c>
      <c r="D736" s="14" t="s">
        <v>324</v>
      </c>
      <c r="E736" s="18">
        <v>1</v>
      </c>
      <c r="F736" s="18">
        <v>325</v>
      </c>
      <c r="G736" s="19">
        <f t="shared" si="44"/>
        <v>0.5</v>
      </c>
      <c r="H736" s="16"/>
      <c r="I736" s="16"/>
      <c r="J736" s="16"/>
      <c r="K736" s="16"/>
      <c r="L736" s="16"/>
      <c r="M736" s="16"/>
      <c r="N736" s="16"/>
      <c r="O736" s="16"/>
      <c r="P736" s="16"/>
      <c r="Q736" s="16"/>
      <c r="R736" s="16"/>
      <c r="S736" s="16"/>
      <c r="T736" s="16"/>
      <c r="U736" s="16"/>
      <c r="V736" s="16"/>
      <c r="W736" s="16"/>
      <c r="X736" s="16"/>
      <c r="Y736" s="16"/>
      <c r="Z736" s="16"/>
    </row>
    <row r="737" spans="1:26" ht="15.75" customHeight="1">
      <c r="A737" s="14"/>
      <c r="B737" s="14"/>
      <c r="C737" s="33">
        <v>4714781020831</v>
      </c>
      <c r="D737" s="14" t="s">
        <v>326</v>
      </c>
      <c r="E737" s="18">
        <v>1</v>
      </c>
      <c r="F737" s="18">
        <v>325</v>
      </c>
      <c r="G737" s="19">
        <f t="shared" si="44"/>
        <v>0.5</v>
      </c>
      <c r="H737" s="16"/>
      <c r="I737" s="16"/>
      <c r="J737" s="16"/>
      <c r="K737" s="16"/>
      <c r="L737" s="16"/>
      <c r="M737" s="16"/>
      <c r="N737" s="16"/>
      <c r="O737" s="16"/>
      <c r="P737" s="16"/>
      <c r="Q737" s="16"/>
      <c r="R737" s="16"/>
      <c r="S737" s="16"/>
      <c r="T737" s="16"/>
      <c r="U737" s="16"/>
      <c r="V737" s="16"/>
      <c r="W737" s="16"/>
      <c r="X737" s="16"/>
      <c r="Y737" s="16"/>
      <c r="Z737" s="16"/>
    </row>
    <row r="738" spans="1:26" ht="15.75" customHeight="1">
      <c r="A738" s="14" t="s">
        <v>1597</v>
      </c>
      <c r="B738" s="18">
        <v>1</v>
      </c>
      <c r="C738" s="33" t="s">
        <v>608</v>
      </c>
      <c r="D738" s="14" t="s">
        <v>323</v>
      </c>
      <c r="E738" s="18">
        <v>4</v>
      </c>
      <c r="F738" s="18">
        <v>550</v>
      </c>
      <c r="G738" s="19">
        <f>F738/550</f>
        <v>1</v>
      </c>
      <c r="H738" s="16"/>
      <c r="I738" s="16"/>
      <c r="J738" s="16"/>
      <c r="K738" s="16"/>
      <c r="L738" s="16"/>
      <c r="M738" s="16"/>
      <c r="N738" s="16"/>
      <c r="O738" s="16"/>
      <c r="P738" s="16"/>
      <c r="Q738" s="16"/>
      <c r="R738" s="16"/>
      <c r="S738" s="16"/>
      <c r="T738" s="16"/>
      <c r="U738" s="16"/>
      <c r="V738" s="16"/>
      <c r="W738" s="16"/>
      <c r="X738" s="16"/>
      <c r="Y738" s="16"/>
      <c r="Z738" s="16"/>
    </row>
    <row r="739" spans="1:26" ht="15.75" customHeight="1">
      <c r="A739" s="14" t="s">
        <v>1598</v>
      </c>
      <c r="B739" s="18">
        <v>5</v>
      </c>
      <c r="C739" s="33" t="s">
        <v>437</v>
      </c>
      <c r="D739" s="14" t="s">
        <v>438</v>
      </c>
      <c r="E739" s="18">
        <v>1</v>
      </c>
      <c r="F739" s="18">
        <v>60</v>
      </c>
      <c r="G739" s="19">
        <f t="shared" ref="G739:G768" si="45">F739/600</f>
        <v>0.1</v>
      </c>
      <c r="H739" s="16"/>
      <c r="I739" s="16"/>
      <c r="J739" s="16"/>
      <c r="K739" s="16"/>
      <c r="L739" s="16"/>
      <c r="M739" s="16"/>
      <c r="N739" s="16"/>
      <c r="O739" s="16"/>
      <c r="P739" s="16"/>
      <c r="Q739" s="16"/>
      <c r="R739" s="16"/>
      <c r="S739" s="16"/>
      <c r="T739" s="16"/>
      <c r="U739" s="16"/>
      <c r="V739" s="16"/>
      <c r="W739" s="16"/>
      <c r="X739" s="16"/>
      <c r="Y739" s="16"/>
      <c r="Z739" s="16"/>
    </row>
    <row r="740" spans="1:26" ht="15.75" customHeight="1">
      <c r="A740" s="14"/>
      <c r="B740" s="16"/>
      <c r="C740" s="33" t="s">
        <v>439</v>
      </c>
      <c r="D740" s="14" t="s">
        <v>322</v>
      </c>
      <c r="E740" s="18">
        <v>1</v>
      </c>
      <c r="F740" s="18">
        <v>300</v>
      </c>
      <c r="G740" s="19">
        <f t="shared" si="45"/>
        <v>0.5</v>
      </c>
      <c r="H740" s="16"/>
      <c r="I740" s="16"/>
      <c r="J740" s="16"/>
      <c r="K740" s="16"/>
      <c r="L740" s="16"/>
      <c r="M740" s="16"/>
      <c r="N740" s="16"/>
      <c r="O740" s="16"/>
      <c r="P740" s="16"/>
      <c r="Q740" s="16"/>
      <c r="R740" s="16"/>
      <c r="S740" s="16"/>
      <c r="T740" s="16"/>
      <c r="U740" s="16"/>
      <c r="V740" s="16"/>
      <c r="W740" s="16"/>
      <c r="X740" s="16"/>
      <c r="Y740" s="16"/>
      <c r="Z740" s="16"/>
    </row>
    <row r="741" spans="1:26" ht="15.75" customHeight="1">
      <c r="A741" s="14"/>
      <c r="B741" s="16"/>
      <c r="C741" s="33" t="s">
        <v>440</v>
      </c>
      <c r="D741" s="14" t="s">
        <v>307</v>
      </c>
      <c r="E741" s="18">
        <v>1</v>
      </c>
      <c r="F741" s="18">
        <v>120</v>
      </c>
      <c r="G741" s="19">
        <f t="shared" si="45"/>
        <v>0.2</v>
      </c>
      <c r="H741" s="16"/>
      <c r="I741" s="16"/>
      <c r="J741" s="16"/>
      <c r="K741" s="16"/>
      <c r="L741" s="16"/>
      <c r="M741" s="16"/>
      <c r="N741" s="16"/>
      <c r="O741" s="16"/>
      <c r="P741" s="16"/>
      <c r="Q741" s="16"/>
      <c r="R741" s="16"/>
      <c r="S741" s="16"/>
      <c r="T741" s="16"/>
      <c r="U741" s="16"/>
      <c r="V741" s="16"/>
      <c r="W741" s="16"/>
      <c r="X741" s="16"/>
      <c r="Y741" s="16"/>
      <c r="Z741" s="16"/>
    </row>
    <row r="742" spans="1:26" ht="15.75" customHeight="1">
      <c r="A742" s="14"/>
      <c r="B742" s="16"/>
      <c r="C742" s="33" t="s">
        <v>441</v>
      </c>
      <c r="D742" s="14" t="s">
        <v>442</v>
      </c>
      <c r="E742" s="18">
        <v>1</v>
      </c>
      <c r="F742" s="18">
        <v>50</v>
      </c>
      <c r="G742" s="19">
        <f t="shared" si="45"/>
        <v>8.3333333333333329E-2</v>
      </c>
      <c r="H742" s="16"/>
      <c r="I742" s="16"/>
      <c r="J742" s="16"/>
      <c r="K742" s="16"/>
      <c r="L742" s="16"/>
      <c r="M742" s="16"/>
      <c r="N742" s="16"/>
      <c r="O742" s="16"/>
      <c r="P742" s="16"/>
      <c r="Q742" s="16"/>
      <c r="R742" s="16"/>
      <c r="S742" s="16"/>
      <c r="T742" s="16"/>
      <c r="U742" s="16"/>
      <c r="V742" s="16"/>
      <c r="W742" s="16"/>
      <c r="X742" s="16"/>
      <c r="Y742" s="16"/>
      <c r="Z742" s="16"/>
    </row>
    <row r="743" spans="1:26" ht="15.75" customHeight="1">
      <c r="A743" s="14"/>
      <c r="B743" s="16"/>
      <c r="C743" s="33" t="s">
        <v>443</v>
      </c>
      <c r="D743" s="14" t="s">
        <v>444</v>
      </c>
      <c r="E743" s="18">
        <v>1</v>
      </c>
      <c r="F743" s="18">
        <v>70</v>
      </c>
      <c r="G743" s="19">
        <f t="shared" si="45"/>
        <v>0.11666666666666667</v>
      </c>
      <c r="H743" s="16"/>
      <c r="I743" s="16"/>
      <c r="J743" s="16"/>
      <c r="K743" s="16"/>
      <c r="L743" s="16"/>
      <c r="M743" s="16"/>
      <c r="N743" s="16"/>
      <c r="O743" s="16"/>
      <c r="P743" s="16"/>
      <c r="Q743" s="16"/>
      <c r="R743" s="16"/>
      <c r="S743" s="16"/>
      <c r="T743" s="16"/>
      <c r="U743" s="16"/>
      <c r="V743" s="16"/>
      <c r="W743" s="16"/>
      <c r="X743" s="16"/>
      <c r="Y743" s="16"/>
      <c r="Z743" s="16"/>
    </row>
    <row r="744" spans="1:26" ht="15.75" customHeight="1">
      <c r="A744" s="14" t="s">
        <v>1599</v>
      </c>
      <c r="B744" s="18">
        <v>5</v>
      </c>
      <c r="C744" s="33" t="s">
        <v>437</v>
      </c>
      <c r="D744" s="14" t="s">
        <v>438</v>
      </c>
      <c r="E744" s="18">
        <v>1</v>
      </c>
      <c r="F744" s="18">
        <v>60</v>
      </c>
      <c r="G744" s="19">
        <f t="shared" si="45"/>
        <v>0.1</v>
      </c>
      <c r="H744" s="16"/>
      <c r="I744" s="16"/>
      <c r="J744" s="16"/>
      <c r="K744" s="16"/>
      <c r="L744" s="16"/>
      <c r="M744" s="16"/>
      <c r="N744" s="16"/>
      <c r="O744" s="16"/>
      <c r="P744" s="16"/>
      <c r="Q744" s="16"/>
      <c r="R744" s="16"/>
      <c r="S744" s="16"/>
      <c r="T744" s="16"/>
      <c r="U744" s="16"/>
      <c r="V744" s="16"/>
      <c r="W744" s="16"/>
      <c r="X744" s="16"/>
      <c r="Y744" s="16"/>
      <c r="Z744" s="16"/>
    </row>
    <row r="745" spans="1:26" ht="15.75" customHeight="1">
      <c r="A745" s="14"/>
      <c r="B745" s="16"/>
      <c r="C745" s="33" t="s">
        <v>445</v>
      </c>
      <c r="D745" s="14" t="s">
        <v>324</v>
      </c>
      <c r="E745" s="18">
        <v>1</v>
      </c>
      <c r="F745" s="18">
        <v>300</v>
      </c>
      <c r="G745" s="19">
        <f t="shared" si="45"/>
        <v>0.5</v>
      </c>
      <c r="H745" s="16"/>
      <c r="I745" s="16"/>
      <c r="J745" s="16"/>
      <c r="K745" s="16"/>
      <c r="L745" s="16"/>
      <c r="M745" s="16"/>
      <c r="N745" s="16"/>
      <c r="O745" s="16"/>
      <c r="P745" s="16"/>
      <c r="Q745" s="16"/>
      <c r="R745" s="16"/>
      <c r="S745" s="16"/>
      <c r="T745" s="16"/>
      <c r="U745" s="16"/>
      <c r="V745" s="16"/>
      <c r="W745" s="16"/>
      <c r="X745" s="16"/>
      <c r="Y745" s="16"/>
      <c r="Z745" s="16"/>
    </row>
    <row r="746" spans="1:26" ht="15.75" customHeight="1">
      <c r="A746" s="14"/>
      <c r="B746" s="16"/>
      <c r="C746" s="33" t="s">
        <v>446</v>
      </c>
      <c r="D746" s="14" t="s">
        <v>305</v>
      </c>
      <c r="E746" s="18">
        <v>1</v>
      </c>
      <c r="F746" s="18">
        <v>120</v>
      </c>
      <c r="G746" s="19">
        <f t="shared" si="45"/>
        <v>0.2</v>
      </c>
      <c r="H746" s="16"/>
      <c r="I746" s="16"/>
      <c r="J746" s="16"/>
      <c r="K746" s="16"/>
      <c r="L746" s="16"/>
      <c r="M746" s="16"/>
      <c r="N746" s="16"/>
      <c r="O746" s="16"/>
      <c r="P746" s="16"/>
      <c r="Q746" s="16"/>
      <c r="R746" s="16"/>
      <c r="S746" s="16"/>
      <c r="T746" s="16"/>
      <c r="U746" s="16"/>
      <c r="V746" s="16"/>
      <c r="W746" s="16"/>
      <c r="X746" s="16"/>
      <c r="Y746" s="16"/>
      <c r="Z746" s="16"/>
    </row>
    <row r="747" spans="1:26" ht="15.75" customHeight="1">
      <c r="A747" s="14"/>
      <c r="B747" s="16"/>
      <c r="C747" s="33" t="s">
        <v>447</v>
      </c>
      <c r="D747" s="14" t="s">
        <v>448</v>
      </c>
      <c r="E747" s="18">
        <v>1</v>
      </c>
      <c r="F747" s="18">
        <v>50</v>
      </c>
      <c r="G747" s="19">
        <f t="shared" si="45"/>
        <v>8.3333333333333329E-2</v>
      </c>
      <c r="H747" s="16"/>
      <c r="I747" s="16"/>
      <c r="J747" s="16"/>
      <c r="K747" s="16"/>
      <c r="L747" s="16"/>
      <c r="M747" s="16"/>
      <c r="N747" s="16"/>
      <c r="O747" s="16"/>
      <c r="P747" s="16"/>
      <c r="Q747" s="16"/>
      <c r="R747" s="16"/>
      <c r="S747" s="16"/>
      <c r="T747" s="16"/>
      <c r="U747" s="16"/>
      <c r="V747" s="16"/>
      <c r="W747" s="16"/>
      <c r="X747" s="16"/>
      <c r="Y747" s="16"/>
      <c r="Z747" s="16"/>
    </row>
    <row r="748" spans="1:26" ht="15.75" customHeight="1">
      <c r="A748" s="14"/>
      <c r="B748" s="16"/>
      <c r="C748" s="33" t="s">
        <v>443</v>
      </c>
      <c r="D748" s="14" t="s">
        <v>444</v>
      </c>
      <c r="E748" s="18">
        <v>1</v>
      </c>
      <c r="F748" s="18">
        <v>70</v>
      </c>
      <c r="G748" s="19">
        <f t="shared" si="45"/>
        <v>0.11666666666666667</v>
      </c>
      <c r="H748" s="16"/>
      <c r="I748" s="16"/>
      <c r="J748" s="16"/>
      <c r="K748" s="16"/>
      <c r="L748" s="16"/>
      <c r="M748" s="16"/>
      <c r="N748" s="16"/>
      <c r="O748" s="16"/>
      <c r="P748" s="16"/>
      <c r="Q748" s="16"/>
      <c r="R748" s="16"/>
      <c r="S748" s="16"/>
      <c r="T748" s="16"/>
      <c r="U748" s="16"/>
      <c r="V748" s="16"/>
      <c r="W748" s="16"/>
      <c r="X748" s="16"/>
      <c r="Y748" s="16"/>
      <c r="Z748" s="16"/>
    </row>
    <row r="749" spans="1:26" ht="15.75" customHeight="1">
      <c r="A749" s="14" t="s">
        <v>1600</v>
      </c>
      <c r="B749" s="18">
        <v>5</v>
      </c>
      <c r="C749" s="33" t="s">
        <v>437</v>
      </c>
      <c r="D749" s="14" t="s">
        <v>438</v>
      </c>
      <c r="E749" s="18">
        <v>1</v>
      </c>
      <c r="F749" s="18">
        <v>60</v>
      </c>
      <c r="G749" s="19">
        <f t="shared" si="45"/>
        <v>0.1</v>
      </c>
      <c r="H749" s="16"/>
      <c r="I749" s="16"/>
      <c r="J749" s="16"/>
      <c r="K749" s="16"/>
      <c r="L749" s="16"/>
      <c r="M749" s="16"/>
      <c r="N749" s="16"/>
      <c r="O749" s="16"/>
      <c r="P749" s="16"/>
      <c r="Q749" s="16"/>
      <c r="R749" s="16"/>
      <c r="S749" s="16"/>
      <c r="T749" s="16"/>
      <c r="U749" s="16"/>
      <c r="V749" s="16"/>
      <c r="W749" s="16"/>
      <c r="X749" s="16"/>
      <c r="Y749" s="16"/>
      <c r="Z749" s="16"/>
    </row>
    <row r="750" spans="1:26" ht="15.75" customHeight="1">
      <c r="A750" s="14"/>
      <c r="B750" s="16"/>
      <c r="C750" s="33" t="s">
        <v>445</v>
      </c>
      <c r="D750" s="14" t="s">
        <v>324</v>
      </c>
      <c r="E750" s="18">
        <v>1</v>
      </c>
      <c r="F750" s="18">
        <v>300</v>
      </c>
      <c r="G750" s="19">
        <f t="shared" si="45"/>
        <v>0.5</v>
      </c>
      <c r="H750" s="16"/>
      <c r="I750" s="16"/>
      <c r="J750" s="16"/>
      <c r="K750" s="16"/>
      <c r="L750" s="16"/>
      <c r="M750" s="16"/>
      <c r="N750" s="16"/>
      <c r="O750" s="16"/>
      <c r="P750" s="16"/>
      <c r="Q750" s="16"/>
      <c r="R750" s="16"/>
      <c r="S750" s="16"/>
      <c r="T750" s="16"/>
      <c r="U750" s="16"/>
      <c r="V750" s="16"/>
      <c r="W750" s="16"/>
      <c r="X750" s="16"/>
      <c r="Y750" s="16"/>
      <c r="Z750" s="16"/>
    </row>
    <row r="751" spans="1:26" ht="15.75" customHeight="1">
      <c r="A751" s="14"/>
      <c r="B751" s="16"/>
      <c r="C751" s="33" t="s">
        <v>440</v>
      </c>
      <c r="D751" s="14" t="s">
        <v>307</v>
      </c>
      <c r="E751" s="18">
        <v>1</v>
      </c>
      <c r="F751" s="18">
        <v>120</v>
      </c>
      <c r="G751" s="19">
        <f t="shared" si="45"/>
        <v>0.2</v>
      </c>
      <c r="H751" s="16"/>
      <c r="I751" s="16"/>
      <c r="J751" s="16"/>
      <c r="K751" s="16"/>
      <c r="L751" s="16"/>
      <c r="M751" s="16"/>
      <c r="N751" s="16"/>
      <c r="O751" s="16"/>
      <c r="P751" s="16"/>
      <c r="Q751" s="16"/>
      <c r="R751" s="16"/>
      <c r="S751" s="16"/>
      <c r="T751" s="16"/>
      <c r="U751" s="16"/>
      <c r="V751" s="16"/>
      <c r="W751" s="16"/>
      <c r="X751" s="16"/>
      <c r="Y751" s="16"/>
      <c r="Z751" s="16"/>
    </row>
    <row r="752" spans="1:26" ht="15.75" customHeight="1">
      <c r="A752" s="14"/>
      <c r="B752" s="16"/>
      <c r="C752" s="33" t="s">
        <v>452</v>
      </c>
      <c r="D752" s="14" t="s">
        <v>453</v>
      </c>
      <c r="E752" s="18">
        <v>1</v>
      </c>
      <c r="F752" s="18">
        <v>50</v>
      </c>
      <c r="G752" s="19">
        <f t="shared" si="45"/>
        <v>8.3333333333333329E-2</v>
      </c>
      <c r="H752" s="16"/>
      <c r="I752" s="16"/>
      <c r="J752" s="16"/>
      <c r="K752" s="16"/>
      <c r="L752" s="16"/>
      <c r="M752" s="16"/>
      <c r="N752" s="16"/>
      <c r="O752" s="16"/>
      <c r="P752" s="16"/>
      <c r="Q752" s="16"/>
      <c r="R752" s="16"/>
      <c r="S752" s="16"/>
      <c r="T752" s="16"/>
      <c r="U752" s="16"/>
      <c r="V752" s="16"/>
      <c r="W752" s="16"/>
      <c r="X752" s="16"/>
      <c r="Y752" s="16"/>
      <c r="Z752" s="16"/>
    </row>
    <row r="753" spans="1:26" ht="15.75" customHeight="1">
      <c r="A753" s="14"/>
      <c r="B753" s="16"/>
      <c r="C753" s="33" t="s">
        <v>443</v>
      </c>
      <c r="D753" s="14" t="s">
        <v>444</v>
      </c>
      <c r="E753" s="18">
        <v>1</v>
      </c>
      <c r="F753" s="18">
        <v>70</v>
      </c>
      <c r="G753" s="19">
        <f t="shared" si="45"/>
        <v>0.11666666666666667</v>
      </c>
      <c r="H753" s="16"/>
      <c r="I753" s="16"/>
      <c r="J753" s="16"/>
      <c r="K753" s="16"/>
      <c r="L753" s="16"/>
      <c r="M753" s="16"/>
      <c r="N753" s="16"/>
      <c r="O753" s="16"/>
      <c r="P753" s="16"/>
      <c r="Q753" s="16"/>
      <c r="R753" s="16"/>
      <c r="S753" s="16"/>
      <c r="T753" s="16"/>
      <c r="U753" s="16"/>
      <c r="V753" s="16"/>
      <c r="W753" s="16"/>
      <c r="X753" s="16"/>
      <c r="Y753" s="16"/>
      <c r="Z753" s="16"/>
    </row>
    <row r="754" spans="1:26" ht="15.75" customHeight="1">
      <c r="A754" s="14" t="s">
        <v>1601</v>
      </c>
      <c r="B754" s="18">
        <v>5</v>
      </c>
      <c r="C754" s="33" t="s">
        <v>437</v>
      </c>
      <c r="D754" s="14" t="s">
        <v>438</v>
      </c>
      <c r="E754" s="18">
        <v>1</v>
      </c>
      <c r="F754" s="18">
        <v>60</v>
      </c>
      <c r="G754" s="19">
        <f t="shared" si="45"/>
        <v>0.1</v>
      </c>
      <c r="H754" s="16"/>
      <c r="I754" s="16"/>
      <c r="J754" s="16"/>
      <c r="K754" s="16"/>
      <c r="L754" s="16"/>
      <c r="M754" s="16"/>
      <c r="N754" s="16"/>
      <c r="O754" s="16"/>
      <c r="P754" s="16"/>
      <c r="Q754" s="16"/>
      <c r="R754" s="16"/>
      <c r="S754" s="16"/>
      <c r="T754" s="16"/>
      <c r="U754" s="16"/>
      <c r="V754" s="16"/>
      <c r="W754" s="16"/>
      <c r="X754" s="16"/>
      <c r="Y754" s="16"/>
      <c r="Z754" s="16"/>
    </row>
    <row r="755" spans="1:26" ht="15.75" customHeight="1">
      <c r="A755" s="14"/>
      <c r="B755" s="16"/>
      <c r="C755" s="33" t="s">
        <v>443</v>
      </c>
      <c r="D755" s="14" t="s">
        <v>444</v>
      </c>
      <c r="E755" s="18">
        <v>1</v>
      </c>
      <c r="F755" s="18">
        <v>300</v>
      </c>
      <c r="G755" s="19">
        <f t="shared" si="45"/>
        <v>0.5</v>
      </c>
      <c r="H755" s="16"/>
      <c r="I755" s="16"/>
      <c r="J755" s="16"/>
      <c r="K755" s="16"/>
      <c r="L755" s="16"/>
      <c r="M755" s="16"/>
      <c r="N755" s="16"/>
      <c r="O755" s="16"/>
      <c r="P755" s="16"/>
      <c r="Q755" s="16"/>
      <c r="R755" s="16"/>
      <c r="S755" s="16"/>
      <c r="T755" s="16"/>
      <c r="U755" s="16"/>
      <c r="V755" s="16"/>
      <c r="W755" s="16"/>
      <c r="X755" s="16"/>
      <c r="Y755" s="16"/>
      <c r="Z755" s="16"/>
    </row>
    <row r="756" spans="1:26" ht="15.75" customHeight="1">
      <c r="A756" s="14"/>
      <c r="B756" s="16"/>
      <c r="C756" s="33" t="s">
        <v>441</v>
      </c>
      <c r="D756" s="14" t="s">
        <v>442</v>
      </c>
      <c r="E756" s="18">
        <v>1</v>
      </c>
      <c r="F756" s="18">
        <v>120</v>
      </c>
      <c r="G756" s="19">
        <f t="shared" si="45"/>
        <v>0.2</v>
      </c>
      <c r="H756" s="16"/>
      <c r="I756" s="16"/>
      <c r="J756" s="16"/>
      <c r="K756" s="16"/>
      <c r="L756" s="16"/>
      <c r="M756" s="16"/>
      <c r="N756" s="16"/>
      <c r="O756" s="16"/>
      <c r="P756" s="16"/>
      <c r="Q756" s="16"/>
      <c r="R756" s="16"/>
      <c r="S756" s="16"/>
      <c r="T756" s="16"/>
      <c r="U756" s="16"/>
      <c r="V756" s="16"/>
      <c r="W756" s="16"/>
      <c r="X756" s="16"/>
      <c r="Y756" s="16"/>
      <c r="Z756" s="16"/>
    </row>
    <row r="757" spans="1:26" ht="15.75" customHeight="1">
      <c r="A757" s="14"/>
      <c r="B757" s="16"/>
      <c r="C757" s="33">
        <v>4714781020800</v>
      </c>
      <c r="D757" s="14" t="s">
        <v>271</v>
      </c>
      <c r="E757" s="18">
        <v>1</v>
      </c>
      <c r="F757" s="18">
        <v>50</v>
      </c>
      <c r="G757" s="19">
        <f t="shared" si="45"/>
        <v>8.3333333333333329E-2</v>
      </c>
      <c r="H757" s="16"/>
      <c r="I757" s="16"/>
      <c r="J757" s="16"/>
      <c r="K757" s="16"/>
      <c r="L757" s="16"/>
      <c r="M757" s="16"/>
      <c r="N757" s="16"/>
      <c r="O757" s="16"/>
      <c r="P757" s="16"/>
      <c r="Q757" s="16"/>
      <c r="R757" s="16"/>
      <c r="S757" s="16"/>
      <c r="T757" s="16"/>
      <c r="U757" s="16"/>
      <c r="V757" s="16"/>
      <c r="W757" s="16"/>
      <c r="X757" s="16"/>
      <c r="Y757" s="16"/>
      <c r="Z757" s="16"/>
    </row>
    <row r="758" spans="1:26" ht="15.75" customHeight="1">
      <c r="A758" s="14"/>
      <c r="B758" s="16"/>
      <c r="C758" s="33">
        <v>4714781020824</v>
      </c>
      <c r="D758" s="14" t="s">
        <v>325</v>
      </c>
      <c r="E758" s="18">
        <v>1</v>
      </c>
      <c r="F758" s="18">
        <v>70</v>
      </c>
      <c r="G758" s="19">
        <f t="shared" si="45"/>
        <v>0.11666666666666667</v>
      </c>
      <c r="H758" s="16"/>
      <c r="I758" s="16"/>
      <c r="J758" s="16"/>
      <c r="K758" s="16"/>
      <c r="L758" s="16"/>
      <c r="M758" s="16"/>
      <c r="N758" s="16"/>
      <c r="O758" s="16"/>
      <c r="P758" s="16"/>
      <c r="Q758" s="16"/>
      <c r="R758" s="16"/>
      <c r="S758" s="16"/>
      <c r="T758" s="16"/>
      <c r="U758" s="16"/>
      <c r="V758" s="16"/>
      <c r="W758" s="16"/>
      <c r="X758" s="16"/>
      <c r="Y758" s="16"/>
      <c r="Z758" s="16"/>
    </row>
    <row r="759" spans="1:26" ht="15.75" customHeight="1">
      <c r="A759" s="14" t="s">
        <v>1602</v>
      </c>
      <c r="B759" s="18">
        <v>5</v>
      </c>
      <c r="C759" s="33" t="s">
        <v>437</v>
      </c>
      <c r="D759" s="14" t="s">
        <v>438</v>
      </c>
      <c r="E759" s="18">
        <v>1</v>
      </c>
      <c r="F759" s="18">
        <v>60</v>
      </c>
      <c r="G759" s="19">
        <f t="shared" si="45"/>
        <v>0.1</v>
      </c>
      <c r="H759" s="16"/>
      <c r="I759" s="16"/>
      <c r="J759" s="16"/>
      <c r="K759" s="16"/>
      <c r="L759" s="16"/>
      <c r="M759" s="16"/>
      <c r="N759" s="16"/>
      <c r="O759" s="16"/>
      <c r="P759" s="16"/>
      <c r="Q759" s="16"/>
      <c r="R759" s="16"/>
      <c r="S759" s="16"/>
      <c r="T759" s="16"/>
      <c r="U759" s="16"/>
      <c r="V759" s="16"/>
      <c r="W759" s="16"/>
      <c r="X759" s="16"/>
      <c r="Y759" s="16"/>
      <c r="Z759" s="16"/>
    </row>
    <row r="760" spans="1:26" ht="15.75" customHeight="1">
      <c r="A760" s="14"/>
      <c r="B760" s="16"/>
      <c r="C760" s="33" t="s">
        <v>443</v>
      </c>
      <c r="D760" s="14" t="s">
        <v>444</v>
      </c>
      <c r="E760" s="18">
        <v>1</v>
      </c>
      <c r="F760" s="18">
        <v>300</v>
      </c>
      <c r="G760" s="19">
        <f t="shared" si="45"/>
        <v>0.5</v>
      </c>
      <c r="H760" s="16"/>
      <c r="I760" s="16"/>
      <c r="J760" s="16"/>
      <c r="K760" s="16"/>
      <c r="L760" s="16"/>
      <c r="M760" s="16"/>
      <c r="N760" s="16"/>
      <c r="O760" s="16"/>
      <c r="P760" s="16"/>
      <c r="Q760" s="16"/>
      <c r="R760" s="16"/>
      <c r="S760" s="16"/>
      <c r="T760" s="16"/>
      <c r="U760" s="16"/>
      <c r="V760" s="16"/>
      <c r="W760" s="16"/>
      <c r="X760" s="16"/>
      <c r="Y760" s="16"/>
      <c r="Z760" s="16"/>
    </row>
    <row r="761" spans="1:26" ht="15.75" customHeight="1">
      <c r="A761" s="14"/>
      <c r="B761" s="16"/>
      <c r="C761" s="33" t="s">
        <v>447</v>
      </c>
      <c r="D761" s="14" t="s">
        <v>448</v>
      </c>
      <c r="E761" s="18">
        <v>1</v>
      </c>
      <c r="F761" s="18">
        <v>120</v>
      </c>
      <c r="G761" s="19">
        <f t="shared" si="45"/>
        <v>0.2</v>
      </c>
      <c r="H761" s="16"/>
      <c r="I761" s="16"/>
      <c r="J761" s="16"/>
      <c r="K761" s="16"/>
      <c r="L761" s="16"/>
      <c r="M761" s="16"/>
      <c r="N761" s="16"/>
      <c r="O761" s="16"/>
      <c r="P761" s="16"/>
      <c r="Q761" s="16"/>
      <c r="R761" s="16"/>
      <c r="S761" s="16"/>
      <c r="T761" s="16"/>
      <c r="U761" s="16"/>
      <c r="V761" s="16"/>
      <c r="W761" s="16"/>
      <c r="X761" s="16"/>
      <c r="Y761" s="16"/>
      <c r="Z761" s="16"/>
    </row>
    <row r="762" spans="1:26" ht="15.75" customHeight="1">
      <c r="A762" s="14"/>
      <c r="B762" s="16"/>
      <c r="C762" s="33">
        <v>4714781020817</v>
      </c>
      <c r="D762" s="14" t="s">
        <v>303</v>
      </c>
      <c r="E762" s="18">
        <v>1</v>
      </c>
      <c r="F762" s="18">
        <v>50</v>
      </c>
      <c r="G762" s="19">
        <f t="shared" si="45"/>
        <v>8.3333333333333329E-2</v>
      </c>
      <c r="H762" s="16"/>
      <c r="I762" s="16"/>
      <c r="J762" s="16"/>
      <c r="K762" s="16"/>
      <c r="L762" s="16"/>
      <c r="M762" s="16"/>
      <c r="N762" s="16"/>
      <c r="O762" s="16"/>
      <c r="P762" s="16"/>
      <c r="Q762" s="16"/>
      <c r="R762" s="16"/>
      <c r="S762" s="16"/>
      <c r="T762" s="16"/>
      <c r="U762" s="16"/>
      <c r="V762" s="16"/>
      <c r="W762" s="16"/>
      <c r="X762" s="16"/>
      <c r="Y762" s="16"/>
      <c r="Z762" s="16"/>
    </row>
    <row r="763" spans="1:26" ht="15.75" customHeight="1">
      <c r="A763" s="14"/>
      <c r="B763" s="16"/>
      <c r="C763" s="33" t="s">
        <v>613</v>
      </c>
      <c r="D763" s="14" t="s">
        <v>326</v>
      </c>
      <c r="E763" s="18">
        <v>1</v>
      </c>
      <c r="F763" s="18">
        <v>70</v>
      </c>
      <c r="G763" s="19">
        <f t="shared" si="45"/>
        <v>0.11666666666666667</v>
      </c>
      <c r="H763" s="16"/>
      <c r="I763" s="16"/>
      <c r="J763" s="16"/>
      <c r="K763" s="16"/>
      <c r="L763" s="16"/>
      <c r="M763" s="16"/>
      <c r="N763" s="16"/>
      <c r="O763" s="16"/>
      <c r="P763" s="16"/>
      <c r="Q763" s="16"/>
      <c r="R763" s="16"/>
      <c r="S763" s="16"/>
      <c r="T763" s="16"/>
      <c r="U763" s="16"/>
      <c r="V763" s="16"/>
      <c r="W763" s="16"/>
      <c r="X763" s="16"/>
      <c r="Y763" s="16"/>
      <c r="Z763" s="16"/>
    </row>
    <row r="764" spans="1:26" ht="15.75" customHeight="1">
      <c r="A764" s="14" t="s">
        <v>1603</v>
      </c>
      <c r="B764" s="18">
        <v>5</v>
      </c>
      <c r="C764" s="33" t="s">
        <v>437</v>
      </c>
      <c r="D764" s="14" t="s">
        <v>438</v>
      </c>
      <c r="E764" s="18">
        <v>1</v>
      </c>
      <c r="F764" s="18">
        <v>60</v>
      </c>
      <c r="G764" s="19">
        <f t="shared" si="45"/>
        <v>0.1</v>
      </c>
      <c r="H764" s="16"/>
      <c r="I764" s="16"/>
      <c r="J764" s="16"/>
      <c r="K764" s="16"/>
      <c r="L764" s="16"/>
      <c r="M764" s="16"/>
      <c r="N764" s="16"/>
      <c r="O764" s="16"/>
      <c r="P764" s="16"/>
      <c r="Q764" s="16"/>
      <c r="R764" s="16"/>
      <c r="S764" s="16"/>
      <c r="T764" s="16"/>
      <c r="U764" s="16"/>
      <c r="V764" s="16"/>
      <c r="W764" s="16"/>
      <c r="X764" s="16"/>
      <c r="Y764" s="16"/>
      <c r="Z764" s="16"/>
    </row>
    <row r="765" spans="1:26" ht="15.75" customHeight="1">
      <c r="A765" s="14"/>
      <c r="B765" s="16"/>
      <c r="C765" s="33" t="s">
        <v>443</v>
      </c>
      <c r="D765" s="14" t="s">
        <v>444</v>
      </c>
      <c r="E765" s="18">
        <v>1</v>
      </c>
      <c r="F765" s="18">
        <v>300</v>
      </c>
      <c r="G765" s="19">
        <f t="shared" si="45"/>
        <v>0.5</v>
      </c>
      <c r="H765" s="16"/>
      <c r="I765" s="16"/>
      <c r="J765" s="16"/>
      <c r="K765" s="16"/>
      <c r="L765" s="16"/>
      <c r="M765" s="16"/>
      <c r="N765" s="16"/>
      <c r="O765" s="16"/>
      <c r="P765" s="16"/>
      <c r="Q765" s="16"/>
      <c r="R765" s="16"/>
      <c r="S765" s="16"/>
      <c r="T765" s="16"/>
      <c r="U765" s="16"/>
      <c r="V765" s="16"/>
      <c r="W765" s="16"/>
      <c r="X765" s="16"/>
      <c r="Y765" s="16"/>
      <c r="Z765" s="16"/>
    </row>
    <row r="766" spans="1:26" ht="15.75" customHeight="1">
      <c r="A766" s="14"/>
      <c r="B766" s="16"/>
      <c r="C766" s="33" t="s">
        <v>452</v>
      </c>
      <c r="D766" s="14" t="s">
        <v>453</v>
      </c>
      <c r="E766" s="18">
        <v>1</v>
      </c>
      <c r="F766" s="18">
        <v>120</v>
      </c>
      <c r="G766" s="19">
        <f t="shared" si="45"/>
        <v>0.2</v>
      </c>
      <c r="H766" s="16"/>
      <c r="I766" s="16"/>
      <c r="J766" s="16"/>
      <c r="K766" s="16"/>
      <c r="L766" s="16"/>
      <c r="M766" s="16"/>
      <c r="N766" s="16"/>
      <c r="O766" s="16"/>
      <c r="P766" s="16"/>
      <c r="Q766" s="16"/>
      <c r="R766" s="16"/>
      <c r="S766" s="16"/>
      <c r="T766" s="16"/>
      <c r="U766" s="16"/>
      <c r="V766" s="16"/>
      <c r="W766" s="16"/>
      <c r="X766" s="16"/>
      <c r="Y766" s="16"/>
      <c r="Z766" s="16"/>
    </row>
    <row r="767" spans="1:26" ht="15.75" customHeight="1">
      <c r="A767" s="14"/>
      <c r="B767" s="16"/>
      <c r="C767" s="33">
        <v>4714781020817</v>
      </c>
      <c r="D767" s="14" t="s">
        <v>303</v>
      </c>
      <c r="E767" s="18">
        <v>1</v>
      </c>
      <c r="F767" s="18">
        <v>50</v>
      </c>
      <c r="G767" s="19">
        <f t="shared" si="45"/>
        <v>8.3333333333333329E-2</v>
      </c>
      <c r="H767" s="16"/>
      <c r="I767" s="16"/>
      <c r="J767" s="16"/>
      <c r="K767" s="16"/>
      <c r="L767" s="16"/>
      <c r="M767" s="16"/>
      <c r="N767" s="16"/>
      <c r="O767" s="16"/>
      <c r="P767" s="16"/>
      <c r="Q767" s="16"/>
      <c r="R767" s="16"/>
      <c r="S767" s="16"/>
      <c r="T767" s="16"/>
      <c r="U767" s="16"/>
      <c r="V767" s="16"/>
      <c r="W767" s="16"/>
      <c r="X767" s="16"/>
      <c r="Y767" s="16"/>
      <c r="Z767" s="16"/>
    </row>
    <row r="768" spans="1:26" ht="15.75" customHeight="1">
      <c r="A768" s="14"/>
      <c r="B768" s="16"/>
      <c r="C768" s="33" t="s">
        <v>613</v>
      </c>
      <c r="D768" s="14" t="s">
        <v>326</v>
      </c>
      <c r="E768" s="18">
        <v>1</v>
      </c>
      <c r="F768" s="18">
        <v>70</v>
      </c>
      <c r="G768" s="19">
        <f t="shared" si="45"/>
        <v>0.11666666666666667</v>
      </c>
      <c r="H768" s="16"/>
      <c r="I768" s="16"/>
      <c r="J768" s="16"/>
      <c r="K768" s="16"/>
      <c r="L768" s="16"/>
      <c r="M768" s="16"/>
      <c r="N768" s="16"/>
      <c r="O768" s="16"/>
      <c r="P768" s="16"/>
      <c r="Q768" s="16"/>
      <c r="R768" s="16"/>
      <c r="S768" s="16"/>
      <c r="T768" s="16"/>
      <c r="U768" s="16"/>
      <c r="V768" s="16"/>
      <c r="W768" s="16"/>
      <c r="X768" s="16"/>
      <c r="Y768" s="16"/>
      <c r="Z768" s="16"/>
    </row>
    <row r="769" spans="1:26" ht="15.75" customHeight="1">
      <c r="A769" s="14" t="s">
        <v>1604</v>
      </c>
      <c r="B769" s="14">
        <v>1</v>
      </c>
      <c r="C769" s="35" t="s">
        <v>1605</v>
      </c>
      <c r="D769" s="16" t="s">
        <v>1606</v>
      </c>
      <c r="E769" s="18">
        <v>2</v>
      </c>
      <c r="F769" s="18">
        <v>220</v>
      </c>
      <c r="G769" s="19">
        <f>F769/220</f>
        <v>1</v>
      </c>
      <c r="H769" s="16"/>
      <c r="I769" s="16"/>
      <c r="J769" s="16"/>
      <c r="K769" s="16"/>
      <c r="L769" s="16"/>
      <c r="M769" s="16"/>
      <c r="N769" s="16"/>
      <c r="O769" s="16"/>
      <c r="P769" s="16"/>
      <c r="Q769" s="16"/>
      <c r="R769" s="16"/>
      <c r="S769" s="16"/>
      <c r="T769" s="16"/>
      <c r="U769" s="16"/>
      <c r="V769" s="16"/>
      <c r="W769" s="16"/>
      <c r="X769" s="16"/>
      <c r="Y769" s="16"/>
      <c r="Z769" s="16"/>
    </row>
    <row r="770" spans="1:26" ht="15.75" customHeight="1">
      <c r="A770" s="14" t="s">
        <v>1471</v>
      </c>
      <c r="B770" s="14">
        <v>2</v>
      </c>
      <c r="C770" s="35" t="s">
        <v>27</v>
      </c>
      <c r="D770" s="16" t="s">
        <v>1062</v>
      </c>
      <c r="E770" s="18">
        <v>2</v>
      </c>
      <c r="F770" s="18">
        <v>580</v>
      </c>
      <c r="G770" s="19">
        <f t="shared" ref="G770:G771" si="46">F770/1160</f>
        <v>0.5</v>
      </c>
      <c r="H770" s="16"/>
      <c r="I770" s="16"/>
      <c r="J770" s="16"/>
      <c r="K770" s="16"/>
      <c r="L770" s="16"/>
      <c r="M770" s="16"/>
      <c r="N770" s="16"/>
      <c r="O770" s="16"/>
      <c r="P770" s="16"/>
      <c r="Q770" s="16"/>
      <c r="R770" s="16"/>
      <c r="S770" s="16"/>
      <c r="T770" s="16"/>
      <c r="U770" s="16"/>
      <c r="V770" s="16"/>
      <c r="W770" s="16"/>
      <c r="X770" s="16"/>
      <c r="Y770" s="16"/>
      <c r="Z770" s="16"/>
    </row>
    <row r="771" spans="1:26" ht="15.75" customHeight="1">
      <c r="A771" s="14"/>
      <c r="B771" s="14"/>
      <c r="C771" s="35" t="s">
        <v>23</v>
      </c>
      <c r="D771" s="16" t="s">
        <v>1061</v>
      </c>
      <c r="E771" s="18">
        <v>2</v>
      </c>
      <c r="F771" s="18">
        <v>580</v>
      </c>
      <c r="G771" s="19">
        <f t="shared" si="46"/>
        <v>0.5</v>
      </c>
      <c r="H771" s="16"/>
      <c r="I771" s="16"/>
      <c r="J771" s="16"/>
      <c r="K771" s="16"/>
      <c r="L771" s="16"/>
      <c r="M771" s="16"/>
      <c r="N771" s="16"/>
      <c r="O771" s="16"/>
      <c r="P771" s="16"/>
      <c r="Q771" s="16"/>
      <c r="R771" s="16"/>
      <c r="S771" s="16"/>
      <c r="T771" s="16"/>
      <c r="U771" s="16"/>
      <c r="V771" s="16"/>
      <c r="W771" s="16"/>
      <c r="X771" s="16"/>
      <c r="Y771" s="16"/>
      <c r="Z771" s="16"/>
    </row>
    <row r="772" spans="1:26" ht="15.75" customHeight="1">
      <c r="A772" s="14" t="s">
        <v>1388</v>
      </c>
      <c r="B772" s="14">
        <v>1</v>
      </c>
      <c r="C772" s="35" t="s">
        <v>420</v>
      </c>
      <c r="D772" s="16" t="s">
        <v>167</v>
      </c>
      <c r="E772" s="18">
        <v>1</v>
      </c>
      <c r="F772" s="18">
        <v>70</v>
      </c>
      <c r="G772" s="19">
        <f t="shared" ref="G772:G774" si="47">F772/70</f>
        <v>1</v>
      </c>
      <c r="H772" s="16"/>
      <c r="I772" s="16"/>
      <c r="J772" s="16"/>
      <c r="K772" s="16"/>
      <c r="L772" s="16"/>
      <c r="M772" s="16"/>
      <c r="N772" s="16"/>
      <c r="O772" s="16"/>
      <c r="P772" s="16"/>
      <c r="Q772" s="16"/>
      <c r="R772" s="16"/>
      <c r="S772" s="16"/>
      <c r="T772" s="16"/>
      <c r="U772" s="16"/>
      <c r="V772" s="16"/>
      <c r="W772" s="16"/>
      <c r="X772" s="16"/>
      <c r="Y772" s="16"/>
      <c r="Z772" s="16"/>
    </row>
    <row r="773" spans="1:26" ht="15.75" customHeight="1">
      <c r="A773" s="14" t="s">
        <v>1387</v>
      </c>
      <c r="B773" s="14">
        <v>1</v>
      </c>
      <c r="C773" s="35">
        <v>4714781021012</v>
      </c>
      <c r="D773" s="16" t="s">
        <v>168</v>
      </c>
      <c r="E773" s="18">
        <v>1</v>
      </c>
      <c r="F773" s="18">
        <v>70</v>
      </c>
      <c r="G773" s="19">
        <f t="shared" si="47"/>
        <v>1</v>
      </c>
      <c r="H773" s="16"/>
      <c r="I773" s="16"/>
      <c r="J773" s="16"/>
      <c r="K773" s="16"/>
      <c r="L773" s="16"/>
      <c r="M773" s="16"/>
      <c r="N773" s="16"/>
      <c r="O773" s="16"/>
      <c r="P773" s="16"/>
      <c r="Q773" s="16"/>
      <c r="R773" s="16"/>
      <c r="S773" s="16"/>
      <c r="T773" s="16"/>
      <c r="U773" s="16"/>
      <c r="V773" s="16"/>
      <c r="W773" s="16"/>
      <c r="X773" s="16"/>
      <c r="Y773" s="16"/>
      <c r="Z773" s="16"/>
    </row>
    <row r="774" spans="1:26" ht="15.75" customHeight="1">
      <c r="A774" s="14" t="s">
        <v>1386</v>
      </c>
      <c r="B774" s="14">
        <v>1</v>
      </c>
      <c r="C774" s="35">
        <v>4714781021029</v>
      </c>
      <c r="D774" s="16" t="s">
        <v>169</v>
      </c>
      <c r="E774" s="18">
        <v>1</v>
      </c>
      <c r="F774" s="18">
        <v>70</v>
      </c>
      <c r="G774" s="19">
        <f t="shared" si="47"/>
        <v>1</v>
      </c>
      <c r="H774" s="16"/>
      <c r="I774" s="16"/>
      <c r="J774" s="16"/>
      <c r="K774" s="16"/>
      <c r="L774" s="16"/>
      <c r="M774" s="16"/>
      <c r="N774" s="16"/>
      <c r="O774" s="16"/>
      <c r="P774" s="16"/>
      <c r="Q774" s="16"/>
      <c r="R774" s="16"/>
      <c r="S774" s="16"/>
      <c r="T774" s="16"/>
      <c r="U774" s="16"/>
      <c r="V774" s="16"/>
      <c r="W774" s="16"/>
      <c r="X774" s="16"/>
      <c r="Y774" s="16"/>
      <c r="Z774" s="16"/>
    </row>
    <row r="775" spans="1:26" ht="15.75" customHeight="1">
      <c r="A775" s="14" t="s">
        <v>1391</v>
      </c>
      <c r="B775" s="14">
        <v>1</v>
      </c>
      <c r="C775" s="33">
        <v>4714781020466</v>
      </c>
      <c r="D775" s="16" t="s">
        <v>174</v>
      </c>
      <c r="E775" s="18">
        <v>1</v>
      </c>
      <c r="F775" s="18">
        <v>80</v>
      </c>
      <c r="G775" s="19">
        <f>F775/80</f>
        <v>1</v>
      </c>
      <c r="H775" s="16"/>
      <c r="I775" s="16"/>
      <c r="J775" s="16"/>
      <c r="K775" s="16"/>
      <c r="L775" s="16"/>
      <c r="M775" s="16"/>
      <c r="N775" s="16"/>
      <c r="O775" s="16"/>
      <c r="P775" s="16"/>
      <c r="Q775" s="16"/>
      <c r="R775" s="16"/>
      <c r="S775" s="16"/>
      <c r="T775" s="16"/>
      <c r="U775" s="16"/>
      <c r="V775" s="16"/>
      <c r="W775" s="16"/>
      <c r="X775" s="16"/>
      <c r="Y775" s="16"/>
      <c r="Z775" s="16"/>
    </row>
    <row r="776" spans="1:26" ht="15.75" customHeight="1">
      <c r="A776" s="14" t="s">
        <v>1390</v>
      </c>
      <c r="B776" s="14">
        <v>1</v>
      </c>
      <c r="C776" s="33">
        <v>4714781020503</v>
      </c>
      <c r="D776" s="16" t="s">
        <v>182</v>
      </c>
      <c r="E776" s="18">
        <v>1</v>
      </c>
      <c r="F776" s="18">
        <v>80</v>
      </c>
      <c r="G776" s="19">
        <f t="shared" ref="G776:G777" si="48">F776/70</f>
        <v>1.1428571428571428</v>
      </c>
      <c r="H776" s="16"/>
      <c r="I776" s="16"/>
      <c r="J776" s="16"/>
      <c r="K776" s="16"/>
      <c r="L776" s="16"/>
      <c r="M776" s="16"/>
      <c r="N776" s="16"/>
      <c r="O776" s="16"/>
      <c r="P776" s="16"/>
      <c r="Q776" s="16"/>
      <c r="R776" s="16"/>
      <c r="S776" s="16"/>
      <c r="T776" s="16"/>
      <c r="U776" s="16"/>
      <c r="V776" s="16"/>
      <c r="W776" s="16"/>
      <c r="X776" s="16"/>
      <c r="Y776" s="16"/>
      <c r="Z776" s="16"/>
    </row>
    <row r="777" spans="1:26" ht="15.75" customHeight="1">
      <c r="A777" s="14" t="s">
        <v>1389</v>
      </c>
      <c r="B777" s="14">
        <v>1</v>
      </c>
      <c r="C777" s="33">
        <v>4714781020558</v>
      </c>
      <c r="D777" s="16" t="s">
        <v>190</v>
      </c>
      <c r="E777" s="18">
        <v>1</v>
      </c>
      <c r="F777" s="18">
        <v>80</v>
      </c>
      <c r="G777" s="19">
        <f t="shared" si="48"/>
        <v>1.1428571428571428</v>
      </c>
      <c r="H777" s="16"/>
      <c r="I777" s="16"/>
      <c r="J777" s="16"/>
      <c r="K777" s="16"/>
      <c r="L777" s="16"/>
      <c r="M777" s="16"/>
      <c r="N777" s="16"/>
      <c r="O777" s="16"/>
      <c r="P777" s="16"/>
      <c r="Q777" s="16"/>
      <c r="R777" s="16"/>
      <c r="S777" s="16"/>
      <c r="T777" s="16"/>
      <c r="U777" s="16"/>
      <c r="V777" s="16"/>
      <c r="W777" s="16"/>
      <c r="X777" s="16"/>
      <c r="Y777" s="16"/>
      <c r="Z777" s="16"/>
    </row>
    <row r="778" spans="1:26" ht="15.75" customHeight="1">
      <c r="A778" s="14" t="s">
        <v>1392</v>
      </c>
      <c r="B778" s="14">
        <v>2</v>
      </c>
      <c r="C778" s="35" t="s">
        <v>818</v>
      </c>
      <c r="D778" s="16" t="s">
        <v>819</v>
      </c>
      <c r="E778" s="18">
        <v>1</v>
      </c>
      <c r="F778" s="18">
        <v>220</v>
      </c>
      <c r="G778" s="19">
        <f t="shared" ref="G778:G779" si="49">F778/250</f>
        <v>0.88</v>
      </c>
      <c r="H778" s="16"/>
      <c r="I778" s="16"/>
      <c r="J778" s="16"/>
      <c r="K778" s="16"/>
      <c r="L778" s="16"/>
      <c r="M778" s="16"/>
      <c r="N778" s="16"/>
      <c r="O778" s="16"/>
      <c r="P778" s="16"/>
      <c r="Q778" s="16"/>
      <c r="R778" s="16"/>
      <c r="S778" s="16"/>
      <c r="T778" s="16"/>
      <c r="U778" s="16"/>
      <c r="V778" s="16"/>
      <c r="W778" s="16"/>
      <c r="X778" s="16"/>
      <c r="Y778" s="16"/>
      <c r="Z778" s="16"/>
    </row>
    <row r="779" spans="1:26" ht="15.75" customHeight="1">
      <c r="A779" s="14"/>
      <c r="B779" s="14"/>
      <c r="C779" s="35">
        <v>4714781021029</v>
      </c>
      <c r="D779" s="16" t="s">
        <v>169</v>
      </c>
      <c r="E779" s="18">
        <v>1</v>
      </c>
      <c r="F779" s="18">
        <v>30</v>
      </c>
      <c r="G779" s="19">
        <f t="shared" si="49"/>
        <v>0.12</v>
      </c>
      <c r="H779" s="16"/>
      <c r="I779" s="16"/>
      <c r="J779" s="16"/>
      <c r="K779" s="16"/>
      <c r="L779" s="16"/>
      <c r="M779" s="16"/>
      <c r="N779" s="16"/>
      <c r="O779" s="16"/>
      <c r="P779" s="16"/>
      <c r="Q779" s="16"/>
      <c r="R779" s="16"/>
      <c r="S779" s="16"/>
      <c r="T779" s="16"/>
      <c r="U779" s="16"/>
      <c r="V779" s="16"/>
      <c r="W779" s="16"/>
      <c r="X779" s="16"/>
      <c r="Y779" s="16"/>
      <c r="Z779" s="16"/>
    </row>
    <row r="780" spans="1:26" ht="15.75" customHeight="1">
      <c r="A780" s="14" t="s">
        <v>1404</v>
      </c>
      <c r="B780" s="14">
        <v>10</v>
      </c>
      <c r="C780" s="35">
        <v>4714781021029</v>
      </c>
      <c r="D780" s="16" t="s">
        <v>169</v>
      </c>
      <c r="E780" s="18">
        <v>1</v>
      </c>
      <c r="F780" s="18">
        <v>125</v>
      </c>
      <c r="G780" s="19">
        <f t="shared" ref="G780:G799" si="50">F780/1599</f>
        <v>7.8173858661663542E-2</v>
      </c>
      <c r="H780" s="16"/>
      <c r="I780" s="16"/>
      <c r="J780" s="16"/>
      <c r="K780" s="16"/>
      <c r="L780" s="16"/>
      <c r="M780" s="16"/>
      <c r="N780" s="16"/>
      <c r="O780" s="16"/>
      <c r="P780" s="16"/>
      <c r="Q780" s="16"/>
      <c r="R780" s="16"/>
      <c r="S780" s="16"/>
      <c r="T780" s="16"/>
      <c r="U780" s="16"/>
      <c r="V780" s="16"/>
      <c r="W780" s="16"/>
      <c r="X780" s="16"/>
      <c r="Y780" s="16"/>
      <c r="Z780" s="16"/>
    </row>
    <row r="781" spans="1:26" ht="15.75" customHeight="1">
      <c r="A781" s="14"/>
      <c r="B781" s="14"/>
      <c r="C781" s="35">
        <v>4714781021012</v>
      </c>
      <c r="D781" s="16" t="s">
        <v>168</v>
      </c>
      <c r="E781" s="18">
        <v>1</v>
      </c>
      <c r="F781" s="18">
        <v>125</v>
      </c>
      <c r="G781" s="19">
        <f t="shared" si="50"/>
        <v>7.8173858661663542E-2</v>
      </c>
      <c r="H781" s="16"/>
      <c r="I781" s="16"/>
      <c r="J781" s="16"/>
      <c r="K781" s="16"/>
      <c r="L781" s="16"/>
      <c r="M781" s="16"/>
      <c r="N781" s="16"/>
      <c r="O781" s="16"/>
      <c r="P781" s="16"/>
      <c r="Q781" s="16"/>
      <c r="R781" s="16"/>
      <c r="S781" s="16"/>
      <c r="T781" s="16"/>
      <c r="U781" s="16"/>
      <c r="V781" s="16"/>
      <c r="W781" s="16"/>
      <c r="X781" s="16"/>
      <c r="Y781" s="16"/>
      <c r="Z781" s="16"/>
    </row>
    <row r="782" spans="1:26" ht="15.75" customHeight="1">
      <c r="A782" s="14"/>
      <c r="B782" s="14"/>
      <c r="C782" s="35" t="s">
        <v>420</v>
      </c>
      <c r="D782" s="16" t="s">
        <v>167</v>
      </c>
      <c r="E782" s="18">
        <v>1</v>
      </c>
      <c r="F782" s="18">
        <v>125</v>
      </c>
      <c r="G782" s="19">
        <f t="shared" si="50"/>
        <v>7.8173858661663542E-2</v>
      </c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R782" s="16"/>
      <c r="S782" s="16"/>
      <c r="T782" s="16"/>
      <c r="U782" s="16"/>
      <c r="V782" s="16"/>
      <c r="W782" s="16"/>
      <c r="X782" s="16"/>
      <c r="Y782" s="16"/>
      <c r="Z782" s="16"/>
    </row>
    <row r="783" spans="1:26" ht="15.75" customHeight="1">
      <c r="A783" s="14"/>
      <c r="B783" s="14"/>
      <c r="C783" s="33">
        <v>4714781020466</v>
      </c>
      <c r="D783" s="16" t="s">
        <v>174</v>
      </c>
      <c r="E783" s="18">
        <v>1</v>
      </c>
      <c r="F783" s="18">
        <v>135</v>
      </c>
      <c r="G783" s="19">
        <f t="shared" si="50"/>
        <v>8.4427767354596617E-2</v>
      </c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R783" s="16"/>
      <c r="S783" s="16"/>
      <c r="T783" s="16"/>
      <c r="U783" s="16"/>
      <c r="V783" s="16"/>
      <c r="W783" s="16"/>
      <c r="X783" s="16"/>
      <c r="Y783" s="16"/>
      <c r="Z783" s="16"/>
    </row>
    <row r="784" spans="1:26" ht="15.75" customHeight="1">
      <c r="A784" s="14"/>
      <c r="B784" s="14"/>
      <c r="C784" s="33">
        <v>4714781020503</v>
      </c>
      <c r="D784" s="16" t="s">
        <v>182</v>
      </c>
      <c r="E784" s="18">
        <v>1</v>
      </c>
      <c r="F784" s="18">
        <v>135</v>
      </c>
      <c r="G784" s="19">
        <f t="shared" si="50"/>
        <v>8.4427767354596617E-2</v>
      </c>
      <c r="H784" s="16"/>
      <c r="I784" s="16"/>
      <c r="J784" s="16"/>
      <c r="K784" s="16"/>
      <c r="L784" s="16"/>
      <c r="M784" s="16"/>
      <c r="N784" s="16"/>
      <c r="O784" s="16"/>
      <c r="P784" s="16"/>
      <c r="Q784" s="16"/>
      <c r="R784" s="16"/>
      <c r="S784" s="16"/>
      <c r="T784" s="16"/>
      <c r="U784" s="16"/>
      <c r="V784" s="16"/>
      <c r="W784" s="16"/>
      <c r="X784" s="16"/>
      <c r="Y784" s="16"/>
      <c r="Z784" s="16"/>
    </row>
    <row r="785" spans="1:26" ht="15.75" customHeight="1">
      <c r="A785" s="14"/>
      <c r="B785" s="14"/>
      <c r="C785" s="33">
        <v>4714781020558</v>
      </c>
      <c r="D785" s="16" t="s">
        <v>190</v>
      </c>
      <c r="E785" s="18">
        <v>1</v>
      </c>
      <c r="F785" s="18">
        <v>135</v>
      </c>
      <c r="G785" s="19">
        <f t="shared" si="50"/>
        <v>8.4427767354596617E-2</v>
      </c>
      <c r="H785" s="16"/>
      <c r="I785" s="16"/>
      <c r="J785" s="16"/>
      <c r="K785" s="16"/>
      <c r="L785" s="16"/>
      <c r="M785" s="16"/>
      <c r="N785" s="16"/>
      <c r="O785" s="16"/>
      <c r="P785" s="16"/>
      <c r="Q785" s="16"/>
      <c r="R785" s="16"/>
      <c r="S785" s="16"/>
      <c r="T785" s="16"/>
      <c r="U785" s="16"/>
      <c r="V785" s="16"/>
      <c r="W785" s="16"/>
      <c r="X785" s="16"/>
      <c r="Y785" s="16"/>
      <c r="Z785" s="16"/>
    </row>
    <row r="786" spans="1:26" ht="15.75" customHeight="1">
      <c r="A786" s="14"/>
      <c r="B786" s="14"/>
      <c r="C786" s="33">
        <v>4714781020787</v>
      </c>
      <c r="D786" s="14" t="s">
        <v>307</v>
      </c>
      <c r="E786" s="18">
        <v>1</v>
      </c>
      <c r="F786" s="18">
        <v>125</v>
      </c>
      <c r="G786" s="19">
        <f t="shared" si="50"/>
        <v>7.8173858661663542E-2</v>
      </c>
      <c r="H786" s="16"/>
      <c r="I786" s="16"/>
      <c r="J786" s="16"/>
      <c r="K786" s="16"/>
      <c r="L786" s="16"/>
      <c r="M786" s="16"/>
      <c r="N786" s="16"/>
      <c r="O786" s="16"/>
      <c r="P786" s="16"/>
      <c r="Q786" s="16"/>
      <c r="R786" s="16"/>
      <c r="S786" s="16"/>
      <c r="T786" s="16"/>
      <c r="U786" s="16"/>
      <c r="V786" s="16"/>
      <c r="W786" s="16"/>
      <c r="X786" s="16"/>
      <c r="Y786" s="16"/>
      <c r="Z786" s="16"/>
    </row>
    <row r="787" spans="1:26" ht="15.75" customHeight="1">
      <c r="A787" s="14"/>
      <c r="B787" s="14"/>
      <c r="C787" s="33" t="s">
        <v>608</v>
      </c>
      <c r="D787" s="14" t="s">
        <v>323</v>
      </c>
      <c r="E787" s="18">
        <v>1</v>
      </c>
      <c r="F787" s="18">
        <v>114</v>
      </c>
      <c r="G787" s="19">
        <f t="shared" si="50"/>
        <v>7.1294559099437146E-2</v>
      </c>
      <c r="H787" s="16"/>
      <c r="I787" s="16"/>
      <c r="J787" s="16"/>
      <c r="K787" s="16"/>
      <c r="L787" s="16"/>
      <c r="M787" s="16"/>
      <c r="N787" s="16"/>
      <c r="O787" s="16"/>
      <c r="P787" s="16"/>
      <c r="Q787" s="16"/>
      <c r="R787" s="16"/>
      <c r="S787" s="16"/>
      <c r="T787" s="16"/>
      <c r="U787" s="16"/>
      <c r="V787" s="16"/>
      <c r="W787" s="16"/>
      <c r="X787" s="16"/>
      <c r="Y787" s="16"/>
      <c r="Z787" s="16"/>
    </row>
    <row r="788" spans="1:26" ht="15.75" customHeight="1">
      <c r="A788" s="14"/>
      <c r="B788" s="14"/>
      <c r="C788" s="35" t="s">
        <v>29</v>
      </c>
      <c r="D788" s="16" t="s">
        <v>1055</v>
      </c>
      <c r="E788" s="18">
        <v>1</v>
      </c>
      <c r="F788" s="18">
        <v>290</v>
      </c>
      <c r="G788" s="19">
        <f t="shared" si="50"/>
        <v>0.18136335209505941</v>
      </c>
      <c r="H788" s="16"/>
      <c r="I788" s="16"/>
      <c r="J788" s="16"/>
      <c r="K788" s="16"/>
      <c r="L788" s="16"/>
      <c r="M788" s="16"/>
      <c r="N788" s="16"/>
      <c r="O788" s="16"/>
      <c r="P788" s="16"/>
      <c r="Q788" s="16"/>
      <c r="R788" s="16"/>
      <c r="S788" s="16"/>
      <c r="T788" s="16"/>
      <c r="U788" s="16"/>
      <c r="V788" s="16"/>
      <c r="W788" s="16"/>
      <c r="X788" s="16"/>
      <c r="Y788" s="16"/>
      <c r="Z788" s="16"/>
    </row>
    <row r="789" spans="1:26" ht="15.75" customHeight="1">
      <c r="A789" s="14"/>
      <c r="B789" s="14"/>
      <c r="C789" s="35" t="s">
        <v>27</v>
      </c>
      <c r="D789" s="16" t="s">
        <v>1062</v>
      </c>
      <c r="E789" s="18">
        <v>1</v>
      </c>
      <c r="F789" s="18">
        <v>290</v>
      </c>
      <c r="G789" s="19">
        <f t="shared" si="50"/>
        <v>0.18136335209505941</v>
      </c>
      <c r="H789" s="16"/>
      <c r="I789" s="16"/>
      <c r="J789" s="16"/>
      <c r="K789" s="16"/>
      <c r="L789" s="16"/>
      <c r="M789" s="16"/>
      <c r="N789" s="16"/>
      <c r="O789" s="16"/>
      <c r="P789" s="16"/>
      <c r="Q789" s="16"/>
      <c r="R789" s="16"/>
      <c r="S789" s="16"/>
      <c r="T789" s="16"/>
      <c r="U789" s="16"/>
      <c r="V789" s="16"/>
      <c r="W789" s="16"/>
      <c r="X789" s="16"/>
      <c r="Y789" s="16"/>
      <c r="Z789" s="16"/>
    </row>
    <row r="790" spans="1:26" ht="15.75" customHeight="1">
      <c r="A790" s="14" t="s">
        <v>1400</v>
      </c>
      <c r="B790" s="14">
        <v>10</v>
      </c>
      <c r="C790" s="35">
        <v>4714781021029</v>
      </c>
      <c r="D790" s="16" t="s">
        <v>169</v>
      </c>
      <c r="E790" s="18">
        <v>1</v>
      </c>
      <c r="F790" s="18">
        <v>125</v>
      </c>
      <c r="G790" s="19">
        <f t="shared" si="50"/>
        <v>7.8173858661663542E-2</v>
      </c>
      <c r="H790" s="16"/>
      <c r="I790" s="16"/>
      <c r="J790" s="16"/>
      <c r="K790" s="16"/>
      <c r="L790" s="16"/>
      <c r="M790" s="16"/>
      <c r="N790" s="16"/>
      <c r="O790" s="16"/>
      <c r="P790" s="16"/>
      <c r="Q790" s="16"/>
      <c r="R790" s="16"/>
      <c r="S790" s="16"/>
      <c r="T790" s="16"/>
      <c r="U790" s="16"/>
      <c r="V790" s="16"/>
      <c r="W790" s="16"/>
      <c r="X790" s="16"/>
      <c r="Y790" s="16"/>
      <c r="Z790" s="16"/>
    </row>
    <row r="791" spans="1:26" ht="15.75" customHeight="1">
      <c r="A791" s="14"/>
      <c r="B791" s="14"/>
      <c r="C791" s="35">
        <v>4714781021012</v>
      </c>
      <c r="D791" s="16" t="s">
        <v>168</v>
      </c>
      <c r="E791" s="18">
        <v>1</v>
      </c>
      <c r="F791" s="18">
        <v>125</v>
      </c>
      <c r="G791" s="19">
        <f t="shared" si="50"/>
        <v>7.8173858661663542E-2</v>
      </c>
      <c r="H791" s="16"/>
      <c r="I791" s="16"/>
      <c r="J791" s="16"/>
      <c r="K791" s="16"/>
      <c r="L791" s="16"/>
      <c r="M791" s="16"/>
      <c r="N791" s="16"/>
      <c r="O791" s="16"/>
      <c r="P791" s="16"/>
      <c r="Q791" s="16"/>
      <c r="R791" s="16"/>
      <c r="S791" s="16"/>
      <c r="T791" s="16"/>
      <c r="U791" s="16"/>
      <c r="V791" s="16"/>
      <c r="W791" s="16"/>
      <c r="X791" s="16"/>
      <c r="Y791" s="16"/>
      <c r="Z791" s="16"/>
    </row>
    <row r="792" spans="1:26" ht="15.75" customHeight="1">
      <c r="A792" s="14"/>
      <c r="B792" s="14"/>
      <c r="C792" s="35" t="s">
        <v>420</v>
      </c>
      <c r="D792" s="16" t="s">
        <v>167</v>
      </c>
      <c r="E792" s="18">
        <v>1</v>
      </c>
      <c r="F792" s="18">
        <v>125</v>
      </c>
      <c r="G792" s="19">
        <f t="shared" si="50"/>
        <v>7.8173858661663542E-2</v>
      </c>
      <c r="H792" s="16"/>
      <c r="I792" s="16"/>
      <c r="J792" s="16"/>
      <c r="K792" s="16"/>
      <c r="L792" s="16"/>
      <c r="M792" s="16"/>
      <c r="N792" s="16"/>
      <c r="O792" s="16"/>
      <c r="P792" s="16"/>
      <c r="Q792" s="16"/>
      <c r="R792" s="16"/>
      <c r="S792" s="16"/>
      <c r="T792" s="16"/>
      <c r="U792" s="16"/>
      <c r="V792" s="16"/>
      <c r="W792" s="16"/>
      <c r="X792" s="16"/>
      <c r="Y792" s="16"/>
      <c r="Z792" s="16"/>
    </row>
    <row r="793" spans="1:26" ht="15.75" customHeight="1">
      <c r="A793" s="14"/>
      <c r="B793" s="14"/>
      <c r="C793" s="33">
        <v>4714781020466</v>
      </c>
      <c r="D793" s="16" t="s">
        <v>174</v>
      </c>
      <c r="E793" s="18">
        <v>1</v>
      </c>
      <c r="F793" s="18">
        <v>135</v>
      </c>
      <c r="G793" s="19">
        <f t="shared" si="50"/>
        <v>8.4427767354596617E-2</v>
      </c>
      <c r="H793" s="16"/>
      <c r="I793" s="16"/>
      <c r="J793" s="16"/>
      <c r="K793" s="16"/>
      <c r="L793" s="16"/>
      <c r="M793" s="16"/>
      <c r="N793" s="16"/>
      <c r="O793" s="16"/>
      <c r="P793" s="16"/>
      <c r="Q793" s="16"/>
      <c r="R793" s="16"/>
      <c r="S793" s="16"/>
      <c r="T793" s="16"/>
      <c r="U793" s="16"/>
      <c r="V793" s="16"/>
      <c r="W793" s="16"/>
      <c r="X793" s="16"/>
      <c r="Y793" s="16"/>
      <c r="Z793" s="16"/>
    </row>
    <row r="794" spans="1:26" ht="15.75" customHeight="1">
      <c r="A794" s="14"/>
      <c r="B794" s="14"/>
      <c r="C794" s="33">
        <v>4714781020503</v>
      </c>
      <c r="D794" s="16" t="s">
        <v>182</v>
      </c>
      <c r="E794" s="18">
        <v>1</v>
      </c>
      <c r="F794" s="18">
        <v>135</v>
      </c>
      <c r="G794" s="19">
        <f t="shared" si="50"/>
        <v>8.4427767354596617E-2</v>
      </c>
      <c r="H794" s="16"/>
      <c r="I794" s="16"/>
      <c r="J794" s="16"/>
      <c r="K794" s="16"/>
      <c r="L794" s="16"/>
      <c r="M794" s="16"/>
      <c r="N794" s="16"/>
      <c r="O794" s="16"/>
      <c r="P794" s="16"/>
      <c r="Q794" s="16"/>
      <c r="R794" s="16"/>
      <c r="S794" s="16"/>
      <c r="T794" s="16"/>
      <c r="U794" s="16"/>
      <c r="V794" s="16"/>
      <c r="W794" s="16"/>
      <c r="X794" s="16"/>
      <c r="Y794" s="16"/>
      <c r="Z794" s="16"/>
    </row>
    <row r="795" spans="1:26" ht="15.75" customHeight="1">
      <c r="A795" s="14"/>
      <c r="B795" s="14"/>
      <c r="C795" s="33">
        <v>4714781020558</v>
      </c>
      <c r="D795" s="16" t="s">
        <v>190</v>
      </c>
      <c r="E795" s="18">
        <v>1</v>
      </c>
      <c r="F795" s="18">
        <v>135</v>
      </c>
      <c r="G795" s="19">
        <f t="shared" si="50"/>
        <v>8.4427767354596617E-2</v>
      </c>
      <c r="H795" s="16"/>
      <c r="I795" s="16"/>
      <c r="J795" s="16"/>
      <c r="K795" s="16"/>
      <c r="L795" s="16"/>
      <c r="M795" s="16"/>
      <c r="N795" s="16"/>
      <c r="O795" s="16"/>
      <c r="P795" s="16"/>
      <c r="Q795" s="16"/>
      <c r="R795" s="16"/>
      <c r="S795" s="16"/>
      <c r="T795" s="16"/>
      <c r="U795" s="16"/>
      <c r="V795" s="16"/>
      <c r="W795" s="16"/>
      <c r="X795" s="16"/>
      <c r="Y795" s="16"/>
      <c r="Z795" s="16"/>
    </row>
    <row r="796" spans="1:26" ht="15.75" customHeight="1">
      <c r="A796" s="14"/>
      <c r="B796" s="14"/>
      <c r="C796" s="33">
        <v>4714781020800</v>
      </c>
      <c r="D796" s="14" t="s">
        <v>271</v>
      </c>
      <c r="E796" s="18">
        <v>1</v>
      </c>
      <c r="F796" s="18">
        <v>125</v>
      </c>
      <c r="G796" s="19">
        <f t="shared" si="50"/>
        <v>7.8173858661663542E-2</v>
      </c>
      <c r="H796" s="16"/>
      <c r="I796" s="16"/>
      <c r="J796" s="16"/>
      <c r="K796" s="16"/>
      <c r="L796" s="16"/>
      <c r="M796" s="16"/>
      <c r="N796" s="16"/>
      <c r="O796" s="16"/>
      <c r="P796" s="16"/>
      <c r="Q796" s="16"/>
      <c r="R796" s="16"/>
      <c r="S796" s="16"/>
      <c r="T796" s="16"/>
      <c r="U796" s="16"/>
      <c r="V796" s="16"/>
      <c r="W796" s="16"/>
      <c r="X796" s="16"/>
      <c r="Y796" s="16"/>
      <c r="Z796" s="16"/>
    </row>
    <row r="797" spans="1:26" ht="15.75" customHeight="1">
      <c r="A797" s="14"/>
      <c r="B797" s="14"/>
      <c r="C797" s="33" t="s">
        <v>608</v>
      </c>
      <c r="D797" s="14" t="s">
        <v>323</v>
      </c>
      <c r="E797" s="18">
        <v>1</v>
      </c>
      <c r="F797" s="18">
        <v>114</v>
      </c>
      <c r="G797" s="19">
        <f t="shared" si="50"/>
        <v>7.1294559099437146E-2</v>
      </c>
      <c r="H797" s="16"/>
      <c r="I797" s="16"/>
      <c r="J797" s="16"/>
      <c r="K797" s="16"/>
      <c r="L797" s="16"/>
      <c r="M797" s="16"/>
      <c r="N797" s="16"/>
      <c r="O797" s="16"/>
      <c r="P797" s="16"/>
      <c r="Q797" s="16"/>
      <c r="R797" s="16"/>
      <c r="S797" s="16"/>
      <c r="T797" s="16"/>
      <c r="U797" s="16"/>
      <c r="V797" s="16"/>
      <c r="W797" s="16"/>
      <c r="X797" s="16"/>
      <c r="Y797" s="16"/>
      <c r="Z797" s="16"/>
    </row>
    <row r="798" spans="1:26" ht="15.75" customHeight="1">
      <c r="A798" s="14"/>
      <c r="B798" s="14"/>
      <c r="C798" s="35" t="s">
        <v>29</v>
      </c>
      <c r="D798" s="16" t="s">
        <v>1055</v>
      </c>
      <c r="E798" s="18">
        <v>1</v>
      </c>
      <c r="F798" s="18">
        <v>290</v>
      </c>
      <c r="G798" s="19">
        <f t="shared" si="50"/>
        <v>0.18136335209505941</v>
      </c>
      <c r="H798" s="16"/>
      <c r="I798" s="16"/>
      <c r="J798" s="16"/>
      <c r="K798" s="16"/>
      <c r="L798" s="16"/>
      <c r="M798" s="16"/>
      <c r="N798" s="16"/>
      <c r="O798" s="16"/>
      <c r="P798" s="16"/>
      <c r="Q798" s="16"/>
      <c r="R798" s="16"/>
      <c r="S798" s="16"/>
      <c r="T798" s="16"/>
      <c r="U798" s="16"/>
      <c r="V798" s="16"/>
      <c r="W798" s="16"/>
      <c r="X798" s="16"/>
      <c r="Y798" s="16"/>
      <c r="Z798" s="16"/>
    </row>
    <row r="799" spans="1:26" ht="15.75" customHeight="1">
      <c r="A799" s="14"/>
      <c r="B799" s="14"/>
      <c r="C799" s="35" t="s">
        <v>27</v>
      </c>
      <c r="D799" s="16" t="s">
        <v>1062</v>
      </c>
      <c r="E799" s="18">
        <v>1</v>
      </c>
      <c r="F799" s="18">
        <v>290</v>
      </c>
      <c r="G799" s="19">
        <f t="shared" si="50"/>
        <v>0.18136335209505941</v>
      </c>
      <c r="H799" s="16"/>
      <c r="I799" s="16"/>
      <c r="J799" s="16"/>
      <c r="K799" s="16"/>
      <c r="L799" s="16"/>
      <c r="M799" s="16"/>
      <c r="N799" s="16"/>
      <c r="O799" s="16"/>
      <c r="P799" s="16"/>
      <c r="Q799" s="16"/>
      <c r="R799" s="16"/>
      <c r="S799" s="16"/>
      <c r="T799" s="16"/>
      <c r="U799" s="16"/>
      <c r="V799" s="16"/>
      <c r="W799" s="16"/>
      <c r="X799" s="16"/>
      <c r="Y799" s="16"/>
      <c r="Z799" s="16"/>
    </row>
    <row r="800" spans="1:26" ht="15.75" customHeight="1">
      <c r="A800" s="14" t="s">
        <v>1405</v>
      </c>
      <c r="B800" s="18">
        <v>3</v>
      </c>
      <c r="C800" s="33">
        <v>4714781020558</v>
      </c>
      <c r="D800" s="14" t="s">
        <v>190</v>
      </c>
      <c r="E800" s="18">
        <v>2</v>
      </c>
      <c r="F800" s="18">
        <v>296</v>
      </c>
      <c r="G800" s="19">
        <f t="shared" ref="G800:G811" si="51">F800/890</f>
        <v>0.33258426966292137</v>
      </c>
      <c r="H800" s="16"/>
      <c r="I800" s="16"/>
      <c r="J800" s="16"/>
      <c r="K800" s="16"/>
      <c r="L800" s="16"/>
      <c r="M800" s="16"/>
      <c r="N800" s="16"/>
      <c r="O800" s="16"/>
      <c r="P800" s="16"/>
      <c r="Q800" s="16"/>
      <c r="R800" s="16"/>
      <c r="S800" s="16"/>
      <c r="T800" s="16"/>
      <c r="U800" s="16"/>
      <c r="V800" s="16"/>
      <c r="W800" s="16"/>
      <c r="X800" s="16"/>
      <c r="Y800" s="16"/>
      <c r="Z800" s="16"/>
    </row>
    <row r="801" spans="1:26" ht="15.75" customHeight="1">
      <c r="A801" s="14"/>
      <c r="B801" s="18"/>
      <c r="C801" s="33">
        <v>4714781020503</v>
      </c>
      <c r="D801" s="14" t="s">
        <v>182</v>
      </c>
      <c r="E801" s="18">
        <v>2</v>
      </c>
      <c r="F801" s="18">
        <v>296</v>
      </c>
      <c r="G801" s="19">
        <f t="shared" si="51"/>
        <v>0.33258426966292137</v>
      </c>
      <c r="H801" s="16"/>
      <c r="I801" s="16"/>
      <c r="J801" s="16"/>
      <c r="K801" s="16"/>
      <c r="L801" s="16"/>
      <c r="M801" s="16"/>
      <c r="N801" s="16"/>
      <c r="O801" s="16"/>
      <c r="P801" s="16"/>
      <c r="Q801" s="16"/>
      <c r="R801" s="16"/>
      <c r="S801" s="16"/>
      <c r="T801" s="16"/>
      <c r="U801" s="16"/>
      <c r="V801" s="16"/>
      <c r="W801" s="16"/>
      <c r="X801" s="16"/>
      <c r="Y801" s="16"/>
      <c r="Z801" s="16"/>
    </row>
    <row r="802" spans="1:26" ht="15.75" customHeight="1">
      <c r="A802" s="14"/>
      <c r="B802" s="18"/>
      <c r="C802" s="33">
        <v>4714781020466</v>
      </c>
      <c r="D802" s="14" t="s">
        <v>174</v>
      </c>
      <c r="E802" s="18">
        <v>2</v>
      </c>
      <c r="F802" s="18">
        <v>298</v>
      </c>
      <c r="G802" s="19">
        <f t="shared" si="51"/>
        <v>0.33483146067415731</v>
      </c>
      <c r="H802" s="16"/>
      <c r="I802" s="16"/>
      <c r="J802" s="16"/>
      <c r="K802" s="16"/>
      <c r="L802" s="16"/>
      <c r="M802" s="16"/>
      <c r="N802" s="16"/>
      <c r="O802" s="16"/>
      <c r="P802" s="16"/>
      <c r="Q802" s="16"/>
      <c r="R802" s="16"/>
      <c r="S802" s="16"/>
      <c r="T802" s="16"/>
      <c r="U802" s="16"/>
      <c r="V802" s="16"/>
      <c r="W802" s="16"/>
      <c r="X802" s="16"/>
      <c r="Y802" s="16"/>
      <c r="Z802" s="16"/>
    </row>
    <row r="803" spans="1:26" ht="15.75" customHeight="1">
      <c r="A803" s="14" t="s">
        <v>1434</v>
      </c>
      <c r="B803" s="18">
        <v>1</v>
      </c>
      <c r="C803" s="33">
        <v>4714781020558</v>
      </c>
      <c r="D803" s="14" t="s">
        <v>190</v>
      </c>
      <c r="E803" s="18">
        <v>6</v>
      </c>
      <c r="F803" s="18">
        <v>890</v>
      </c>
      <c r="G803" s="19">
        <f t="shared" si="51"/>
        <v>1</v>
      </c>
      <c r="H803" s="16"/>
      <c r="I803" s="16"/>
      <c r="J803" s="16"/>
      <c r="K803" s="16"/>
      <c r="L803" s="16"/>
      <c r="M803" s="16"/>
      <c r="N803" s="16"/>
      <c r="O803" s="16"/>
      <c r="P803" s="16"/>
      <c r="Q803" s="16"/>
      <c r="R803" s="16"/>
      <c r="S803" s="16"/>
      <c r="T803" s="16"/>
      <c r="U803" s="16"/>
      <c r="V803" s="16"/>
      <c r="W803" s="16"/>
      <c r="X803" s="16"/>
      <c r="Y803" s="16"/>
      <c r="Z803" s="16"/>
    </row>
    <row r="804" spans="1:26" ht="15.75" customHeight="1">
      <c r="A804" s="14" t="s">
        <v>1430</v>
      </c>
      <c r="B804" s="18">
        <v>1</v>
      </c>
      <c r="C804" s="33">
        <v>4714781020503</v>
      </c>
      <c r="D804" s="14" t="s">
        <v>182</v>
      </c>
      <c r="E804" s="18">
        <v>6</v>
      </c>
      <c r="F804" s="18">
        <v>890</v>
      </c>
      <c r="G804" s="19">
        <f t="shared" si="51"/>
        <v>1</v>
      </c>
      <c r="H804" s="16"/>
      <c r="I804" s="16"/>
      <c r="J804" s="16"/>
      <c r="K804" s="16"/>
      <c r="L804" s="16"/>
      <c r="M804" s="16"/>
      <c r="N804" s="16"/>
      <c r="O804" s="16"/>
      <c r="P804" s="16"/>
      <c r="Q804" s="16"/>
      <c r="R804" s="16"/>
      <c r="S804" s="16"/>
      <c r="T804" s="16"/>
      <c r="U804" s="16"/>
      <c r="V804" s="16"/>
      <c r="W804" s="16"/>
      <c r="X804" s="16"/>
      <c r="Y804" s="16"/>
      <c r="Z804" s="16"/>
    </row>
    <row r="805" spans="1:26" ht="15.75" customHeight="1">
      <c r="A805" s="14" t="s">
        <v>1427</v>
      </c>
      <c r="B805" s="18">
        <v>1</v>
      </c>
      <c r="C805" s="33">
        <v>4714781020466</v>
      </c>
      <c r="D805" s="14" t="s">
        <v>174</v>
      </c>
      <c r="E805" s="18">
        <v>6</v>
      </c>
      <c r="F805" s="18">
        <v>890</v>
      </c>
      <c r="G805" s="19">
        <f t="shared" si="51"/>
        <v>1</v>
      </c>
      <c r="H805" s="16"/>
      <c r="I805" s="16"/>
      <c r="J805" s="16"/>
      <c r="K805" s="16"/>
      <c r="L805" s="16"/>
      <c r="M805" s="16"/>
      <c r="N805" s="16"/>
      <c r="O805" s="16"/>
      <c r="P805" s="16"/>
      <c r="Q805" s="16"/>
      <c r="R805" s="16"/>
      <c r="S805" s="16"/>
      <c r="T805" s="16"/>
      <c r="U805" s="16"/>
      <c r="V805" s="16"/>
      <c r="W805" s="16"/>
      <c r="X805" s="16"/>
      <c r="Y805" s="16"/>
      <c r="Z805" s="16"/>
    </row>
    <row r="806" spans="1:26" ht="15.75" customHeight="1">
      <c r="A806" s="14" t="s">
        <v>1435</v>
      </c>
      <c r="B806" s="18">
        <v>2</v>
      </c>
      <c r="C806" s="33">
        <v>4714781020503</v>
      </c>
      <c r="D806" s="14" t="s">
        <v>182</v>
      </c>
      <c r="E806" s="18">
        <v>3</v>
      </c>
      <c r="F806" s="18">
        <v>445</v>
      </c>
      <c r="G806" s="19">
        <f t="shared" si="51"/>
        <v>0.5</v>
      </c>
      <c r="H806" s="16"/>
      <c r="I806" s="16"/>
      <c r="J806" s="16"/>
      <c r="K806" s="16"/>
      <c r="L806" s="16"/>
      <c r="M806" s="16"/>
      <c r="N806" s="16"/>
      <c r="O806" s="16"/>
      <c r="P806" s="16"/>
      <c r="Q806" s="16"/>
      <c r="R806" s="16"/>
      <c r="S806" s="16"/>
      <c r="T806" s="16"/>
      <c r="U806" s="16"/>
      <c r="V806" s="16"/>
      <c r="W806" s="16"/>
      <c r="X806" s="16"/>
      <c r="Y806" s="16"/>
      <c r="Z806" s="16"/>
    </row>
    <row r="807" spans="1:26" ht="15.75" customHeight="1">
      <c r="A807" s="14"/>
      <c r="B807" s="18"/>
      <c r="C807" s="33">
        <v>4714781020466</v>
      </c>
      <c r="D807" s="14" t="s">
        <v>174</v>
      </c>
      <c r="E807" s="18">
        <v>3</v>
      </c>
      <c r="F807" s="18">
        <v>445</v>
      </c>
      <c r="G807" s="19">
        <f t="shared" si="51"/>
        <v>0.5</v>
      </c>
      <c r="H807" s="16"/>
      <c r="I807" s="16"/>
      <c r="J807" s="16"/>
      <c r="K807" s="16"/>
      <c r="L807" s="16"/>
      <c r="M807" s="16"/>
      <c r="N807" s="16"/>
      <c r="O807" s="16"/>
      <c r="P807" s="16"/>
      <c r="Q807" s="16"/>
      <c r="R807" s="16"/>
      <c r="S807" s="16"/>
      <c r="T807" s="16"/>
      <c r="U807" s="16"/>
      <c r="V807" s="16"/>
      <c r="W807" s="16"/>
      <c r="X807" s="16"/>
      <c r="Y807" s="16"/>
      <c r="Z807" s="16"/>
    </row>
    <row r="808" spans="1:26" ht="15.75" customHeight="1">
      <c r="A808" s="14" t="s">
        <v>1423</v>
      </c>
      <c r="B808" s="18">
        <v>2</v>
      </c>
      <c r="C808" s="33">
        <v>4714781020503</v>
      </c>
      <c r="D808" s="14" t="s">
        <v>182</v>
      </c>
      <c r="E808" s="18">
        <v>3</v>
      </c>
      <c r="F808" s="18">
        <v>445</v>
      </c>
      <c r="G808" s="19">
        <f t="shared" si="51"/>
        <v>0.5</v>
      </c>
      <c r="H808" s="16"/>
      <c r="I808" s="16"/>
      <c r="J808" s="16"/>
      <c r="K808" s="16"/>
      <c r="L808" s="16"/>
      <c r="M808" s="16"/>
      <c r="N808" s="16"/>
      <c r="O808" s="16"/>
      <c r="P808" s="16"/>
      <c r="Q808" s="16"/>
      <c r="R808" s="16"/>
      <c r="S808" s="16"/>
      <c r="T808" s="16"/>
      <c r="U808" s="16"/>
      <c r="V808" s="16"/>
      <c r="W808" s="16"/>
      <c r="X808" s="16"/>
      <c r="Y808" s="16"/>
      <c r="Z808" s="16"/>
    </row>
    <row r="809" spans="1:26" ht="15.75" customHeight="1">
      <c r="A809" s="14"/>
      <c r="B809" s="18"/>
      <c r="C809" s="33">
        <v>4714781020558</v>
      </c>
      <c r="D809" s="14" t="s">
        <v>190</v>
      </c>
      <c r="E809" s="18">
        <v>3</v>
      </c>
      <c r="F809" s="18">
        <v>445</v>
      </c>
      <c r="G809" s="19">
        <f t="shared" si="51"/>
        <v>0.5</v>
      </c>
      <c r="H809" s="16"/>
      <c r="I809" s="16"/>
      <c r="J809" s="16"/>
      <c r="K809" s="16"/>
      <c r="L809" s="16"/>
      <c r="M809" s="16"/>
      <c r="N809" s="16"/>
      <c r="O809" s="16"/>
      <c r="P809" s="16"/>
      <c r="Q809" s="16"/>
      <c r="R809" s="16"/>
      <c r="S809" s="16"/>
      <c r="T809" s="16"/>
      <c r="U809" s="16"/>
      <c r="V809" s="16"/>
      <c r="W809" s="16"/>
      <c r="X809" s="16"/>
      <c r="Y809" s="16"/>
      <c r="Z809" s="16"/>
    </row>
    <row r="810" spans="1:26" ht="15.75" customHeight="1">
      <c r="A810" s="14" t="s">
        <v>1436</v>
      </c>
      <c r="B810" s="18">
        <v>2</v>
      </c>
      <c r="C810" s="33">
        <v>4714781020466</v>
      </c>
      <c r="D810" s="14" t="s">
        <v>174</v>
      </c>
      <c r="E810" s="18">
        <v>3</v>
      </c>
      <c r="F810" s="18">
        <v>445</v>
      </c>
      <c r="G810" s="19">
        <f t="shared" si="51"/>
        <v>0.5</v>
      </c>
      <c r="H810" s="16"/>
      <c r="I810" s="16"/>
      <c r="J810" s="16"/>
      <c r="K810" s="16"/>
      <c r="L810" s="16"/>
      <c r="M810" s="16"/>
      <c r="N810" s="16"/>
      <c r="O810" s="16"/>
      <c r="P810" s="16"/>
      <c r="Q810" s="16"/>
      <c r="R810" s="16"/>
      <c r="S810" s="16"/>
      <c r="T810" s="16"/>
      <c r="U810" s="16"/>
      <c r="V810" s="16"/>
      <c r="W810" s="16"/>
      <c r="X810" s="16"/>
      <c r="Y810" s="16"/>
      <c r="Z810" s="16"/>
    </row>
    <row r="811" spans="1:26" ht="15.75" customHeight="1">
      <c r="A811" s="14"/>
      <c r="B811" s="18"/>
      <c r="C811" s="33">
        <v>4714781020558</v>
      </c>
      <c r="D811" s="14" t="s">
        <v>190</v>
      </c>
      <c r="E811" s="18">
        <v>3</v>
      </c>
      <c r="F811" s="18">
        <v>445</v>
      </c>
      <c r="G811" s="19">
        <f t="shared" si="51"/>
        <v>0.5</v>
      </c>
      <c r="H811" s="16"/>
      <c r="I811" s="16"/>
      <c r="J811" s="16"/>
      <c r="K811" s="16"/>
      <c r="L811" s="16"/>
      <c r="M811" s="16"/>
      <c r="N811" s="16"/>
      <c r="O811" s="16"/>
      <c r="P811" s="16"/>
      <c r="Q811" s="16"/>
      <c r="R811" s="16"/>
      <c r="S811" s="16"/>
      <c r="T811" s="16"/>
      <c r="U811" s="16"/>
      <c r="V811" s="16"/>
      <c r="W811" s="16"/>
      <c r="X811" s="16"/>
      <c r="Y811" s="16"/>
      <c r="Z811" s="16"/>
    </row>
    <row r="812" spans="1:26" ht="15.75" customHeight="1">
      <c r="A812" s="14" t="s">
        <v>1394</v>
      </c>
      <c r="B812" s="18">
        <v>3</v>
      </c>
      <c r="C812" s="35" t="s">
        <v>420</v>
      </c>
      <c r="D812" s="16" t="s">
        <v>167</v>
      </c>
      <c r="E812" s="18">
        <v>2</v>
      </c>
      <c r="F812" s="18">
        <v>260</v>
      </c>
      <c r="G812" s="19">
        <f t="shared" ref="G812:G823" si="52">F812/780</f>
        <v>0.33333333333333331</v>
      </c>
      <c r="H812" s="16"/>
      <c r="I812" s="16"/>
      <c r="J812" s="16"/>
      <c r="K812" s="16"/>
      <c r="L812" s="16"/>
      <c r="M812" s="16"/>
      <c r="N812" s="16"/>
      <c r="O812" s="16"/>
      <c r="P812" s="16"/>
      <c r="Q812" s="16"/>
      <c r="R812" s="16"/>
      <c r="S812" s="16"/>
      <c r="T812" s="16"/>
      <c r="U812" s="16"/>
      <c r="V812" s="16"/>
      <c r="W812" s="16"/>
      <c r="X812" s="16"/>
      <c r="Y812" s="16"/>
      <c r="Z812" s="16"/>
    </row>
    <row r="813" spans="1:26" ht="15.75" customHeight="1">
      <c r="A813" s="14"/>
      <c r="B813" s="16"/>
      <c r="C813" s="35">
        <v>4714781021012</v>
      </c>
      <c r="D813" s="16" t="s">
        <v>168</v>
      </c>
      <c r="E813" s="18">
        <v>2</v>
      </c>
      <c r="F813" s="18">
        <v>260</v>
      </c>
      <c r="G813" s="19">
        <f t="shared" si="52"/>
        <v>0.33333333333333331</v>
      </c>
      <c r="H813" s="16"/>
      <c r="I813" s="16"/>
      <c r="J813" s="16"/>
      <c r="K813" s="16"/>
      <c r="L813" s="16"/>
      <c r="M813" s="16"/>
      <c r="N813" s="16"/>
      <c r="O813" s="16"/>
      <c r="P813" s="16"/>
      <c r="Q813" s="16"/>
      <c r="R813" s="16"/>
      <c r="S813" s="16"/>
      <c r="T813" s="16"/>
      <c r="U813" s="16"/>
      <c r="V813" s="16"/>
      <c r="W813" s="16"/>
      <c r="X813" s="16"/>
      <c r="Y813" s="16"/>
      <c r="Z813" s="16"/>
    </row>
    <row r="814" spans="1:26" ht="15.75" customHeight="1">
      <c r="A814" s="14"/>
      <c r="B814" s="16"/>
      <c r="C814" s="35">
        <v>4714781021029</v>
      </c>
      <c r="D814" s="16" t="s">
        <v>169</v>
      </c>
      <c r="E814" s="18">
        <v>2</v>
      </c>
      <c r="F814" s="18">
        <v>260</v>
      </c>
      <c r="G814" s="19">
        <f t="shared" si="52"/>
        <v>0.33333333333333331</v>
      </c>
      <c r="H814" s="16"/>
      <c r="I814" s="16"/>
      <c r="J814" s="16"/>
      <c r="K814" s="16"/>
      <c r="L814" s="16"/>
      <c r="M814" s="16"/>
      <c r="N814" s="16"/>
      <c r="O814" s="16"/>
      <c r="P814" s="16"/>
      <c r="Q814" s="16"/>
      <c r="R814" s="16"/>
      <c r="S814" s="16"/>
      <c r="T814" s="16"/>
      <c r="U814" s="16"/>
      <c r="V814" s="16"/>
      <c r="W814" s="16"/>
      <c r="X814" s="16"/>
      <c r="Y814" s="16"/>
      <c r="Z814" s="16"/>
    </row>
    <row r="815" spans="1:26" ht="15.75" customHeight="1">
      <c r="A815" s="14" t="s">
        <v>1431</v>
      </c>
      <c r="B815" s="18">
        <v>1</v>
      </c>
      <c r="C815" s="35" t="s">
        <v>420</v>
      </c>
      <c r="D815" s="16" t="s">
        <v>167</v>
      </c>
      <c r="E815" s="18">
        <v>6</v>
      </c>
      <c r="F815" s="18">
        <v>780</v>
      </c>
      <c r="G815" s="19">
        <f t="shared" si="52"/>
        <v>1</v>
      </c>
      <c r="H815" s="16"/>
      <c r="I815" s="16"/>
      <c r="J815" s="16"/>
      <c r="K815" s="16"/>
      <c r="L815" s="16"/>
      <c r="M815" s="16"/>
      <c r="N815" s="16"/>
      <c r="O815" s="16"/>
      <c r="P815" s="16"/>
      <c r="Q815" s="16"/>
      <c r="R815" s="16"/>
      <c r="S815" s="16"/>
      <c r="T815" s="16"/>
      <c r="U815" s="16"/>
      <c r="V815" s="16"/>
      <c r="W815" s="16"/>
      <c r="X815" s="16"/>
      <c r="Y815" s="16"/>
      <c r="Z815" s="16"/>
    </row>
    <row r="816" spans="1:26" ht="15.75" customHeight="1">
      <c r="A816" s="14" t="s">
        <v>1437</v>
      </c>
      <c r="B816" s="18">
        <v>1</v>
      </c>
      <c r="C816" s="35">
        <v>4714781021012</v>
      </c>
      <c r="D816" s="16" t="s">
        <v>168</v>
      </c>
      <c r="E816" s="18">
        <v>6</v>
      </c>
      <c r="F816" s="18">
        <v>780</v>
      </c>
      <c r="G816" s="19">
        <f t="shared" si="52"/>
        <v>1</v>
      </c>
      <c r="H816" s="16"/>
      <c r="I816" s="16"/>
      <c r="J816" s="16"/>
      <c r="K816" s="16"/>
      <c r="L816" s="16"/>
      <c r="M816" s="16"/>
      <c r="N816" s="16"/>
      <c r="O816" s="16"/>
      <c r="P816" s="16"/>
      <c r="Q816" s="16"/>
      <c r="R816" s="16"/>
      <c r="S816" s="16"/>
      <c r="T816" s="16"/>
      <c r="U816" s="16"/>
      <c r="V816" s="16"/>
      <c r="W816" s="16"/>
      <c r="X816" s="16"/>
      <c r="Y816" s="16"/>
      <c r="Z816" s="16"/>
    </row>
    <row r="817" spans="1:26" ht="15.75" customHeight="1">
      <c r="A817" s="14" t="s">
        <v>1438</v>
      </c>
      <c r="B817" s="18">
        <v>1</v>
      </c>
      <c r="C817" s="35">
        <v>4714781021029</v>
      </c>
      <c r="D817" s="16" t="s">
        <v>169</v>
      </c>
      <c r="E817" s="18">
        <v>6</v>
      </c>
      <c r="F817" s="18">
        <v>780</v>
      </c>
      <c r="G817" s="19">
        <f t="shared" si="52"/>
        <v>1</v>
      </c>
      <c r="H817" s="16"/>
      <c r="I817" s="16"/>
      <c r="J817" s="16"/>
      <c r="K817" s="16"/>
      <c r="L817" s="16"/>
      <c r="M817" s="16"/>
      <c r="N817" s="16"/>
      <c r="O817" s="16"/>
      <c r="P817" s="16"/>
      <c r="Q817" s="16"/>
      <c r="R817" s="16"/>
      <c r="S817" s="16"/>
      <c r="T817" s="16"/>
      <c r="U817" s="16"/>
      <c r="V817" s="16"/>
      <c r="W817" s="16"/>
      <c r="X817" s="16"/>
      <c r="Y817" s="16"/>
      <c r="Z817" s="16"/>
    </row>
    <row r="818" spans="1:26" ht="15.75" customHeight="1">
      <c r="A818" s="14" t="s">
        <v>1409</v>
      </c>
      <c r="B818" s="18">
        <v>2</v>
      </c>
      <c r="C818" s="35">
        <v>4714781021029</v>
      </c>
      <c r="D818" s="16" t="s">
        <v>169</v>
      </c>
      <c r="E818" s="18">
        <v>3</v>
      </c>
      <c r="F818" s="18">
        <v>390</v>
      </c>
      <c r="G818" s="19">
        <f t="shared" si="52"/>
        <v>0.5</v>
      </c>
      <c r="H818" s="16"/>
      <c r="I818" s="16"/>
      <c r="J818" s="16"/>
      <c r="K818" s="16"/>
      <c r="L818" s="16"/>
      <c r="M818" s="16"/>
      <c r="N818" s="16"/>
      <c r="O818" s="16"/>
      <c r="P818" s="16"/>
      <c r="Q818" s="16"/>
      <c r="R818" s="16"/>
      <c r="S818" s="16"/>
      <c r="T818" s="16"/>
      <c r="U818" s="16"/>
      <c r="V818" s="16"/>
      <c r="W818" s="16"/>
      <c r="X818" s="16"/>
      <c r="Y818" s="16"/>
      <c r="Z818" s="16"/>
    </row>
    <row r="819" spans="1:26" ht="15.75" customHeight="1">
      <c r="A819" s="14"/>
      <c r="B819" s="16"/>
      <c r="C819" s="35">
        <v>4714781021012</v>
      </c>
      <c r="D819" s="16" t="s">
        <v>168</v>
      </c>
      <c r="E819" s="18">
        <v>3</v>
      </c>
      <c r="F819" s="18">
        <v>390</v>
      </c>
      <c r="G819" s="19">
        <f t="shared" si="52"/>
        <v>0.5</v>
      </c>
      <c r="H819" s="16"/>
      <c r="I819" s="16"/>
      <c r="J819" s="16"/>
      <c r="K819" s="16"/>
      <c r="L819" s="16"/>
      <c r="M819" s="16"/>
      <c r="N819" s="16"/>
      <c r="O819" s="16"/>
      <c r="P819" s="16"/>
      <c r="Q819" s="16"/>
      <c r="R819" s="16"/>
      <c r="S819" s="16"/>
      <c r="T819" s="16"/>
      <c r="U819" s="16"/>
      <c r="V819" s="16"/>
      <c r="W819" s="16"/>
      <c r="X819" s="16"/>
      <c r="Y819" s="16"/>
      <c r="Z819" s="16"/>
    </row>
    <row r="820" spans="1:26" ht="15.75" customHeight="1">
      <c r="A820" s="14" t="s">
        <v>1406</v>
      </c>
      <c r="B820" s="18">
        <v>2</v>
      </c>
      <c r="C820" s="35">
        <v>4714781021029</v>
      </c>
      <c r="D820" s="16" t="s">
        <v>169</v>
      </c>
      <c r="E820" s="18">
        <v>3</v>
      </c>
      <c r="F820" s="18">
        <v>390</v>
      </c>
      <c r="G820" s="19">
        <f t="shared" si="52"/>
        <v>0.5</v>
      </c>
      <c r="H820" s="16"/>
      <c r="I820" s="16"/>
      <c r="J820" s="16"/>
      <c r="K820" s="16"/>
      <c r="L820" s="16"/>
      <c r="M820" s="16"/>
      <c r="N820" s="16"/>
      <c r="O820" s="16"/>
      <c r="P820" s="16"/>
      <c r="Q820" s="16"/>
      <c r="R820" s="16"/>
      <c r="S820" s="16"/>
      <c r="T820" s="16"/>
      <c r="U820" s="16"/>
      <c r="V820" s="16"/>
      <c r="W820" s="16"/>
      <c r="X820" s="16"/>
      <c r="Y820" s="16"/>
      <c r="Z820" s="16"/>
    </row>
    <row r="821" spans="1:26" ht="15.75" customHeight="1">
      <c r="A821" s="14"/>
      <c r="B821" s="16"/>
      <c r="C821" s="35" t="s">
        <v>420</v>
      </c>
      <c r="D821" s="16" t="s">
        <v>167</v>
      </c>
      <c r="E821" s="18">
        <v>3</v>
      </c>
      <c r="F821" s="18">
        <v>390</v>
      </c>
      <c r="G821" s="19">
        <f t="shared" si="52"/>
        <v>0.5</v>
      </c>
      <c r="H821" s="16"/>
      <c r="I821" s="16"/>
      <c r="J821" s="16"/>
      <c r="K821" s="16"/>
      <c r="L821" s="16"/>
      <c r="M821" s="16"/>
      <c r="N821" s="16"/>
      <c r="O821" s="16"/>
      <c r="P821" s="16"/>
      <c r="Q821" s="16"/>
      <c r="R821" s="16"/>
      <c r="S821" s="16"/>
      <c r="T821" s="16"/>
      <c r="U821" s="16"/>
      <c r="V821" s="16"/>
      <c r="W821" s="16"/>
      <c r="X821" s="16"/>
      <c r="Y821" s="16"/>
      <c r="Z821" s="16"/>
    </row>
    <row r="822" spans="1:26" ht="15.75" customHeight="1">
      <c r="A822" s="14" t="s">
        <v>1407</v>
      </c>
      <c r="B822" s="18">
        <v>2</v>
      </c>
      <c r="C822" s="35">
        <v>4714781021012</v>
      </c>
      <c r="D822" s="16" t="s">
        <v>168</v>
      </c>
      <c r="E822" s="18">
        <v>3</v>
      </c>
      <c r="F822" s="18">
        <v>390</v>
      </c>
      <c r="G822" s="19">
        <f t="shared" si="52"/>
        <v>0.5</v>
      </c>
      <c r="H822" s="16"/>
      <c r="I822" s="16"/>
      <c r="J822" s="16"/>
      <c r="K822" s="16"/>
      <c r="L822" s="16"/>
      <c r="M822" s="16"/>
      <c r="N822" s="16"/>
      <c r="O822" s="16"/>
      <c r="P822" s="16"/>
      <c r="Q822" s="16"/>
      <c r="R822" s="16"/>
      <c r="S822" s="16"/>
      <c r="T822" s="16"/>
      <c r="U822" s="16"/>
      <c r="V822" s="16"/>
      <c r="W822" s="16"/>
      <c r="X822" s="16"/>
      <c r="Y822" s="16"/>
      <c r="Z822" s="16"/>
    </row>
    <row r="823" spans="1:26" ht="15.75" customHeight="1">
      <c r="A823" s="14"/>
      <c r="B823" s="16"/>
      <c r="C823" s="35" t="s">
        <v>420</v>
      </c>
      <c r="D823" s="16" t="s">
        <v>167</v>
      </c>
      <c r="E823" s="18">
        <v>3</v>
      </c>
      <c r="F823" s="18">
        <v>390</v>
      </c>
      <c r="G823" s="19">
        <f t="shared" si="52"/>
        <v>0.5</v>
      </c>
      <c r="H823" s="16"/>
      <c r="I823" s="16"/>
      <c r="J823" s="16"/>
      <c r="K823" s="16"/>
      <c r="L823" s="16"/>
      <c r="M823" s="16"/>
      <c r="N823" s="16"/>
      <c r="O823" s="16"/>
      <c r="P823" s="16"/>
      <c r="Q823" s="16"/>
      <c r="R823" s="16"/>
      <c r="S823" s="16"/>
      <c r="T823" s="16"/>
      <c r="U823" s="16"/>
      <c r="V823" s="16"/>
      <c r="W823" s="16"/>
      <c r="X823" s="16"/>
      <c r="Y823" s="16"/>
      <c r="Z823" s="16"/>
    </row>
    <row r="824" spans="1:26" ht="15.75" customHeight="1">
      <c r="A824" s="14" t="s">
        <v>1398</v>
      </c>
      <c r="B824" s="18">
        <v>6</v>
      </c>
      <c r="C824" s="35">
        <v>4714781021029</v>
      </c>
      <c r="D824" s="16" t="s">
        <v>169</v>
      </c>
      <c r="E824" s="18">
        <v>1</v>
      </c>
      <c r="F824" s="18">
        <v>133</v>
      </c>
      <c r="G824" s="19">
        <f t="shared" ref="G824:G847" si="53">F824/820</f>
        <v>0.16219512195121952</v>
      </c>
      <c r="H824" s="16"/>
      <c r="I824" s="16"/>
      <c r="J824" s="16"/>
      <c r="K824" s="16"/>
      <c r="L824" s="16"/>
      <c r="M824" s="16"/>
      <c r="N824" s="16"/>
      <c r="O824" s="16"/>
      <c r="P824" s="16"/>
      <c r="Q824" s="16"/>
      <c r="R824" s="16"/>
      <c r="S824" s="16"/>
      <c r="T824" s="16"/>
      <c r="U824" s="16"/>
      <c r="V824" s="16"/>
      <c r="W824" s="16"/>
      <c r="X824" s="16"/>
      <c r="Y824" s="16"/>
      <c r="Z824" s="16"/>
    </row>
    <row r="825" spans="1:26" ht="15.75" customHeight="1">
      <c r="A825" s="14"/>
      <c r="B825" s="16"/>
      <c r="C825" s="35">
        <v>4714781021012</v>
      </c>
      <c r="D825" s="16" t="s">
        <v>168</v>
      </c>
      <c r="E825" s="18">
        <v>1</v>
      </c>
      <c r="F825" s="18">
        <v>133</v>
      </c>
      <c r="G825" s="19">
        <f t="shared" si="53"/>
        <v>0.16219512195121952</v>
      </c>
      <c r="H825" s="16"/>
      <c r="I825" s="16"/>
      <c r="J825" s="16"/>
      <c r="K825" s="16"/>
      <c r="L825" s="16"/>
      <c r="M825" s="16"/>
      <c r="N825" s="16"/>
      <c r="O825" s="16"/>
      <c r="P825" s="16"/>
      <c r="Q825" s="16"/>
      <c r="R825" s="16"/>
      <c r="S825" s="16"/>
      <c r="T825" s="16"/>
      <c r="U825" s="16"/>
      <c r="V825" s="16"/>
      <c r="W825" s="16"/>
      <c r="X825" s="16"/>
      <c r="Y825" s="16"/>
      <c r="Z825" s="16"/>
    </row>
    <row r="826" spans="1:26" ht="15.75" customHeight="1">
      <c r="A826" s="14"/>
      <c r="B826" s="16"/>
      <c r="C826" s="35" t="s">
        <v>420</v>
      </c>
      <c r="D826" s="16" t="s">
        <v>167</v>
      </c>
      <c r="E826" s="18">
        <v>1</v>
      </c>
      <c r="F826" s="18">
        <v>134</v>
      </c>
      <c r="G826" s="19">
        <f t="shared" si="53"/>
        <v>0.16341463414634147</v>
      </c>
      <c r="H826" s="16"/>
      <c r="I826" s="16"/>
      <c r="J826" s="16"/>
      <c r="K826" s="16"/>
      <c r="L826" s="16"/>
      <c r="M826" s="16"/>
      <c r="N826" s="16"/>
      <c r="O826" s="16"/>
      <c r="P826" s="16"/>
      <c r="Q826" s="16"/>
      <c r="R826" s="16"/>
      <c r="S826" s="16"/>
      <c r="T826" s="16"/>
      <c r="U826" s="16"/>
      <c r="V826" s="16"/>
      <c r="W826" s="16"/>
      <c r="X826" s="16"/>
      <c r="Y826" s="16"/>
      <c r="Z826" s="16"/>
    </row>
    <row r="827" spans="1:26" ht="15.75" customHeight="1">
      <c r="A827" s="14"/>
      <c r="B827" s="16"/>
      <c r="C827" s="33">
        <v>4714781020466</v>
      </c>
      <c r="D827" s="16" t="s">
        <v>174</v>
      </c>
      <c r="E827" s="18">
        <v>1</v>
      </c>
      <c r="F827" s="18">
        <v>140</v>
      </c>
      <c r="G827" s="19">
        <f t="shared" si="53"/>
        <v>0.17073170731707318</v>
      </c>
      <c r="H827" s="16"/>
      <c r="I827" s="16"/>
      <c r="J827" s="16"/>
      <c r="K827" s="16"/>
      <c r="L827" s="16"/>
      <c r="M827" s="16"/>
      <c r="N827" s="16"/>
      <c r="O827" s="16"/>
      <c r="P827" s="16"/>
      <c r="Q827" s="16"/>
      <c r="R827" s="16"/>
      <c r="S827" s="16"/>
      <c r="T827" s="16"/>
      <c r="U827" s="16"/>
      <c r="V827" s="16"/>
      <c r="W827" s="16"/>
      <c r="X827" s="16"/>
      <c r="Y827" s="16"/>
      <c r="Z827" s="16"/>
    </row>
    <row r="828" spans="1:26" ht="15.75" customHeight="1">
      <c r="A828" s="14"/>
      <c r="B828" s="16"/>
      <c r="C828" s="33">
        <v>4714781020503</v>
      </c>
      <c r="D828" s="16" t="s">
        <v>182</v>
      </c>
      <c r="E828" s="18">
        <v>1</v>
      </c>
      <c r="F828" s="18">
        <v>140</v>
      </c>
      <c r="G828" s="19">
        <f t="shared" si="53"/>
        <v>0.17073170731707318</v>
      </c>
      <c r="H828" s="16"/>
      <c r="I828" s="16"/>
      <c r="J828" s="16"/>
      <c r="K828" s="16"/>
      <c r="L828" s="16"/>
      <c r="M828" s="16"/>
      <c r="N828" s="16"/>
      <c r="O828" s="16"/>
      <c r="P828" s="16"/>
      <c r="Q828" s="16"/>
      <c r="R828" s="16"/>
      <c r="S828" s="16"/>
      <c r="T828" s="16"/>
      <c r="U828" s="16"/>
      <c r="V828" s="16"/>
      <c r="W828" s="16"/>
      <c r="X828" s="16"/>
      <c r="Y828" s="16"/>
      <c r="Z828" s="16"/>
    </row>
    <row r="829" spans="1:26" ht="15.75" customHeight="1">
      <c r="A829" s="14"/>
      <c r="B829" s="16"/>
      <c r="C829" s="33">
        <v>4714781020558</v>
      </c>
      <c r="D829" s="16" t="s">
        <v>190</v>
      </c>
      <c r="E829" s="18">
        <v>1</v>
      </c>
      <c r="F829" s="18">
        <v>140</v>
      </c>
      <c r="G829" s="19">
        <f t="shared" si="53"/>
        <v>0.17073170731707318</v>
      </c>
      <c r="H829" s="16"/>
      <c r="I829" s="16"/>
      <c r="J829" s="16"/>
      <c r="K829" s="16"/>
      <c r="L829" s="16"/>
      <c r="M829" s="16"/>
      <c r="N829" s="16"/>
      <c r="O829" s="16"/>
      <c r="P829" s="16"/>
      <c r="Q829" s="16"/>
      <c r="R829" s="16"/>
      <c r="S829" s="16"/>
      <c r="T829" s="16"/>
      <c r="U829" s="16"/>
      <c r="V829" s="16"/>
      <c r="W829" s="16"/>
      <c r="X829" s="16"/>
      <c r="Y829" s="16"/>
      <c r="Z829" s="16"/>
    </row>
    <row r="830" spans="1:26" ht="15.75" customHeight="1">
      <c r="A830" s="14" t="s">
        <v>1439</v>
      </c>
      <c r="B830" s="18">
        <v>2</v>
      </c>
      <c r="C830" s="35">
        <v>4714781021029</v>
      </c>
      <c r="D830" s="16" t="s">
        <v>169</v>
      </c>
      <c r="E830" s="18">
        <v>3</v>
      </c>
      <c r="F830" s="18">
        <v>400</v>
      </c>
      <c r="G830" s="19">
        <f t="shared" si="53"/>
        <v>0.48780487804878048</v>
      </c>
      <c r="H830" s="16"/>
      <c r="I830" s="16"/>
      <c r="J830" s="16"/>
      <c r="K830" s="16"/>
      <c r="L830" s="16"/>
      <c r="M830" s="16"/>
      <c r="N830" s="16"/>
      <c r="O830" s="16"/>
      <c r="P830" s="16"/>
      <c r="Q830" s="16"/>
      <c r="R830" s="16"/>
      <c r="S830" s="16"/>
      <c r="T830" s="16"/>
      <c r="U830" s="16"/>
      <c r="V830" s="16"/>
      <c r="W830" s="16"/>
      <c r="X830" s="16"/>
      <c r="Y830" s="16"/>
      <c r="Z830" s="16"/>
    </row>
    <row r="831" spans="1:26" ht="15.75" customHeight="1">
      <c r="A831" s="14"/>
      <c r="B831" s="16"/>
      <c r="C831" s="33">
        <v>4714781020558</v>
      </c>
      <c r="D831" s="16" t="s">
        <v>190</v>
      </c>
      <c r="E831" s="18">
        <v>3</v>
      </c>
      <c r="F831" s="18">
        <v>420</v>
      </c>
      <c r="G831" s="19">
        <f t="shared" si="53"/>
        <v>0.51219512195121952</v>
      </c>
      <c r="H831" s="16"/>
      <c r="I831" s="16"/>
      <c r="J831" s="16"/>
      <c r="K831" s="16"/>
      <c r="L831" s="16"/>
      <c r="M831" s="16"/>
      <c r="N831" s="16"/>
      <c r="O831" s="16"/>
      <c r="P831" s="16"/>
      <c r="Q831" s="16"/>
      <c r="R831" s="16"/>
      <c r="S831" s="16"/>
      <c r="T831" s="16"/>
      <c r="U831" s="16"/>
      <c r="V831" s="16"/>
      <c r="W831" s="16"/>
      <c r="X831" s="16"/>
      <c r="Y831" s="16"/>
      <c r="Z831" s="16"/>
    </row>
    <row r="832" spans="1:26" ht="15.75" customHeight="1">
      <c r="A832" s="14" t="s">
        <v>1440</v>
      </c>
      <c r="B832" s="18">
        <v>2</v>
      </c>
      <c r="C832" s="35">
        <v>4714781021029</v>
      </c>
      <c r="D832" s="16" t="s">
        <v>169</v>
      </c>
      <c r="E832" s="18">
        <v>3</v>
      </c>
      <c r="F832" s="18">
        <v>400</v>
      </c>
      <c r="G832" s="19">
        <f t="shared" si="53"/>
        <v>0.48780487804878048</v>
      </c>
      <c r="H832" s="16"/>
      <c r="I832" s="16"/>
      <c r="J832" s="16"/>
      <c r="K832" s="16"/>
      <c r="L832" s="16"/>
      <c r="M832" s="16"/>
      <c r="N832" s="16"/>
      <c r="O832" s="16"/>
      <c r="P832" s="16"/>
      <c r="Q832" s="16"/>
      <c r="R832" s="16"/>
      <c r="S832" s="16"/>
      <c r="T832" s="16"/>
      <c r="U832" s="16"/>
      <c r="V832" s="16"/>
      <c r="W832" s="16"/>
      <c r="X832" s="16"/>
      <c r="Y832" s="16"/>
      <c r="Z832" s="16"/>
    </row>
    <row r="833" spans="1:26" ht="15.75" customHeight="1">
      <c r="A833" s="14"/>
      <c r="B833" s="16"/>
      <c r="C833" s="33">
        <v>4714781020466</v>
      </c>
      <c r="D833" s="16" t="s">
        <v>174</v>
      </c>
      <c r="E833" s="18">
        <v>3</v>
      </c>
      <c r="F833" s="18">
        <v>420</v>
      </c>
      <c r="G833" s="19">
        <f t="shared" si="53"/>
        <v>0.51219512195121952</v>
      </c>
      <c r="H833" s="16"/>
      <c r="I833" s="16"/>
      <c r="J833" s="16"/>
      <c r="K833" s="16"/>
      <c r="L833" s="16"/>
      <c r="M833" s="16"/>
      <c r="N833" s="16"/>
      <c r="O833" s="16"/>
      <c r="P833" s="16"/>
      <c r="Q833" s="16"/>
      <c r="R833" s="16"/>
      <c r="S833" s="16"/>
      <c r="T833" s="16"/>
      <c r="U833" s="16"/>
      <c r="V833" s="16"/>
      <c r="W833" s="16"/>
      <c r="X833" s="16"/>
      <c r="Y833" s="16"/>
      <c r="Z833" s="16"/>
    </row>
    <row r="834" spans="1:26" ht="15.75" customHeight="1">
      <c r="A834" s="14" t="s">
        <v>1441</v>
      </c>
      <c r="B834" s="18">
        <v>2</v>
      </c>
      <c r="C834" s="35">
        <v>4714781021029</v>
      </c>
      <c r="D834" s="16" t="s">
        <v>169</v>
      </c>
      <c r="E834" s="18">
        <v>3</v>
      </c>
      <c r="F834" s="18">
        <v>400</v>
      </c>
      <c r="G834" s="19">
        <f t="shared" si="53"/>
        <v>0.48780487804878048</v>
      </c>
      <c r="H834" s="16"/>
      <c r="I834" s="16"/>
      <c r="J834" s="16"/>
      <c r="K834" s="16"/>
      <c r="L834" s="16"/>
      <c r="M834" s="16"/>
      <c r="N834" s="16"/>
      <c r="O834" s="16"/>
      <c r="P834" s="16"/>
      <c r="Q834" s="16"/>
      <c r="R834" s="16"/>
      <c r="S834" s="16"/>
      <c r="T834" s="16"/>
      <c r="U834" s="16"/>
      <c r="V834" s="16"/>
      <c r="W834" s="16"/>
      <c r="X834" s="16"/>
      <c r="Y834" s="16"/>
      <c r="Z834" s="16"/>
    </row>
    <row r="835" spans="1:26" ht="15.75" customHeight="1">
      <c r="A835" s="14"/>
      <c r="B835" s="16"/>
      <c r="C835" s="33">
        <v>4714781020503</v>
      </c>
      <c r="D835" s="16" t="s">
        <v>182</v>
      </c>
      <c r="E835" s="18">
        <v>3</v>
      </c>
      <c r="F835" s="18">
        <v>420</v>
      </c>
      <c r="G835" s="19">
        <f t="shared" si="53"/>
        <v>0.51219512195121952</v>
      </c>
      <c r="H835" s="16"/>
      <c r="I835" s="16"/>
      <c r="J835" s="16"/>
      <c r="K835" s="16"/>
      <c r="L835" s="16"/>
      <c r="M835" s="16"/>
      <c r="N835" s="16"/>
      <c r="O835" s="16"/>
      <c r="P835" s="16"/>
      <c r="Q835" s="16"/>
      <c r="R835" s="16"/>
      <c r="S835" s="16"/>
      <c r="T835" s="16"/>
      <c r="U835" s="16"/>
      <c r="V835" s="16"/>
      <c r="W835" s="16"/>
      <c r="X835" s="16"/>
      <c r="Y835" s="16"/>
      <c r="Z835" s="16"/>
    </row>
    <row r="836" spans="1:26" ht="15.75" customHeight="1">
      <c r="A836" s="14" t="s">
        <v>1442</v>
      </c>
      <c r="B836" s="18">
        <v>2</v>
      </c>
      <c r="C836" s="35">
        <v>4714781021012</v>
      </c>
      <c r="D836" s="16" t="s">
        <v>168</v>
      </c>
      <c r="E836" s="18">
        <v>3</v>
      </c>
      <c r="F836" s="18">
        <v>400</v>
      </c>
      <c r="G836" s="19">
        <f t="shared" si="53"/>
        <v>0.48780487804878048</v>
      </c>
      <c r="H836" s="16"/>
      <c r="I836" s="16"/>
      <c r="J836" s="16"/>
      <c r="K836" s="16"/>
      <c r="L836" s="16"/>
      <c r="M836" s="16"/>
      <c r="N836" s="16"/>
      <c r="O836" s="16"/>
      <c r="P836" s="16"/>
      <c r="Q836" s="16"/>
      <c r="R836" s="16"/>
      <c r="S836" s="16"/>
      <c r="T836" s="16"/>
      <c r="U836" s="16"/>
      <c r="V836" s="16"/>
      <c r="W836" s="16"/>
      <c r="X836" s="16"/>
      <c r="Y836" s="16"/>
      <c r="Z836" s="16"/>
    </row>
    <row r="837" spans="1:26" ht="15.75" customHeight="1">
      <c r="A837" s="14"/>
      <c r="B837" s="16"/>
      <c r="C837" s="33">
        <v>4714781020558</v>
      </c>
      <c r="D837" s="16" t="s">
        <v>190</v>
      </c>
      <c r="E837" s="18">
        <v>3</v>
      </c>
      <c r="F837" s="18">
        <v>420</v>
      </c>
      <c r="G837" s="19">
        <f t="shared" si="53"/>
        <v>0.51219512195121952</v>
      </c>
      <c r="H837" s="16"/>
      <c r="I837" s="16"/>
      <c r="J837" s="16"/>
      <c r="K837" s="16"/>
      <c r="L837" s="16"/>
      <c r="M837" s="16"/>
      <c r="N837" s="16"/>
      <c r="O837" s="16"/>
      <c r="P837" s="16"/>
      <c r="Q837" s="16"/>
      <c r="R837" s="16"/>
      <c r="S837" s="16"/>
      <c r="T837" s="16"/>
      <c r="U837" s="16"/>
      <c r="V837" s="16"/>
      <c r="W837" s="16"/>
      <c r="X837" s="16"/>
      <c r="Y837" s="16"/>
      <c r="Z837" s="16"/>
    </row>
    <row r="838" spans="1:26" ht="15.75" customHeight="1">
      <c r="A838" s="14" t="s">
        <v>1443</v>
      </c>
      <c r="B838" s="18">
        <v>2</v>
      </c>
      <c r="C838" s="35">
        <v>4714781021012</v>
      </c>
      <c r="D838" s="16" t="s">
        <v>168</v>
      </c>
      <c r="E838" s="18">
        <v>3</v>
      </c>
      <c r="F838" s="18">
        <v>400</v>
      </c>
      <c r="G838" s="19">
        <f t="shared" si="53"/>
        <v>0.48780487804878048</v>
      </c>
      <c r="H838" s="16"/>
      <c r="I838" s="16"/>
      <c r="J838" s="16"/>
      <c r="K838" s="16"/>
      <c r="L838" s="16"/>
      <c r="M838" s="16"/>
      <c r="N838" s="16"/>
      <c r="O838" s="16"/>
      <c r="P838" s="16"/>
      <c r="Q838" s="16"/>
      <c r="R838" s="16"/>
      <c r="S838" s="16"/>
      <c r="T838" s="16"/>
      <c r="U838" s="16"/>
      <c r="V838" s="16"/>
      <c r="W838" s="16"/>
      <c r="X838" s="16"/>
      <c r="Y838" s="16"/>
      <c r="Z838" s="16"/>
    </row>
    <row r="839" spans="1:26" ht="15.75" customHeight="1">
      <c r="A839" s="14"/>
      <c r="B839" s="16"/>
      <c r="C839" s="33">
        <v>4714781020466</v>
      </c>
      <c r="D839" s="16" t="s">
        <v>174</v>
      </c>
      <c r="E839" s="18">
        <v>3</v>
      </c>
      <c r="F839" s="18">
        <v>420</v>
      </c>
      <c r="G839" s="19">
        <f t="shared" si="53"/>
        <v>0.51219512195121952</v>
      </c>
      <c r="H839" s="16"/>
      <c r="I839" s="16"/>
      <c r="J839" s="16"/>
      <c r="K839" s="16"/>
      <c r="L839" s="16"/>
      <c r="M839" s="16"/>
      <c r="N839" s="16"/>
      <c r="O839" s="16"/>
      <c r="P839" s="16"/>
      <c r="Q839" s="16"/>
      <c r="R839" s="16"/>
      <c r="S839" s="16"/>
      <c r="T839" s="16"/>
      <c r="U839" s="16"/>
      <c r="V839" s="16"/>
      <c r="W839" s="16"/>
      <c r="X839" s="16"/>
      <c r="Y839" s="16"/>
      <c r="Z839" s="16"/>
    </row>
    <row r="840" spans="1:26" ht="15.75" customHeight="1">
      <c r="A840" s="14" t="s">
        <v>1444</v>
      </c>
      <c r="B840" s="18">
        <v>2</v>
      </c>
      <c r="C840" s="35">
        <v>4714781021012</v>
      </c>
      <c r="D840" s="16" t="s">
        <v>168</v>
      </c>
      <c r="E840" s="18">
        <v>3</v>
      </c>
      <c r="F840" s="18">
        <v>400</v>
      </c>
      <c r="G840" s="19">
        <f t="shared" si="53"/>
        <v>0.48780487804878048</v>
      </c>
      <c r="H840" s="16"/>
      <c r="I840" s="16"/>
      <c r="J840" s="16"/>
      <c r="K840" s="16"/>
      <c r="L840" s="16"/>
      <c r="M840" s="16"/>
      <c r="N840" s="16"/>
      <c r="O840" s="16"/>
      <c r="P840" s="16"/>
      <c r="Q840" s="16"/>
      <c r="R840" s="16"/>
      <c r="S840" s="16"/>
      <c r="T840" s="16"/>
      <c r="U840" s="16"/>
      <c r="V840" s="16"/>
      <c r="W840" s="16"/>
      <c r="X840" s="16"/>
      <c r="Y840" s="16"/>
      <c r="Z840" s="16"/>
    </row>
    <row r="841" spans="1:26" ht="15.75" customHeight="1">
      <c r="A841" s="14"/>
      <c r="B841" s="16"/>
      <c r="C841" s="33">
        <v>4714781020503</v>
      </c>
      <c r="D841" s="16" t="s">
        <v>182</v>
      </c>
      <c r="E841" s="18">
        <v>3</v>
      </c>
      <c r="F841" s="18">
        <v>420</v>
      </c>
      <c r="G841" s="19">
        <f t="shared" si="53"/>
        <v>0.51219512195121952</v>
      </c>
      <c r="H841" s="16"/>
      <c r="I841" s="16"/>
      <c r="J841" s="16"/>
      <c r="K841" s="16"/>
      <c r="L841" s="16"/>
      <c r="M841" s="16"/>
      <c r="N841" s="16"/>
      <c r="O841" s="16"/>
      <c r="P841" s="16"/>
      <c r="Q841" s="16"/>
      <c r="R841" s="16"/>
      <c r="S841" s="16"/>
      <c r="T841" s="16"/>
      <c r="U841" s="16"/>
      <c r="V841" s="16"/>
      <c r="W841" s="16"/>
      <c r="X841" s="16"/>
      <c r="Y841" s="16"/>
      <c r="Z841" s="16"/>
    </row>
    <row r="842" spans="1:26" ht="15.75" customHeight="1">
      <c r="A842" s="14" t="s">
        <v>1445</v>
      </c>
      <c r="B842" s="18">
        <v>2</v>
      </c>
      <c r="C842" s="35" t="s">
        <v>420</v>
      </c>
      <c r="D842" s="16" t="s">
        <v>167</v>
      </c>
      <c r="E842" s="18">
        <v>3</v>
      </c>
      <c r="F842" s="18">
        <v>400</v>
      </c>
      <c r="G842" s="19">
        <f t="shared" si="53"/>
        <v>0.48780487804878048</v>
      </c>
      <c r="H842" s="16"/>
      <c r="I842" s="16"/>
      <c r="J842" s="16"/>
      <c r="K842" s="16"/>
      <c r="L842" s="16"/>
      <c r="M842" s="16"/>
      <c r="N842" s="16"/>
      <c r="O842" s="16"/>
      <c r="P842" s="16"/>
      <c r="Q842" s="16"/>
      <c r="R842" s="16"/>
      <c r="S842" s="16"/>
      <c r="T842" s="16"/>
      <c r="U842" s="16"/>
      <c r="V842" s="16"/>
      <c r="W842" s="16"/>
      <c r="X842" s="16"/>
      <c r="Y842" s="16"/>
      <c r="Z842" s="16"/>
    </row>
    <row r="843" spans="1:26" ht="15.75" customHeight="1">
      <c r="A843" s="14"/>
      <c r="B843" s="16"/>
      <c r="C843" s="33">
        <v>4714781020558</v>
      </c>
      <c r="D843" s="16" t="s">
        <v>190</v>
      </c>
      <c r="E843" s="18">
        <v>3</v>
      </c>
      <c r="F843" s="18">
        <v>420</v>
      </c>
      <c r="G843" s="19">
        <f t="shared" si="53"/>
        <v>0.51219512195121952</v>
      </c>
      <c r="H843" s="16"/>
      <c r="I843" s="16"/>
      <c r="J843" s="16"/>
      <c r="K843" s="16"/>
      <c r="L843" s="16"/>
      <c r="M843" s="16"/>
      <c r="N843" s="16"/>
      <c r="O843" s="16"/>
      <c r="P843" s="16"/>
      <c r="Q843" s="16"/>
      <c r="R843" s="16"/>
      <c r="S843" s="16"/>
      <c r="T843" s="16"/>
      <c r="U843" s="16"/>
      <c r="V843" s="16"/>
      <c r="W843" s="16"/>
      <c r="X843" s="16"/>
      <c r="Y843" s="16"/>
      <c r="Z843" s="16"/>
    </row>
    <row r="844" spans="1:26" ht="15.75" customHeight="1">
      <c r="A844" s="14" t="s">
        <v>1446</v>
      </c>
      <c r="B844" s="18">
        <v>2</v>
      </c>
      <c r="C844" s="35" t="s">
        <v>420</v>
      </c>
      <c r="D844" s="16" t="s">
        <v>167</v>
      </c>
      <c r="E844" s="18">
        <v>3</v>
      </c>
      <c r="F844" s="18">
        <v>400</v>
      </c>
      <c r="G844" s="19">
        <f t="shared" si="53"/>
        <v>0.48780487804878048</v>
      </c>
      <c r="H844" s="16"/>
      <c r="I844" s="16"/>
      <c r="J844" s="16"/>
      <c r="K844" s="16"/>
      <c r="L844" s="16"/>
      <c r="M844" s="16"/>
      <c r="N844" s="16"/>
      <c r="O844" s="16"/>
      <c r="P844" s="16"/>
      <c r="Q844" s="16"/>
      <c r="R844" s="16"/>
      <c r="S844" s="16"/>
      <c r="T844" s="16"/>
      <c r="U844" s="16"/>
      <c r="V844" s="16"/>
      <c r="W844" s="16"/>
      <c r="X844" s="16"/>
      <c r="Y844" s="16"/>
      <c r="Z844" s="16"/>
    </row>
    <row r="845" spans="1:26" ht="15.75" customHeight="1">
      <c r="A845" s="14"/>
      <c r="B845" s="16"/>
      <c r="C845" s="33">
        <v>4714781020466</v>
      </c>
      <c r="D845" s="16" t="s">
        <v>174</v>
      </c>
      <c r="E845" s="18">
        <v>3</v>
      </c>
      <c r="F845" s="18">
        <v>420</v>
      </c>
      <c r="G845" s="19">
        <f t="shared" si="53"/>
        <v>0.51219512195121952</v>
      </c>
      <c r="H845" s="16"/>
      <c r="I845" s="16"/>
      <c r="J845" s="16"/>
      <c r="K845" s="16"/>
      <c r="L845" s="16"/>
      <c r="M845" s="16"/>
      <c r="N845" s="16"/>
      <c r="O845" s="16"/>
      <c r="P845" s="16"/>
      <c r="Q845" s="16"/>
      <c r="R845" s="16"/>
      <c r="S845" s="16"/>
      <c r="T845" s="16"/>
      <c r="U845" s="16"/>
      <c r="V845" s="16"/>
      <c r="W845" s="16"/>
      <c r="X845" s="16"/>
      <c r="Y845" s="16"/>
      <c r="Z845" s="16"/>
    </row>
    <row r="846" spans="1:26" ht="15.75" customHeight="1">
      <c r="A846" s="14" t="s">
        <v>1447</v>
      </c>
      <c r="B846" s="18">
        <v>2</v>
      </c>
      <c r="C846" s="35" t="s">
        <v>420</v>
      </c>
      <c r="D846" s="16" t="s">
        <v>167</v>
      </c>
      <c r="E846" s="18">
        <v>3</v>
      </c>
      <c r="F846" s="18">
        <v>400</v>
      </c>
      <c r="G846" s="19">
        <f t="shared" si="53"/>
        <v>0.48780487804878048</v>
      </c>
      <c r="H846" s="16"/>
      <c r="I846" s="16"/>
      <c r="J846" s="16"/>
      <c r="K846" s="16"/>
      <c r="L846" s="16"/>
      <c r="M846" s="16"/>
      <c r="N846" s="16"/>
      <c r="O846" s="16"/>
      <c r="P846" s="16"/>
      <c r="Q846" s="16"/>
      <c r="R846" s="16"/>
      <c r="S846" s="16"/>
      <c r="T846" s="16"/>
      <c r="U846" s="16"/>
      <c r="V846" s="16"/>
      <c r="W846" s="16"/>
      <c r="X846" s="16"/>
      <c r="Y846" s="16"/>
      <c r="Z846" s="16"/>
    </row>
    <row r="847" spans="1:26" ht="15.75" customHeight="1">
      <c r="A847" s="14"/>
      <c r="B847" s="18"/>
      <c r="C847" s="33">
        <v>4714781020503</v>
      </c>
      <c r="D847" s="16" t="s">
        <v>182</v>
      </c>
      <c r="E847" s="18">
        <v>3</v>
      </c>
      <c r="F847" s="18">
        <v>420</v>
      </c>
      <c r="G847" s="19">
        <f t="shared" si="53"/>
        <v>0.51219512195121952</v>
      </c>
      <c r="H847" s="16"/>
      <c r="I847" s="16"/>
      <c r="J847" s="16"/>
      <c r="K847" s="16"/>
      <c r="L847" s="16"/>
      <c r="M847" s="16"/>
      <c r="N847" s="16"/>
      <c r="O847" s="16"/>
      <c r="P847" s="16"/>
      <c r="Q847" s="16"/>
      <c r="R847" s="16"/>
      <c r="S847" s="16"/>
      <c r="T847" s="16"/>
      <c r="U847" s="16"/>
      <c r="V847" s="16"/>
      <c r="W847" s="16"/>
      <c r="X847" s="16"/>
      <c r="Y847" s="16"/>
      <c r="Z847" s="16"/>
    </row>
    <row r="848" spans="1:26" ht="15.75" customHeight="1">
      <c r="A848" s="14" t="s">
        <v>1448</v>
      </c>
      <c r="B848" s="18">
        <v>2</v>
      </c>
      <c r="C848" s="35" t="s">
        <v>37</v>
      </c>
      <c r="D848" s="16" t="s">
        <v>732</v>
      </c>
      <c r="E848" s="18">
        <v>2</v>
      </c>
      <c r="F848" s="18">
        <v>750</v>
      </c>
      <c r="G848" s="19">
        <f t="shared" ref="G848:G873" si="54">F848/1320</f>
        <v>0.56818181818181823</v>
      </c>
      <c r="H848" s="16"/>
      <c r="I848" s="16"/>
      <c r="J848" s="16"/>
      <c r="K848" s="16"/>
      <c r="L848" s="16"/>
      <c r="M848" s="16"/>
      <c r="N848" s="16"/>
      <c r="O848" s="16"/>
      <c r="P848" s="16"/>
      <c r="Q848" s="16"/>
      <c r="R848" s="16"/>
      <c r="S848" s="16"/>
      <c r="T848" s="16"/>
      <c r="U848" s="16"/>
      <c r="V848" s="16"/>
      <c r="W848" s="16"/>
      <c r="X848" s="16"/>
      <c r="Y848" s="16"/>
      <c r="Z848" s="16"/>
    </row>
    <row r="849" spans="1:26" ht="15.75" customHeight="1">
      <c r="A849" s="14"/>
      <c r="B849" s="18"/>
      <c r="C849" s="35" t="s">
        <v>25</v>
      </c>
      <c r="D849" s="16" t="s">
        <v>1059</v>
      </c>
      <c r="E849" s="18">
        <v>2</v>
      </c>
      <c r="F849" s="18">
        <v>570</v>
      </c>
      <c r="G849" s="19">
        <f t="shared" si="54"/>
        <v>0.43181818181818182</v>
      </c>
      <c r="H849" s="16"/>
      <c r="I849" s="16"/>
      <c r="J849" s="16"/>
      <c r="K849" s="16"/>
      <c r="L849" s="16"/>
      <c r="M849" s="16"/>
      <c r="N849" s="16"/>
      <c r="O849" s="16"/>
      <c r="P849" s="16"/>
      <c r="Q849" s="16"/>
      <c r="R849" s="16"/>
      <c r="S849" s="16"/>
      <c r="T849" s="16"/>
      <c r="U849" s="16"/>
      <c r="V849" s="16"/>
      <c r="W849" s="16"/>
      <c r="X849" s="16"/>
      <c r="Y849" s="16"/>
      <c r="Z849" s="16"/>
    </row>
    <row r="850" spans="1:26" ht="15.75" customHeight="1">
      <c r="A850" s="14" t="s">
        <v>1420</v>
      </c>
      <c r="B850" s="18">
        <v>2</v>
      </c>
      <c r="C850" s="35" t="s">
        <v>37</v>
      </c>
      <c r="D850" s="16" t="s">
        <v>732</v>
      </c>
      <c r="E850" s="18">
        <v>2</v>
      </c>
      <c r="F850" s="18">
        <v>750</v>
      </c>
      <c r="G850" s="19">
        <f t="shared" si="54"/>
        <v>0.56818181818181823</v>
      </c>
      <c r="H850" s="16"/>
      <c r="I850" s="16"/>
      <c r="J850" s="16"/>
      <c r="K850" s="16"/>
      <c r="L850" s="16"/>
      <c r="M850" s="16"/>
      <c r="N850" s="16"/>
      <c r="O850" s="16"/>
      <c r="P850" s="16"/>
      <c r="Q850" s="16"/>
      <c r="R850" s="16"/>
      <c r="S850" s="16"/>
      <c r="T850" s="16"/>
      <c r="U850" s="16"/>
      <c r="V850" s="16"/>
      <c r="W850" s="16"/>
      <c r="X850" s="16"/>
      <c r="Y850" s="16"/>
      <c r="Z850" s="16"/>
    </row>
    <row r="851" spans="1:26" ht="15.75" customHeight="1">
      <c r="A851" s="14"/>
      <c r="B851" s="18"/>
      <c r="C851" s="35" t="s">
        <v>23</v>
      </c>
      <c r="D851" s="16" t="s">
        <v>1061</v>
      </c>
      <c r="E851" s="18">
        <v>2</v>
      </c>
      <c r="F851" s="18">
        <v>570</v>
      </c>
      <c r="G851" s="19">
        <f t="shared" si="54"/>
        <v>0.43181818181818182</v>
      </c>
      <c r="H851" s="16"/>
      <c r="I851" s="16"/>
      <c r="J851" s="16"/>
      <c r="K851" s="16"/>
      <c r="L851" s="16"/>
      <c r="M851" s="16"/>
      <c r="N851" s="16"/>
      <c r="O851" s="16"/>
      <c r="P851" s="16"/>
      <c r="Q851" s="16"/>
      <c r="R851" s="16"/>
      <c r="S851" s="16"/>
      <c r="T851" s="16"/>
      <c r="U851" s="16"/>
      <c r="V851" s="16"/>
      <c r="W851" s="16"/>
      <c r="X851" s="16"/>
      <c r="Y851" s="16"/>
      <c r="Z851" s="16"/>
    </row>
    <row r="852" spans="1:26" ht="15.75" customHeight="1">
      <c r="A852" s="14" t="s">
        <v>1415</v>
      </c>
      <c r="B852" s="18">
        <v>2</v>
      </c>
      <c r="C852" s="35" t="s">
        <v>37</v>
      </c>
      <c r="D852" s="16" t="s">
        <v>732</v>
      </c>
      <c r="E852" s="18">
        <v>2</v>
      </c>
      <c r="F852" s="18">
        <v>750</v>
      </c>
      <c r="G852" s="19">
        <f t="shared" si="54"/>
        <v>0.56818181818181823</v>
      </c>
      <c r="H852" s="16"/>
      <c r="I852" s="16"/>
      <c r="J852" s="16"/>
      <c r="K852" s="16"/>
      <c r="L852" s="16"/>
      <c r="M852" s="16"/>
      <c r="N852" s="16"/>
      <c r="O852" s="16"/>
      <c r="P852" s="16"/>
      <c r="Q852" s="16"/>
      <c r="R852" s="16"/>
      <c r="S852" s="16"/>
      <c r="T852" s="16"/>
      <c r="U852" s="16"/>
      <c r="V852" s="16"/>
      <c r="W852" s="16"/>
      <c r="X852" s="16"/>
      <c r="Y852" s="16"/>
      <c r="Z852" s="16"/>
    </row>
    <row r="853" spans="1:26" ht="15.75" customHeight="1">
      <c r="A853" s="14"/>
      <c r="B853" s="18"/>
      <c r="C853" s="35" t="s">
        <v>27</v>
      </c>
      <c r="D853" s="16" t="s">
        <v>1062</v>
      </c>
      <c r="E853" s="18">
        <v>2</v>
      </c>
      <c r="F853" s="18">
        <v>570</v>
      </c>
      <c r="G853" s="19">
        <f t="shared" si="54"/>
        <v>0.43181818181818182</v>
      </c>
      <c r="H853" s="16"/>
      <c r="I853" s="16"/>
      <c r="J853" s="16"/>
      <c r="K853" s="16"/>
      <c r="L853" s="16"/>
      <c r="M853" s="16"/>
      <c r="N853" s="16"/>
      <c r="O853" s="16"/>
      <c r="P853" s="16"/>
      <c r="Q853" s="16"/>
      <c r="R853" s="16"/>
      <c r="S853" s="16"/>
      <c r="T853" s="16"/>
      <c r="U853" s="16"/>
      <c r="V853" s="16"/>
      <c r="W853" s="16"/>
      <c r="X853" s="16"/>
      <c r="Y853" s="16"/>
      <c r="Z853" s="16"/>
    </row>
    <row r="854" spans="1:26" ht="15.75" customHeight="1">
      <c r="A854" s="14" t="s">
        <v>1449</v>
      </c>
      <c r="B854" s="18">
        <v>2</v>
      </c>
      <c r="C854" s="35" t="s">
        <v>37</v>
      </c>
      <c r="D854" s="16" t="s">
        <v>732</v>
      </c>
      <c r="E854" s="18">
        <v>2</v>
      </c>
      <c r="F854" s="18">
        <v>750</v>
      </c>
      <c r="G854" s="19">
        <f t="shared" si="54"/>
        <v>0.56818181818181823</v>
      </c>
      <c r="H854" s="16"/>
      <c r="I854" s="16"/>
      <c r="J854" s="16"/>
      <c r="K854" s="16"/>
      <c r="L854" s="16"/>
      <c r="M854" s="16"/>
      <c r="N854" s="16"/>
      <c r="O854" s="16"/>
      <c r="P854" s="16"/>
      <c r="Q854" s="16"/>
      <c r="R854" s="16"/>
      <c r="S854" s="16"/>
      <c r="T854" s="16"/>
      <c r="U854" s="16"/>
      <c r="V854" s="16"/>
      <c r="W854" s="16"/>
      <c r="X854" s="16"/>
      <c r="Y854" s="16"/>
      <c r="Z854" s="16"/>
    </row>
    <row r="855" spans="1:26" ht="15.75" customHeight="1">
      <c r="A855" s="14"/>
      <c r="B855" s="18"/>
      <c r="C855" s="35" t="s">
        <v>29</v>
      </c>
      <c r="D855" s="16" t="s">
        <v>1055</v>
      </c>
      <c r="E855" s="18">
        <v>2</v>
      </c>
      <c r="F855" s="18">
        <v>570</v>
      </c>
      <c r="G855" s="19">
        <f t="shared" si="54"/>
        <v>0.43181818181818182</v>
      </c>
      <c r="H855" s="16"/>
      <c r="I855" s="16"/>
      <c r="J855" s="16"/>
      <c r="K855" s="16"/>
      <c r="L855" s="16"/>
      <c r="M855" s="16"/>
      <c r="N855" s="16"/>
      <c r="O855" s="16"/>
      <c r="P855" s="16"/>
      <c r="Q855" s="16"/>
      <c r="R855" s="16"/>
      <c r="S855" s="16"/>
      <c r="T855" s="16"/>
      <c r="U855" s="16"/>
      <c r="V855" s="16"/>
      <c r="W855" s="16"/>
      <c r="X855" s="16"/>
      <c r="Y855" s="16"/>
      <c r="Z855" s="16"/>
    </row>
    <row r="856" spans="1:26" ht="15.75" customHeight="1">
      <c r="A856" s="14" t="s">
        <v>1393</v>
      </c>
      <c r="B856" s="18">
        <v>3</v>
      </c>
      <c r="C856" s="35" t="s">
        <v>37</v>
      </c>
      <c r="D856" s="16" t="s">
        <v>732</v>
      </c>
      <c r="E856" s="18">
        <v>2</v>
      </c>
      <c r="F856" s="18">
        <v>750</v>
      </c>
      <c r="G856" s="19">
        <f t="shared" si="54"/>
        <v>0.56818181818181823</v>
      </c>
      <c r="H856" s="16"/>
      <c r="I856" s="16"/>
      <c r="J856" s="16"/>
      <c r="K856" s="16"/>
      <c r="L856" s="16"/>
      <c r="M856" s="16"/>
      <c r="N856" s="16"/>
      <c r="O856" s="16"/>
      <c r="P856" s="16"/>
      <c r="Q856" s="16"/>
      <c r="R856" s="16"/>
      <c r="S856" s="16"/>
      <c r="T856" s="16"/>
      <c r="U856" s="16"/>
      <c r="V856" s="16"/>
      <c r="W856" s="16"/>
      <c r="X856" s="16"/>
      <c r="Y856" s="16"/>
      <c r="Z856" s="16"/>
    </row>
    <row r="857" spans="1:26" ht="15.75" customHeight="1">
      <c r="A857" s="14"/>
      <c r="B857" s="18"/>
      <c r="C857" s="35" t="s">
        <v>25</v>
      </c>
      <c r="D857" s="16" t="s">
        <v>1059</v>
      </c>
      <c r="E857" s="18">
        <v>1</v>
      </c>
      <c r="F857" s="18">
        <v>285</v>
      </c>
      <c r="G857" s="19">
        <f t="shared" si="54"/>
        <v>0.21590909090909091</v>
      </c>
      <c r="H857" s="16"/>
      <c r="I857" s="16"/>
      <c r="J857" s="16"/>
      <c r="K857" s="16"/>
      <c r="L857" s="16"/>
      <c r="M857" s="16"/>
      <c r="N857" s="16"/>
      <c r="O857" s="16"/>
      <c r="P857" s="16"/>
      <c r="Q857" s="16"/>
      <c r="R857" s="16"/>
      <c r="S857" s="16"/>
      <c r="T857" s="16"/>
      <c r="U857" s="16"/>
      <c r="V857" s="16"/>
      <c r="W857" s="16"/>
      <c r="X857" s="16"/>
      <c r="Y857" s="16"/>
      <c r="Z857" s="16"/>
    </row>
    <row r="858" spans="1:26" ht="15.75" customHeight="1">
      <c r="A858" s="14"/>
      <c r="B858" s="18"/>
      <c r="C858" s="35" t="s">
        <v>29</v>
      </c>
      <c r="D858" s="16" t="s">
        <v>1055</v>
      </c>
      <c r="E858" s="18">
        <v>1</v>
      </c>
      <c r="F858" s="18">
        <v>285</v>
      </c>
      <c r="G858" s="19">
        <f t="shared" si="54"/>
        <v>0.21590909090909091</v>
      </c>
      <c r="H858" s="16"/>
      <c r="I858" s="16"/>
      <c r="J858" s="16"/>
      <c r="K858" s="16"/>
      <c r="L858" s="16"/>
      <c r="M858" s="16"/>
      <c r="N858" s="16"/>
      <c r="O858" s="16"/>
      <c r="P858" s="16"/>
      <c r="Q858" s="16"/>
      <c r="R858" s="16"/>
      <c r="S858" s="16"/>
      <c r="T858" s="16"/>
      <c r="U858" s="16"/>
      <c r="V858" s="16"/>
      <c r="W858" s="16"/>
      <c r="X858" s="16"/>
      <c r="Y858" s="16"/>
      <c r="Z858" s="16"/>
    </row>
    <row r="859" spans="1:26" ht="15.75" customHeight="1">
      <c r="A859" s="16" t="s">
        <v>1408</v>
      </c>
      <c r="B859" s="18">
        <v>3</v>
      </c>
      <c r="C859" s="35" t="s">
        <v>37</v>
      </c>
      <c r="D859" s="16" t="s">
        <v>732</v>
      </c>
      <c r="E859" s="18">
        <v>2</v>
      </c>
      <c r="F859" s="18">
        <v>750</v>
      </c>
      <c r="G859" s="19">
        <f t="shared" si="54"/>
        <v>0.56818181818181823</v>
      </c>
      <c r="H859" s="16"/>
      <c r="I859" s="16"/>
      <c r="J859" s="16"/>
      <c r="K859" s="16"/>
      <c r="L859" s="16"/>
      <c r="M859" s="16"/>
      <c r="N859" s="16"/>
      <c r="O859" s="16"/>
      <c r="P859" s="16"/>
      <c r="Q859" s="16"/>
      <c r="R859" s="16"/>
      <c r="S859" s="16"/>
      <c r="T859" s="16"/>
      <c r="U859" s="16"/>
      <c r="V859" s="16"/>
      <c r="W859" s="16"/>
      <c r="X859" s="16"/>
      <c r="Y859" s="16"/>
      <c r="Z859" s="16"/>
    </row>
    <row r="860" spans="1:26" ht="15.75" customHeight="1">
      <c r="A860" s="14"/>
      <c r="B860" s="18"/>
      <c r="C860" s="35" t="s">
        <v>29</v>
      </c>
      <c r="D860" s="16" t="s">
        <v>1055</v>
      </c>
      <c r="E860" s="18">
        <v>1</v>
      </c>
      <c r="F860" s="18">
        <v>285</v>
      </c>
      <c r="G860" s="19">
        <f t="shared" si="54"/>
        <v>0.21590909090909091</v>
      </c>
      <c r="H860" s="16"/>
      <c r="I860" s="16"/>
      <c r="J860" s="16"/>
      <c r="K860" s="16"/>
      <c r="L860" s="16"/>
      <c r="M860" s="16"/>
      <c r="N860" s="16"/>
      <c r="O860" s="16"/>
      <c r="P860" s="16"/>
      <c r="Q860" s="16"/>
      <c r="R860" s="16"/>
      <c r="S860" s="16"/>
      <c r="T860" s="16"/>
      <c r="U860" s="16"/>
      <c r="V860" s="16"/>
      <c r="W860" s="16"/>
      <c r="X860" s="16"/>
      <c r="Y860" s="16"/>
      <c r="Z860" s="16"/>
    </row>
    <row r="861" spans="1:26" ht="15.75" customHeight="1">
      <c r="A861" s="14"/>
      <c r="B861" s="18"/>
      <c r="C861" s="35" t="s">
        <v>27</v>
      </c>
      <c r="D861" s="16" t="s">
        <v>1062</v>
      </c>
      <c r="E861" s="18">
        <v>1</v>
      </c>
      <c r="F861" s="18">
        <v>285</v>
      </c>
      <c r="G861" s="19">
        <f t="shared" si="54"/>
        <v>0.21590909090909091</v>
      </c>
      <c r="H861" s="16"/>
      <c r="I861" s="16"/>
      <c r="J861" s="16"/>
      <c r="K861" s="16"/>
      <c r="L861" s="16"/>
      <c r="M861" s="16"/>
      <c r="N861" s="16"/>
      <c r="O861" s="16"/>
      <c r="P861" s="16"/>
      <c r="Q861" s="16"/>
      <c r="R861" s="16"/>
      <c r="S861" s="16"/>
      <c r="T861" s="16"/>
      <c r="U861" s="16"/>
      <c r="V861" s="16"/>
      <c r="W861" s="16"/>
      <c r="X861" s="16"/>
      <c r="Y861" s="16"/>
      <c r="Z861" s="16"/>
    </row>
    <row r="862" spans="1:26" ht="15.75" customHeight="1">
      <c r="A862" s="14" t="s">
        <v>1416</v>
      </c>
      <c r="B862" s="18">
        <v>3</v>
      </c>
      <c r="C862" s="35" t="s">
        <v>37</v>
      </c>
      <c r="D862" s="16" t="s">
        <v>732</v>
      </c>
      <c r="E862" s="18">
        <v>2</v>
      </c>
      <c r="F862" s="18">
        <v>750</v>
      </c>
      <c r="G862" s="19">
        <f t="shared" si="54"/>
        <v>0.56818181818181823</v>
      </c>
      <c r="H862" s="16"/>
      <c r="I862" s="16"/>
      <c r="J862" s="16"/>
      <c r="K862" s="16"/>
      <c r="L862" s="16"/>
      <c r="M862" s="16"/>
      <c r="N862" s="16"/>
      <c r="O862" s="16"/>
      <c r="P862" s="16"/>
      <c r="Q862" s="16"/>
      <c r="R862" s="16"/>
      <c r="S862" s="16"/>
      <c r="T862" s="16"/>
      <c r="U862" s="16"/>
      <c r="V862" s="16"/>
      <c r="W862" s="16"/>
      <c r="X862" s="16"/>
      <c r="Y862" s="16"/>
      <c r="Z862" s="16"/>
    </row>
    <row r="863" spans="1:26" ht="15.75" customHeight="1">
      <c r="A863" s="14"/>
      <c r="B863" s="18"/>
      <c r="C863" s="35" t="s">
        <v>29</v>
      </c>
      <c r="D863" s="16" t="s">
        <v>1055</v>
      </c>
      <c r="E863" s="18">
        <v>1</v>
      </c>
      <c r="F863" s="18">
        <v>285</v>
      </c>
      <c r="G863" s="19">
        <f t="shared" si="54"/>
        <v>0.21590909090909091</v>
      </c>
      <c r="H863" s="16"/>
      <c r="I863" s="16"/>
      <c r="J863" s="16"/>
      <c r="K863" s="16"/>
      <c r="L863" s="16"/>
      <c r="M863" s="16"/>
      <c r="N863" s="16"/>
      <c r="O863" s="16"/>
      <c r="P863" s="16"/>
      <c r="Q863" s="16"/>
      <c r="R863" s="16"/>
      <c r="S863" s="16"/>
      <c r="T863" s="16"/>
      <c r="U863" s="16"/>
      <c r="V863" s="16"/>
      <c r="W863" s="16"/>
      <c r="X863" s="16"/>
      <c r="Y863" s="16"/>
      <c r="Z863" s="16"/>
    </row>
    <row r="864" spans="1:26" ht="15.75" customHeight="1">
      <c r="A864" s="14"/>
      <c r="B864" s="18"/>
      <c r="C864" s="35" t="s">
        <v>23</v>
      </c>
      <c r="D864" s="16" t="s">
        <v>1061</v>
      </c>
      <c r="E864" s="18">
        <v>1</v>
      </c>
      <c r="F864" s="18">
        <v>285</v>
      </c>
      <c r="G864" s="19">
        <f t="shared" si="54"/>
        <v>0.21590909090909091</v>
      </c>
      <c r="H864" s="16"/>
      <c r="I864" s="16"/>
      <c r="J864" s="16"/>
      <c r="K864" s="16"/>
      <c r="L864" s="16"/>
      <c r="M864" s="16"/>
      <c r="N864" s="16"/>
      <c r="O864" s="16"/>
      <c r="P864" s="16"/>
      <c r="Q864" s="16"/>
      <c r="R864" s="16"/>
      <c r="S864" s="16"/>
      <c r="T864" s="16"/>
      <c r="U864" s="16"/>
      <c r="V864" s="16"/>
      <c r="W864" s="16"/>
      <c r="X864" s="16"/>
      <c r="Y864" s="16"/>
      <c r="Z864" s="16"/>
    </row>
    <row r="865" spans="1:26" ht="15.75" customHeight="1">
      <c r="A865" s="14" t="s">
        <v>1397</v>
      </c>
      <c r="B865" s="18">
        <v>3</v>
      </c>
      <c r="C865" s="35" t="s">
        <v>37</v>
      </c>
      <c r="D865" s="16" t="s">
        <v>732</v>
      </c>
      <c r="E865" s="18">
        <v>2</v>
      </c>
      <c r="F865" s="18">
        <v>750</v>
      </c>
      <c r="G865" s="19">
        <f t="shared" si="54"/>
        <v>0.56818181818181823</v>
      </c>
      <c r="H865" s="16"/>
      <c r="I865" s="16"/>
      <c r="J865" s="16"/>
      <c r="K865" s="16"/>
      <c r="L865" s="16"/>
      <c r="M865" s="16"/>
      <c r="N865" s="16"/>
      <c r="O865" s="16"/>
      <c r="P865" s="16"/>
      <c r="Q865" s="16"/>
      <c r="R865" s="16"/>
      <c r="S865" s="16"/>
      <c r="T865" s="16"/>
      <c r="U865" s="16"/>
      <c r="V865" s="16"/>
      <c r="W865" s="16"/>
      <c r="X865" s="16"/>
      <c r="Y865" s="16"/>
      <c r="Z865" s="16"/>
    </row>
    <row r="866" spans="1:26" ht="15.75" customHeight="1">
      <c r="A866" s="14"/>
      <c r="B866" s="18"/>
      <c r="C866" s="35" t="s">
        <v>25</v>
      </c>
      <c r="D866" s="16" t="s">
        <v>1059</v>
      </c>
      <c r="E866" s="18">
        <v>1</v>
      </c>
      <c r="F866" s="18">
        <v>285</v>
      </c>
      <c r="G866" s="19">
        <f t="shared" si="54"/>
        <v>0.21590909090909091</v>
      </c>
      <c r="H866" s="16"/>
      <c r="I866" s="16"/>
      <c r="J866" s="16"/>
      <c r="K866" s="16"/>
      <c r="L866" s="16"/>
      <c r="M866" s="16"/>
      <c r="N866" s="16"/>
      <c r="O866" s="16"/>
      <c r="P866" s="16"/>
      <c r="Q866" s="16"/>
      <c r="R866" s="16"/>
      <c r="S866" s="16"/>
      <c r="T866" s="16"/>
      <c r="U866" s="16"/>
      <c r="V866" s="16"/>
      <c r="W866" s="16"/>
      <c r="X866" s="16"/>
      <c r="Y866" s="16"/>
      <c r="Z866" s="16"/>
    </row>
    <row r="867" spans="1:26" ht="15.75" customHeight="1">
      <c r="A867" s="14"/>
      <c r="B867" s="18"/>
      <c r="C867" s="35" t="s">
        <v>23</v>
      </c>
      <c r="D867" s="16" t="s">
        <v>1061</v>
      </c>
      <c r="E867" s="18">
        <v>1</v>
      </c>
      <c r="F867" s="18">
        <v>285</v>
      </c>
      <c r="G867" s="19">
        <f t="shared" si="54"/>
        <v>0.21590909090909091</v>
      </c>
      <c r="H867" s="16"/>
      <c r="I867" s="16"/>
      <c r="J867" s="16"/>
      <c r="K867" s="16"/>
      <c r="L867" s="16"/>
      <c r="M867" s="16"/>
      <c r="N867" s="16"/>
      <c r="O867" s="16"/>
      <c r="P867" s="16"/>
      <c r="Q867" s="16"/>
      <c r="R867" s="16"/>
      <c r="S867" s="16"/>
      <c r="T867" s="16"/>
      <c r="U867" s="16"/>
      <c r="V867" s="16"/>
      <c r="W867" s="16"/>
      <c r="X867" s="16"/>
      <c r="Y867" s="16"/>
      <c r="Z867" s="16"/>
    </row>
    <row r="868" spans="1:26" ht="15.75" customHeight="1">
      <c r="A868" s="14" t="s">
        <v>1426</v>
      </c>
      <c r="B868" s="18">
        <v>3</v>
      </c>
      <c r="C868" s="35" t="s">
        <v>37</v>
      </c>
      <c r="D868" s="16" t="s">
        <v>732</v>
      </c>
      <c r="E868" s="18">
        <v>2</v>
      </c>
      <c r="F868" s="18">
        <v>750</v>
      </c>
      <c r="G868" s="19">
        <f t="shared" si="54"/>
        <v>0.56818181818181823</v>
      </c>
      <c r="H868" s="16"/>
      <c r="I868" s="16"/>
      <c r="J868" s="16"/>
      <c r="K868" s="16"/>
      <c r="L868" s="16"/>
      <c r="M868" s="16"/>
      <c r="N868" s="16"/>
      <c r="O868" s="16"/>
      <c r="P868" s="16"/>
      <c r="Q868" s="16"/>
      <c r="R868" s="16"/>
      <c r="S868" s="16"/>
      <c r="T868" s="16"/>
      <c r="U868" s="16"/>
      <c r="V868" s="16"/>
      <c r="W868" s="16"/>
      <c r="X868" s="16"/>
      <c r="Y868" s="16"/>
      <c r="Z868" s="16"/>
    </row>
    <row r="869" spans="1:26" ht="15.75" customHeight="1">
      <c r="A869" s="14"/>
      <c r="B869" s="18"/>
      <c r="C869" s="35" t="s">
        <v>25</v>
      </c>
      <c r="D869" s="16" t="s">
        <v>1059</v>
      </c>
      <c r="E869" s="18">
        <v>1</v>
      </c>
      <c r="F869" s="18">
        <v>285</v>
      </c>
      <c r="G869" s="19">
        <f t="shared" si="54"/>
        <v>0.21590909090909091</v>
      </c>
      <c r="H869" s="16"/>
      <c r="I869" s="16"/>
      <c r="J869" s="16"/>
      <c r="K869" s="16"/>
      <c r="L869" s="16"/>
      <c r="M869" s="16"/>
      <c r="N869" s="16"/>
      <c r="O869" s="16"/>
      <c r="P869" s="16"/>
      <c r="Q869" s="16"/>
      <c r="R869" s="16"/>
      <c r="S869" s="16"/>
      <c r="T869" s="16"/>
      <c r="U869" s="16"/>
      <c r="V869" s="16"/>
      <c r="W869" s="16"/>
      <c r="X869" s="16"/>
      <c r="Y869" s="16"/>
      <c r="Z869" s="16"/>
    </row>
    <row r="870" spans="1:26" ht="15.75" customHeight="1">
      <c r="A870" s="14"/>
      <c r="B870" s="18"/>
      <c r="C870" s="35" t="s">
        <v>27</v>
      </c>
      <c r="D870" s="16" t="s">
        <v>1062</v>
      </c>
      <c r="E870" s="18">
        <v>1</v>
      </c>
      <c r="F870" s="18">
        <v>285</v>
      </c>
      <c r="G870" s="19">
        <f t="shared" si="54"/>
        <v>0.21590909090909091</v>
      </c>
      <c r="H870" s="16"/>
      <c r="I870" s="16"/>
      <c r="J870" s="16"/>
      <c r="K870" s="16"/>
      <c r="L870" s="16"/>
      <c r="M870" s="16"/>
      <c r="N870" s="16"/>
      <c r="O870" s="16"/>
      <c r="P870" s="16"/>
      <c r="Q870" s="16"/>
      <c r="R870" s="16"/>
      <c r="S870" s="16"/>
      <c r="T870" s="16"/>
      <c r="U870" s="16"/>
      <c r="V870" s="16"/>
      <c r="W870" s="16"/>
      <c r="X870" s="16"/>
      <c r="Y870" s="16"/>
      <c r="Z870" s="16"/>
    </row>
    <row r="871" spans="1:26" ht="15.75" customHeight="1">
      <c r="A871" s="14" t="s">
        <v>1399</v>
      </c>
      <c r="B871" s="18">
        <v>3</v>
      </c>
      <c r="C871" s="35" t="s">
        <v>37</v>
      </c>
      <c r="D871" s="16" t="s">
        <v>732</v>
      </c>
      <c r="E871" s="18">
        <v>2</v>
      </c>
      <c r="F871" s="18">
        <v>750</v>
      </c>
      <c r="G871" s="19">
        <f t="shared" si="54"/>
        <v>0.56818181818181823</v>
      </c>
      <c r="H871" s="16"/>
      <c r="I871" s="16"/>
      <c r="J871" s="16"/>
      <c r="K871" s="16"/>
      <c r="L871" s="16"/>
      <c r="M871" s="16"/>
      <c r="N871" s="16"/>
      <c r="O871" s="16"/>
      <c r="P871" s="16"/>
      <c r="Q871" s="16"/>
      <c r="R871" s="16"/>
      <c r="S871" s="16"/>
      <c r="T871" s="16"/>
      <c r="U871" s="16"/>
      <c r="V871" s="16"/>
      <c r="W871" s="16"/>
      <c r="X871" s="16"/>
      <c r="Y871" s="16"/>
      <c r="Z871" s="16"/>
    </row>
    <row r="872" spans="1:26" ht="15.75" customHeight="1">
      <c r="A872" s="14"/>
      <c r="B872" s="18"/>
      <c r="C872" s="35" t="s">
        <v>27</v>
      </c>
      <c r="D872" s="16" t="s">
        <v>1062</v>
      </c>
      <c r="E872" s="18">
        <v>1</v>
      </c>
      <c r="F872" s="18">
        <v>285</v>
      </c>
      <c r="G872" s="19">
        <f t="shared" si="54"/>
        <v>0.21590909090909091</v>
      </c>
      <c r="H872" s="16"/>
      <c r="I872" s="16"/>
      <c r="J872" s="16"/>
      <c r="K872" s="16"/>
      <c r="L872" s="16"/>
      <c r="M872" s="16"/>
      <c r="N872" s="16"/>
      <c r="O872" s="16"/>
      <c r="P872" s="16"/>
      <c r="Q872" s="16"/>
      <c r="R872" s="16"/>
      <c r="S872" s="16"/>
      <c r="T872" s="16"/>
      <c r="U872" s="16"/>
      <c r="V872" s="16"/>
      <c r="W872" s="16"/>
      <c r="X872" s="16"/>
      <c r="Y872" s="16"/>
      <c r="Z872" s="16"/>
    </row>
    <row r="873" spans="1:26" ht="15.75" customHeight="1">
      <c r="A873" s="14"/>
      <c r="B873" s="18"/>
      <c r="C873" s="35" t="s">
        <v>23</v>
      </c>
      <c r="D873" s="16" t="s">
        <v>1061</v>
      </c>
      <c r="E873" s="18">
        <v>1</v>
      </c>
      <c r="F873" s="18">
        <v>285</v>
      </c>
      <c r="G873" s="19">
        <f t="shared" si="54"/>
        <v>0.21590909090909091</v>
      </c>
      <c r="H873" s="16"/>
      <c r="I873" s="16"/>
      <c r="J873" s="16"/>
      <c r="K873" s="16"/>
      <c r="L873" s="16"/>
      <c r="M873" s="16"/>
      <c r="N873" s="16"/>
      <c r="O873" s="16"/>
      <c r="P873" s="16"/>
      <c r="Q873" s="16"/>
      <c r="R873" s="16"/>
      <c r="S873" s="16"/>
      <c r="T873" s="16"/>
      <c r="U873" s="16"/>
      <c r="V873" s="16"/>
      <c r="W873" s="16"/>
      <c r="X873" s="16"/>
      <c r="Y873" s="16"/>
      <c r="Z873" s="16"/>
    </row>
    <row r="874" spans="1:26" ht="15.75" customHeight="1">
      <c r="A874" s="14" t="s">
        <v>1425</v>
      </c>
      <c r="B874" s="18">
        <v>1</v>
      </c>
      <c r="C874" s="33">
        <v>4714781020794</v>
      </c>
      <c r="D874" s="14" t="s">
        <v>264</v>
      </c>
      <c r="E874" s="18">
        <v>2</v>
      </c>
      <c r="F874" s="18">
        <v>230</v>
      </c>
      <c r="G874" s="19">
        <f t="shared" ref="G874:G882" si="55">F874/230</f>
        <v>1</v>
      </c>
      <c r="H874" s="16"/>
      <c r="I874" s="16"/>
      <c r="J874" s="16"/>
      <c r="K874" s="16"/>
      <c r="L874" s="16"/>
      <c r="M874" s="16"/>
      <c r="N874" s="16"/>
      <c r="O874" s="16"/>
      <c r="P874" s="16"/>
      <c r="Q874" s="16"/>
      <c r="R874" s="16"/>
      <c r="S874" s="16"/>
      <c r="T874" s="16"/>
      <c r="U874" s="16"/>
      <c r="V874" s="16"/>
      <c r="W874" s="16"/>
      <c r="X874" s="16"/>
      <c r="Y874" s="16"/>
      <c r="Z874" s="16"/>
    </row>
    <row r="875" spans="1:26" ht="15.75" customHeight="1">
      <c r="A875" s="14" t="s">
        <v>1450</v>
      </c>
      <c r="B875" s="18">
        <v>1</v>
      </c>
      <c r="C875" s="33">
        <v>4714781020800</v>
      </c>
      <c r="D875" s="14" t="s">
        <v>271</v>
      </c>
      <c r="E875" s="18">
        <v>2</v>
      </c>
      <c r="F875" s="18">
        <v>230</v>
      </c>
      <c r="G875" s="19">
        <f t="shared" si="55"/>
        <v>1</v>
      </c>
      <c r="H875" s="16"/>
      <c r="I875" s="16"/>
      <c r="J875" s="16"/>
      <c r="K875" s="16"/>
      <c r="L875" s="16"/>
      <c r="M875" s="16"/>
      <c r="N875" s="16"/>
      <c r="O875" s="16"/>
      <c r="P875" s="16"/>
      <c r="Q875" s="16"/>
      <c r="R875" s="16"/>
      <c r="S875" s="16"/>
      <c r="T875" s="16"/>
      <c r="U875" s="16"/>
      <c r="V875" s="16"/>
      <c r="W875" s="16"/>
      <c r="X875" s="16"/>
      <c r="Y875" s="16"/>
      <c r="Z875" s="16"/>
    </row>
    <row r="876" spans="1:26" ht="15.75" customHeight="1">
      <c r="A876" s="14" t="s">
        <v>1451</v>
      </c>
      <c r="B876" s="18">
        <v>1</v>
      </c>
      <c r="C876" s="33">
        <v>4714781020817</v>
      </c>
      <c r="D876" s="14" t="s">
        <v>303</v>
      </c>
      <c r="E876" s="18">
        <v>2</v>
      </c>
      <c r="F876" s="18">
        <v>230</v>
      </c>
      <c r="G876" s="19">
        <f t="shared" si="55"/>
        <v>1</v>
      </c>
      <c r="H876" s="16"/>
      <c r="I876" s="16"/>
      <c r="J876" s="16"/>
      <c r="K876" s="16"/>
      <c r="L876" s="16"/>
      <c r="M876" s="16"/>
      <c r="N876" s="16"/>
      <c r="O876" s="16"/>
      <c r="P876" s="16"/>
      <c r="Q876" s="16"/>
      <c r="R876" s="16"/>
      <c r="S876" s="16"/>
      <c r="T876" s="16"/>
      <c r="U876" s="16"/>
      <c r="V876" s="16"/>
      <c r="W876" s="16"/>
      <c r="X876" s="16"/>
      <c r="Y876" s="16"/>
      <c r="Z876" s="16"/>
    </row>
    <row r="877" spans="1:26" ht="15.75" customHeight="1">
      <c r="A877" s="14" t="s">
        <v>1433</v>
      </c>
      <c r="B877" s="18">
        <v>2</v>
      </c>
      <c r="C877" s="33">
        <v>4714781020794</v>
      </c>
      <c r="D877" s="14" t="s">
        <v>264</v>
      </c>
      <c r="E877" s="18">
        <v>1</v>
      </c>
      <c r="F877" s="18">
        <v>115</v>
      </c>
      <c r="G877" s="19">
        <f t="shared" si="55"/>
        <v>0.5</v>
      </c>
      <c r="H877" s="16"/>
      <c r="I877" s="16"/>
      <c r="J877" s="16"/>
      <c r="K877" s="16"/>
      <c r="L877" s="16"/>
      <c r="M877" s="16"/>
      <c r="N877" s="16"/>
      <c r="O877" s="16"/>
      <c r="P877" s="16"/>
      <c r="Q877" s="16"/>
      <c r="R877" s="16"/>
      <c r="S877" s="16"/>
      <c r="T877" s="16"/>
      <c r="U877" s="16"/>
      <c r="V877" s="16"/>
      <c r="W877" s="16"/>
      <c r="X877" s="16"/>
      <c r="Y877" s="16"/>
      <c r="Z877" s="16"/>
    </row>
    <row r="878" spans="1:26" ht="15.75" customHeight="1">
      <c r="A878" s="14"/>
      <c r="B878" s="14"/>
      <c r="C878" s="33">
        <v>4714781020800</v>
      </c>
      <c r="D878" s="14" t="s">
        <v>271</v>
      </c>
      <c r="E878" s="18">
        <v>1</v>
      </c>
      <c r="F878" s="18">
        <v>115</v>
      </c>
      <c r="G878" s="19">
        <f t="shared" si="55"/>
        <v>0.5</v>
      </c>
      <c r="H878" s="16"/>
      <c r="I878" s="16"/>
      <c r="J878" s="16"/>
      <c r="K878" s="16"/>
      <c r="L878" s="16"/>
      <c r="M878" s="16"/>
      <c r="N878" s="16"/>
      <c r="O878" s="16"/>
      <c r="P878" s="16"/>
      <c r="Q878" s="16"/>
      <c r="R878" s="16"/>
      <c r="S878" s="16"/>
      <c r="T878" s="16"/>
      <c r="U878" s="16"/>
      <c r="V878" s="16"/>
      <c r="W878" s="16"/>
      <c r="X878" s="16"/>
      <c r="Y878" s="16"/>
      <c r="Z878" s="16"/>
    </row>
    <row r="879" spans="1:26" ht="15.75" customHeight="1">
      <c r="A879" s="14" t="s">
        <v>1452</v>
      </c>
      <c r="B879" s="18">
        <v>2</v>
      </c>
      <c r="C879" s="33">
        <v>4714781020794</v>
      </c>
      <c r="D879" s="14" t="s">
        <v>264</v>
      </c>
      <c r="E879" s="18">
        <v>1</v>
      </c>
      <c r="F879" s="18">
        <v>115</v>
      </c>
      <c r="G879" s="19">
        <f t="shared" si="55"/>
        <v>0.5</v>
      </c>
      <c r="H879" s="16"/>
      <c r="I879" s="16"/>
      <c r="J879" s="16"/>
      <c r="K879" s="16"/>
      <c r="L879" s="16"/>
      <c r="M879" s="16"/>
      <c r="N879" s="16"/>
      <c r="O879" s="16"/>
      <c r="P879" s="16"/>
      <c r="Q879" s="16"/>
      <c r="R879" s="16"/>
      <c r="S879" s="16"/>
      <c r="T879" s="16"/>
      <c r="U879" s="16"/>
      <c r="V879" s="16"/>
      <c r="W879" s="16"/>
      <c r="X879" s="16"/>
      <c r="Y879" s="16"/>
      <c r="Z879" s="16"/>
    </row>
    <row r="880" spans="1:26" ht="15.75" customHeight="1">
      <c r="A880" s="14"/>
      <c r="B880" s="14"/>
      <c r="C880" s="33">
        <v>4714781020817</v>
      </c>
      <c r="D880" s="14" t="s">
        <v>303</v>
      </c>
      <c r="E880" s="18">
        <v>1</v>
      </c>
      <c r="F880" s="18">
        <v>115</v>
      </c>
      <c r="G880" s="19">
        <f t="shared" si="55"/>
        <v>0.5</v>
      </c>
      <c r="H880" s="16"/>
      <c r="I880" s="16"/>
      <c r="J880" s="16"/>
      <c r="K880" s="16"/>
      <c r="L880" s="16"/>
      <c r="M880" s="16"/>
      <c r="N880" s="16"/>
      <c r="O880" s="16"/>
      <c r="P880" s="16"/>
      <c r="Q880" s="16"/>
      <c r="R880" s="16"/>
      <c r="S880" s="16"/>
      <c r="T880" s="16"/>
      <c r="U880" s="16"/>
      <c r="V880" s="16"/>
      <c r="W880" s="16"/>
      <c r="X880" s="16"/>
      <c r="Y880" s="16"/>
      <c r="Z880" s="16"/>
    </row>
    <row r="881" spans="1:26" ht="15.75" customHeight="1">
      <c r="A881" s="14" t="s">
        <v>1421</v>
      </c>
      <c r="B881" s="18">
        <v>2</v>
      </c>
      <c r="C881" s="33">
        <v>4714781020800</v>
      </c>
      <c r="D881" s="14" t="s">
        <v>271</v>
      </c>
      <c r="E881" s="18">
        <v>1</v>
      </c>
      <c r="F881" s="18">
        <v>115</v>
      </c>
      <c r="G881" s="19">
        <f t="shared" si="55"/>
        <v>0.5</v>
      </c>
      <c r="H881" s="16"/>
      <c r="I881" s="16"/>
      <c r="J881" s="16"/>
      <c r="K881" s="16"/>
      <c r="L881" s="16"/>
      <c r="M881" s="16"/>
      <c r="N881" s="16"/>
      <c r="O881" s="16"/>
      <c r="P881" s="16"/>
      <c r="Q881" s="16"/>
      <c r="R881" s="16"/>
      <c r="S881" s="16"/>
      <c r="T881" s="16"/>
      <c r="U881" s="16"/>
      <c r="V881" s="16"/>
      <c r="W881" s="16"/>
      <c r="X881" s="16"/>
      <c r="Y881" s="16"/>
      <c r="Z881" s="16"/>
    </row>
    <row r="882" spans="1:26" ht="15.75" customHeight="1">
      <c r="A882" s="14"/>
      <c r="B882" s="14"/>
      <c r="C882" s="33">
        <v>4714781020817</v>
      </c>
      <c r="D882" s="14" t="s">
        <v>303</v>
      </c>
      <c r="E882" s="18">
        <v>1</v>
      </c>
      <c r="F882" s="18">
        <v>115</v>
      </c>
      <c r="G882" s="19">
        <f t="shared" si="55"/>
        <v>0.5</v>
      </c>
      <c r="H882" s="16"/>
      <c r="I882" s="16"/>
      <c r="J882" s="16"/>
      <c r="K882" s="16"/>
      <c r="L882" s="16"/>
      <c r="M882" s="16"/>
      <c r="N882" s="16"/>
      <c r="O882" s="16"/>
      <c r="P882" s="16"/>
      <c r="Q882" s="16"/>
      <c r="R882" s="16"/>
      <c r="S882" s="16"/>
      <c r="T882" s="16"/>
      <c r="U882" s="16"/>
      <c r="V882" s="16"/>
      <c r="W882" s="16"/>
      <c r="X882" s="16"/>
      <c r="Y882" s="16"/>
      <c r="Z882" s="16"/>
    </row>
    <row r="883" spans="1:26" ht="15.75" customHeight="1">
      <c r="A883" s="14" t="s">
        <v>1453</v>
      </c>
      <c r="B883" s="18">
        <v>1</v>
      </c>
      <c r="C883" s="33">
        <v>4714781020770</v>
      </c>
      <c r="D883" s="14" t="s">
        <v>305</v>
      </c>
      <c r="E883" s="18">
        <v>2</v>
      </c>
      <c r="F883" s="18">
        <v>270</v>
      </c>
      <c r="G883" s="19">
        <f t="shared" ref="G883:G886" si="56">F883/270</f>
        <v>1</v>
      </c>
      <c r="H883" s="16"/>
      <c r="I883" s="16"/>
      <c r="J883" s="16"/>
      <c r="K883" s="16"/>
      <c r="L883" s="16"/>
      <c r="M883" s="16"/>
      <c r="N883" s="16"/>
      <c r="O883" s="16"/>
      <c r="P883" s="16"/>
      <c r="Q883" s="16"/>
      <c r="R883" s="16"/>
      <c r="S883" s="16"/>
      <c r="T883" s="16"/>
      <c r="U883" s="16"/>
      <c r="V883" s="16"/>
      <c r="W883" s="16"/>
      <c r="X883" s="16"/>
      <c r="Y883" s="16"/>
      <c r="Z883" s="16"/>
    </row>
    <row r="884" spans="1:26" ht="15.75" customHeight="1">
      <c r="A884" s="14" t="s">
        <v>1402</v>
      </c>
      <c r="B884" s="18">
        <v>1</v>
      </c>
      <c r="C884" s="33">
        <v>4714781020787</v>
      </c>
      <c r="D884" s="14" t="s">
        <v>307</v>
      </c>
      <c r="E884" s="18">
        <v>2</v>
      </c>
      <c r="F884" s="18">
        <v>270</v>
      </c>
      <c r="G884" s="19">
        <f t="shared" si="56"/>
        <v>1</v>
      </c>
      <c r="H884" s="16"/>
      <c r="I884" s="16"/>
      <c r="J884" s="16"/>
      <c r="K884" s="16"/>
      <c r="L884" s="16"/>
      <c r="M884" s="16"/>
      <c r="N884" s="16"/>
      <c r="O884" s="16"/>
      <c r="P884" s="16"/>
      <c r="Q884" s="16"/>
      <c r="R884" s="16"/>
      <c r="S884" s="16"/>
      <c r="T884" s="16"/>
      <c r="U884" s="16"/>
      <c r="V884" s="16"/>
      <c r="W884" s="16"/>
      <c r="X884" s="16"/>
      <c r="Y884" s="16"/>
      <c r="Z884" s="16"/>
    </row>
    <row r="885" spans="1:26" ht="15.75" customHeight="1">
      <c r="A885" s="14" t="s">
        <v>1401</v>
      </c>
      <c r="B885" s="18">
        <v>2</v>
      </c>
      <c r="C885" s="33">
        <v>4714781020770</v>
      </c>
      <c r="D885" s="14" t="s">
        <v>305</v>
      </c>
      <c r="E885" s="18">
        <v>1</v>
      </c>
      <c r="F885" s="18">
        <v>135</v>
      </c>
      <c r="G885" s="19">
        <f t="shared" si="56"/>
        <v>0.5</v>
      </c>
      <c r="H885" s="16"/>
      <c r="I885" s="16"/>
      <c r="J885" s="16"/>
      <c r="K885" s="16"/>
      <c r="L885" s="16"/>
      <c r="M885" s="16"/>
      <c r="N885" s="16"/>
      <c r="O885" s="16"/>
      <c r="P885" s="16"/>
      <c r="Q885" s="16"/>
      <c r="R885" s="16"/>
      <c r="S885" s="16"/>
      <c r="T885" s="16"/>
      <c r="U885" s="16"/>
      <c r="V885" s="16"/>
      <c r="W885" s="16"/>
      <c r="X885" s="16"/>
      <c r="Y885" s="16"/>
      <c r="Z885" s="16"/>
    </row>
    <row r="886" spans="1:26" ht="15.75" customHeight="1">
      <c r="A886" s="14"/>
      <c r="B886" s="14"/>
      <c r="C886" s="33">
        <v>4714781020787</v>
      </c>
      <c r="D886" s="14" t="s">
        <v>307</v>
      </c>
      <c r="E886" s="18">
        <v>1</v>
      </c>
      <c r="F886" s="18">
        <v>135</v>
      </c>
      <c r="G886" s="19">
        <f t="shared" si="56"/>
        <v>0.5</v>
      </c>
      <c r="H886" s="16"/>
      <c r="I886" s="16"/>
      <c r="J886" s="16"/>
      <c r="K886" s="16"/>
      <c r="L886" s="16"/>
      <c r="M886" s="16"/>
      <c r="N886" s="16"/>
      <c r="O886" s="16"/>
      <c r="P886" s="16"/>
      <c r="Q886" s="16"/>
      <c r="R886" s="16"/>
      <c r="S886" s="16"/>
      <c r="T886" s="16"/>
      <c r="U886" s="16"/>
      <c r="V886" s="16"/>
      <c r="W886" s="16"/>
      <c r="X886" s="16"/>
      <c r="Y886" s="16"/>
      <c r="Z886" s="16"/>
    </row>
    <row r="887" spans="1:26" ht="15.75" customHeight="1">
      <c r="A887" s="14" t="s">
        <v>1403</v>
      </c>
      <c r="B887" s="18">
        <v>1</v>
      </c>
      <c r="C887" s="33">
        <v>4714781020848</v>
      </c>
      <c r="D887" s="14" t="s">
        <v>322</v>
      </c>
      <c r="E887" s="18">
        <v>2</v>
      </c>
      <c r="F887" s="18">
        <v>650</v>
      </c>
      <c r="G887" s="19">
        <f t="shared" ref="G887:G902" si="57">F887/650</f>
        <v>1</v>
      </c>
      <c r="H887" s="16"/>
      <c r="I887" s="16"/>
      <c r="J887" s="16"/>
      <c r="K887" s="16"/>
      <c r="L887" s="16"/>
      <c r="M887" s="16"/>
      <c r="N887" s="16"/>
      <c r="O887" s="16"/>
      <c r="P887" s="16"/>
      <c r="Q887" s="16"/>
      <c r="R887" s="16"/>
      <c r="S887" s="16"/>
      <c r="T887" s="16"/>
      <c r="U887" s="16"/>
      <c r="V887" s="16"/>
      <c r="W887" s="16"/>
      <c r="X887" s="16"/>
      <c r="Y887" s="16"/>
      <c r="Z887" s="16"/>
    </row>
    <row r="888" spans="1:26" ht="15.75" customHeight="1">
      <c r="A888" s="14" t="s">
        <v>1454</v>
      </c>
      <c r="B888" s="18">
        <v>1</v>
      </c>
      <c r="C888" s="33" t="s">
        <v>445</v>
      </c>
      <c r="D888" s="14" t="s">
        <v>324</v>
      </c>
      <c r="E888" s="18">
        <v>2</v>
      </c>
      <c r="F888" s="18">
        <v>650</v>
      </c>
      <c r="G888" s="19">
        <f t="shared" si="57"/>
        <v>1</v>
      </c>
      <c r="H888" s="16"/>
      <c r="I888" s="16"/>
      <c r="J888" s="16"/>
      <c r="K888" s="16"/>
      <c r="L888" s="16"/>
      <c r="M888" s="16"/>
      <c r="N888" s="16"/>
      <c r="O888" s="16"/>
      <c r="P888" s="16"/>
      <c r="Q888" s="16"/>
      <c r="R888" s="16"/>
      <c r="S888" s="16"/>
      <c r="T888" s="16"/>
      <c r="U888" s="16"/>
      <c r="V888" s="16"/>
      <c r="W888" s="16"/>
      <c r="X888" s="16"/>
      <c r="Y888" s="16"/>
      <c r="Z888" s="16"/>
    </row>
    <row r="889" spans="1:26" ht="15.75" customHeight="1">
      <c r="A889" s="14" t="s">
        <v>1410</v>
      </c>
      <c r="B889" s="18">
        <v>2</v>
      </c>
      <c r="C889" s="33">
        <v>4714781020848</v>
      </c>
      <c r="D889" s="14" t="s">
        <v>322</v>
      </c>
      <c r="E889" s="18">
        <v>1</v>
      </c>
      <c r="F889" s="18">
        <v>325</v>
      </c>
      <c r="G889" s="19">
        <f t="shared" si="57"/>
        <v>0.5</v>
      </c>
      <c r="H889" s="16"/>
      <c r="I889" s="16"/>
      <c r="J889" s="16"/>
      <c r="K889" s="16"/>
      <c r="L889" s="16"/>
      <c r="M889" s="16"/>
      <c r="N889" s="16"/>
      <c r="O889" s="16"/>
      <c r="P889" s="16"/>
      <c r="Q889" s="16"/>
      <c r="R889" s="16"/>
      <c r="S889" s="16"/>
      <c r="T889" s="16"/>
      <c r="U889" s="16"/>
      <c r="V889" s="16"/>
      <c r="W889" s="16"/>
      <c r="X889" s="16"/>
      <c r="Y889" s="16"/>
      <c r="Z889" s="16"/>
    </row>
    <row r="890" spans="1:26" ht="15.75" customHeight="1">
      <c r="A890" s="14"/>
      <c r="B890" s="14"/>
      <c r="C890" s="33" t="s">
        <v>445</v>
      </c>
      <c r="D890" s="14" t="s">
        <v>324</v>
      </c>
      <c r="E890" s="18">
        <v>1</v>
      </c>
      <c r="F890" s="18">
        <v>325</v>
      </c>
      <c r="G890" s="19">
        <f t="shared" si="57"/>
        <v>0.5</v>
      </c>
      <c r="H890" s="16"/>
      <c r="I890" s="16"/>
      <c r="J890" s="16"/>
      <c r="K890" s="16"/>
      <c r="L890" s="16"/>
      <c r="M890" s="16"/>
      <c r="N890" s="16"/>
      <c r="O890" s="16"/>
      <c r="P890" s="16"/>
      <c r="Q890" s="16"/>
      <c r="R890" s="16"/>
      <c r="S890" s="16"/>
      <c r="T890" s="16"/>
      <c r="U890" s="16"/>
      <c r="V890" s="16"/>
      <c r="W890" s="16"/>
      <c r="X890" s="16"/>
      <c r="Y890" s="16"/>
      <c r="Z890" s="16"/>
    </row>
    <row r="891" spans="1:26" ht="15.75" customHeight="1">
      <c r="A891" s="14" t="s">
        <v>1455</v>
      </c>
      <c r="B891" s="18">
        <v>1</v>
      </c>
      <c r="C891" s="33">
        <v>4714781020824</v>
      </c>
      <c r="D891" s="14" t="s">
        <v>325</v>
      </c>
      <c r="E891" s="18">
        <v>2</v>
      </c>
      <c r="F891" s="18">
        <v>650</v>
      </c>
      <c r="G891" s="19">
        <f t="shared" si="57"/>
        <v>1</v>
      </c>
      <c r="H891" s="16"/>
      <c r="I891" s="16"/>
      <c r="J891" s="16"/>
      <c r="K891" s="16"/>
      <c r="L891" s="16"/>
      <c r="M891" s="16"/>
      <c r="N891" s="16"/>
      <c r="O891" s="16"/>
      <c r="P891" s="16"/>
      <c r="Q891" s="16"/>
      <c r="R891" s="16"/>
      <c r="S891" s="16"/>
      <c r="T891" s="16"/>
      <c r="U891" s="16"/>
      <c r="V891" s="16"/>
      <c r="W891" s="16"/>
      <c r="X891" s="16"/>
      <c r="Y891" s="16"/>
      <c r="Z891" s="16"/>
    </row>
    <row r="892" spans="1:26" ht="15.75" customHeight="1">
      <c r="A892" s="14" t="s">
        <v>1456</v>
      </c>
      <c r="B892" s="18">
        <v>1</v>
      </c>
      <c r="C892" s="33">
        <v>4714781020831</v>
      </c>
      <c r="D892" s="14" t="s">
        <v>326</v>
      </c>
      <c r="E892" s="18">
        <v>2</v>
      </c>
      <c r="F892" s="18">
        <v>650</v>
      </c>
      <c r="G892" s="19">
        <f t="shared" si="57"/>
        <v>1</v>
      </c>
      <c r="H892" s="16"/>
      <c r="I892" s="16"/>
      <c r="J892" s="16"/>
      <c r="K892" s="16"/>
      <c r="L892" s="16"/>
      <c r="M892" s="16"/>
      <c r="N892" s="16"/>
      <c r="O892" s="16"/>
      <c r="P892" s="16"/>
      <c r="Q892" s="16"/>
      <c r="R892" s="16"/>
      <c r="S892" s="16"/>
      <c r="T892" s="16"/>
      <c r="U892" s="16"/>
      <c r="V892" s="16"/>
      <c r="W892" s="16"/>
      <c r="X892" s="16"/>
      <c r="Y892" s="16"/>
      <c r="Z892" s="16"/>
    </row>
    <row r="893" spans="1:26" ht="15.75" customHeight="1">
      <c r="A893" s="14" t="s">
        <v>1428</v>
      </c>
      <c r="B893" s="18">
        <v>2</v>
      </c>
      <c r="C893" s="33">
        <v>4714781020824</v>
      </c>
      <c r="D893" s="14" t="s">
        <v>325</v>
      </c>
      <c r="E893" s="18">
        <v>1</v>
      </c>
      <c r="F893" s="18">
        <v>325</v>
      </c>
      <c r="G893" s="19">
        <f t="shared" si="57"/>
        <v>0.5</v>
      </c>
      <c r="H893" s="16"/>
      <c r="I893" s="16"/>
      <c r="J893" s="16"/>
      <c r="K893" s="16"/>
      <c r="L893" s="16"/>
      <c r="M893" s="16"/>
      <c r="N893" s="16"/>
      <c r="O893" s="16"/>
      <c r="P893" s="16"/>
      <c r="Q893" s="16"/>
      <c r="R893" s="16"/>
      <c r="S893" s="16"/>
      <c r="T893" s="16"/>
      <c r="U893" s="16"/>
      <c r="V893" s="16"/>
      <c r="W893" s="16"/>
      <c r="X893" s="16"/>
      <c r="Y893" s="16"/>
      <c r="Z893" s="16"/>
    </row>
    <row r="894" spans="1:26" ht="15.75" customHeight="1">
      <c r="A894" s="14"/>
      <c r="B894" s="14"/>
      <c r="C894" s="33">
        <v>4714781020831</v>
      </c>
      <c r="D894" s="14" t="s">
        <v>326</v>
      </c>
      <c r="E894" s="18">
        <v>1</v>
      </c>
      <c r="F894" s="18">
        <v>325</v>
      </c>
      <c r="G894" s="19">
        <f t="shared" si="57"/>
        <v>0.5</v>
      </c>
      <c r="H894" s="16"/>
      <c r="I894" s="16"/>
      <c r="J894" s="16"/>
      <c r="K894" s="16"/>
      <c r="L894" s="16"/>
      <c r="M894" s="16"/>
      <c r="N894" s="16"/>
      <c r="O894" s="16"/>
      <c r="P894" s="16"/>
      <c r="Q894" s="16"/>
      <c r="R894" s="16"/>
      <c r="S894" s="16"/>
      <c r="T894" s="16"/>
      <c r="U894" s="16"/>
      <c r="V894" s="16"/>
      <c r="W894" s="16"/>
      <c r="X894" s="16"/>
      <c r="Y894" s="16"/>
      <c r="Z894" s="16"/>
    </row>
    <row r="895" spans="1:26" ht="15.75" customHeight="1">
      <c r="A895" s="14" t="s">
        <v>1457</v>
      </c>
      <c r="B895" s="18">
        <v>2</v>
      </c>
      <c r="C895" s="33">
        <v>4714781020848</v>
      </c>
      <c r="D895" s="14" t="s">
        <v>322</v>
      </c>
      <c r="E895" s="18">
        <v>1</v>
      </c>
      <c r="F895" s="18">
        <v>325</v>
      </c>
      <c r="G895" s="19">
        <f t="shared" si="57"/>
        <v>0.5</v>
      </c>
      <c r="H895" s="16"/>
      <c r="I895" s="16"/>
      <c r="J895" s="16"/>
      <c r="K895" s="16"/>
      <c r="L895" s="16"/>
      <c r="M895" s="16"/>
      <c r="N895" s="16"/>
      <c r="O895" s="16"/>
      <c r="P895" s="16"/>
      <c r="Q895" s="16"/>
      <c r="R895" s="16"/>
      <c r="S895" s="16"/>
      <c r="T895" s="16"/>
      <c r="U895" s="16"/>
      <c r="V895" s="16"/>
      <c r="W895" s="16"/>
      <c r="X895" s="16"/>
      <c r="Y895" s="16"/>
      <c r="Z895" s="16"/>
    </row>
    <row r="896" spans="1:26" ht="15.75" customHeight="1">
      <c r="A896" s="14"/>
      <c r="B896" s="14"/>
      <c r="C896" s="33">
        <v>4714781020824</v>
      </c>
      <c r="D896" s="14" t="s">
        <v>325</v>
      </c>
      <c r="E896" s="18">
        <v>1</v>
      </c>
      <c r="F896" s="18">
        <v>325</v>
      </c>
      <c r="G896" s="19">
        <f t="shared" si="57"/>
        <v>0.5</v>
      </c>
      <c r="H896" s="16"/>
      <c r="I896" s="16"/>
      <c r="J896" s="16"/>
      <c r="K896" s="16"/>
      <c r="L896" s="16"/>
      <c r="M896" s="16"/>
      <c r="N896" s="16"/>
      <c r="O896" s="16"/>
      <c r="P896" s="16"/>
      <c r="Q896" s="16"/>
      <c r="R896" s="16"/>
      <c r="S896" s="16"/>
      <c r="T896" s="16"/>
      <c r="U896" s="16"/>
      <c r="V896" s="16"/>
      <c r="W896" s="16"/>
      <c r="X896" s="16"/>
      <c r="Y896" s="16"/>
      <c r="Z896" s="16"/>
    </row>
    <row r="897" spans="1:26" ht="15.75" customHeight="1">
      <c r="A897" s="14" t="s">
        <v>1417</v>
      </c>
      <c r="B897" s="18">
        <v>2</v>
      </c>
      <c r="C897" s="33">
        <v>4714781020848</v>
      </c>
      <c r="D897" s="14" t="s">
        <v>322</v>
      </c>
      <c r="E897" s="18">
        <v>1</v>
      </c>
      <c r="F897" s="18">
        <v>325</v>
      </c>
      <c r="G897" s="19">
        <f t="shared" si="57"/>
        <v>0.5</v>
      </c>
      <c r="H897" s="16"/>
      <c r="I897" s="16"/>
      <c r="J897" s="16"/>
      <c r="K897" s="16"/>
      <c r="L897" s="16"/>
      <c r="M897" s="16"/>
      <c r="N897" s="16"/>
      <c r="O897" s="16"/>
      <c r="P897" s="16"/>
      <c r="Q897" s="16"/>
      <c r="R897" s="16"/>
      <c r="S897" s="16"/>
      <c r="T897" s="16"/>
      <c r="U897" s="16"/>
      <c r="V897" s="16"/>
      <c r="W897" s="16"/>
      <c r="X897" s="16"/>
      <c r="Y897" s="16"/>
      <c r="Z897" s="16"/>
    </row>
    <row r="898" spans="1:26" ht="15.75" customHeight="1">
      <c r="A898" s="14"/>
      <c r="B898" s="14"/>
      <c r="C898" s="33">
        <v>4714781020831</v>
      </c>
      <c r="D898" s="14" t="s">
        <v>326</v>
      </c>
      <c r="E898" s="18">
        <v>1</v>
      </c>
      <c r="F898" s="18">
        <v>325</v>
      </c>
      <c r="G898" s="19">
        <f t="shared" si="57"/>
        <v>0.5</v>
      </c>
      <c r="H898" s="16"/>
      <c r="I898" s="16"/>
      <c r="J898" s="16"/>
      <c r="K898" s="16"/>
      <c r="L898" s="16"/>
      <c r="M898" s="16"/>
      <c r="N898" s="16"/>
      <c r="O898" s="16"/>
      <c r="P898" s="16"/>
      <c r="Q898" s="16"/>
      <c r="R898" s="16"/>
      <c r="S898" s="16"/>
      <c r="T898" s="16"/>
      <c r="U898" s="16"/>
      <c r="V898" s="16"/>
      <c r="W898" s="16"/>
      <c r="X898" s="16"/>
      <c r="Y898" s="16"/>
      <c r="Z898" s="16"/>
    </row>
    <row r="899" spans="1:26" ht="15.75" customHeight="1">
      <c r="A899" s="14" t="s">
        <v>1458</v>
      </c>
      <c r="B899" s="18">
        <v>2</v>
      </c>
      <c r="C899" s="33" t="s">
        <v>445</v>
      </c>
      <c r="D899" s="14" t="s">
        <v>324</v>
      </c>
      <c r="E899" s="18">
        <v>1</v>
      </c>
      <c r="F899" s="18">
        <v>325</v>
      </c>
      <c r="G899" s="19">
        <f t="shared" si="57"/>
        <v>0.5</v>
      </c>
      <c r="H899" s="16"/>
      <c r="I899" s="16"/>
      <c r="J899" s="16"/>
      <c r="K899" s="16"/>
      <c r="L899" s="16"/>
      <c r="M899" s="16"/>
      <c r="N899" s="16"/>
      <c r="O899" s="16"/>
      <c r="P899" s="16"/>
      <c r="Q899" s="16"/>
      <c r="R899" s="16"/>
      <c r="S899" s="16"/>
      <c r="T899" s="16"/>
      <c r="U899" s="16"/>
      <c r="V899" s="16"/>
      <c r="W899" s="16"/>
      <c r="X899" s="16"/>
      <c r="Y899" s="16"/>
      <c r="Z899" s="16"/>
    </row>
    <row r="900" spans="1:26" ht="15.75" customHeight="1">
      <c r="A900" s="14"/>
      <c r="B900" s="14"/>
      <c r="C900" s="33">
        <v>4714781020824</v>
      </c>
      <c r="D900" s="14" t="s">
        <v>325</v>
      </c>
      <c r="E900" s="18">
        <v>1</v>
      </c>
      <c r="F900" s="18">
        <v>325</v>
      </c>
      <c r="G900" s="19">
        <f t="shared" si="57"/>
        <v>0.5</v>
      </c>
      <c r="H900" s="16"/>
      <c r="I900" s="16"/>
      <c r="J900" s="16"/>
      <c r="K900" s="16"/>
      <c r="L900" s="16"/>
      <c r="M900" s="16"/>
      <c r="N900" s="16"/>
      <c r="O900" s="16"/>
      <c r="P900" s="16"/>
      <c r="Q900" s="16"/>
      <c r="R900" s="16"/>
      <c r="S900" s="16"/>
      <c r="T900" s="16"/>
      <c r="U900" s="16"/>
      <c r="V900" s="16"/>
      <c r="W900" s="16"/>
      <c r="X900" s="16"/>
      <c r="Y900" s="16"/>
      <c r="Z900" s="16"/>
    </row>
    <row r="901" spans="1:26" ht="15.75" customHeight="1">
      <c r="A901" s="14" t="s">
        <v>1470</v>
      </c>
      <c r="B901" s="18">
        <v>2</v>
      </c>
      <c r="C901" s="33" t="s">
        <v>445</v>
      </c>
      <c r="D901" s="14" t="s">
        <v>324</v>
      </c>
      <c r="E901" s="18">
        <v>1</v>
      </c>
      <c r="F901" s="18">
        <v>325</v>
      </c>
      <c r="G901" s="19">
        <f t="shared" si="57"/>
        <v>0.5</v>
      </c>
      <c r="H901" s="16"/>
      <c r="I901" s="16"/>
      <c r="J901" s="16"/>
      <c r="K901" s="16"/>
      <c r="L901" s="16"/>
      <c r="M901" s="16"/>
      <c r="N901" s="16"/>
      <c r="O901" s="16"/>
      <c r="P901" s="16"/>
      <c r="Q901" s="16"/>
      <c r="R901" s="16"/>
      <c r="S901" s="16"/>
      <c r="T901" s="16"/>
      <c r="U901" s="16"/>
      <c r="V901" s="16"/>
      <c r="W901" s="16"/>
      <c r="X901" s="16"/>
      <c r="Y901" s="16"/>
      <c r="Z901" s="16"/>
    </row>
    <row r="902" spans="1:26" ht="15.75" customHeight="1">
      <c r="A902" s="14"/>
      <c r="B902" s="14"/>
      <c r="C902" s="33">
        <v>4714781020831</v>
      </c>
      <c r="D902" s="14" t="s">
        <v>326</v>
      </c>
      <c r="E902" s="18">
        <v>1</v>
      </c>
      <c r="F902" s="18">
        <v>325</v>
      </c>
      <c r="G902" s="19">
        <f t="shared" si="57"/>
        <v>0.5</v>
      </c>
      <c r="H902" s="16"/>
      <c r="I902" s="16"/>
      <c r="J902" s="16"/>
      <c r="K902" s="16"/>
      <c r="L902" s="16"/>
      <c r="M902" s="16"/>
      <c r="N902" s="16"/>
      <c r="O902" s="16"/>
      <c r="P902" s="16"/>
      <c r="Q902" s="16"/>
      <c r="R902" s="16"/>
      <c r="S902" s="16"/>
      <c r="T902" s="16"/>
      <c r="U902" s="16"/>
      <c r="V902" s="16"/>
      <c r="W902" s="16"/>
      <c r="X902" s="16"/>
      <c r="Y902" s="16"/>
      <c r="Z902" s="16"/>
    </row>
    <row r="903" spans="1:26" ht="15.75" customHeight="1">
      <c r="A903" s="14" t="s">
        <v>1422</v>
      </c>
      <c r="B903" s="18">
        <v>1</v>
      </c>
      <c r="C903" s="33" t="s">
        <v>608</v>
      </c>
      <c r="D903" s="14" t="s">
        <v>323</v>
      </c>
      <c r="E903" s="18">
        <v>4</v>
      </c>
      <c r="F903" s="18">
        <v>550</v>
      </c>
      <c r="G903" s="19">
        <f>F903/550</f>
        <v>1</v>
      </c>
      <c r="H903" s="16"/>
      <c r="I903" s="16"/>
      <c r="J903" s="16"/>
      <c r="K903" s="16"/>
      <c r="L903" s="16"/>
      <c r="M903" s="16"/>
      <c r="N903" s="16"/>
      <c r="O903" s="16"/>
      <c r="P903" s="16"/>
      <c r="Q903" s="16"/>
      <c r="R903" s="16"/>
      <c r="S903" s="16"/>
      <c r="T903" s="16"/>
      <c r="U903" s="16"/>
      <c r="V903" s="16"/>
      <c r="W903" s="16"/>
      <c r="X903" s="16"/>
      <c r="Y903" s="16"/>
      <c r="Z903" s="16"/>
    </row>
    <row r="904" spans="1:26" ht="15.75" customHeight="1">
      <c r="A904" s="14" t="s">
        <v>1429</v>
      </c>
      <c r="B904" s="18">
        <v>5</v>
      </c>
      <c r="C904" s="33" t="s">
        <v>437</v>
      </c>
      <c r="D904" s="14" t="s">
        <v>438</v>
      </c>
      <c r="E904" s="18">
        <v>1</v>
      </c>
      <c r="F904" s="18">
        <v>60</v>
      </c>
      <c r="G904" s="19">
        <f t="shared" ref="G904:G933" si="58">F904/600</f>
        <v>0.1</v>
      </c>
      <c r="H904" s="16"/>
      <c r="I904" s="16"/>
      <c r="J904" s="16"/>
      <c r="K904" s="16"/>
      <c r="L904" s="16"/>
      <c r="M904" s="16"/>
      <c r="N904" s="16"/>
      <c r="O904" s="16"/>
      <c r="P904" s="16"/>
      <c r="Q904" s="16"/>
      <c r="R904" s="16"/>
      <c r="S904" s="16"/>
      <c r="T904" s="16"/>
      <c r="U904" s="16"/>
      <c r="V904" s="16"/>
      <c r="W904" s="16"/>
      <c r="X904" s="16"/>
      <c r="Y904" s="16"/>
      <c r="Z904" s="16"/>
    </row>
    <row r="905" spans="1:26" ht="15.75" customHeight="1">
      <c r="A905" s="14"/>
      <c r="B905" s="16"/>
      <c r="C905" s="33" t="s">
        <v>439</v>
      </c>
      <c r="D905" s="14" t="s">
        <v>322</v>
      </c>
      <c r="E905" s="18">
        <v>1</v>
      </c>
      <c r="F905" s="18">
        <v>300</v>
      </c>
      <c r="G905" s="19">
        <f t="shared" si="58"/>
        <v>0.5</v>
      </c>
      <c r="H905" s="16"/>
      <c r="I905" s="16"/>
      <c r="J905" s="16"/>
      <c r="K905" s="16"/>
      <c r="L905" s="16"/>
      <c r="M905" s="16"/>
      <c r="N905" s="16"/>
      <c r="O905" s="16"/>
      <c r="P905" s="16"/>
      <c r="Q905" s="16"/>
      <c r="R905" s="16"/>
      <c r="S905" s="16"/>
      <c r="T905" s="16"/>
      <c r="U905" s="16"/>
      <c r="V905" s="16"/>
      <c r="W905" s="16"/>
      <c r="X905" s="16"/>
      <c r="Y905" s="16"/>
      <c r="Z905" s="16"/>
    </row>
    <row r="906" spans="1:26" ht="15.75" customHeight="1">
      <c r="A906" s="14"/>
      <c r="B906" s="16"/>
      <c r="C906" s="33" t="s">
        <v>440</v>
      </c>
      <c r="D906" s="14" t="s">
        <v>307</v>
      </c>
      <c r="E906" s="18">
        <v>1</v>
      </c>
      <c r="F906" s="18">
        <v>120</v>
      </c>
      <c r="G906" s="19">
        <f t="shared" si="58"/>
        <v>0.2</v>
      </c>
      <c r="H906" s="16"/>
      <c r="I906" s="16"/>
      <c r="J906" s="16"/>
      <c r="K906" s="16"/>
      <c r="L906" s="16"/>
      <c r="M906" s="16"/>
      <c r="N906" s="16"/>
      <c r="O906" s="16"/>
      <c r="P906" s="16"/>
      <c r="Q906" s="16"/>
      <c r="R906" s="16"/>
      <c r="S906" s="16"/>
      <c r="T906" s="16"/>
      <c r="U906" s="16"/>
      <c r="V906" s="16"/>
      <c r="W906" s="16"/>
      <c r="X906" s="16"/>
      <c r="Y906" s="16"/>
      <c r="Z906" s="16"/>
    </row>
    <row r="907" spans="1:26" ht="15.75" customHeight="1">
      <c r="A907" s="14"/>
      <c r="B907" s="16"/>
      <c r="C907" s="33" t="s">
        <v>441</v>
      </c>
      <c r="D907" s="14" t="s">
        <v>442</v>
      </c>
      <c r="E907" s="18">
        <v>1</v>
      </c>
      <c r="F907" s="18">
        <v>50</v>
      </c>
      <c r="G907" s="19">
        <f t="shared" si="58"/>
        <v>8.3333333333333329E-2</v>
      </c>
      <c r="H907" s="16"/>
      <c r="I907" s="16"/>
      <c r="J907" s="16"/>
      <c r="K907" s="16"/>
      <c r="L907" s="16"/>
      <c r="M907" s="16"/>
      <c r="N907" s="16"/>
      <c r="O907" s="16"/>
      <c r="P907" s="16"/>
      <c r="Q907" s="16"/>
      <c r="R907" s="16"/>
      <c r="S907" s="16"/>
      <c r="T907" s="16"/>
      <c r="U907" s="16"/>
      <c r="V907" s="16"/>
      <c r="W907" s="16"/>
      <c r="X907" s="16"/>
      <c r="Y907" s="16"/>
      <c r="Z907" s="16"/>
    </row>
    <row r="908" spans="1:26" ht="15.75" customHeight="1">
      <c r="A908" s="14"/>
      <c r="B908" s="16"/>
      <c r="C908" s="33" t="s">
        <v>443</v>
      </c>
      <c r="D908" s="14" t="s">
        <v>444</v>
      </c>
      <c r="E908" s="18">
        <v>1</v>
      </c>
      <c r="F908" s="18">
        <v>70</v>
      </c>
      <c r="G908" s="19">
        <f t="shared" si="58"/>
        <v>0.11666666666666667</v>
      </c>
      <c r="H908" s="16"/>
      <c r="I908" s="16"/>
      <c r="J908" s="16"/>
      <c r="K908" s="16"/>
      <c r="L908" s="16"/>
      <c r="M908" s="16"/>
      <c r="N908" s="16"/>
      <c r="O908" s="16"/>
      <c r="P908" s="16"/>
      <c r="Q908" s="16"/>
      <c r="R908" s="16"/>
      <c r="S908" s="16"/>
      <c r="T908" s="16"/>
      <c r="U908" s="16"/>
      <c r="V908" s="16"/>
      <c r="W908" s="16"/>
      <c r="X908" s="16"/>
      <c r="Y908" s="16"/>
      <c r="Z908" s="16"/>
    </row>
    <row r="909" spans="1:26" ht="15.75" customHeight="1">
      <c r="A909" s="14" t="s">
        <v>1395</v>
      </c>
      <c r="B909" s="18">
        <v>5</v>
      </c>
      <c r="C909" s="33" t="s">
        <v>437</v>
      </c>
      <c r="D909" s="14" t="s">
        <v>438</v>
      </c>
      <c r="E909" s="18">
        <v>1</v>
      </c>
      <c r="F909" s="18">
        <v>60</v>
      </c>
      <c r="G909" s="19">
        <f t="shared" si="58"/>
        <v>0.1</v>
      </c>
      <c r="H909" s="16"/>
      <c r="I909" s="16"/>
      <c r="J909" s="16"/>
      <c r="K909" s="16"/>
      <c r="L909" s="16"/>
      <c r="M909" s="16"/>
      <c r="N909" s="16"/>
      <c r="O909" s="16"/>
      <c r="P909" s="16"/>
      <c r="Q909" s="16"/>
      <c r="R909" s="16"/>
      <c r="S909" s="16"/>
      <c r="T909" s="16"/>
      <c r="U909" s="16"/>
      <c r="V909" s="16"/>
      <c r="W909" s="16"/>
      <c r="X909" s="16"/>
      <c r="Y909" s="16"/>
      <c r="Z909" s="16"/>
    </row>
    <row r="910" spans="1:26" ht="15.75" customHeight="1">
      <c r="A910" s="14"/>
      <c r="B910" s="16"/>
      <c r="C910" s="33" t="s">
        <v>445</v>
      </c>
      <c r="D910" s="14" t="s">
        <v>324</v>
      </c>
      <c r="E910" s="18">
        <v>1</v>
      </c>
      <c r="F910" s="18">
        <v>300</v>
      </c>
      <c r="G910" s="19">
        <f t="shared" si="58"/>
        <v>0.5</v>
      </c>
      <c r="H910" s="16"/>
      <c r="I910" s="16"/>
      <c r="J910" s="16"/>
      <c r="K910" s="16"/>
      <c r="L910" s="16"/>
      <c r="M910" s="16"/>
      <c r="N910" s="16"/>
      <c r="O910" s="16"/>
      <c r="P910" s="16"/>
      <c r="Q910" s="16"/>
      <c r="R910" s="16"/>
      <c r="S910" s="16"/>
      <c r="T910" s="16"/>
      <c r="U910" s="16"/>
      <c r="V910" s="16"/>
      <c r="W910" s="16"/>
      <c r="X910" s="16"/>
      <c r="Y910" s="16"/>
      <c r="Z910" s="16"/>
    </row>
    <row r="911" spans="1:26" ht="15.75" customHeight="1">
      <c r="A911" s="14"/>
      <c r="B911" s="16"/>
      <c r="C911" s="33" t="s">
        <v>446</v>
      </c>
      <c r="D911" s="14" t="s">
        <v>305</v>
      </c>
      <c r="E911" s="18">
        <v>1</v>
      </c>
      <c r="F911" s="18">
        <v>120</v>
      </c>
      <c r="G911" s="19">
        <f t="shared" si="58"/>
        <v>0.2</v>
      </c>
      <c r="H911" s="16"/>
      <c r="I911" s="16"/>
      <c r="J911" s="16"/>
      <c r="K911" s="16"/>
      <c r="L911" s="16"/>
      <c r="M911" s="16"/>
      <c r="N911" s="16"/>
      <c r="O911" s="16"/>
      <c r="P911" s="16"/>
      <c r="Q911" s="16"/>
      <c r="R911" s="16"/>
      <c r="S911" s="16"/>
      <c r="T911" s="16"/>
      <c r="U911" s="16"/>
      <c r="V911" s="16"/>
      <c r="W911" s="16"/>
      <c r="X911" s="16"/>
      <c r="Y911" s="16"/>
      <c r="Z911" s="16"/>
    </row>
    <row r="912" spans="1:26" ht="15.75" customHeight="1">
      <c r="A912" s="14"/>
      <c r="B912" s="16"/>
      <c r="C912" s="33" t="s">
        <v>447</v>
      </c>
      <c r="D912" s="14" t="s">
        <v>448</v>
      </c>
      <c r="E912" s="18">
        <v>1</v>
      </c>
      <c r="F912" s="18">
        <v>50</v>
      </c>
      <c r="G912" s="19">
        <f t="shared" si="58"/>
        <v>8.3333333333333329E-2</v>
      </c>
      <c r="H912" s="16"/>
      <c r="I912" s="16"/>
      <c r="J912" s="16"/>
      <c r="K912" s="16"/>
      <c r="L912" s="16"/>
      <c r="M912" s="16"/>
      <c r="N912" s="16"/>
      <c r="O912" s="16"/>
      <c r="P912" s="16"/>
      <c r="Q912" s="16"/>
      <c r="R912" s="16"/>
      <c r="S912" s="16"/>
      <c r="T912" s="16"/>
      <c r="U912" s="16"/>
      <c r="V912" s="16"/>
      <c r="W912" s="16"/>
      <c r="X912" s="16"/>
      <c r="Y912" s="16"/>
      <c r="Z912" s="16"/>
    </row>
    <row r="913" spans="1:26" ht="15.75" customHeight="1">
      <c r="A913" s="14"/>
      <c r="B913" s="16"/>
      <c r="C913" s="33" t="s">
        <v>443</v>
      </c>
      <c r="D913" s="14" t="s">
        <v>444</v>
      </c>
      <c r="E913" s="18">
        <v>1</v>
      </c>
      <c r="F913" s="18">
        <v>70</v>
      </c>
      <c r="G913" s="19">
        <f t="shared" si="58"/>
        <v>0.11666666666666667</v>
      </c>
      <c r="H913" s="16"/>
      <c r="I913" s="16"/>
      <c r="J913" s="16"/>
      <c r="K913" s="16"/>
      <c r="L913" s="16"/>
      <c r="M913" s="16"/>
      <c r="N913" s="16"/>
      <c r="O913" s="16"/>
      <c r="P913" s="16"/>
      <c r="Q913" s="16"/>
      <c r="R913" s="16"/>
      <c r="S913" s="16"/>
      <c r="T913" s="16"/>
      <c r="U913" s="16"/>
      <c r="V913" s="16"/>
      <c r="W913" s="16"/>
      <c r="X913" s="16"/>
      <c r="Y913" s="16"/>
      <c r="Z913" s="16"/>
    </row>
    <row r="914" spans="1:26" ht="15.75" customHeight="1">
      <c r="A914" s="14" t="s">
        <v>1413</v>
      </c>
      <c r="B914" s="18">
        <v>5</v>
      </c>
      <c r="C914" s="33" t="s">
        <v>437</v>
      </c>
      <c r="D914" s="14" t="s">
        <v>438</v>
      </c>
      <c r="E914" s="18">
        <v>1</v>
      </c>
      <c r="F914" s="18">
        <v>60</v>
      </c>
      <c r="G914" s="19">
        <f t="shared" si="58"/>
        <v>0.1</v>
      </c>
      <c r="H914" s="16"/>
      <c r="I914" s="16"/>
      <c r="J914" s="16"/>
      <c r="K914" s="16"/>
      <c r="L914" s="16"/>
      <c r="M914" s="16"/>
      <c r="N914" s="16"/>
      <c r="O914" s="16"/>
      <c r="P914" s="16"/>
      <c r="Q914" s="16"/>
      <c r="R914" s="16"/>
      <c r="S914" s="16"/>
      <c r="T914" s="16"/>
      <c r="U914" s="16"/>
      <c r="V914" s="16"/>
      <c r="W914" s="16"/>
      <c r="X914" s="16"/>
      <c r="Y914" s="16"/>
      <c r="Z914" s="16"/>
    </row>
    <row r="915" spans="1:26" ht="15.75" customHeight="1">
      <c r="A915" s="14"/>
      <c r="B915" s="16"/>
      <c r="C915" s="33" t="s">
        <v>445</v>
      </c>
      <c r="D915" s="14" t="s">
        <v>324</v>
      </c>
      <c r="E915" s="18">
        <v>1</v>
      </c>
      <c r="F915" s="18">
        <v>300</v>
      </c>
      <c r="G915" s="19">
        <f t="shared" si="58"/>
        <v>0.5</v>
      </c>
      <c r="H915" s="16"/>
      <c r="I915" s="16"/>
      <c r="J915" s="16"/>
      <c r="K915" s="16"/>
      <c r="L915" s="16"/>
      <c r="M915" s="16"/>
      <c r="N915" s="16"/>
      <c r="O915" s="16"/>
      <c r="P915" s="16"/>
      <c r="Q915" s="16"/>
      <c r="R915" s="16"/>
      <c r="S915" s="16"/>
      <c r="T915" s="16"/>
      <c r="U915" s="16"/>
      <c r="V915" s="16"/>
      <c r="W915" s="16"/>
      <c r="X915" s="16"/>
      <c r="Y915" s="16"/>
      <c r="Z915" s="16"/>
    </row>
    <row r="916" spans="1:26" ht="15.75" customHeight="1">
      <c r="A916" s="14"/>
      <c r="B916" s="16"/>
      <c r="C916" s="33" t="s">
        <v>440</v>
      </c>
      <c r="D916" s="14" t="s">
        <v>307</v>
      </c>
      <c r="E916" s="18">
        <v>1</v>
      </c>
      <c r="F916" s="18">
        <v>120</v>
      </c>
      <c r="G916" s="19">
        <f t="shared" si="58"/>
        <v>0.2</v>
      </c>
      <c r="H916" s="16"/>
      <c r="I916" s="16"/>
      <c r="J916" s="16"/>
      <c r="K916" s="16"/>
      <c r="L916" s="16"/>
      <c r="M916" s="16"/>
      <c r="N916" s="16"/>
      <c r="O916" s="16"/>
      <c r="P916" s="16"/>
      <c r="Q916" s="16"/>
      <c r="R916" s="16"/>
      <c r="S916" s="16"/>
      <c r="T916" s="16"/>
      <c r="U916" s="16"/>
      <c r="V916" s="16"/>
      <c r="W916" s="16"/>
      <c r="X916" s="16"/>
      <c r="Y916" s="16"/>
      <c r="Z916" s="16"/>
    </row>
    <row r="917" spans="1:26" ht="15.75" customHeight="1">
      <c r="A917" s="14"/>
      <c r="B917" s="16"/>
      <c r="C917" s="33" t="s">
        <v>452</v>
      </c>
      <c r="D917" s="14" t="s">
        <v>453</v>
      </c>
      <c r="E917" s="18">
        <v>1</v>
      </c>
      <c r="F917" s="18">
        <v>50</v>
      </c>
      <c r="G917" s="19">
        <f t="shared" si="58"/>
        <v>8.3333333333333329E-2</v>
      </c>
      <c r="H917" s="16"/>
      <c r="I917" s="16"/>
      <c r="J917" s="16"/>
      <c r="K917" s="16"/>
      <c r="L917" s="16"/>
      <c r="M917" s="16"/>
      <c r="N917" s="16"/>
      <c r="O917" s="16"/>
      <c r="P917" s="16"/>
      <c r="Q917" s="16"/>
      <c r="R917" s="16"/>
      <c r="S917" s="16"/>
      <c r="T917" s="16"/>
      <c r="U917" s="16"/>
      <c r="V917" s="16"/>
      <c r="W917" s="16"/>
      <c r="X917" s="16"/>
      <c r="Y917" s="16"/>
      <c r="Z917" s="16"/>
    </row>
    <row r="918" spans="1:26" ht="15.75" customHeight="1">
      <c r="A918" s="14"/>
      <c r="B918" s="16"/>
      <c r="C918" s="33" t="s">
        <v>443</v>
      </c>
      <c r="D918" s="14" t="s">
        <v>444</v>
      </c>
      <c r="E918" s="18">
        <v>1</v>
      </c>
      <c r="F918" s="18">
        <v>70</v>
      </c>
      <c r="G918" s="19">
        <f t="shared" si="58"/>
        <v>0.11666666666666667</v>
      </c>
      <c r="H918" s="16"/>
      <c r="I918" s="16"/>
      <c r="J918" s="16"/>
      <c r="K918" s="16"/>
      <c r="L918" s="16"/>
      <c r="M918" s="16"/>
      <c r="N918" s="16"/>
      <c r="O918" s="16"/>
      <c r="P918" s="16"/>
      <c r="Q918" s="16"/>
      <c r="R918" s="16"/>
      <c r="S918" s="16"/>
      <c r="T918" s="16"/>
      <c r="U918" s="16"/>
      <c r="V918" s="16"/>
      <c r="W918" s="16"/>
      <c r="X918" s="16"/>
      <c r="Y918" s="16"/>
      <c r="Z918" s="16"/>
    </row>
    <row r="919" spans="1:26" ht="15.75" customHeight="1">
      <c r="A919" s="16" t="s">
        <v>1459</v>
      </c>
      <c r="B919" s="18">
        <v>5</v>
      </c>
      <c r="C919" s="33" t="s">
        <v>437</v>
      </c>
      <c r="D919" s="14" t="s">
        <v>438</v>
      </c>
      <c r="E919" s="18">
        <v>1</v>
      </c>
      <c r="F919" s="18">
        <v>60</v>
      </c>
      <c r="G919" s="19">
        <f t="shared" si="58"/>
        <v>0.1</v>
      </c>
      <c r="H919" s="16"/>
      <c r="I919" s="16"/>
      <c r="J919" s="16"/>
      <c r="K919" s="16"/>
      <c r="L919" s="16"/>
      <c r="M919" s="16"/>
      <c r="N919" s="16"/>
      <c r="O919" s="16"/>
      <c r="P919" s="16"/>
      <c r="Q919" s="16"/>
      <c r="R919" s="16"/>
      <c r="S919" s="16"/>
      <c r="T919" s="16"/>
      <c r="U919" s="16"/>
      <c r="V919" s="16"/>
      <c r="W919" s="16"/>
      <c r="X919" s="16"/>
      <c r="Y919" s="16"/>
      <c r="Z919" s="16"/>
    </row>
    <row r="920" spans="1:26" ht="15.75" customHeight="1">
      <c r="A920" s="14"/>
      <c r="B920" s="16"/>
      <c r="C920" s="33" t="s">
        <v>443</v>
      </c>
      <c r="D920" s="14" t="s">
        <v>444</v>
      </c>
      <c r="E920" s="18">
        <v>1</v>
      </c>
      <c r="F920" s="18">
        <v>300</v>
      </c>
      <c r="G920" s="19">
        <f t="shared" si="58"/>
        <v>0.5</v>
      </c>
      <c r="H920" s="16"/>
      <c r="I920" s="16"/>
      <c r="J920" s="16"/>
      <c r="K920" s="16"/>
      <c r="L920" s="16"/>
      <c r="M920" s="16"/>
      <c r="N920" s="16"/>
      <c r="O920" s="16"/>
      <c r="P920" s="16"/>
      <c r="Q920" s="16"/>
      <c r="R920" s="16"/>
      <c r="S920" s="16"/>
      <c r="T920" s="16"/>
      <c r="U920" s="16"/>
      <c r="V920" s="16"/>
      <c r="W920" s="16"/>
      <c r="X920" s="16"/>
      <c r="Y920" s="16"/>
      <c r="Z920" s="16"/>
    </row>
    <row r="921" spans="1:26" ht="15.75" customHeight="1">
      <c r="A921" s="14"/>
      <c r="B921" s="16"/>
      <c r="C921" s="33" t="s">
        <v>441</v>
      </c>
      <c r="D921" s="14" t="s">
        <v>442</v>
      </c>
      <c r="E921" s="18">
        <v>1</v>
      </c>
      <c r="F921" s="18">
        <v>120</v>
      </c>
      <c r="G921" s="19">
        <f t="shared" si="58"/>
        <v>0.2</v>
      </c>
      <c r="H921" s="16"/>
      <c r="I921" s="16"/>
      <c r="J921" s="16"/>
      <c r="K921" s="16"/>
      <c r="L921" s="16"/>
      <c r="M921" s="16"/>
      <c r="N921" s="16"/>
      <c r="O921" s="16"/>
      <c r="P921" s="16"/>
      <c r="Q921" s="16"/>
      <c r="R921" s="16"/>
      <c r="S921" s="16"/>
      <c r="T921" s="16"/>
      <c r="U921" s="16"/>
      <c r="V921" s="16"/>
      <c r="W921" s="16"/>
      <c r="X921" s="16"/>
      <c r="Y921" s="16"/>
      <c r="Z921" s="16"/>
    </row>
    <row r="922" spans="1:26" ht="15.75" customHeight="1">
      <c r="A922" s="14"/>
      <c r="B922" s="16"/>
      <c r="C922" s="33">
        <v>4714781020800</v>
      </c>
      <c r="D922" s="14" t="s">
        <v>271</v>
      </c>
      <c r="E922" s="18">
        <v>1</v>
      </c>
      <c r="F922" s="18">
        <v>50</v>
      </c>
      <c r="G922" s="19">
        <f t="shared" si="58"/>
        <v>8.3333333333333329E-2</v>
      </c>
      <c r="H922" s="16"/>
      <c r="I922" s="16"/>
      <c r="J922" s="16"/>
      <c r="K922" s="16"/>
      <c r="L922" s="16"/>
      <c r="M922" s="16"/>
      <c r="N922" s="16"/>
      <c r="O922" s="16"/>
      <c r="P922" s="16"/>
      <c r="Q922" s="16"/>
      <c r="R922" s="16"/>
      <c r="S922" s="16"/>
      <c r="T922" s="16"/>
      <c r="U922" s="16"/>
      <c r="V922" s="16"/>
      <c r="W922" s="16"/>
      <c r="X922" s="16"/>
      <c r="Y922" s="16"/>
      <c r="Z922" s="16"/>
    </row>
    <row r="923" spans="1:26" ht="15.75" customHeight="1">
      <c r="A923" s="14"/>
      <c r="B923" s="16"/>
      <c r="C923" s="33">
        <v>4714781020824</v>
      </c>
      <c r="D923" s="14" t="s">
        <v>325</v>
      </c>
      <c r="E923" s="18">
        <v>1</v>
      </c>
      <c r="F923" s="18">
        <v>70</v>
      </c>
      <c r="G923" s="19">
        <f t="shared" si="58"/>
        <v>0.11666666666666667</v>
      </c>
      <c r="H923" s="16"/>
      <c r="I923" s="16"/>
      <c r="J923" s="16"/>
      <c r="K923" s="16"/>
      <c r="L923" s="16"/>
      <c r="M923" s="16"/>
      <c r="N923" s="16"/>
      <c r="O923" s="16"/>
      <c r="P923" s="16"/>
      <c r="Q923" s="16"/>
      <c r="R923" s="16"/>
      <c r="S923" s="16"/>
      <c r="T923" s="16"/>
      <c r="U923" s="16"/>
      <c r="V923" s="16"/>
      <c r="W923" s="16"/>
      <c r="X923" s="16"/>
      <c r="Y923" s="16"/>
      <c r="Z923" s="16"/>
    </row>
    <row r="924" spans="1:26" ht="15.75" customHeight="1">
      <c r="A924" s="14" t="s">
        <v>1460</v>
      </c>
      <c r="B924" s="14">
        <v>5</v>
      </c>
      <c r="C924" s="33" t="s">
        <v>437</v>
      </c>
      <c r="D924" s="14" t="s">
        <v>438</v>
      </c>
      <c r="E924" s="18">
        <v>1</v>
      </c>
      <c r="F924" s="18">
        <v>60</v>
      </c>
      <c r="G924" s="19">
        <f t="shared" si="58"/>
        <v>0.1</v>
      </c>
      <c r="H924" s="16"/>
      <c r="I924" s="16"/>
      <c r="J924" s="16"/>
      <c r="K924" s="16"/>
      <c r="L924" s="16"/>
      <c r="M924" s="16"/>
      <c r="N924" s="16"/>
      <c r="O924" s="16"/>
      <c r="P924" s="16"/>
      <c r="Q924" s="16"/>
      <c r="R924" s="16"/>
      <c r="S924" s="16"/>
      <c r="T924" s="16"/>
      <c r="U924" s="16"/>
      <c r="V924" s="16"/>
      <c r="W924" s="16"/>
      <c r="X924" s="16"/>
      <c r="Y924" s="16"/>
      <c r="Z924" s="16"/>
    </row>
    <row r="925" spans="1:26" ht="15.75" customHeight="1">
      <c r="A925" s="14"/>
      <c r="B925" s="16"/>
      <c r="C925" s="33" t="s">
        <v>443</v>
      </c>
      <c r="D925" s="14" t="s">
        <v>444</v>
      </c>
      <c r="E925" s="18">
        <v>1</v>
      </c>
      <c r="F925" s="18">
        <v>300</v>
      </c>
      <c r="G925" s="19">
        <f t="shared" si="58"/>
        <v>0.5</v>
      </c>
      <c r="H925" s="16"/>
      <c r="I925" s="16"/>
      <c r="J925" s="16"/>
      <c r="K925" s="16"/>
      <c r="L925" s="16"/>
      <c r="M925" s="16"/>
      <c r="N925" s="16"/>
      <c r="O925" s="16"/>
      <c r="P925" s="16"/>
      <c r="Q925" s="16"/>
      <c r="R925" s="16"/>
      <c r="S925" s="16"/>
      <c r="T925" s="16"/>
      <c r="U925" s="16"/>
      <c r="V925" s="16"/>
      <c r="W925" s="16"/>
      <c r="X925" s="16"/>
      <c r="Y925" s="16"/>
      <c r="Z925" s="16"/>
    </row>
    <row r="926" spans="1:26" ht="15.75" customHeight="1">
      <c r="A926" s="14"/>
      <c r="B926" s="16"/>
      <c r="C926" s="33" t="s">
        <v>447</v>
      </c>
      <c r="D926" s="14" t="s">
        <v>448</v>
      </c>
      <c r="E926" s="18">
        <v>1</v>
      </c>
      <c r="F926" s="18">
        <v>120</v>
      </c>
      <c r="G926" s="19">
        <f t="shared" si="58"/>
        <v>0.2</v>
      </c>
      <c r="H926" s="16"/>
      <c r="I926" s="16"/>
      <c r="J926" s="16"/>
      <c r="K926" s="16"/>
      <c r="L926" s="16"/>
      <c r="M926" s="16"/>
      <c r="N926" s="16"/>
      <c r="O926" s="16"/>
      <c r="P926" s="16"/>
      <c r="Q926" s="16"/>
      <c r="R926" s="16"/>
      <c r="S926" s="16"/>
      <c r="T926" s="16"/>
      <c r="U926" s="16"/>
      <c r="V926" s="16"/>
      <c r="W926" s="16"/>
      <c r="X926" s="16"/>
      <c r="Y926" s="16"/>
      <c r="Z926" s="16"/>
    </row>
    <row r="927" spans="1:26" ht="15.75" customHeight="1">
      <c r="A927" s="14"/>
      <c r="B927" s="16"/>
      <c r="C927" s="33">
        <v>4714781020817</v>
      </c>
      <c r="D927" s="14" t="s">
        <v>303</v>
      </c>
      <c r="E927" s="18">
        <v>1</v>
      </c>
      <c r="F927" s="18">
        <v>50</v>
      </c>
      <c r="G927" s="19">
        <f t="shared" si="58"/>
        <v>8.3333333333333329E-2</v>
      </c>
      <c r="H927" s="16"/>
      <c r="I927" s="16"/>
      <c r="J927" s="16"/>
      <c r="K927" s="16"/>
      <c r="L927" s="16"/>
      <c r="M927" s="16"/>
      <c r="N927" s="16"/>
      <c r="O927" s="16"/>
      <c r="P927" s="16"/>
      <c r="Q927" s="16"/>
      <c r="R927" s="16"/>
      <c r="S927" s="16"/>
      <c r="T927" s="16"/>
      <c r="U927" s="16"/>
      <c r="V927" s="16"/>
      <c r="W927" s="16"/>
      <c r="X927" s="16"/>
      <c r="Y927" s="16"/>
      <c r="Z927" s="16"/>
    </row>
    <row r="928" spans="1:26" ht="15.75" customHeight="1">
      <c r="A928" s="14"/>
      <c r="B928" s="16"/>
      <c r="C928" s="33" t="s">
        <v>613</v>
      </c>
      <c r="D928" s="14" t="s">
        <v>326</v>
      </c>
      <c r="E928" s="18">
        <v>1</v>
      </c>
      <c r="F928" s="18">
        <v>70</v>
      </c>
      <c r="G928" s="19">
        <f t="shared" si="58"/>
        <v>0.11666666666666667</v>
      </c>
      <c r="H928" s="16"/>
      <c r="I928" s="16"/>
      <c r="J928" s="16"/>
      <c r="K928" s="16"/>
      <c r="L928" s="16"/>
      <c r="M928" s="16"/>
      <c r="N928" s="16"/>
      <c r="O928" s="16"/>
      <c r="P928" s="16"/>
      <c r="Q928" s="16"/>
      <c r="R928" s="16"/>
      <c r="S928" s="16"/>
      <c r="T928" s="16"/>
      <c r="U928" s="16"/>
      <c r="V928" s="16"/>
      <c r="W928" s="16"/>
      <c r="X928" s="16"/>
      <c r="Y928" s="16"/>
      <c r="Z928" s="16"/>
    </row>
    <row r="929" spans="1:26" ht="15.75" customHeight="1">
      <c r="A929" s="14" t="s">
        <v>1461</v>
      </c>
      <c r="B929" s="18">
        <v>5</v>
      </c>
      <c r="C929" s="33" t="s">
        <v>437</v>
      </c>
      <c r="D929" s="14" t="s">
        <v>438</v>
      </c>
      <c r="E929" s="18">
        <v>1</v>
      </c>
      <c r="F929" s="18">
        <v>60</v>
      </c>
      <c r="G929" s="19">
        <f t="shared" si="58"/>
        <v>0.1</v>
      </c>
      <c r="H929" s="16"/>
      <c r="I929" s="16"/>
      <c r="J929" s="16"/>
      <c r="K929" s="16"/>
      <c r="L929" s="16"/>
      <c r="M929" s="16"/>
      <c r="N929" s="16"/>
      <c r="O929" s="16"/>
      <c r="P929" s="16"/>
      <c r="Q929" s="16"/>
      <c r="R929" s="16"/>
      <c r="S929" s="16"/>
      <c r="T929" s="16"/>
      <c r="U929" s="16"/>
      <c r="V929" s="16"/>
      <c r="W929" s="16"/>
      <c r="X929" s="16"/>
      <c r="Y929" s="16"/>
      <c r="Z929" s="16"/>
    </row>
    <row r="930" spans="1:26" ht="15.75" customHeight="1">
      <c r="A930" s="14"/>
      <c r="B930" s="16"/>
      <c r="C930" s="33" t="s">
        <v>443</v>
      </c>
      <c r="D930" s="14" t="s">
        <v>444</v>
      </c>
      <c r="E930" s="18">
        <v>1</v>
      </c>
      <c r="F930" s="18">
        <v>300</v>
      </c>
      <c r="G930" s="19">
        <f t="shared" si="58"/>
        <v>0.5</v>
      </c>
      <c r="H930" s="16"/>
      <c r="I930" s="16"/>
      <c r="J930" s="16"/>
      <c r="K930" s="16"/>
      <c r="L930" s="16"/>
      <c r="M930" s="16"/>
      <c r="N930" s="16"/>
      <c r="O930" s="16"/>
      <c r="P930" s="16"/>
      <c r="Q930" s="16"/>
      <c r="R930" s="16"/>
      <c r="S930" s="16"/>
      <c r="T930" s="16"/>
      <c r="U930" s="16"/>
      <c r="V930" s="16"/>
      <c r="W930" s="16"/>
      <c r="X930" s="16"/>
      <c r="Y930" s="16"/>
      <c r="Z930" s="16"/>
    </row>
    <row r="931" spans="1:26" ht="15.75" customHeight="1">
      <c r="A931" s="14"/>
      <c r="B931" s="16"/>
      <c r="C931" s="33" t="s">
        <v>452</v>
      </c>
      <c r="D931" s="14" t="s">
        <v>453</v>
      </c>
      <c r="E931" s="18">
        <v>1</v>
      </c>
      <c r="F931" s="18">
        <v>120</v>
      </c>
      <c r="G931" s="19">
        <f t="shared" si="58"/>
        <v>0.2</v>
      </c>
      <c r="H931" s="16"/>
      <c r="I931" s="16"/>
      <c r="J931" s="16"/>
      <c r="K931" s="16"/>
      <c r="L931" s="16"/>
      <c r="M931" s="16"/>
      <c r="N931" s="16"/>
      <c r="O931" s="16"/>
      <c r="P931" s="16"/>
      <c r="Q931" s="16"/>
      <c r="R931" s="16"/>
      <c r="S931" s="16"/>
      <c r="T931" s="16"/>
      <c r="U931" s="16"/>
      <c r="V931" s="16"/>
      <c r="W931" s="16"/>
      <c r="X931" s="16"/>
      <c r="Y931" s="16"/>
      <c r="Z931" s="16"/>
    </row>
    <row r="932" spans="1:26" ht="15.75" customHeight="1">
      <c r="A932" s="14"/>
      <c r="B932" s="16"/>
      <c r="C932" s="33">
        <v>4714781020817</v>
      </c>
      <c r="D932" s="14" t="s">
        <v>303</v>
      </c>
      <c r="E932" s="18">
        <v>1</v>
      </c>
      <c r="F932" s="18">
        <v>50</v>
      </c>
      <c r="G932" s="19">
        <f t="shared" si="58"/>
        <v>8.3333333333333329E-2</v>
      </c>
      <c r="H932" s="16"/>
      <c r="I932" s="16"/>
      <c r="J932" s="16"/>
      <c r="K932" s="16"/>
      <c r="L932" s="16"/>
      <c r="M932" s="16"/>
      <c r="N932" s="16"/>
      <c r="O932" s="16"/>
      <c r="P932" s="16"/>
      <c r="Q932" s="16"/>
      <c r="R932" s="16"/>
      <c r="S932" s="16"/>
      <c r="T932" s="16"/>
      <c r="U932" s="16"/>
      <c r="V932" s="16"/>
      <c r="W932" s="16"/>
      <c r="X932" s="16"/>
      <c r="Y932" s="16"/>
      <c r="Z932" s="16"/>
    </row>
    <row r="933" spans="1:26" ht="15.75" customHeight="1">
      <c r="A933" s="14"/>
      <c r="B933" s="16"/>
      <c r="C933" s="33" t="s">
        <v>613</v>
      </c>
      <c r="D933" s="14" t="s">
        <v>326</v>
      </c>
      <c r="E933" s="18">
        <v>1</v>
      </c>
      <c r="F933" s="18">
        <v>70</v>
      </c>
      <c r="G933" s="19">
        <f t="shared" si="58"/>
        <v>0.11666666666666667</v>
      </c>
      <c r="H933" s="16"/>
      <c r="I933" s="16"/>
      <c r="J933" s="16"/>
      <c r="K933" s="16"/>
      <c r="L933" s="16"/>
      <c r="M933" s="16"/>
      <c r="N933" s="16"/>
      <c r="O933" s="16"/>
      <c r="P933" s="16"/>
      <c r="Q933" s="16"/>
      <c r="R933" s="16"/>
      <c r="S933" s="16"/>
      <c r="T933" s="16"/>
      <c r="U933" s="16"/>
      <c r="V933" s="16"/>
      <c r="W933" s="16"/>
      <c r="X933" s="16"/>
      <c r="Y933" s="16"/>
      <c r="Z933" s="16"/>
    </row>
    <row r="934" spans="1:26" ht="15.75" customHeight="1">
      <c r="A934" s="14" t="s">
        <v>1462</v>
      </c>
      <c r="B934" s="14">
        <v>1</v>
      </c>
      <c r="C934" s="35" t="s">
        <v>25</v>
      </c>
      <c r="D934" s="16" t="s">
        <v>1059</v>
      </c>
      <c r="E934" s="18">
        <v>4</v>
      </c>
      <c r="F934" s="18">
        <v>1160</v>
      </c>
      <c r="G934" s="19">
        <f t="shared" ref="G934:G941" si="59">F934/1160</f>
        <v>1</v>
      </c>
      <c r="H934" s="16"/>
      <c r="I934" s="16"/>
      <c r="J934" s="16"/>
      <c r="K934" s="16"/>
      <c r="L934" s="16"/>
      <c r="M934" s="16"/>
      <c r="N934" s="16"/>
      <c r="O934" s="16"/>
      <c r="P934" s="16"/>
      <c r="Q934" s="16"/>
      <c r="R934" s="16"/>
      <c r="S934" s="16"/>
      <c r="T934" s="16"/>
      <c r="U934" s="16"/>
      <c r="V934" s="16"/>
      <c r="W934" s="16"/>
      <c r="X934" s="16"/>
      <c r="Y934" s="16"/>
      <c r="Z934" s="16"/>
    </row>
    <row r="935" spans="1:26" ht="15.75" customHeight="1">
      <c r="A935" s="14" t="s">
        <v>1412</v>
      </c>
      <c r="B935" s="14">
        <v>1</v>
      </c>
      <c r="C935" s="35" t="s">
        <v>23</v>
      </c>
      <c r="D935" s="16" t="s">
        <v>1061</v>
      </c>
      <c r="E935" s="18">
        <v>4</v>
      </c>
      <c r="F935" s="18">
        <v>1160</v>
      </c>
      <c r="G935" s="19">
        <f t="shared" si="59"/>
        <v>1</v>
      </c>
      <c r="H935" s="16"/>
      <c r="I935" s="16"/>
      <c r="J935" s="16"/>
      <c r="K935" s="16"/>
      <c r="L935" s="16"/>
      <c r="M935" s="16"/>
      <c r="N935" s="16"/>
      <c r="O935" s="16"/>
      <c r="P935" s="16"/>
      <c r="Q935" s="16"/>
      <c r="R935" s="16"/>
      <c r="S935" s="16"/>
      <c r="T935" s="16"/>
      <c r="U935" s="16"/>
      <c r="V935" s="16"/>
      <c r="W935" s="16"/>
      <c r="X935" s="16"/>
      <c r="Y935" s="16"/>
      <c r="Z935" s="16"/>
    </row>
    <row r="936" spans="1:26" ht="15.75" customHeight="1">
      <c r="A936" s="14" t="s">
        <v>1411</v>
      </c>
      <c r="B936" s="14">
        <v>1</v>
      </c>
      <c r="C936" s="35" t="s">
        <v>27</v>
      </c>
      <c r="D936" s="16" t="s">
        <v>1062</v>
      </c>
      <c r="E936" s="18">
        <v>4</v>
      </c>
      <c r="F936" s="18">
        <v>1160</v>
      </c>
      <c r="G936" s="19">
        <f t="shared" si="59"/>
        <v>1</v>
      </c>
      <c r="H936" s="16"/>
      <c r="I936" s="16"/>
      <c r="J936" s="16"/>
      <c r="K936" s="16"/>
      <c r="L936" s="16"/>
      <c r="M936" s="16"/>
      <c r="N936" s="16"/>
      <c r="O936" s="16"/>
      <c r="P936" s="16"/>
      <c r="Q936" s="16"/>
      <c r="R936" s="16"/>
      <c r="S936" s="16"/>
      <c r="T936" s="16"/>
      <c r="U936" s="16"/>
      <c r="V936" s="16"/>
      <c r="W936" s="16"/>
      <c r="X936" s="16"/>
      <c r="Y936" s="16"/>
      <c r="Z936" s="16"/>
    </row>
    <row r="937" spans="1:26" ht="15.75" customHeight="1">
      <c r="A937" s="14" t="s">
        <v>1419</v>
      </c>
      <c r="B937" s="14">
        <v>1</v>
      </c>
      <c r="C937" s="35" t="s">
        <v>29</v>
      </c>
      <c r="D937" s="16" t="s">
        <v>1055</v>
      </c>
      <c r="E937" s="18">
        <v>4</v>
      </c>
      <c r="F937" s="18">
        <v>1160</v>
      </c>
      <c r="G937" s="19">
        <f t="shared" si="59"/>
        <v>1</v>
      </c>
      <c r="H937" s="16"/>
      <c r="I937" s="16"/>
      <c r="J937" s="16"/>
      <c r="K937" s="16"/>
      <c r="L937" s="16"/>
      <c r="M937" s="16"/>
      <c r="N937" s="16"/>
      <c r="O937" s="16"/>
      <c r="P937" s="16"/>
      <c r="Q937" s="16"/>
      <c r="R937" s="16"/>
      <c r="S937" s="16"/>
      <c r="T937" s="16"/>
      <c r="U937" s="16"/>
      <c r="V937" s="16"/>
      <c r="W937" s="16"/>
      <c r="X937" s="16"/>
      <c r="Y937" s="16"/>
      <c r="Z937" s="16"/>
    </row>
    <row r="938" spans="1:26" ht="15.75" customHeight="1">
      <c r="A938" s="14" t="s">
        <v>1396</v>
      </c>
      <c r="B938" s="14">
        <v>4</v>
      </c>
      <c r="C938" s="35" t="s">
        <v>25</v>
      </c>
      <c r="D938" s="16" t="s">
        <v>1059</v>
      </c>
      <c r="E938" s="18">
        <v>1</v>
      </c>
      <c r="F938" s="18">
        <v>290</v>
      </c>
      <c r="G938" s="19">
        <f t="shared" si="59"/>
        <v>0.25</v>
      </c>
      <c r="H938" s="16"/>
      <c r="I938" s="16"/>
      <c r="J938" s="16"/>
      <c r="K938" s="16"/>
      <c r="L938" s="16"/>
      <c r="M938" s="16"/>
      <c r="N938" s="16"/>
      <c r="O938" s="16"/>
      <c r="P938" s="16"/>
      <c r="Q938" s="16"/>
      <c r="R938" s="16"/>
      <c r="S938" s="16"/>
      <c r="T938" s="16"/>
      <c r="U938" s="16"/>
      <c r="V938" s="16"/>
      <c r="W938" s="16"/>
      <c r="X938" s="16"/>
      <c r="Y938" s="16"/>
      <c r="Z938" s="16"/>
    </row>
    <row r="939" spans="1:26" ht="15.75" customHeight="1">
      <c r="A939" s="14"/>
      <c r="B939" s="14"/>
      <c r="C939" s="35" t="s">
        <v>23</v>
      </c>
      <c r="D939" s="16" t="s">
        <v>1061</v>
      </c>
      <c r="E939" s="18">
        <v>1</v>
      </c>
      <c r="F939" s="18">
        <v>290</v>
      </c>
      <c r="G939" s="19">
        <f t="shared" si="59"/>
        <v>0.25</v>
      </c>
      <c r="H939" s="16"/>
      <c r="I939" s="16"/>
      <c r="J939" s="16"/>
      <c r="K939" s="16"/>
      <c r="L939" s="16"/>
      <c r="M939" s="16"/>
      <c r="N939" s="16"/>
      <c r="O939" s="16"/>
      <c r="P939" s="16"/>
      <c r="Q939" s="16"/>
      <c r="R939" s="16"/>
      <c r="S939" s="16"/>
      <c r="T939" s="16"/>
      <c r="U939" s="16"/>
      <c r="V939" s="16"/>
      <c r="W939" s="16"/>
      <c r="X939" s="16"/>
      <c r="Y939" s="16"/>
      <c r="Z939" s="16"/>
    </row>
    <row r="940" spans="1:26" ht="15.75" customHeight="1">
      <c r="A940" s="14"/>
      <c r="B940" s="14"/>
      <c r="C940" s="35" t="s">
        <v>27</v>
      </c>
      <c r="D940" s="16" t="s">
        <v>1062</v>
      </c>
      <c r="E940" s="18">
        <v>1</v>
      </c>
      <c r="F940" s="18">
        <v>290</v>
      </c>
      <c r="G940" s="19">
        <f t="shared" si="59"/>
        <v>0.25</v>
      </c>
      <c r="H940" s="16"/>
      <c r="I940" s="16"/>
      <c r="J940" s="16"/>
      <c r="K940" s="16"/>
      <c r="L940" s="16"/>
      <c r="M940" s="16"/>
      <c r="N940" s="16"/>
      <c r="O940" s="16"/>
      <c r="P940" s="16"/>
      <c r="Q940" s="16"/>
      <c r="R940" s="16"/>
      <c r="S940" s="16"/>
      <c r="T940" s="16"/>
      <c r="U940" s="16"/>
      <c r="V940" s="16"/>
      <c r="W940" s="16"/>
      <c r="X940" s="16"/>
      <c r="Y940" s="16"/>
      <c r="Z940" s="16"/>
    </row>
    <row r="941" spans="1:26" ht="15.75" customHeight="1">
      <c r="A941" s="14"/>
      <c r="B941" s="14"/>
      <c r="C941" s="35" t="s">
        <v>29</v>
      </c>
      <c r="D941" s="16" t="s">
        <v>1055</v>
      </c>
      <c r="E941" s="18">
        <v>1</v>
      </c>
      <c r="F941" s="18">
        <v>290</v>
      </c>
      <c r="G941" s="19">
        <f t="shared" si="59"/>
        <v>0.25</v>
      </c>
      <c r="H941" s="16"/>
      <c r="I941" s="16"/>
      <c r="J941" s="16"/>
      <c r="K941" s="16"/>
      <c r="L941" s="16"/>
      <c r="M941" s="16"/>
      <c r="N941" s="16"/>
      <c r="O941" s="16"/>
      <c r="P941" s="16"/>
      <c r="Q941" s="16"/>
      <c r="R941" s="16"/>
      <c r="S941" s="16"/>
      <c r="T941" s="16"/>
      <c r="U941" s="16"/>
      <c r="V941" s="16"/>
      <c r="W941" s="16"/>
      <c r="X941" s="16"/>
      <c r="Y941" s="16"/>
      <c r="Z941" s="16"/>
    </row>
    <row r="942" spans="1:26" ht="15.75" customHeight="1">
      <c r="A942" s="14" t="s">
        <v>1414</v>
      </c>
      <c r="B942" s="14">
        <v>3</v>
      </c>
      <c r="C942" s="33">
        <v>4714781021227</v>
      </c>
      <c r="D942" s="14" t="s">
        <v>862</v>
      </c>
      <c r="E942" s="18">
        <v>2</v>
      </c>
      <c r="F942" s="18">
        <v>118</v>
      </c>
      <c r="G942" s="19">
        <f t="shared" ref="G942:G956" si="60">F942/414</f>
        <v>0.28502415458937197</v>
      </c>
      <c r="H942" s="16"/>
      <c r="I942" s="16"/>
      <c r="J942" s="16"/>
      <c r="K942" s="16"/>
      <c r="L942" s="16"/>
      <c r="M942" s="16"/>
      <c r="N942" s="16"/>
      <c r="O942" s="16"/>
      <c r="P942" s="16"/>
      <c r="Q942" s="16"/>
      <c r="R942" s="16"/>
      <c r="S942" s="16"/>
      <c r="T942" s="16"/>
      <c r="U942" s="16"/>
      <c r="V942" s="16"/>
      <c r="W942" s="16"/>
      <c r="X942" s="16"/>
      <c r="Y942" s="16"/>
      <c r="Z942" s="16"/>
    </row>
    <row r="943" spans="1:26" ht="15.75" customHeight="1">
      <c r="A943" s="14"/>
      <c r="B943" s="14"/>
      <c r="C943" s="33">
        <v>4714781021234</v>
      </c>
      <c r="D943" s="14" t="s">
        <v>864</v>
      </c>
      <c r="E943" s="18">
        <v>2</v>
      </c>
      <c r="F943" s="18">
        <v>118</v>
      </c>
      <c r="G943" s="19">
        <f t="shared" si="60"/>
        <v>0.28502415458937197</v>
      </c>
      <c r="H943" s="16"/>
      <c r="I943" s="16"/>
      <c r="J943" s="16"/>
      <c r="K943" s="16"/>
      <c r="L943" s="16"/>
      <c r="M943" s="16"/>
      <c r="N943" s="16"/>
      <c r="O943" s="16"/>
      <c r="P943" s="16"/>
      <c r="Q943" s="16"/>
      <c r="R943" s="16"/>
      <c r="S943" s="16"/>
      <c r="T943" s="16"/>
      <c r="U943" s="16"/>
      <c r="V943" s="16"/>
      <c r="W943" s="16"/>
      <c r="X943" s="16"/>
      <c r="Y943" s="16"/>
      <c r="Z943" s="16"/>
    </row>
    <row r="944" spans="1:26" ht="15.75" customHeight="1">
      <c r="A944" s="14"/>
      <c r="B944" s="14"/>
      <c r="C944" s="33">
        <v>4714781021241</v>
      </c>
      <c r="D944" s="14" t="s">
        <v>867</v>
      </c>
      <c r="E944" s="18">
        <v>3</v>
      </c>
      <c r="F944" s="18">
        <v>178</v>
      </c>
      <c r="G944" s="19">
        <f t="shared" si="60"/>
        <v>0.42995169082125606</v>
      </c>
      <c r="H944" s="16"/>
      <c r="I944" s="16"/>
      <c r="J944" s="16"/>
      <c r="K944" s="16"/>
      <c r="L944" s="16"/>
      <c r="M944" s="16"/>
      <c r="N944" s="16"/>
      <c r="O944" s="16"/>
      <c r="P944" s="16"/>
      <c r="Q944" s="16"/>
      <c r="R944" s="16"/>
      <c r="S944" s="16"/>
      <c r="T944" s="16"/>
      <c r="U944" s="16"/>
      <c r="V944" s="16"/>
      <c r="W944" s="16"/>
      <c r="X944" s="16"/>
      <c r="Y944" s="16"/>
      <c r="Z944" s="16"/>
    </row>
    <row r="945" spans="1:26" ht="15.75" customHeight="1">
      <c r="A945" s="14" t="s">
        <v>1463</v>
      </c>
      <c r="B945" s="14">
        <v>3</v>
      </c>
      <c r="C945" s="33">
        <v>4714781021227</v>
      </c>
      <c r="D945" s="14" t="s">
        <v>862</v>
      </c>
      <c r="E945" s="18">
        <v>3</v>
      </c>
      <c r="F945" s="18">
        <v>177</v>
      </c>
      <c r="G945" s="19">
        <f t="shared" si="60"/>
        <v>0.42753623188405798</v>
      </c>
      <c r="H945" s="16"/>
      <c r="I945" s="16"/>
      <c r="J945" s="16"/>
      <c r="K945" s="16"/>
      <c r="L945" s="16"/>
      <c r="M945" s="16"/>
      <c r="N945" s="16"/>
      <c r="O945" s="16"/>
      <c r="P945" s="16"/>
      <c r="Q945" s="16"/>
      <c r="R945" s="16"/>
      <c r="S945" s="16"/>
      <c r="T945" s="16"/>
      <c r="U945" s="16"/>
      <c r="V945" s="16"/>
      <c r="W945" s="16"/>
      <c r="X945" s="16"/>
      <c r="Y945" s="16"/>
      <c r="Z945" s="16"/>
    </row>
    <row r="946" spans="1:26" ht="15.75" customHeight="1">
      <c r="A946" s="14"/>
      <c r="B946" s="14"/>
      <c r="C946" s="33">
        <v>4714781021234</v>
      </c>
      <c r="D946" s="14" t="s">
        <v>864</v>
      </c>
      <c r="E946" s="18">
        <v>3</v>
      </c>
      <c r="F946" s="18">
        <v>177</v>
      </c>
      <c r="G946" s="19">
        <f t="shared" si="60"/>
        <v>0.42753623188405798</v>
      </c>
      <c r="H946" s="16"/>
      <c r="I946" s="16"/>
      <c r="J946" s="16"/>
      <c r="K946" s="16"/>
      <c r="L946" s="16"/>
      <c r="M946" s="16"/>
      <c r="N946" s="16"/>
      <c r="O946" s="16"/>
      <c r="P946" s="16"/>
      <c r="Q946" s="16"/>
      <c r="R946" s="16"/>
      <c r="S946" s="16"/>
      <c r="T946" s="16"/>
      <c r="U946" s="16"/>
      <c r="V946" s="16"/>
      <c r="W946" s="16"/>
      <c r="X946" s="16"/>
      <c r="Y946" s="16"/>
      <c r="Z946" s="16"/>
    </row>
    <row r="947" spans="1:26" ht="15.75" customHeight="1">
      <c r="A947" s="14"/>
      <c r="B947" s="14"/>
      <c r="C947" s="33">
        <v>4714781021241</v>
      </c>
      <c r="D947" s="14" t="s">
        <v>867</v>
      </c>
      <c r="E947" s="18">
        <v>1</v>
      </c>
      <c r="F947" s="18">
        <v>60</v>
      </c>
      <c r="G947" s="19">
        <f t="shared" si="60"/>
        <v>0.14492753623188406</v>
      </c>
      <c r="H947" s="16"/>
      <c r="I947" s="16"/>
      <c r="J947" s="16"/>
      <c r="K947" s="16"/>
      <c r="L947" s="16"/>
      <c r="M947" s="16"/>
      <c r="N947" s="16"/>
      <c r="O947" s="16"/>
      <c r="P947" s="16"/>
      <c r="Q947" s="16"/>
      <c r="R947" s="16"/>
      <c r="S947" s="16"/>
      <c r="T947" s="16"/>
      <c r="U947" s="16"/>
      <c r="V947" s="16"/>
      <c r="W947" s="16"/>
      <c r="X947" s="16"/>
      <c r="Y947" s="16"/>
      <c r="Z947" s="16"/>
    </row>
    <row r="948" spans="1:26" ht="15.75" customHeight="1">
      <c r="A948" s="14" t="s">
        <v>1424</v>
      </c>
      <c r="B948" s="14">
        <v>2</v>
      </c>
      <c r="C948" s="33">
        <v>4714781021227</v>
      </c>
      <c r="D948" s="14" t="s">
        <v>862</v>
      </c>
      <c r="E948" s="18">
        <v>3</v>
      </c>
      <c r="F948" s="18">
        <v>177</v>
      </c>
      <c r="G948" s="19">
        <f t="shared" si="60"/>
        <v>0.42753623188405798</v>
      </c>
      <c r="H948" s="16"/>
      <c r="I948" s="16"/>
      <c r="J948" s="16"/>
      <c r="K948" s="16"/>
      <c r="L948" s="16"/>
      <c r="M948" s="16"/>
      <c r="N948" s="16"/>
      <c r="O948" s="16"/>
      <c r="P948" s="16"/>
      <c r="Q948" s="16"/>
      <c r="R948" s="16"/>
      <c r="S948" s="16"/>
      <c r="T948" s="16"/>
      <c r="U948" s="16"/>
      <c r="V948" s="16"/>
      <c r="W948" s="16"/>
      <c r="X948" s="16"/>
      <c r="Y948" s="16"/>
      <c r="Z948" s="16"/>
    </row>
    <row r="949" spans="1:26" ht="15.75" customHeight="1">
      <c r="A949" s="14"/>
      <c r="B949" s="14"/>
      <c r="C949" s="33">
        <v>4714781021241</v>
      </c>
      <c r="D949" s="14" t="s">
        <v>867</v>
      </c>
      <c r="E949" s="18">
        <v>4</v>
      </c>
      <c r="F949" s="18">
        <v>237</v>
      </c>
      <c r="G949" s="19">
        <f t="shared" si="60"/>
        <v>0.57246376811594202</v>
      </c>
      <c r="H949" s="16"/>
      <c r="I949" s="16"/>
      <c r="J949" s="16"/>
      <c r="K949" s="16"/>
      <c r="L949" s="16"/>
      <c r="M949" s="16"/>
      <c r="N949" s="16"/>
      <c r="O949" s="16"/>
      <c r="P949" s="16"/>
      <c r="Q949" s="16"/>
      <c r="R949" s="16"/>
      <c r="S949" s="16"/>
      <c r="T949" s="16"/>
      <c r="U949" s="16"/>
      <c r="V949" s="16"/>
      <c r="W949" s="16"/>
      <c r="X949" s="16"/>
      <c r="Y949" s="16"/>
      <c r="Z949" s="16"/>
    </row>
    <row r="950" spans="1:26" ht="15.75" customHeight="1">
      <c r="A950" s="14" t="s">
        <v>1432</v>
      </c>
      <c r="B950" s="14">
        <v>2</v>
      </c>
      <c r="C950" s="33">
        <v>4714781021234</v>
      </c>
      <c r="D950" s="14" t="s">
        <v>864</v>
      </c>
      <c r="E950" s="18">
        <v>3</v>
      </c>
      <c r="F950" s="18">
        <v>177</v>
      </c>
      <c r="G950" s="19">
        <f t="shared" si="60"/>
        <v>0.42753623188405798</v>
      </c>
      <c r="H950" s="16"/>
      <c r="I950" s="16"/>
      <c r="J950" s="16"/>
      <c r="K950" s="16"/>
      <c r="L950" s="16"/>
      <c r="M950" s="16"/>
      <c r="N950" s="16"/>
      <c r="O950" s="16"/>
      <c r="P950" s="16"/>
      <c r="Q950" s="16"/>
      <c r="R950" s="16"/>
      <c r="S950" s="16"/>
      <c r="T950" s="16"/>
      <c r="U950" s="16"/>
      <c r="V950" s="16"/>
      <c r="W950" s="16"/>
      <c r="X950" s="16"/>
      <c r="Y950" s="16"/>
      <c r="Z950" s="16"/>
    </row>
    <row r="951" spans="1:26" ht="15.75" customHeight="1">
      <c r="A951" s="14"/>
      <c r="B951" s="14"/>
      <c r="C951" s="33">
        <v>4714781021241</v>
      </c>
      <c r="D951" s="14" t="s">
        <v>867</v>
      </c>
      <c r="E951" s="18">
        <v>4</v>
      </c>
      <c r="F951" s="18">
        <v>237</v>
      </c>
      <c r="G951" s="19">
        <f t="shared" si="60"/>
        <v>0.57246376811594202</v>
      </c>
      <c r="H951" s="16"/>
      <c r="I951" s="16"/>
      <c r="J951" s="16"/>
      <c r="K951" s="16"/>
      <c r="L951" s="16"/>
      <c r="M951" s="16"/>
      <c r="N951" s="16"/>
      <c r="O951" s="16"/>
      <c r="P951" s="16"/>
      <c r="Q951" s="16"/>
      <c r="R951" s="16"/>
      <c r="S951" s="16"/>
      <c r="T951" s="16"/>
      <c r="U951" s="16"/>
      <c r="V951" s="16"/>
      <c r="W951" s="16"/>
      <c r="X951" s="16"/>
      <c r="Y951" s="16"/>
      <c r="Z951" s="16"/>
    </row>
    <row r="952" spans="1:26" ht="15.75" customHeight="1">
      <c r="A952" s="14" t="s">
        <v>1464</v>
      </c>
      <c r="B952" s="14">
        <v>2</v>
      </c>
      <c r="C952" s="33">
        <v>4714781021227</v>
      </c>
      <c r="D952" s="14" t="s">
        <v>862</v>
      </c>
      <c r="E952" s="18">
        <v>6</v>
      </c>
      <c r="F952" s="18">
        <v>354</v>
      </c>
      <c r="G952" s="19">
        <f t="shared" si="60"/>
        <v>0.85507246376811596</v>
      </c>
      <c r="H952" s="16"/>
      <c r="I952" s="16"/>
      <c r="J952" s="16"/>
      <c r="K952" s="16"/>
      <c r="L952" s="16"/>
      <c r="M952" s="16"/>
      <c r="N952" s="16"/>
      <c r="O952" s="16"/>
      <c r="P952" s="16"/>
      <c r="Q952" s="16"/>
      <c r="R952" s="16"/>
      <c r="S952" s="16"/>
      <c r="T952" s="16"/>
      <c r="U952" s="16"/>
      <c r="V952" s="16"/>
      <c r="W952" s="16"/>
      <c r="X952" s="16"/>
      <c r="Y952" s="16"/>
      <c r="Z952" s="16"/>
    </row>
    <row r="953" spans="1:26" ht="15.75" customHeight="1">
      <c r="A953" s="14"/>
      <c r="B953" s="14"/>
      <c r="C953" s="33">
        <v>4714781021241</v>
      </c>
      <c r="D953" s="14" t="s">
        <v>867</v>
      </c>
      <c r="E953" s="18">
        <v>1</v>
      </c>
      <c r="F953" s="18">
        <v>60</v>
      </c>
      <c r="G953" s="19">
        <f t="shared" si="60"/>
        <v>0.14492753623188406</v>
      </c>
      <c r="H953" s="16"/>
      <c r="I953" s="16"/>
      <c r="J953" s="16"/>
      <c r="K953" s="16"/>
      <c r="L953" s="16"/>
      <c r="M953" s="16"/>
      <c r="N953" s="16"/>
      <c r="O953" s="16"/>
      <c r="P953" s="16"/>
      <c r="Q953" s="16"/>
      <c r="R953" s="16"/>
      <c r="S953" s="16"/>
      <c r="T953" s="16"/>
      <c r="U953" s="16"/>
      <c r="V953" s="16"/>
      <c r="W953" s="16"/>
      <c r="X953" s="16"/>
      <c r="Y953" s="16"/>
      <c r="Z953" s="16"/>
    </row>
    <row r="954" spans="1:26" ht="15.75" customHeight="1">
      <c r="A954" s="14" t="s">
        <v>1465</v>
      </c>
      <c r="B954" s="14">
        <v>2</v>
      </c>
      <c r="C954" s="33">
        <v>4714781021234</v>
      </c>
      <c r="D954" s="14" t="s">
        <v>864</v>
      </c>
      <c r="E954" s="18">
        <v>6</v>
      </c>
      <c r="F954" s="18">
        <v>354</v>
      </c>
      <c r="G954" s="19">
        <f t="shared" si="60"/>
        <v>0.85507246376811596</v>
      </c>
      <c r="H954" s="16"/>
      <c r="I954" s="16"/>
      <c r="J954" s="16"/>
      <c r="K954" s="16"/>
      <c r="L954" s="16"/>
      <c r="M954" s="16"/>
      <c r="N954" s="16"/>
      <c r="O954" s="16"/>
      <c r="P954" s="16"/>
      <c r="Q954" s="16"/>
      <c r="R954" s="16"/>
      <c r="S954" s="16"/>
      <c r="T954" s="16"/>
      <c r="U954" s="16"/>
      <c r="V954" s="16"/>
      <c r="W954" s="16"/>
      <c r="X954" s="16"/>
      <c r="Y954" s="16"/>
      <c r="Z954" s="16"/>
    </row>
    <row r="955" spans="1:26" ht="15.75" customHeight="1">
      <c r="A955" s="14"/>
      <c r="B955" s="14"/>
      <c r="C955" s="33">
        <v>4714781021241</v>
      </c>
      <c r="D955" s="14" t="s">
        <v>867</v>
      </c>
      <c r="E955" s="18">
        <v>1</v>
      </c>
      <c r="F955" s="18">
        <v>60</v>
      </c>
      <c r="G955" s="19">
        <f t="shared" si="60"/>
        <v>0.14492753623188406</v>
      </c>
      <c r="H955" s="16"/>
      <c r="I955" s="16"/>
      <c r="J955" s="16"/>
      <c r="K955" s="16"/>
      <c r="L955" s="16"/>
      <c r="M955" s="16"/>
      <c r="N955" s="16"/>
      <c r="O955" s="16"/>
      <c r="P955" s="16"/>
      <c r="Q955" s="16"/>
      <c r="R955" s="16"/>
      <c r="S955" s="16"/>
      <c r="T955" s="16"/>
      <c r="U955" s="16"/>
      <c r="V955" s="16"/>
      <c r="W955" s="16"/>
      <c r="X955" s="16"/>
      <c r="Y955" s="16"/>
      <c r="Z955" s="16"/>
    </row>
    <row r="956" spans="1:26" ht="15.75" customHeight="1">
      <c r="A956" s="14" t="s">
        <v>1466</v>
      </c>
      <c r="B956" s="14">
        <v>1</v>
      </c>
      <c r="C956" s="33">
        <v>4714781021241</v>
      </c>
      <c r="D956" s="14" t="s">
        <v>867</v>
      </c>
      <c r="E956" s="18">
        <v>7</v>
      </c>
      <c r="F956" s="18">
        <v>414</v>
      </c>
      <c r="G956" s="19">
        <f t="shared" si="60"/>
        <v>1</v>
      </c>
      <c r="H956" s="16"/>
      <c r="I956" s="16"/>
      <c r="J956" s="16"/>
      <c r="K956" s="16"/>
      <c r="L956" s="16"/>
      <c r="M956" s="16"/>
      <c r="N956" s="16"/>
      <c r="O956" s="16"/>
      <c r="P956" s="16"/>
      <c r="Q956" s="16"/>
      <c r="R956" s="16"/>
      <c r="S956" s="16"/>
      <c r="T956" s="16"/>
      <c r="U956" s="16"/>
      <c r="V956" s="16"/>
      <c r="W956" s="16"/>
      <c r="X956" s="16"/>
      <c r="Y956" s="16"/>
      <c r="Z956" s="16"/>
    </row>
    <row r="957" spans="1:26" ht="15.75" customHeight="1">
      <c r="A957" s="14" t="s">
        <v>1418</v>
      </c>
      <c r="B957" s="14">
        <v>1</v>
      </c>
      <c r="C957" s="33" t="s">
        <v>1262</v>
      </c>
      <c r="D957" s="14" t="s">
        <v>1263</v>
      </c>
      <c r="E957" s="18">
        <v>6</v>
      </c>
      <c r="F957" s="18">
        <v>495</v>
      </c>
      <c r="G957" s="19">
        <f>F957/495</f>
        <v>1</v>
      </c>
      <c r="H957" s="16"/>
      <c r="I957" s="16"/>
      <c r="J957" s="16"/>
      <c r="K957" s="16"/>
      <c r="L957" s="16"/>
      <c r="M957" s="16"/>
      <c r="N957" s="16"/>
      <c r="O957" s="16"/>
      <c r="P957" s="16"/>
      <c r="Q957" s="16"/>
      <c r="R957" s="16"/>
      <c r="S957" s="16"/>
      <c r="T957" s="16"/>
      <c r="U957" s="16"/>
      <c r="V957" s="16"/>
      <c r="W957" s="16"/>
      <c r="X957" s="16"/>
      <c r="Y957" s="16"/>
      <c r="Z957" s="16"/>
    </row>
    <row r="958" spans="1:26" ht="15.75" customHeight="1">
      <c r="A958" s="14" t="s">
        <v>1362</v>
      </c>
      <c r="B958" s="14">
        <v>5</v>
      </c>
      <c r="C958" s="33" t="s">
        <v>437</v>
      </c>
      <c r="D958" s="14" t="s">
        <v>438</v>
      </c>
      <c r="E958" s="18">
        <v>1</v>
      </c>
      <c r="F958" s="18">
        <v>60</v>
      </c>
      <c r="G958" s="19">
        <f t="shared" ref="G958:G967" si="61">F958/600</f>
        <v>0.1</v>
      </c>
      <c r="H958" s="16"/>
      <c r="I958" s="16"/>
      <c r="J958" s="16"/>
      <c r="K958" s="16"/>
      <c r="L958" s="16"/>
      <c r="M958" s="16"/>
      <c r="N958" s="16"/>
      <c r="O958" s="16"/>
      <c r="P958" s="16"/>
      <c r="Q958" s="16"/>
      <c r="R958" s="16"/>
      <c r="S958" s="16"/>
      <c r="T958" s="16"/>
      <c r="U958" s="16"/>
      <c r="V958" s="16"/>
      <c r="W958" s="16"/>
      <c r="X958" s="16"/>
      <c r="Y958" s="16"/>
      <c r="Z958" s="16"/>
    </row>
    <row r="959" spans="1:26" ht="15.75" customHeight="1">
      <c r="A959" s="14"/>
      <c r="B959" s="16"/>
      <c r="C959" s="33" t="s">
        <v>445</v>
      </c>
      <c r="D959" s="14" t="s">
        <v>324</v>
      </c>
      <c r="E959" s="18">
        <v>1</v>
      </c>
      <c r="F959" s="18">
        <v>300</v>
      </c>
      <c r="G959" s="19">
        <f t="shared" si="61"/>
        <v>0.5</v>
      </c>
      <c r="H959" s="16"/>
      <c r="I959" s="16"/>
      <c r="J959" s="16"/>
      <c r="K959" s="16"/>
      <c r="L959" s="16"/>
      <c r="M959" s="16"/>
      <c r="N959" s="16"/>
      <c r="O959" s="16"/>
      <c r="P959" s="16"/>
      <c r="Q959" s="16"/>
      <c r="R959" s="16"/>
      <c r="S959" s="16"/>
      <c r="T959" s="16"/>
      <c r="U959" s="16"/>
      <c r="V959" s="16"/>
      <c r="W959" s="16"/>
      <c r="X959" s="16"/>
      <c r="Y959" s="16"/>
      <c r="Z959" s="16"/>
    </row>
    <row r="960" spans="1:26" ht="15.75" customHeight="1">
      <c r="A960" s="14"/>
      <c r="B960" s="16"/>
      <c r="C960" s="33" t="s">
        <v>446</v>
      </c>
      <c r="D960" s="14" t="s">
        <v>305</v>
      </c>
      <c r="E960" s="18">
        <v>1</v>
      </c>
      <c r="F960" s="18">
        <v>120</v>
      </c>
      <c r="G960" s="19">
        <f t="shared" si="61"/>
        <v>0.2</v>
      </c>
      <c r="H960" s="16"/>
      <c r="I960" s="16"/>
      <c r="J960" s="16"/>
      <c r="K960" s="16"/>
      <c r="L960" s="16"/>
      <c r="M960" s="16"/>
      <c r="N960" s="16"/>
      <c r="O960" s="16"/>
      <c r="P960" s="16"/>
      <c r="Q960" s="16"/>
      <c r="R960" s="16"/>
      <c r="S960" s="16"/>
      <c r="T960" s="16"/>
      <c r="U960" s="16"/>
      <c r="V960" s="16"/>
      <c r="W960" s="16"/>
      <c r="X960" s="16"/>
      <c r="Y960" s="16"/>
      <c r="Z960" s="16"/>
    </row>
    <row r="961" spans="1:26" ht="15.75" customHeight="1">
      <c r="A961" s="14"/>
      <c r="B961" s="16"/>
      <c r="C961" s="33" t="s">
        <v>447</v>
      </c>
      <c r="D961" s="14" t="s">
        <v>448</v>
      </c>
      <c r="E961" s="18">
        <v>1</v>
      </c>
      <c r="F961" s="18">
        <v>50</v>
      </c>
      <c r="G961" s="19">
        <f t="shared" si="61"/>
        <v>8.3333333333333329E-2</v>
      </c>
      <c r="H961" s="16"/>
      <c r="I961" s="16"/>
      <c r="J961" s="16"/>
      <c r="K961" s="16"/>
      <c r="L961" s="16"/>
      <c r="M961" s="16"/>
      <c r="N961" s="16"/>
      <c r="O961" s="16"/>
      <c r="P961" s="16"/>
      <c r="Q961" s="16"/>
      <c r="R961" s="16"/>
      <c r="S961" s="16"/>
      <c r="T961" s="16"/>
      <c r="U961" s="16"/>
      <c r="V961" s="16"/>
      <c r="W961" s="16"/>
      <c r="X961" s="16"/>
      <c r="Y961" s="16"/>
      <c r="Z961" s="16"/>
    </row>
    <row r="962" spans="1:26" ht="15.75" customHeight="1">
      <c r="A962" s="14"/>
      <c r="B962" s="16"/>
      <c r="C962" s="33" t="s">
        <v>443</v>
      </c>
      <c r="D962" s="14" t="s">
        <v>444</v>
      </c>
      <c r="E962" s="18">
        <v>1</v>
      </c>
      <c r="F962" s="18">
        <v>70</v>
      </c>
      <c r="G962" s="19">
        <f t="shared" si="61"/>
        <v>0.11666666666666667</v>
      </c>
      <c r="H962" s="16"/>
      <c r="I962" s="16"/>
      <c r="J962" s="16"/>
      <c r="K962" s="16"/>
      <c r="L962" s="16"/>
      <c r="M962" s="16"/>
      <c r="N962" s="16"/>
      <c r="O962" s="16"/>
      <c r="P962" s="16"/>
      <c r="Q962" s="16"/>
      <c r="R962" s="16"/>
      <c r="S962" s="16"/>
      <c r="T962" s="16"/>
      <c r="U962" s="16"/>
      <c r="V962" s="16"/>
      <c r="W962" s="16"/>
      <c r="X962" s="16"/>
      <c r="Y962" s="16"/>
      <c r="Z962" s="16"/>
    </row>
    <row r="963" spans="1:26" ht="15.75" customHeight="1">
      <c r="A963" s="14" t="s">
        <v>1372</v>
      </c>
      <c r="B963" s="13">
        <v>5</v>
      </c>
      <c r="C963" s="33" t="s">
        <v>437</v>
      </c>
      <c r="D963" s="14" t="s">
        <v>438</v>
      </c>
      <c r="E963" s="18">
        <v>1</v>
      </c>
      <c r="F963" s="18">
        <v>60</v>
      </c>
      <c r="G963" s="19">
        <f t="shared" si="61"/>
        <v>0.1</v>
      </c>
      <c r="H963" s="16"/>
      <c r="I963" s="16"/>
      <c r="J963" s="16"/>
      <c r="K963" s="16"/>
      <c r="L963" s="16"/>
      <c r="M963" s="16"/>
      <c r="N963" s="16"/>
      <c r="O963" s="16"/>
      <c r="P963" s="16"/>
      <c r="Q963" s="16"/>
      <c r="R963" s="16"/>
      <c r="S963" s="16"/>
      <c r="T963" s="16"/>
      <c r="U963" s="16"/>
      <c r="V963" s="16"/>
      <c r="W963" s="16"/>
      <c r="X963" s="16"/>
      <c r="Y963" s="16"/>
      <c r="Z963" s="16"/>
    </row>
    <row r="964" spans="1:26" ht="15.75" customHeight="1">
      <c r="A964" s="14"/>
      <c r="B964" s="13"/>
      <c r="C964" s="33" t="s">
        <v>443</v>
      </c>
      <c r="D964" s="14" t="s">
        <v>444</v>
      </c>
      <c r="E964" s="18">
        <v>1</v>
      </c>
      <c r="F964" s="18">
        <v>300</v>
      </c>
      <c r="G964" s="19">
        <f t="shared" si="61"/>
        <v>0.5</v>
      </c>
      <c r="H964" s="16"/>
      <c r="I964" s="16"/>
      <c r="J964" s="16"/>
      <c r="K964" s="16"/>
      <c r="L964" s="16"/>
      <c r="M964" s="16"/>
      <c r="N964" s="16"/>
      <c r="O964" s="16"/>
      <c r="P964" s="16"/>
      <c r="Q964" s="16"/>
      <c r="R964" s="16"/>
      <c r="S964" s="16"/>
      <c r="T964" s="16"/>
      <c r="U964" s="16"/>
      <c r="V964" s="16"/>
      <c r="W964" s="16"/>
      <c r="X964" s="16"/>
      <c r="Y964" s="16"/>
      <c r="Z964" s="16"/>
    </row>
    <row r="965" spans="1:26" ht="15.75" customHeight="1">
      <c r="A965" s="14"/>
      <c r="B965" s="13"/>
      <c r="C965" s="33" t="s">
        <v>447</v>
      </c>
      <c r="D965" s="14" t="s">
        <v>448</v>
      </c>
      <c r="E965" s="18">
        <v>1</v>
      </c>
      <c r="F965" s="18">
        <v>120</v>
      </c>
      <c r="G965" s="19">
        <f t="shared" si="61"/>
        <v>0.2</v>
      </c>
      <c r="H965" s="16"/>
      <c r="I965" s="16"/>
      <c r="J965" s="16"/>
      <c r="K965" s="16"/>
      <c r="L965" s="16"/>
      <c r="M965" s="16"/>
      <c r="N965" s="16"/>
      <c r="O965" s="16"/>
      <c r="P965" s="16"/>
      <c r="Q965" s="16"/>
      <c r="R965" s="16"/>
      <c r="S965" s="16"/>
      <c r="T965" s="16"/>
      <c r="U965" s="16"/>
      <c r="V965" s="16"/>
      <c r="W965" s="16"/>
      <c r="X965" s="16"/>
      <c r="Y965" s="16"/>
      <c r="Z965" s="16"/>
    </row>
    <row r="966" spans="1:26" ht="15.75" customHeight="1">
      <c r="A966" s="14"/>
      <c r="B966" s="13"/>
      <c r="C966" s="33">
        <v>4714781020817</v>
      </c>
      <c r="D966" s="14" t="s">
        <v>303</v>
      </c>
      <c r="E966" s="18">
        <v>1</v>
      </c>
      <c r="F966" s="18">
        <v>50</v>
      </c>
      <c r="G966" s="19">
        <f t="shared" si="61"/>
        <v>8.3333333333333329E-2</v>
      </c>
      <c r="H966" s="16"/>
      <c r="I966" s="16"/>
      <c r="J966" s="16"/>
      <c r="K966" s="16"/>
      <c r="L966" s="16"/>
      <c r="M966" s="16"/>
      <c r="N966" s="16"/>
      <c r="O966" s="16"/>
      <c r="P966" s="16"/>
      <c r="Q966" s="16"/>
      <c r="R966" s="16"/>
      <c r="S966" s="16"/>
      <c r="T966" s="16"/>
      <c r="U966" s="16"/>
      <c r="V966" s="16"/>
      <c r="W966" s="16"/>
      <c r="X966" s="16"/>
      <c r="Y966" s="16"/>
      <c r="Z966" s="16"/>
    </row>
    <row r="967" spans="1:26" ht="15.75" customHeight="1">
      <c r="A967" s="14"/>
      <c r="B967" s="13"/>
      <c r="C967" s="33" t="s">
        <v>613</v>
      </c>
      <c r="D967" s="14" t="s">
        <v>326</v>
      </c>
      <c r="E967" s="18">
        <v>1</v>
      </c>
      <c r="F967" s="18">
        <v>70</v>
      </c>
      <c r="G967" s="19">
        <f t="shared" si="61"/>
        <v>0.11666666666666667</v>
      </c>
      <c r="H967" s="16"/>
      <c r="I967" s="16"/>
      <c r="J967" s="16"/>
      <c r="K967" s="16"/>
      <c r="L967" s="16"/>
      <c r="M967" s="16"/>
      <c r="N967" s="16"/>
      <c r="O967" s="16"/>
      <c r="P967" s="16"/>
      <c r="Q967" s="16"/>
      <c r="R967" s="16"/>
      <c r="S967" s="16"/>
      <c r="T967" s="16"/>
      <c r="U967" s="16"/>
      <c r="V967" s="16"/>
      <c r="W967" s="16"/>
      <c r="X967" s="16"/>
      <c r="Y967" s="16"/>
      <c r="Z967" s="16"/>
    </row>
    <row r="968" spans="1:26" ht="15.75" customHeight="1">
      <c r="A968" s="14" t="s">
        <v>1370</v>
      </c>
      <c r="B968" s="14">
        <v>5</v>
      </c>
      <c r="C968" s="33" t="s">
        <v>437</v>
      </c>
      <c r="D968" s="14" t="s">
        <v>438</v>
      </c>
      <c r="E968" s="18">
        <v>1</v>
      </c>
      <c r="F968" s="18">
        <v>100</v>
      </c>
      <c r="G968" s="19">
        <f t="shared" ref="G968:G973" si="62">F968/690</f>
        <v>0.14492753623188406</v>
      </c>
      <c r="H968" s="16"/>
      <c r="I968" s="16"/>
      <c r="J968" s="16"/>
      <c r="K968" s="16"/>
      <c r="L968" s="16"/>
      <c r="M968" s="16"/>
      <c r="N968" s="16"/>
      <c r="O968" s="16"/>
      <c r="P968" s="16"/>
      <c r="Q968" s="16"/>
      <c r="R968" s="16"/>
      <c r="S968" s="16"/>
      <c r="T968" s="16"/>
      <c r="U968" s="16"/>
      <c r="V968" s="16"/>
      <c r="W968" s="16"/>
      <c r="X968" s="16"/>
      <c r="Y968" s="16"/>
      <c r="Z968" s="16"/>
    </row>
    <row r="969" spans="1:26" ht="15.75" customHeight="1">
      <c r="A969" s="16"/>
      <c r="B969" s="16"/>
      <c r="C969" s="33" t="s">
        <v>445</v>
      </c>
      <c r="D969" s="14" t="s">
        <v>324</v>
      </c>
      <c r="E969" s="18">
        <v>1</v>
      </c>
      <c r="F969" s="18">
        <v>320</v>
      </c>
      <c r="G969" s="19">
        <f t="shared" si="62"/>
        <v>0.46376811594202899</v>
      </c>
      <c r="H969" s="16"/>
      <c r="I969" s="16"/>
      <c r="J969" s="16"/>
      <c r="K969" s="16"/>
      <c r="L969" s="16"/>
      <c r="M969" s="16"/>
      <c r="N969" s="16"/>
      <c r="O969" s="16"/>
      <c r="P969" s="16"/>
      <c r="Q969" s="16"/>
      <c r="R969" s="16"/>
      <c r="S969" s="16"/>
      <c r="T969" s="16"/>
      <c r="U969" s="16"/>
      <c r="V969" s="16"/>
      <c r="W969" s="16"/>
      <c r="X969" s="16"/>
      <c r="Y969" s="16"/>
      <c r="Z969" s="16"/>
    </row>
    <row r="970" spans="1:26" ht="15.75" customHeight="1">
      <c r="A970" s="16"/>
      <c r="B970" s="16"/>
      <c r="C970" s="33" t="s">
        <v>446</v>
      </c>
      <c r="D970" s="14" t="s">
        <v>305</v>
      </c>
      <c r="E970" s="18">
        <v>1</v>
      </c>
      <c r="F970" s="18">
        <v>120</v>
      </c>
      <c r="G970" s="19">
        <f t="shared" si="62"/>
        <v>0.17391304347826086</v>
      </c>
      <c r="H970" s="16"/>
      <c r="I970" s="16"/>
      <c r="J970" s="16"/>
      <c r="K970" s="16"/>
      <c r="L970" s="16"/>
      <c r="M970" s="16"/>
      <c r="N970" s="16"/>
      <c r="O970" s="16"/>
      <c r="P970" s="16"/>
      <c r="Q970" s="16"/>
      <c r="R970" s="16"/>
      <c r="S970" s="16"/>
      <c r="T970" s="16"/>
      <c r="U970" s="16"/>
      <c r="V970" s="16"/>
      <c r="W970" s="16"/>
      <c r="X970" s="16"/>
      <c r="Y970" s="16"/>
      <c r="Z970" s="16"/>
    </row>
    <row r="971" spans="1:26" ht="15.75" customHeight="1">
      <c r="A971" s="16"/>
      <c r="B971" s="16"/>
      <c r="C971" s="33" t="s">
        <v>447</v>
      </c>
      <c r="D971" s="14" t="s">
        <v>448</v>
      </c>
      <c r="E971" s="18">
        <v>1</v>
      </c>
      <c r="F971" s="18">
        <v>50</v>
      </c>
      <c r="G971" s="19">
        <f t="shared" si="62"/>
        <v>7.2463768115942032E-2</v>
      </c>
      <c r="H971" s="16"/>
      <c r="I971" s="16"/>
      <c r="J971" s="16"/>
      <c r="K971" s="16"/>
      <c r="L971" s="16"/>
      <c r="M971" s="16"/>
      <c r="N971" s="16"/>
      <c r="O971" s="16"/>
      <c r="P971" s="16"/>
      <c r="Q971" s="16"/>
      <c r="R971" s="16"/>
      <c r="S971" s="16"/>
      <c r="T971" s="16"/>
      <c r="U971" s="16"/>
      <c r="V971" s="16"/>
      <c r="W971" s="16"/>
      <c r="X971" s="16"/>
      <c r="Y971" s="16"/>
      <c r="Z971" s="16"/>
    </row>
    <row r="972" spans="1:26" ht="15.75" customHeight="1">
      <c r="A972" s="16"/>
      <c r="B972" s="16"/>
      <c r="C972" s="33" t="s">
        <v>443</v>
      </c>
      <c r="D972" s="14" t="s">
        <v>444</v>
      </c>
      <c r="E972" s="18">
        <v>1</v>
      </c>
      <c r="F972" s="18">
        <v>100</v>
      </c>
      <c r="G972" s="19">
        <f t="shared" si="62"/>
        <v>0.14492753623188406</v>
      </c>
      <c r="H972" s="16"/>
      <c r="I972" s="16"/>
      <c r="J972" s="16"/>
      <c r="K972" s="16"/>
      <c r="L972" s="16"/>
      <c r="M972" s="16"/>
      <c r="N972" s="16"/>
      <c r="O972" s="16"/>
      <c r="P972" s="16"/>
      <c r="Q972" s="16"/>
      <c r="R972" s="16"/>
      <c r="S972" s="16"/>
      <c r="T972" s="16"/>
      <c r="U972" s="16"/>
      <c r="V972" s="16"/>
      <c r="W972" s="16"/>
      <c r="X972" s="16"/>
      <c r="Y972" s="16"/>
      <c r="Z972" s="16"/>
    </row>
    <row r="973" spans="1:26" ht="15.75" customHeight="1">
      <c r="A973" s="21" t="s">
        <v>1373</v>
      </c>
      <c r="B973" s="13">
        <v>5</v>
      </c>
      <c r="C973" s="32" t="s">
        <v>437</v>
      </c>
      <c r="D973" s="14" t="s">
        <v>438</v>
      </c>
      <c r="E973" s="18">
        <v>1</v>
      </c>
      <c r="F973" s="18">
        <v>100</v>
      </c>
      <c r="G973" s="19">
        <f t="shared" si="62"/>
        <v>0.14492753623188406</v>
      </c>
      <c r="H973" s="16"/>
      <c r="I973" s="16"/>
      <c r="J973" s="16"/>
      <c r="K973" s="16"/>
      <c r="L973" s="16"/>
      <c r="M973" s="16"/>
      <c r="N973" s="16"/>
      <c r="O973" s="16"/>
      <c r="P973" s="16"/>
      <c r="Q973" s="16"/>
      <c r="R973" s="16"/>
      <c r="S973" s="16"/>
      <c r="T973" s="16"/>
      <c r="U973" s="16"/>
      <c r="V973" s="16"/>
      <c r="W973" s="16"/>
      <c r="X973" s="16"/>
      <c r="Y973" s="16"/>
      <c r="Z973" s="16"/>
    </row>
    <row r="974" spans="1:26" ht="15.75" customHeight="1">
      <c r="A974" s="21"/>
      <c r="B974" s="13"/>
      <c r="C974" s="33" t="s">
        <v>443</v>
      </c>
      <c r="D974" s="14" t="s">
        <v>444</v>
      </c>
      <c r="E974" s="18">
        <v>1</v>
      </c>
      <c r="F974" s="18">
        <v>100</v>
      </c>
      <c r="G974" s="19">
        <f t="shared" ref="G974:G975" si="63">F974/1300</f>
        <v>7.6923076923076927E-2</v>
      </c>
      <c r="H974" s="16"/>
      <c r="I974" s="16"/>
      <c r="J974" s="16"/>
      <c r="K974" s="16"/>
      <c r="L974" s="16"/>
      <c r="M974" s="16"/>
      <c r="N974" s="16"/>
      <c r="O974" s="16"/>
      <c r="P974" s="16"/>
      <c r="Q974" s="16"/>
      <c r="R974" s="16"/>
      <c r="S974" s="16"/>
      <c r="T974" s="16"/>
      <c r="U974" s="16"/>
      <c r="V974" s="16"/>
      <c r="W974" s="16"/>
      <c r="X974" s="16"/>
      <c r="Y974" s="16"/>
      <c r="Z974" s="16"/>
    </row>
    <row r="975" spans="1:26" ht="15.75" customHeight="1">
      <c r="A975" s="21"/>
      <c r="B975" s="13"/>
      <c r="C975" s="32" t="s">
        <v>447</v>
      </c>
      <c r="D975" s="14" t="s">
        <v>448</v>
      </c>
      <c r="E975" s="18">
        <v>1</v>
      </c>
      <c r="F975" s="18">
        <v>50</v>
      </c>
      <c r="G975" s="19">
        <f t="shared" si="63"/>
        <v>3.8461538461538464E-2</v>
      </c>
      <c r="H975" s="16"/>
      <c r="I975" s="16"/>
      <c r="J975" s="16"/>
      <c r="K975" s="16"/>
      <c r="L975" s="16"/>
      <c r="M975" s="16"/>
      <c r="N975" s="16"/>
      <c r="O975" s="16"/>
      <c r="P975" s="16"/>
      <c r="Q975" s="16"/>
      <c r="R975" s="16"/>
      <c r="S975" s="16"/>
      <c r="T975" s="16"/>
      <c r="U975" s="16"/>
      <c r="V975" s="16"/>
      <c r="W975" s="16"/>
      <c r="X975" s="16"/>
      <c r="Y975" s="16"/>
      <c r="Z975" s="16"/>
    </row>
    <row r="976" spans="1:26" ht="15.75" customHeight="1">
      <c r="A976" s="21"/>
      <c r="B976" s="13"/>
      <c r="C976" s="32">
        <v>4714781020817</v>
      </c>
      <c r="D976" s="14" t="s">
        <v>303</v>
      </c>
      <c r="E976" s="18">
        <v>1</v>
      </c>
      <c r="F976" s="18">
        <v>120</v>
      </c>
      <c r="G976" s="19">
        <f t="shared" ref="G976:G977" si="64">F976/690</f>
        <v>0.17391304347826086</v>
      </c>
      <c r="H976" s="16"/>
      <c r="I976" s="16"/>
      <c r="J976" s="16"/>
      <c r="K976" s="16"/>
      <c r="L976" s="16"/>
      <c r="M976" s="16"/>
      <c r="N976" s="16"/>
      <c r="O976" s="16"/>
      <c r="P976" s="16"/>
      <c r="Q976" s="16"/>
      <c r="R976" s="16"/>
      <c r="S976" s="16"/>
      <c r="T976" s="16"/>
      <c r="U976" s="16"/>
      <c r="V976" s="16"/>
      <c r="W976" s="16"/>
      <c r="X976" s="16"/>
      <c r="Y976" s="16"/>
      <c r="Z976" s="16"/>
    </row>
    <row r="977" spans="1:26" ht="15.75" customHeight="1">
      <c r="A977" s="21"/>
      <c r="B977" s="13"/>
      <c r="C977" s="32" t="s">
        <v>613</v>
      </c>
      <c r="D977" s="14" t="s">
        <v>326</v>
      </c>
      <c r="E977" s="18">
        <v>1</v>
      </c>
      <c r="F977" s="18">
        <v>320</v>
      </c>
      <c r="G977" s="19">
        <f t="shared" si="64"/>
        <v>0.46376811594202899</v>
      </c>
      <c r="H977" s="16"/>
      <c r="I977" s="16"/>
      <c r="J977" s="16"/>
      <c r="K977" s="16"/>
      <c r="L977" s="16"/>
      <c r="M977" s="16"/>
      <c r="N977" s="16"/>
      <c r="O977" s="16"/>
      <c r="P977" s="16"/>
      <c r="Q977" s="16"/>
      <c r="R977" s="16"/>
      <c r="S977" s="16"/>
      <c r="T977" s="16"/>
      <c r="U977" s="16"/>
      <c r="V977" s="16"/>
      <c r="W977" s="16"/>
      <c r="X977" s="16"/>
      <c r="Y977" s="16"/>
      <c r="Z977" s="16"/>
    </row>
    <row r="978" spans="1:26" ht="15.75" customHeight="1">
      <c r="A978" s="21" t="s">
        <v>1368</v>
      </c>
      <c r="B978" s="18">
        <v>1</v>
      </c>
      <c r="C978" s="35" t="s">
        <v>25</v>
      </c>
      <c r="D978" s="16" t="s">
        <v>1059</v>
      </c>
      <c r="E978" s="18">
        <v>2</v>
      </c>
      <c r="F978" s="18">
        <v>580</v>
      </c>
      <c r="G978" s="19">
        <f t="shared" ref="G978:G993" si="65">F978/580</f>
        <v>1</v>
      </c>
      <c r="H978" s="16"/>
      <c r="I978" s="16"/>
      <c r="J978" s="16"/>
      <c r="K978" s="16"/>
      <c r="L978" s="16"/>
      <c r="M978" s="16"/>
      <c r="N978" s="16"/>
      <c r="O978" s="16"/>
      <c r="P978" s="16"/>
      <c r="Q978" s="16"/>
      <c r="R978" s="16"/>
      <c r="S978" s="16"/>
      <c r="T978" s="16"/>
      <c r="U978" s="16"/>
      <c r="V978" s="16"/>
      <c r="W978" s="16"/>
      <c r="X978" s="16"/>
      <c r="Y978" s="16"/>
      <c r="Z978" s="16"/>
    </row>
    <row r="979" spans="1:26" ht="15.75" customHeight="1">
      <c r="A979" s="21" t="s">
        <v>1329</v>
      </c>
      <c r="B979" s="18">
        <v>1</v>
      </c>
      <c r="C979" s="35" t="s">
        <v>23</v>
      </c>
      <c r="D979" s="16" t="s">
        <v>1061</v>
      </c>
      <c r="E979" s="18">
        <v>2</v>
      </c>
      <c r="F979" s="18">
        <v>580</v>
      </c>
      <c r="G979" s="19">
        <f t="shared" si="65"/>
        <v>1</v>
      </c>
      <c r="H979" s="16"/>
      <c r="I979" s="16"/>
      <c r="J979" s="16"/>
      <c r="K979" s="16"/>
      <c r="L979" s="16"/>
      <c r="M979" s="16"/>
      <c r="N979" s="16"/>
      <c r="O979" s="16"/>
      <c r="P979" s="16"/>
      <c r="Q979" s="16"/>
      <c r="R979" s="16"/>
      <c r="S979" s="16"/>
      <c r="T979" s="16"/>
      <c r="U979" s="16"/>
      <c r="V979" s="16"/>
      <c r="W979" s="16"/>
      <c r="X979" s="16"/>
      <c r="Y979" s="16"/>
      <c r="Z979" s="16"/>
    </row>
    <row r="980" spans="1:26" ht="15.75" customHeight="1">
      <c r="A980" s="21" t="s">
        <v>1330</v>
      </c>
      <c r="B980" s="18">
        <v>1</v>
      </c>
      <c r="C980" s="35" t="s">
        <v>27</v>
      </c>
      <c r="D980" s="16" t="s">
        <v>1062</v>
      </c>
      <c r="E980" s="18">
        <v>2</v>
      </c>
      <c r="F980" s="18">
        <v>580</v>
      </c>
      <c r="G980" s="19">
        <f t="shared" si="65"/>
        <v>1</v>
      </c>
      <c r="H980" s="16"/>
      <c r="I980" s="16"/>
      <c r="J980" s="16"/>
      <c r="K980" s="16"/>
      <c r="L980" s="16"/>
      <c r="M980" s="16"/>
      <c r="N980" s="16"/>
      <c r="O980" s="16"/>
      <c r="P980" s="16"/>
      <c r="Q980" s="16"/>
      <c r="R980" s="16"/>
      <c r="S980" s="16"/>
      <c r="T980" s="16"/>
      <c r="U980" s="16"/>
      <c r="V980" s="16"/>
      <c r="W980" s="16"/>
      <c r="X980" s="16"/>
      <c r="Y980" s="16"/>
      <c r="Z980" s="16"/>
    </row>
    <row r="981" spans="1:26" ht="15.75" customHeight="1">
      <c r="A981" s="21" t="s">
        <v>1365</v>
      </c>
      <c r="B981" s="18">
        <v>1</v>
      </c>
      <c r="C981" s="35" t="s">
        <v>29</v>
      </c>
      <c r="D981" s="16" t="s">
        <v>1055</v>
      </c>
      <c r="E981" s="18">
        <v>2</v>
      </c>
      <c r="F981" s="18">
        <v>580</v>
      </c>
      <c r="G981" s="19">
        <f t="shared" si="65"/>
        <v>1</v>
      </c>
      <c r="H981" s="16"/>
      <c r="I981" s="16"/>
      <c r="J981" s="16"/>
      <c r="K981" s="16"/>
      <c r="L981" s="16"/>
      <c r="M981" s="16"/>
      <c r="N981" s="16"/>
      <c r="O981" s="16"/>
      <c r="P981" s="16"/>
      <c r="Q981" s="16"/>
      <c r="R981" s="16"/>
      <c r="S981" s="16"/>
      <c r="T981" s="16"/>
      <c r="U981" s="16"/>
      <c r="V981" s="16"/>
      <c r="W981" s="16"/>
      <c r="X981" s="16"/>
      <c r="Y981" s="16"/>
      <c r="Z981" s="16"/>
    </row>
    <row r="982" spans="1:26" ht="15.75" customHeight="1">
      <c r="A982" s="21" t="s">
        <v>1363</v>
      </c>
      <c r="B982" s="18">
        <v>2</v>
      </c>
      <c r="C982" s="35" t="s">
        <v>25</v>
      </c>
      <c r="D982" s="16" t="s">
        <v>1059</v>
      </c>
      <c r="E982" s="18">
        <v>1</v>
      </c>
      <c r="F982" s="18">
        <v>290</v>
      </c>
      <c r="G982" s="19">
        <f t="shared" si="65"/>
        <v>0.5</v>
      </c>
      <c r="H982" s="16"/>
      <c r="I982" s="16"/>
      <c r="J982" s="16"/>
      <c r="K982" s="16"/>
      <c r="L982" s="16"/>
      <c r="M982" s="16"/>
      <c r="N982" s="16"/>
      <c r="O982" s="16"/>
      <c r="P982" s="16"/>
      <c r="Q982" s="16"/>
      <c r="R982" s="16"/>
      <c r="S982" s="16"/>
      <c r="T982" s="16"/>
      <c r="U982" s="16"/>
      <c r="V982" s="16"/>
      <c r="W982" s="16"/>
      <c r="X982" s="16"/>
      <c r="Y982" s="16"/>
      <c r="Z982" s="16"/>
    </row>
    <row r="983" spans="1:26" ht="15.75" customHeight="1">
      <c r="A983" s="21"/>
      <c r="B983" s="18"/>
      <c r="C983" s="35" t="s">
        <v>29</v>
      </c>
      <c r="D983" s="16" t="s">
        <v>1055</v>
      </c>
      <c r="E983" s="18">
        <v>1</v>
      </c>
      <c r="F983" s="18">
        <v>290</v>
      </c>
      <c r="G983" s="19">
        <f t="shared" si="65"/>
        <v>0.5</v>
      </c>
      <c r="H983" s="16"/>
      <c r="I983" s="16"/>
      <c r="J983" s="16"/>
      <c r="K983" s="16"/>
      <c r="L983" s="16"/>
      <c r="M983" s="16"/>
      <c r="N983" s="16"/>
      <c r="O983" s="16"/>
      <c r="P983" s="16"/>
      <c r="Q983" s="16"/>
      <c r="R983" s="16"/>
      <c r="S983" s="16"/>
      <c r="T983" s="16"/>
      <c r="U983" s="16"/>
      <c r="V983" s="16"/>
      <c r="W983" s="16"/>
      <c r="X983" s="16"/>
      <c r="Y983" s="16"/>
      <c r="Z983" s="16"/>
    </row>
    <row r="984" spans="1:26" ht="15.75" customHeight="1">
      <c r="A984" s="21" t="s">
        <v>1324</v>
      </c>
      <c r="B984" s="18">
        <v>2</v>
      </c>
      <c r="C984" s="35" t="s">
        <v>29</v>
      </c>
      <c r="D984" s="16" t="s">
        <v>1055</v>
      </c>
      <c r="E984" s="18">
        <v>1</v>
      </c>
      <c r="F984" s="18">
        <v>290</v>
      </c>
      <c r="G984" s="19">
        <f t="shared" si="65"/>
        <v>0.5</v>
      </c>
      <c r="H984" s="16"/>
      <c r="I984" s="16"/>
      <c r="J984" s="16"/>
      <c r="K984" s="16"/>
      <c r="L984" s="16"/>
      <c r="M984" s="16"/>
      <c r="N984" s="16"/>
      <c r="O984" s="16"/>
      <c r="P984" s="16"/>
      <c r="Q984" s="16"/>
      <c r="R984" s="16"/>
      <c r="S984" s="16"/>
      <c r="T984" s="16"/>
      <c r="U984" s="16"/>
      <c r="V984" s="16"/>
      <c r="W984" s="16"/>
      <c r="X984" s="16"/>
      <c r="Y984" s="16"/>
      <c r="Z984" s="16"/>
    </row>
    <row r="985" spans="1:26" ht="15.75" customHeight="1">
      <c r="A985" s="21"/>
      <c r="B985" s="18"/>
      <c r="C985" s="35" t="s">
        <v>27</v>
      </c>
      <c r="D985" s="16" t="s">
        <v>1062</v>
      </c>
      <c r="E985" s="18">
        <v>1</v>
      </c>
      <c r="F985" s="18">
        <v>290</v>
      </c>
      <c r="G985" s="19">
        <f t="shared" si="65"/>
        <v>0.5</v>
      </c>
      <c r="H985" s="16"/>
      <c r="I985" s="16"/>
      <c r="J985" s="16"/>
      <c r="K985" s="16"/>
      <c r="L985" s="16"/>
      <c r="M985" s="16"/>
      <c r="N985" s="16"/>
      <c r="O985" s="16"/>
      <c r="P985" s="16"/>
      <c r="Q985" s="16"/>
      <c r="R985" s="16"/>
      <c r="S985" s="16"/>
      <c r="T985" s="16"/>
      <c r="U985" s="16"/>
      <c r="V985" s="16"/>
      <c r="W985" s="16"/>
      <c r="X985" s="16"/>
      <c r="Y985" s="16"/>
      <c r="Z985" s="16"/>
    </row>
    <row r="986" spans="1:26" ht="15.75" customHeight="1">
      <c r="A986" s="21" t="s">
        <v>1337</v>
      </c>
      <c r="B986" s="18">
        <v>2</v>
      </c>
      <c r="C986" s="35" t="s">
        <v>29</v>
      </c>
      <c r="D986" s="16" t="s">
        <v>1055</v>
      </c>
      <c r="E986" s="18">
        <v>1</v>
      </c>
      <c r="F986" s="18">
        <v>290</v>
      </c>
      <c r="G986" s="19">
        <f t="shared" si="65"/>
        <v>0.5</v>
      </c>
      <c r="H986" s="16"/>
      <c r="I986" s="16"/>
      <c r="J986" s="16"/>
      <c r="K986" s="16"/>
      <c r="L986" s="16"/>
      <c r="M986" s="16"/>
      <c r="N986" s="16"/>
      <c r="O986" s="16"/>
      <c r="P986" s="16"/>
      <c r="Q986" s="16"/>
      <c r="R986" s="16"/>
      <c r="S986" s="16"/>
      <c r="T986" s="16"/>
      <c r="U986" s="16"/>
      <c r="V986" s="16"/>
      <c r="W986" s="16"/>
      <c r="X986" s="16"/>
      <c r="Y986" s="16"/>
      <c r="Z986" s="16"/>
    </row>
    <row r="987" spans="1:26" ht="15.75" customHeight="1">
      <c r="A987" s="21"/>
      <c r="B987" s="18"/>
      <c r="C987" s="35" t="s">
        <v>23</v>
      </c>
      <c r="D987" s="16" t="s">
        <v>1061</v>
      </c>
      <c r="E987" s="18">
        <v>1</v>
      </c>
      <c r="F987" s="18">
        <v>290</v>
      </c>
      <c r="G987" s="19">
        <f t="shared" si="65"/>
        <v>0.5</v>
      </c>
      <c r="H987" s="16"/>
      <c r="I987" s="16"/>
      <c r="J987" s="16"/>
      <c r="K987" s="16"/>
      <c r="L987" s="16"/>
      <c r="M987" s="16"/>
      <c r="N987" s="16"/>
      <c r="O987" s="16"/>
      <c r="P987" s="16"/>
      <c r="Q987" s="16"/>
      <c r="R987" s="16"/>
      <c r="S987" s="16"/>
      <c r="T987" s="16"/>
      <c r="U987" s="16"/>
      <c r="V987" s="16"/>
      <c r="W987" s="16"/>
      <c r="X987" s="16"/>
      <c r="Y987" s="16"/>
      <c r="Z987" s="16"/>
    </row>
    <row r="988" spans="1:26" ht="15.75" customHeight="1">
      <c r="A988" s="21" t="s">
        <v>1323</v>
      </c>
      <c r="B988" s="18">
        <v>2</v>
      </c>
      <c r="C988" s="35" t="s">
        <v>25</v>
      </c>
      <c r="D988" s="16" t="s">
        <v>1059</v>
      </c>
      <c r="E988" s="18">
        <v>1</v>
      </c>
      <c r="F988" s="18">
        <v>290</v>
      </c>
      <c r="G988" s="19">
        <f t="shared" si="65"/>
        <v>0.5</v>
      </c>
      <c r="H988" s="16"/>
      <c r="I988" s="16"/>
      <c r="J988" s="16"/>
      <c r="K988" s="16"/>
      <c r="L988" s="16"/>
      <c r="M988" s="16"/>
      <c r="N988" s="16"/>
      <c r="O988" s="16"/>
      <c r="P988" s="16"/>
      <c r="Q988" s="16"/>
      <c r="R988" s="16"/>
      <c r="S988" s="16"/>
      <c r="T988" s="16"/>
      <c r="U988" s="16"/>
      <c r="V988" s="16"/>
      <c r="W988" s="16"/>
      <c r="X988" s="16"/>
      <c r="Y988" s="16"/>
      <c r="Z988" s="16"/>
    </row>
    <row r="989" spans="1:26" ht="15.75" customHeight="1">
      <c r="A989" s="21"/>
      <c r="B989" s="18"/>
      <c r="C989" s="35" t="s">
        <v>23</v>
      </c>
      <c r="D989" s="16" t="s">
        <v>1061</v>
      </c>
      <c r="E989" s="18">
        <v>1</v>
      </c>
      <c r="F989" s="18">
        <v>290</v>
      </c>
      <c r="G989" s="19">
        <f t="shared" si="65"/>
        <v>0.5</v>
      </c>
      <c r="H989" s="16"/>
      <c r="I989" s="16"/>
      <c r="J989" s="16"/>
      <c r="K989" s="16"/>
      <c r="L989" s="16"/>
      <c r="M989" s="16"/>
      <c r="N989" s="16"/>
      <c r="O989" s="16"/>
      <c r="P989" s="16"/>
      <c r="Q989" s="16"/>
      <c r="R989" s="16"/>
      <c r="S989" s="16"/>
      <c r="T989" s="16"/>
      <c r="U989" s="16"/>
      <c r="V989" s="16"/>
      <c r="W989" s="16"/>
      <c r="X989" s="16"/>
      <c r="Y989" s="16"/>
      <c r="Z989" s="16"/>
    </row>
    <row r="990" spans="1:26" ht="15.75" customHeight="1">
      <c r="A990" s="21" t="s">
        <v>1351</v>
      </c>
      <c r="B990" s="18">
        <v>2</v>
      </c>
      <c r="C990" s="35" t="s">
        <v>25</v>
      </c>
      <c r="D990" s="16" t="s">
        <v>1059</v>
      </c>
      <c r="E990" s="18">
        <v>1</v>
      </c>
      <c r="F990" s="18">
        <v>290</v>
      </c>
      <c r="G990" s="19">
        <f t="shared" si="65"/>
        <v>0.5</v>
      </c>
      <c r="H990" s="16"/>
      <c r="I990" s="16"/>
      <c r="J990" s="16"/>
      <c r="K990" s="16"/>
      <c r="L990" s="16"/>
      <c r="M990" s="16"/>
      <c r="N990" s="16"/>
      <c r="O990" s="16"/>
      <c r="P990" s="16"/>
      <c r="Q990" s="16"/>
      <c r="R990" s="16"/>
      <c r="S990" s="16"/>
      <c r="T990" s="16"/>
      <c r="U990" s="16"/>
      <c r="V990" s="16"/>
      <c r="W990" s="16"/>
      <c r="X990" s="16"/>
      <c r="Y990" s="16"/>
      <c r="Z990" s="16"/>
    </row>
    <row r="991" spans="1:26" ht="15.75" customHeight="1">
      <c r="A991" s="21"/>
      <c r="B991" s="18"/>
      <c r="C991" s="35" t="s">
        <v>27</v>
      </c>
      <c r="D991" s="16" t="s">
        <v>1062</v>
      </c>
      <c r="E991" s="18">
        <v>1</v>
      </c>
      <c r="F991" s="18">
        <v>290</v>
      </c>
      <c r="G991" s="19">
        <f t="shared" si="65"/>
        <v>0.5</v>
      </c>
      <c r="H991" s="16"/>
      <c r="I991" s="16"/>
      <c r="J991" s="16"/>
      <c r="K991" s="16"/>
      <c r="L991" s="16"/>
      <c r="M991" s="16"/>
      <c r="N991" s="16"/>
      <c r="O991" s="16"/>
      <c r="P991" s="16"/>
      <c r="Q991" s="16"/>
      <c r="R991" s="16"/>
      <c r="S991" s="16"/>
      <c r="T991" s="16"/>
      <c r="U991" s="16"/>
      <c r="V991" s="16"/>
      <c r="W991" s="16"/>
      <c r="X991" s="16"/>
      <c r="Y991" s="16"/>
      <c r="Z991" s="16"/>
    </row>
    <row r="992" spans="1:26" ht="15.75" customHeight="1">
      <c r="A992" s="21" t="s">
        <v>1325</v>
      </c>
      <c r="B992" s="18">
        <v>2</v>
      </c>
      <c r="C992" s="35" t="s">
        <v>27</v>
      </c>
      <c r="D992" s="16" t="s">
        <v>1062</v>
      </c>
      <c r="E992" s="18">
        <v>1</v>
      </c>
      <c r="F992" s="18">
        <v>290</v>
      </c>
      <c r="G992" s="19">
        <f t="shared" si="65"/>
        <v>0.5</v>
      </c>
      <c r="H992" s="16"/>
      <c r="I992" s="16"/>
      <c r="J992" s="16"/>
      <c r="K992" s="16"/>
      <c r="L992" s="16"/>
      <c r="M992" s="16"/>
      <c r="N992" s="16"/>
      <c r="O992" s="16"/>
      <c r="P992" s="16"/>
      <c r="Q992" s="16"/>
      <c r="R992" s="16"/>
      <c r="S992" s="16"/>
      <c r="T992" s="16"/>
      <c r="U992" s="16"/>
      <c r="V992" s="16"/>
      <c r="W992" s="16"/>
      <c r="X992" s="16"/>
      <c r="Y992" s="16"/>
      <c r="Z992" s="16"/>
    </row>
    <row r="993" spans="1:26" ht="15.75" customHeight="1">
      <c r="A993" s="21"/>
      <c r="B993" s="18"/>
      <c r="C993" s="35" t="s">
        <v>23</v>
      </c>
      <c r="D993" s="16" t="s">
        <v>1061</v>
      </c>
      <c r="E993" s="18">
        <v>1</v>
      </c>
      <c r="F993" s="18">
        <v>290</v>
      </c>
      <c r="G993" s="19">
        <f t="shared" si="65"/>
        <v>0.5</v>
      </c>
      <c r="H993" s="16"/>
      <c r="I993" s="16"/>
      <c r="J993" s="16"/>
      <c r="K993" s="16"/>
      <c r="L993" s="16"/>
      <c r="M993" s="16"/>
      <c r="N993" s="16"/>
      <c r="O993" s="16"/>
      <c r="P993" s="16"/>
      <c r="Q993" s="16"/>
      <c r="R993" s="16"/>
      <c r="S993" s="16"/>
      <c r="T993" s="16"/>
      <c r="U993" s="16"/>
      <c r="V993" s="16"/>
      <c r="W993" s="16"/>
      <c r="X993" s="16"/>
      <c r="Y993" s="16"/>
      <c r="Z993" s="16"/>
    </row>
    <row r="994" spans="1:26" ht="15.75" customHeight="1">
      <c r="A994" s="21" t="s">
        <v>1321</v>
      </c>
      <c r="B994" s="18">
        <v>3</v>
      </c>
      <c r="C994" s="33">
        <v>4714781020558</v>
      </c>
      <c r="D994" s="14" t="s">
        <v>190</v>
      </c>
      <c r="E994" s="18">
        <v>2</v>
      </c>
      <c r="F994" s="18">
        <v>296</v>
      </c>
      <c r="G994" s="19">
        <f t="shared" ref="G994:G1005" si="66">F994/890</f>
        <v>0.33258426966292137</v>
      </c>
      <c r="H994" s="16"/>
      <c r="I994" s="16"/>
      <c r="J994" s="16"/>
      <c r="K994" s="16"/>
      <c r="L994" s="16"/>
      <c r="M994" s="16"/>
      <c r="N994" s="16"/>
      <c r="O994" s="16"/>
      <c r="P994" s="16"/>
      <c r="Q994" s="16"/>
      <c r="R994" s="16"/>
      <c r="S994" s="16"/>
      <c r="T994" s="16"/>
      <c r="U994" s="16"/>
      <c r="V994" s="16"/>
      <c r="W994" s="16"/>
      <c r="X994" s="16"/>
      <c r="Y994" s="16"/>
      <c r="Z994" s="16"/>
    </row>
    <row r="995" spans="1:26" ht="15.75" customHeight="1">
      <c r="A995" s="21"/>
      <c r="B995" s="18"/>
      <c r="C995" s="33">
        <v>4714781020503</v>
      </c>
      <c r="D995" s="14" t="s">
        <v>182</v>
      </c>
      <c r="E995" s="18">
        <v>2</v>
      </c>
      <c r="F995" s="18">
        <v>296</v>
      </c>
      <c r="G995" s="19">
        <f t="shared" si="66"/>
        <v>0.33258426966292137</v>
      </c>
      <c r="H995" s="16"/>
      <c r="I995" s="16"/>
      <c r="J995" s="16"/>
      <c r="K995" s="16"/>
      <c r="L995" s="16"/>
      <c r="M995" s="16"/>
      <c r="N995" s="16"/>
      <c r="O995" s="16"/>
      <c r="P995" s="16"/>
      <c r="Q995" s="16"/>
      <c r="R995" s="16"/>
      <c r="S995" s="16"/>
      <c r="T995" s="16"/>
      <c r="U995" s="16"/>
      <c r="V995" s="16"/>
      <c r="W995" s="16"/>
      <c r="X995" s="16"/>
      <c r="Y995" s="16"/>
      <c r="Z995" s="16"/>
    </row>
    <row r="996" spans="1:26" ht="15.75" customHeight="1">
      <c r="A996" s="21"/>
      <c r="B996" s="18"/>
      <c r="C996" s="33">
        <v>4714781020466</v>
      </c>
      <c r="D996" s="14" t="s">
        <v>174</v>
      </c>
      <c r="E996" s="18">
        <v>2</v>
      </c>
      <c r="F996" s="18">
        <v>298</v>
      </c>
      <c r="G996" s="19">
        <f t="shared" si="66"/>
        <v>0.33483146067415731</v>
      </c>
      <c r="H996" s="16"/>
      <c r="I996" s="16"/>
      <c r="J996" s="16"/>
      <c r="K996" s="16"/>
      <c r="L996" s="16"/>
      <c r="M996" s="16"/>
      <c r="N996" s="16"/>
      <c r="O996" s="16"/>
      <c r="P996" s="16"/>
      <c r="Q996" s="16"/>
      <c r="R996" s="16"/>
      <c r="S996" s="16"/>
      <c r="T996" s="16"/>
      <c r="U996" s="16"/>
      <c r="V996" s="16"/>
      <c r="W996" s="16"/>
      <c r="X996" s="16"/>
      <c r="Y996" s="16"/>
      <c r="Z996" s="16"/>
    </row>
    <row r="997" spans="1:26" ht="15.75" customHeight="1">
      <c r="A997" s="21" t="s">
        <v>1374</v>
      </c>
      <c r="B997" s="18">
        <v>1</v>
      </c>
      <c r="C997" s="33">
        <v>4714781020558</v>
      </c>
      <c r="D997" s="14" t="s">
        <v>190</v>
      </c>
      <c r="E997" s="18">
        <v>6</v>
      </c>
      <c r="F997" s="18">
        <v>890</v>
      </c>
      <c r="G997" s="19">
        <f t="shared" si="66"/>
        <v>1</v>
      </c>
      <c r="H997" s="16"/>
      <c r="I997" s="16"/>
      <c r="J997" s="16"/>
      <c r="K997" s="16"/>
      <c r="L997" s="16"/>
      <c r="M997" s="16"/>
      <c r="N997" s="16"/>
      <c r="O997" s="16"/>
      <c r="P997" s="16"/>
      <c r="Q997" s="16"/>
      <c r="R997" s="16"/>
      <c r="S997" s="16"/>
      <c r="T997" s="16"/>
      <c r="U997" s="16"/>
      <c r="V997" s="16"/>
      <c r="W997" s="16"/>
      <c r="X997" s="16"/>
      <c r="Y997" s="16"/>
      <c r="Z997" s="16"/>
    </row>
    <row r="998" spans="1:26" ht="15.75" customHeight="1">
      <c r="A998" s="21" t="s">
        <v>1375</v>
      </c>
      <c r="B998" s="18">
        <v>1</v>
      </c>
      <c r="C998" s="33">
        <v>4714781020503</v>
      </c>
      <c r="D998" s="14" t="s">
        <v>182</v>
      </c>
      <c r="E998" s="18">
        <v>6</v>
      </c>
      <c r="F998" s="18">
        <v>890</v>
      </c>
      <c r="G998" s="19">
        <f t="shared" si="66"/>
        <v>1</v>
      </c>
      <c r="H998" s="16"/>
      <c r="I998" s="16"/>
      <c r="J998" s="16"/>
      <c r="K998" s="16"/>
      <c r="L998" s="16"/>
      <c r="M998" s="16"/>
      <c r="N998" s="16"/>
      <c r="O998" s="16"/>
      <c r="P998" s="16"/>
      <c r="Q998" s="16"/>
      <c r="R998" s="16"/>
      <c r="S998" s="16"/>
      <c r="T998" s="16"/>
      <c r="U998" s="16"/>
      <c r="V998" s="16"/>
      <c r="W998" s="16"/>
      <c r="X998" s="16"/>
      <c r="Y998" s="16"/>
      <c r="Z998" s="16"/>
    </row>
    <row r="999" spans="1:26" ht="15.75" customHeight="1">
      <c r="A999" s="21" t="s">
        <v>1376</v>
      </c>
      <c r="B999" s="18">
        <v>1</v>
      </c>
      <c r="C999" s="33">
        <v>4714781020466</v>
      </c>
      <c r="D999" s="14" t="s">
        <v>174</v>
      </c>
      <c r="E999" s="18">
        <v>6</v>
      </c>
      <c r="F999" s="18">
        <v>890</v>
      </c>
      <c r="G999" s="19">
        <f t="shared" si="66"/>
        <v>1</v>
      </c>
      <c r="H999" s="16"/>
      <c r="I999" s="16"/>
      <c r="J999" s="16"/>
      <c r="K999" s="16"/>
      <c r="L999" s="16"/>
      <c r="M999" s="16"/>
      <c r="N999" s="16"/>
      <c r="O999" s="16"/>
      <c r="P999" s="16"/>
      <c r="Q999" s="16"/>
      <c r="R999" s="16"/>
      <c r="S999" s="16"/>
      <c r="T999" s="16"/>
      <c r="U999" s="16"/>
      <c r="V999" s="16"/>
      <c r="W999" s="16"/>
      <c r="X999" s="16"/>
      <c r="Y999" s="16"/>
      <c r="Z999" s="16"/>
    </row>
    <row r="1000" spans="1:26" ht="15.75" customHeight="1">
      <c r="A1000" s="21" t="s">
        <v>1364</v>
      </c>
      <c r="B1000" s="18">
        <v>2</v>
      </c>
      <c r="C1000" s="33">
        <v>4714781020503</v>
      </c>
      <c r="D1000" s="14" t="s">
        <v>182</v>
      </c>
      <c r="E1000" s="18">
        <v>3</v>
      </c>
      <c r="F1000" s="18">
        <v>445</v>
      </c>
      <c r="G1000" s="19">
        <f t="shared" si="66"/>
        <v>0.5</v>
      </c>
      <c r="H1000" s="16"/>
      <c r="I1000" s="16"/>
      <c r="J1000" s="16"/>
      <c r="K1000" s="16"/>
      <c r="L1000" s="16"/>
      <c r="M1000" s="16"/>
      <c r="N1000" s="16"/>
      <c r="O1000" s="16"/>
      <c r="P1000" s="16"/>
      <c r="Q1000" s="16"/>
      <c r="R1000" s="16"/>
      <c r="S1000" s="16"/>
      <c r="T1000" s="16"/>
      <c r="U1000" s="16"/>
      <c r="V1000" s="16"/>
      <c r="W1000" s="16"/>
      <c r="X1000" s="16"/>
      <c r="Y1000" s="16"/>
      <c r="Z1000" s="16"/>
    </row>
    <row r="1001" spans="1:26" ht="15.75" customHeight="1">
      <c r="A1001" s="21"/>
      <c r="B1001" s="18"/>
      <c r="C1001" s="33">
        <v>4714781020466</v>
      </c>
      <c r="D1001" s="14" t="s">
        <v>174</v>
      </c>
      <c r="E1001" s="18">
        <v>3</v>
      </c>
      <c r="F1001" s="18">
        <v>445</v>
      </c>
      <c r="G1001" s="19">
        <f t="shared" si="66"/>
        <v>0.5</v>
      </c>
      <c r="H1001" s="16"/>
      <c r="I1001" s="16"/>
      <c r="J1001" s="16"/>
      <c r="K1001" s="16"/>
      <c r="L1001" s="16"/>
      <c r="M1001" s="16"/>
      <c r="N1001" s="16"/>
      <c r="O1001" s="16"/>
      <c r="P1001" s="16"/>
      <c r="Q1001" s="16"/>
      <c r="R1001" s="16"/>
      <c r="S1001" s="16"/>
      <c r="T1001" s="16"/>
      <c r="U1001" s="16"/>
      <c r="V1001" s="16"/>
      <c r="W1001" s="16"/>
      <c r="X1001" s="16"/>
      <c r="Y1001" s="16"/>
      <c r="Z1001" s="16"/>
    </row>
    <row r="1002" spans="1:26" ht="15.75" customHeight="1">
      <c r="A1002" s="21" t="s">
        <v>1331</v>
      </c>
      <c r="B1002" s="18">
        <v>2</v>
      </c>
      <c r="C1002" s="33">
        <v>4714781020503</v>
      </c>
      <c r="D1002" s="14" t="s">
        <v>182</v>
      </c>
      <c r="E1002" s="18">
        <v>3</v>
      </c>
      <c r="F1002" s="18">
        <v>445</v>
      </c>
      <c r="G1002" s="19">
        <f t="shared" si="66"/>
        <v>0.5</v>
      </c>
      <c r="H1002" s="16"/>
      <c r="I1002" s="16"/>
      <c r="J1002" s="16"/>
      <c r="K1002" s="16"/>
      <c r="L1002" s="16"/>
      <c r="M1002" s="16"/>
      <c r="N1002" s="16"/>
      <c r="O1002" s="16"/>
      <c r="P1002" s="16"/>
      <c r="Q1002" s="16"/>
      <c r="R1002" s="16"/>
      <c r="S1002" s="16"/>
      <c r="T1002" s="16"/>
      <c r="U1002" s="16"/>
      <c r="V1002" s="16"/>
      <c r="W1002" s="16"/>
      <c r="X1002" s="16"/>
      <c r="Y1002" s="16"/>
      <c r="Z1002" s="16"/>
    </row>
    <row r="1003" spans="1:26" ht="15.75" customHeight="1">
      <c r="A1003" s="21"/>
      <c r="B1003" s="18"/>
      <c r="C1003" s="33">
        <v>4714781020558</v>
      </c>
      <c r="D1003" s="14" t="s">
        <v>190</v>
      </c>
      <c r="E1003" s="18">
        <v>3</v>
      </c>
      <c r="F1003" s="18">
        <v>445</v>
      </c>
      <c r="G1003" s="19">
        <f t="shared" si="66"/>
        <v>0.5</v>
      </c>
      <c r="H1003" s="16"/>
      <c r="I1003" s="16"/>
      <c r="J1003" s="16"/>
      <c r="K1003" s="16"/>
      <c r="L1003" s="16"/>
      <c r="M1003" s="16"/>
      <c r="N1003" s="16"/>
      <c r="O1003" s="16"/>
      <c r="P1003" s="16"/>
      <c r="Q1003" s="16"/>
      <c r="R1003" s="16"/>
      <c r="S1003" s="16"/>
      <c r="T1003" s="16"/>
      <c r="U1003" s="16"/>
      <c r="V1003" s="16"/>
      <c r="W1003" s="16"/>
      <c r="X1003" s="16"/>
      <c r="Y1003" s="16"/>
      <c r="Z1003" s="16"/>
    </row>
    <row r="1004" spans="1:26" ht="15.75" customHeight="1">
      <c r="A1004" s="21" t="s">
        <v>1357</v>
      </c>
      <c r="B1004" s="18">
        <v>2</v>
      </c>
      <c r="C1004" s="33">
        <v>4714781020466</v>
      </c>
      <c r="D1004" s="14" t="s">
        <v>174</v>
      </c>
      <c r="E1004" s="18">
        <v>3</v>
      </c>
      <c r="F1004" s="18">
        <v>445</v>
      </c>
      <c r="G1004" s="19">
        <f t="shared" si="66"/>
        <v>0.5</v>
      </c>
      <c r="H1004" s="16"/>
      <c r="I1004" s="16"/>
      <c r="J1004" s="16"/>
      <c r="K1004" s="16"/>
      <c r="L1004" s="16"/>
      <c r="M1004" s="16"/>
      <c r="N1004" s="16"/>
      <c r="O1004" s="16"/>
      <c r="P1004" s="16"/>
      <c r="Q1004" s="16"/>
      <c r="R1004" s="16"/>
      <c r="S1004" s="16"/>
      <c r="T1004" s="16"/>
      <c r="U1004" s="16"/>
      <c r="V1004" s="16"/>
      <c r="W1004" s="16"/>
      <c r="X1004" s="16"/>
      <c r="Y1004" s="16"/>
      <c r="Z1004" s="16"/>
    </row>
    <row r="1005" spans="1:26" ht="15.75" customHeight="1">
      <c r="A1005" s="21"/>
      <c r="B1005" s="18"/>
      <c r="C1005" s="33">
        <v>4714781020558</v>
      </c>
      <c r="D1005" s="14" t="s">
        <v>190</v>
      </c>
      <c r="E1005" s="18">
        <v>3</v>
      </c>
      <c r="F1005" s="18">
        <v>445</v>
      </c>
      <c r="G1005" s="19">
        <f t="shared" si="66"/>
        <v>0.5</v>
      </c>
      <c r="H1005" s="16"/>
      <c r="I1005" s="16"/>
      <c r="J1005" s="16"/>
      <c r="K1005" s="16"/>
      <c r="L1005" s="16"/>
      <c r="M1005" s="16"/>
      <c r="N1005" s="16"/>
      <c r="O1005" s="16"/>
      <c r="P1005" s="16"/>
      <c r="Q1005" s="16"/>
      <c r="R1005" s="16"/>
      <c r="S1005" s="16"/>
      <c r="T1005" s="16"/>
      <c r="U1005" s="16"/>
      <c r="V1005" s="16"/>
      <c r="W1005" s="16"/>
      <c r="X1005" s="16"/>
      <c r="Y1005" s="16"/>
      <c r="Z1005" s="16"/>
    </row>
    <row r="1006" spans="1:26" ht="15.75" customHeight="1">
      <c r="A1006" s="21" t="s">
        <v>1322</v>
      </c>
      <c r="B1006" s="18">
        <v>3</v>
      </c>
      <c r="C1006" s="35" t="s">
        <v>420</v>
      </c>
      <c r="D1006" s="16" t="s">
        <v>167</v>
      </c>
      <c r="E1006" s="18">
        <v>2</v>
      </c>
      <c r="F1006" s="18">
        <v>260</v>
      </c>
      <c r="G1006" s="19">
        <f t="shared" ref="G1006:G1017" si="67">F1006/780</f>
        <v>0.33333333333333331</v>
      </c>
      <c r="H1006" s="16"/>
      <c r="I1006" s="16"/>
      <c r="J1006" s="16"/>
      <c r="K1006" s="16"/>
      <c r="L1006" s="16"/>
      <c r="M1006" s="16"/>
      <c r="N1006" s="16"/>
      <c r="O1006" s="16"/>
      <c r="P1006" s="16"/>
      <c r="Q1006" s="16"/>
      <c r="R1006" s="16"/>
      <c r="S1006" s="16"/>
      <c r="T1006" s="16"/>
      <c r="U1006" s="16"/>
      <c r="V1006" s="16"/>
      <c r="W1006" s="16"/>
      <c r="X1006" s="16"/>
      <c r="Y1006" s="16"/>
      <c r="Z1006" s="16"/>
    </row>
    <row r="1007" spans="1:26" ht="15.75" customHeight="1">
      <c r="A1007" s="21"/>
      <c r="B1007" s="16"/>
      <c r="C1007" s="35">
        <v>4714781021012</v>
      </c>
      <c r="D1007" s="16" t="s">
        <v>168</v>
      </c>
      <c r="E1007" s="18">
        <v>2</v>
      </c>
      <c r="F1007" s="18">
        <v>260</v>
      </c>
      <c r="G1007" s="19">
        <f t="shared" si="67"/>
        <v>0.33333333333333331</v>
      </c>
      <c r="H1007" s="16"/>
      <c r="I1007" s="16"/>
      <c r="J1007" s="16"/>
      <c r="K1007" s="16"/>
      <c r="L1007" s="16"/>
      <c r="M1007" s="16"/>
      <c r="N1007" s="16"/>
      <c r="O1007" s="16"/>
      <c r="P1007" s="16"/>
      <c r="Q1007" s="16"/>
      <c r="R1007" s="16"/>
      <c r="S1007" s="16"/>
      <c r="T1007" s="16"/>
      <c r="U1007" s="16"/>
      <c r="V1007" s="16"/>
      <c r="W1007" s="16"/>
      <c r="X1007" s="16"/>
      <c r="Y1007" s="16"/>
      <c r="Z1007" s="16"/>
    </row>
    <row r="1008" spans="1:26" ht="15.75" customHeight="1">
      <c r="A1008" s="21"/>
      <c r="B1008" s="16"/>
      <c r="C1008" s="35">
        <v>4714781021029</v>
      </c>
      <c r="D1008" s="16" t="s">
        <v>169</v>
      </c>
      <c r="E1008" s="18">
        <v>2</v>
      </c>
      <c r="F1008" s="18">
        <v>260</v>
      </c>
      <c r="G1008" s="19">
        <f t="shared" si="67"/>
        <v>0.33333333333333331</v>
      </c>
      <c r="H1008" s="16"/>
      <c r="I1008" s="16"/>
      <c r="J1008" s="16"/>
      <c r="K1008" s="16"/>
      <c r="L1008" s="16"/>
      <c r="M1008" s="16"/>
      <c r="N1008" s="16"/>
      <c r="O1008" s="16"/>
      <c r="P1008" s="16"/>
      <c r="Q1008" s="16"/>
      <c r="R1008" s="16"/>
      <c r="S1008" s="16"/>
      <c r="T1008" s="16"/>
      <c r="U1008" s="16"/>
      <c r="V1008" s="16"/>
      <c r="W1008" s="16"/>
      <c r="X1008" s="16"/>
      <c r="Y1008" s="16"/>
      <c r="Z1008" s="16"/>
    </row>
    <row r="1009" spans="1:26" ht="15.75" customHeight="1">
      <c r="A1009" s="21" t="s">
        <v>1345</v>
      </c>
      <c r="B1009" s="18">
        <v>1</v>
      </c>
      <c r="C1009" s="35" t="s">
        <v>420</v>
      </c>
      <c r="D1009" s="16" t="s">
        <v>167</v>
      </c>
      <c r="E1009" s="18">
        <v>6</v>
      </c>
      <c r="F1009" s="18">
        <v>780</v>
      </c>
      <c r="G1009" s="19">
        <f t="shared" si="67"/>
        <v>1</v>
      </c>
      <c r="H1009" s="16"/>
      <c r="I1009" s="16"/>
      <c r="J1009" s="16"/>
      <c r="K1009" s="16"/>
      <c r="L1009" s="16"/>
      <c r="M1009" s="16"/>
      <c r="N1009" s="16"/>
      <c r="O1009" s="16"/>
      <c r="P1009" s="16"/>
      <c r="Q1009" s="16"/>
      <c r="R1009" s="16"/>
      <c r="S1009" s="16"/>
      <c r="T1009" s="16"/>
      <c r="U1009" s="16"/>
      <c r="V1009" s="16"/>
      <c r="W1009" s="16"/>
      <c r="X1009" s="16"/>
      <c r="Y1009" s="16"/>
      <c r="Z1009" s="16"/>
    </row>
    <row r="1010" spans="1:26" ht="15.75" customHeight="1">
      <c r="A1010" s="21" t="s">
        <v>1352</v>
      </c>
      <c r="B1010" s="18">
        <v>1</v>
      </c>
      <c r="C1010" s="35">
        <v>4714781021012</v>
      </c>
      <c r="D1010" s="16" t="s">
        <v>168</v>
      </c>
      <c r="E1010" s="18">
        <v>6</v>
      </c>
      <c r="F1010" s="18">
        <v>780</v>
      </c>
      <c r="G1010" s="19">
        <f t="shared" si="67"/>
        <v>1</v>
      </c>
      <c r="H1010" s="16"/>
      <c r="I1010" s="16"/>
      <c r="J1010" s="16"/>
      <c r="K1010" s="16"/>
      <c r="L1010" s="16"/>
      <c r="M1010" s="16"/>
      <c r="N1010" s="16"/>
      <c r="O1010" s="16"/>
      <c r="P1010" s="16"/>
      <c r="Q1010" s="16"/>
      <c r="R1010" s="16"/>
      <c r="S1010" s="16"/>
      <c r="T1010" s="16"/>
      <c r="U1010" s="16"/>
      <c r="V1010" s="16"/>
      <c r="W1010" s="16"/>
      <c r="X1010" s="16"/>
      <c r="Y1010" s="16"/>
      <c r="Z1010" s="16"/>
    </row>
    <row r="1011" spans="1:26" ht="15.75" customHeight="1">
      <c r="A1011" s="21" t="s">
        <v>1359</v>
      </c>
      <c r="B1011" s="18">
        <v>1</v>
      </c>
      <c r="C1011" s="35">
        <v>4714781021029</v>
      </c>
      <c r="D1011" s="16" t="s">
        <v>169</v>
      </c>
      <c r="E1011" s="18">
        <v>6</v>
      </c>
      <c r="F1011" s="18">
        <v>780</v>
      </c>
      <c r="G1011" s="19">
        <f t="shared" si="67"/>
        <v>1</v>
      </c>
      <c r="H1011" s="16"/>
      <c r="I1011" s="16"/>
      <c r="J1011" s="16"/>
      <c r="K1011" s="16"/>
      <c r="L1011" s="16"/>
      <c r="M1011" s="16"/>
      <c r="N1011" s="16"/>
      <c r="O1011" s="16"/>
      <c r="P1011" s="16"/>
      <c r="Q1011" s="16"/>
      <c r="R1011" s="16"/>
      <c r="S1011" s="16"/>
      <c r="T1011" s="16"/>
      <c r="U1011" s="16"/>
      <c r="V1011" s="16"/>
      <c r="W1011" s="16"/>
      <c r="X1011" s="16"/>
      <c r="Y1011" s="16"/>
      <c r="Z1011" s="16"/>
    </row>
    <row r="1012" spans="1:26" ht="15.75" customHeight="1">
      <c r="A1012" s="21" t="s">
        <v>1356</v>
      </c>
      <c r="B1012" s="18">
        <v>2</v>
      </c>
      <c r="C1012" s="35">
        <v>4714781021029</v>
      </c>
      <c r="D1012" s="16" t="s">
        <v>169</v>
      </c>
      <c r="E1012" s="18">
        <v>3</v>
      </c>
      <c r="F1012" s="18">
        <v>390</v>
      </c>
      <c r="G1012" s="19">
        <f t="shared" si="67"/>
        <v>0.5</v>
      </c>
      <c r="H1012" s="16"/>
      <c r="I1012" s="16"/>
      <c r="J1012" s="16"/>
      <c r="K1012" s="16"/>
      <c r="L1012" s="16"/>
      <c r="M1012" s="16"/>
      <c r="N1012" s="16"/>
      <c r="O1012" s="16"/>
      <c r="P1012" s="16"/>
      <c r="Q1012" s="16"/>
      <c r="R1012" s="16"/>
      <c r="S1012" s="16"/>
      <c r="T1012" s="16"/>
      <c r="U1012" s="16"/>
      <c r="V1012" s="16"/>
      <c r="W1012" s="16"/>
      <c r="X1012" s="16"/>
      <c r="Y1012" s="16"/>
      <c r="Z1012" s="16"/>
    </row>
    <row r="1013" spans="1:26" ht="15.75" customHeight="1">
      <c r="A1013" s="21"/>
      <c r="B1013" s="16"/>
      <c r="C1013" s="35">
        <v>4714781021012</v>
      </c>
      <c r="D1013" s="16" t="s">
        <v>168</v>
      </c>
      <c r="E1013" s="18">
        <v>3</v>
      </c>
      <c r="F1013" s="18">
        <v>390</v>
      </c>
      <c r="G1013" s="19">
        <f t="shared" si="67"/>
        <v>0.5</v>
      </c>
      <c r="H1013" s="16"/>
      <c r="I1013" s="16"/>
      <c r="J1013" s="16"/>
      <c r="K1013" s="16"/>
      <c r="L1013" s="16"/>
      <c r="M1013" s="16"/>
      <c r="N1013" s="16"/>
      <c r="O1013" s="16"/>
      <c r="P1013" s="16"/>
      <c r="Q1013" s="16"/>
      <c r="R1013" s="16"/>
      <c r="S1013" s="16"/>
      <c r="T1013" s="16"/>
      <c r="U1013" s="16"/>
      <c r="V1013" s="16"/>
      <c r="W1013" s="16"/>
      <c r="X1013" s="16"/>
      <c r="Y1013" s="16"/>
      <c r="Z1013" s="16"/>
    </row>
    <row r="1014" spans="1:26" ht="15.75" customHeight="1">
      <c r="A1014" s="21" t="s">
        <v>1358</v>
      </c>
      <c r="B1014" s="18">
        <v>2</v>
      </c>
      <c r="C1014" s="35">
        <v>4714781021029</v>
      </c>
      <c r="D1014" s="16" t="s">
        <v>169</v>
      </c>
      <c r="E1014" s="18">
        <v>3</v>
      </c>
      <c r="F1014" s="18">
        <v>390</v>
      </c>
      <c r="G1014" s="19">
        <f t="shared" si="67"/>
        <v>0.5</v>
      </c>
      <c r="H1014" s="16"/>
      <c r="I1014" s="16"/>
      <c r="J1014" s="16"/>
      <c r="K1014" s="16"/>
      <c r="L1014" s="16"/>
      <c r="M1014" s="16"/>
      <c r="N1014" s="16"/>
      <c r="O1014" s="16"/>
      <c r="P1014" s="16"/>
      <c r="Q1014" s="16"/>
      <c r="R1014" s="16"/>
      <c r="S1014" s="16"/>
      <c r="T1014" s="16"/>
      <c r="U1014" s="16"/>
      <c r="V1014" s="16"/>
      <c r="W1014" s="16"/>
      <c r="X1014" s="16"/>
      <c r="Y1014" s="16"/>
      <c r="Z1014" s="16"/>
    </row>
    <row r="1015" spans="1:26" ht="15.75" customHeight="1">
      <c r="A1015" s="21"/>
      <c r="B1015" s="16"/>
      <c r="C1015" s="35" t="s">
        <v>420</v>
      </c>
      <c r="D1015" s="16" t="s">
        <v>167</v>
      </c>
      <c r="E1015" s="18">
        <v>3</v>
      </c>
      <c r="F1015" s="18">
        <v>390</v>
      </c>
      <c r="G1015" s="19">
        <f t="shared" si="67"/>
        <v>0.5</v>
      </c>
      <c r="H1015" s="16"/>
      <c r="I1015" s="16"/>
      <c r="J1015" s="16"/>
      <c r="K1015" s="16"/>
      <c r="L1015" s="16"/>
      <c r="M1015" s="16"/>
      <c r="N1015" s="16"/>
      <c r="O1015" s="16"/>
      <c r="P1015" s="16"/>
      <c r="Q1015" s="16"/>
      <c r="R1015" s="16"/>
      <c r="S1015" s="16"/>
      <c r="T1015" s="16"/>
      <c r="U1015" s="16"/>
      <c r="V1015" s="16"/>
      <c r="W1015" s="16"/>
      <c r="X1015" s="16"/>
      <c r="Y1015" s="16"/>
      <c r="Z1015" s="16"/>
    </row>
    <row r="1016" spans="1:26" ht="15.75" customHeight="1">
      <c r="A1016" s="21" t="s">
        <v>1335</v>
      </c>
      <c r="B1016" s="18">
        <v>2</v>
      </c>
      <c r="C1016" s="35">
        <v>4714781021012</v>
      </c>
      <c r="D1016" s="16" t="s">
        <v>168</v>
      </c>
      <c r="E1016" s="18">
        <v>3</v>
      </c>
      <c r="F1016" s="18">
        <v>390</v>
      </c>
      <c r="G1016" s="19">
        <f t="shared" si="67"/>
        <v>0.5</v>
      </c>
      <c r="H1016" s="16"/>
      <c r="I1016" s="16"/>
      <c r="J1016" s="16"/>
      <c r="K1016" s="16"/>
      <c r="L1016" s="16"/>
      <c r="M1016" s="16"/>
      <c r="N1016" s="16"/>
      <c r="O1016" s="16"/>
      <c r="P1016" s="16"/>
      <c r="Q1016" s="16"/>
      <c r="R1016" s="16"/>
      <c r="S1016" s="16"/>
      <c r="T1016" s="16"/>
      <c r="U1016" s="16"/>
      <c r="V1016" s="16"/>
      <c r="W1016" s="16"/>
      <c r="X1016" s="16"/>
      <c r="Y1016" s="16"/>
      <c r="Z1016" s="16"/>
    </row>
    <row r="1017" spans="1:26" ht="15.75" customHeight="1">
      <c r="A1017" s="21"/>
      <c r="B1017" s="16"/>
      <c r="C1017" s="35" t="s">
        <v>420</v>
      </c>
      <c r="D1017" s="16" t="s">
        <v>167</v>
      </c>
      <c r="E1017" s="18">
        <v>3</v>
      </c>
      <c r="F1017" s="18">
        <v>390</v>
      </c>
      <c r="G1017" s="19">
        <f t="shared" si="67"/>
        <v>0.5</v>
      </c>
      <c r="H1017" s="16"/>
      <c r="I1017" s="16"/>
      <c r="J1017" s="16"/>
      <c r="K1017" s="16"/>
      <c r="L1017" s="16"/>
      <c r="M1017" s="16"/>
      <c r="N1017" s="16"/>
      <c r="O1017" s="16"/>
      <c r="P1017" s="16"/>
      <c r="Q1017" s="16"/>
      <c r="R1017" s="16"/>
      <c r="S1017" s="16"/>
      <c r="T1017" s="16"/>
      <c r="U1017" s="16"/>
      <c r="V1017" s="16"/>
      <c r="W1017" s="16"/>
      <c r="X1017" s="16"/>
      <c r="Y1017" s="16"/>
      <c r="Z1017" s="16"/>
    </row>
    <row r="1018" spans="1:26" ht="15.75" customHeight="1">
      <c r="A1018" s="21" t="s">
        <v>1326</v>
      </c>
      <c r="B1018" s="18">
        <v>6</v>
      </c>
      <c r="C1018" s="35">
        <v>4714781021029</v>
      </c>
      <c r="D1018" s="16" t="s">
        <v>169</v>
      </c>
      <c r="E1018" s="18">
        <v>1</v>
      </c>
      <c r="F1018" s="18">
        <v>133</v>
      </c>
      <c r="G1018" s="19">
        <f t="shared" ref="G1018:G1041" si="68">F1018/820</f>
        <v>0.16219512195121952</v>
      </c>
      <c r="H1018" s="16"/>
      <c r="I1018" s="16"/>
      <c r="J1018" s="16"/>
      <c r="K1018" s="16"/>
      <c r="L1018" s="16"/>
      <c r="M1018" s="16"/>
      <c r="N1018" s="16"/>
      <c r="O1018" s="16"/>
      <c r="P1018" s="16"/>
      <c r="Q1018" s="16"/>
      <c r="R1018" s="16"/>
      <c r="S1018" s="16"/>
      <c r="T1018" s="16"/>
      <c r="U1018" s="16"/>
      <c r="V1018" s="16"/>
      <c r="W1018" s="16"/>
      <c r="X1018" s="16"/>
      <c r="Y1018" s="16"/>
      <c r="Z1018" s="16"/>
    </row>
    <row r="1019" spans="1:26" ht="15.75" customHeight="1">
      <c r="A1019" s="21"/>
      <c r="B1019" s="16"/>
      <c r="C1019" s="35">
        <v>4714781021012</v>
      </c>
      <c r="D1019" s="16" t="s">
        <v>168</v>
      </c>
      <c r="E1019" s="18">
        <v>1</v>
      </c>
      <c r="F1019" s="18">
        <v>133</v>
      </c>
      <c r="G1019" s="19">
        <f t="shared" si="68"/>
        <v>0.16219512195121952</v>
      </c>
      <c r="H1019" s="16"/>
      <c r="I1019" s="16"/>
      <c r="J1019" s="16"/>
      <c r="K1019" s="16"/>
      <c r="L1019" s="16"/>
      <c r="M1019" s="16"/>
      <c r="N1019" s="16"/>
      <c r="O1019" s="16"/>
      <c r="P1019" s="16"/>
      <c r="Q1019" s="16"/>
      <c r="R1019" s="16"/>
      <c r="S1019" s="16"/>
      <c r="T1019" s="16"/>
      <c r="U1019" s="16"/>
      <c r="V1019" s="16"/>
      <c r="W1019" s="16"/>
      <c r="X1019" s="16"/>
      <c r="Y1019" s="16"/>
      <c r="Z1019" s="16"/>
    </row>
    <row r="1020" spans="1:26" ht="15.75" customHeight="1">
      <c r="A1020" s="21"/>
      <c r="B1020" s="16"/>
      <c r="C1020" s="35" t="s">
        <v>420</v>
      </c>
      <c r="D1020" s="16" t="s">
        <v>167</v>
      </c>
      <c r="E1020" s="18">
        <v>1</v>
      </c>
      <c r="F1020" s="18">
        <v>134</v>
      </c>
      <c r="G1020" s="19">
        <f t="shared" si="68"/>
        <v>0.16341463414634147</v>
      </c>
      <c r="H1020" s="16"/>
      <c r="I1020" s="16"/>
      <c r="J1020" s="16"/>
      <c r="K1020" s="16"/>
      <c r="L1020" s="16"/>
      <c r="M1020" s="16"/>
      <c r="N1020" s="16"/>
      <c r="O1020" s="16"/>
      <c r="P1020" s="16"/>
      <c r="Q1020" s="16"/>
      <c r="R1020" s="16"/>
      <c r="S1020" s="16"/>
      <c r="T1020" s="16"/>
      <c r="U1020" s="16"/>
      <c r="V1020" s="16"/>
      <c r="W1020" s="16"/>
      <c r="X1020" s="16"/>
      <c r="Y1020" s="16"/>
      <c r="Z1020" s="16"/>
    </row>
    <row r="1021" spans="1:26" ht="15.75" customHeight="1">
      <c r="A1021" s="21"/>
      <c r="B1021" s="16"/>
      <c r="C1021" s="33">
        <v>4714781020466</v>
      </c>
      <c r="D1021" s="16" t="s">
        <v>174</v>
      </c>
      <c r="E1021" s="18">
        <v>1</v>
      </c>
      <c r="F1021" s="18">
        <v>140</v>
      </c>
      <c r="G1021" s="19">
        <f t="shared" si="68"/>
        <v>0.17073170731707318</v>
      </c>
      <c r="H1021" s="16"/>
      <c r="I1021" s="16"/>
      <c r="J1021" s="16"/>
      <c r="K1021" s="16"/>
      <c r="L1021" s="16"/>
      <c r="M1021" s="16"/>
      <c r="N1021" s="16"/>
      <c r="O1021" s="16"/>
      <c r="P1021" s="16"/>
      <c r="Q1021" s="16"/>
      <c r="R1021" s="16"/>
      <c r="S1021" s="16"/>
      <c r="T1021" s="16"/>
      <c r="U1021" s="16"/>
      <c r="V1021" s="16"/>
      <c r="W1021" s="16"/>
      <c r="X1021" s="16"/>
      <c r="Y1021" s="16"/>
      <c r="Z1021" s="16"/>
    </row>
    <row r="1022" spans="1:26" ht="15.75" customHeight="1">
      <c r="A1022" s="21"/>
      <c r="B1022" s="16"/>
      <c r="C1022" s="33">
        <v>4714781020503</v>
      </c>
      <c r="D1022" s="16" t="s">
        <v>182</v>
      </c>
      <c r="E1022" s="18">
        <v>1</v>
      </c>
      <c r="F1022" s="18">
        <v>140</v>
      </c>
      <c r="G1022" s="19">
        <f t="shared" si="68"/>
        <v>0.17073170731707318</v>
      </c>
      <c r="H1022" s="16"/>
      <c r="I1022" s="16"/>
      <c r="J1022" s="16"/>
      <c r="K1022" s="16"/>
      <c r="L1022" s="16"/>
      <c r="M1022" s="16"/>
      <c r="N1022" s="16"/>
      <c r="O1022" s="16"/>
      <c r="P1022" s="16"/>
      <c r="Q1022" s="16"/>
      <c r="R1022" s="16"/>
      <c r="S1022" s="16"/>
      <c r="T1022" s="16"/>
      <c r="U1022" s="16"/>
      <c r="V1022" s="16"/>
      <c r="W1022" s="16"/>
      <c r="X1022" s="16"/>
      <c r="Y1022" s="16"/>
      <c r="Z1022" s="16"/>
    </row>
    <row r="1023" spans="1:26" ht="15.75" customHeight="1">
      <c r="A1023" s="21"/>
      <c r="B1023" s="16"/>
      <c r="C1023" s="33">
        <v>4714781020558</v>
      </c>
      <c r="D1023" s="16" t="s">
        <v>190</v>
      </c>
      <c r="E1023" s="18">
        <v>1</v>
      </c>
      <c r="F1023" s="18">
        <v>140</v>
      </c>
      <c r="G1023" s="19">
        <f t="shared" si="68"/>
        <v>0.17073170731707318</v>
      </c>
      <c r="H1023" s="16"/>
      <c r="I1023" s="16"/>
      <c r="J1023" s="16"/>
      <c r="K1023" s="16"/>
      <c r="L1023" s="16"/>
      <c r="M1023" s="16"/>
      <c r="N1023" s="16"/>
      <c r="O1023" s="16"/>
      <c r="P1023" s="16"/>
      <c r="Q1023" s="16"/>
      <c r="R1023" s="16"/>
      <c r="S1023" s="16"/>
      <c r="T1023" s="16"/>
      <c r="U1023" s="16"/>
      <c r="V1023" s="16"/>
      <c r="W1023" s="16"/>
      <c r="X1023" s="16"/>
      <c r="Y1023" s="16"/>
      <c r="Z1023" s="16"/>
    </row>
    <row r="1024" spans="1:26" ht="15.75" customHeight="1">
      <c r="A1024" s="21" t="s">
        <v>1377</v>
      </c>
      <c r="B1024" s="18">
        <v>2</v>
      </c>
      <c r="C1024" s="35">
        <v>4714781021029</v>
      </c>
      <c r="D1024" s="16" t="s">
        <v>169</v>
      </c>
      <c r="E1024" s="18">
        <v>3</v>
      </c>
      <c r="F1024" s="18">
        <v>400</v>
      </c>
      <c r="G1024" s="19">
        <f t="shared" si="68"/>
        <v>0.48780487804878048</v>
      </c>
      <c r="H1024" s="16"/>
      <c r="I1024" s="16"/>
      <c r="J1024" s="16"/>
      <c r="K1024" s="16"/>
      <c r="L1024" s="16"/>
      <c r="M1024" s="16"/>
      <c r="N1024" s="16"/>
      <c r="O1024" s="16"/>
      <c r="P1024" s="16"/>
      <c r="Q1024" s="16"/>
      <c r="R1024" s="16"/>
      <c r="S1024" s="16"/>
      <c r="T1024" s="16"/>
      <c r="U1024" s="16"/>
      <c r="V1024" s="16"/>
      <c r="W1024" s="16"/>
      <c r="X1024" s="16"/>
      <c r="Y1024" s="16"/>
      <c r="Z1024" s="16"/>
    </row>
    <row r="1025" spans="1:26" ht="15.75" customHeight="1">
      <c r="A1025" s="21"/>
      <c r="B1025" s="16"/>
      <c r="C1025" s="33">
        <v>4714781020558</v>
      </c>
      <c r="D1025" s="16" t="s">
        <v>190</v>
      </c>
      <c r="E1025" s="18">
        <v>3</v>
      </c>
      <c r="F1025" s="18">
        <v>420</v>
      </c>
      <c r="G1025" s="19">
        <f t="shared" si="68"/>
        <v>0.51219512195121952</v>
      </c>
      <c r="H1025" s="16"/>
      <c r="I1025" s="16"/>
      <c r="J1025" s="16"/>
      <c r="K1025" s="16"/>
      <c r="L1025" s="16"/>
      <c r="M1025" s="16"/>
      <c r="N1025" s="16"/>
      <c r="O1025" s="16"/>
      <c r="P1025" s="16"/>
      <c r="Q1025" s="16"/>
      <c r="R1025" s="16"/>
      <c r="S1025" s="16"/>
      <c r="T1025" s="16"/>
      <c r="U1025" s="16"/>
      <c r="V1025" s="16"/>
      <c r="W1025" s="16"/>
      <c r="X1025" s="16"/>
      <c r="Y1025" s="16"/>
      <c r="Z1025" s="16"/>
    </row>
    <row r="1026" spans="1:26" ht="15.75" customHeight="1">
      <c r="A1026" s="21" t="s">
        <v>1333</v>
      </c>
      <c r="B1026" s="18">
        <v>2</v>
      </c>
      <c r="C1026" s="35">
        <v>4714781021029</v>
      </c>
      <c r="D1026" s="16" t="s">
        <v>169</v>
      </c>
      <c r="E1026" s="18">
        <v>3</v>
      </c>
      <c r="F1026" s="18">
        <v>400</v>
      </c>
      <c r="G1026" s="19">
        <f t="shared" si="68"/>
        <v>0.48780487804878048</v>
      </c>
      <c r="H1026" s="16"/>
      <c r="I1026" s="16"/>
      <c r="J1026" s="16"/>
      <c r="K1026" s="16"/>
      <c r="L1026" s="16"/>
      <c r="M1026" s="16"/>
      <c r="N1026" s="16"/>
      <c r="O1026" s="16"/>
      <c r="P1026" s="16"/>
      <c r="Q1026" s="16"/>
      <c r="R1026" s="16"/>
      <c r="S1026" s="16"/>
      <c r="T1026" s="16"/>
      <c r="U1026" s="16"/>
      <c r="V1026" s="16"/>
      <c r="W1026" s="16"/>
      <c r="X1026" s="16"/>
      <c r="Y1026" s="16"/>
      <c r="Z1026" s="16"/>
    </row>
    <row r="1027" spans="1:26" ht="15.75" customHeight="1">
      <c r="A1027" s="21"/>
      <c r="B1027" s="16"/>
      <c r="C1027" s="33">
        <v>4714781020466</v>
      </c>
      <c r="D1027" s="16" t="s">
        <v>174</v>
      </c>
      <c r="E1027" s="18">
        <v>3</v>
      </c>
      <c r="F1027" s="18">
        <v>420</v>
      </c>
      <c r="G1027" s="19">
        <f t="shared" si="68"/>
        <v>0.51219512195121952</v>
      </c>
      <c r="H1027" s="16"/>
      <c r="I1027" s="16"/>
      <c r="J1027" s="16"/>
      <c r="K1027" s="16"/>
      <c r="L1027" s="16"/>
      <c r="M1027" s="16"/>
      <c r="N1027" s="16"/>
      <c r="O1027" s="16"/>
      <c r="P1027" s="16"/>
      <c r="Q1027" s="16"/>
      <c r="R1027" s="16"/>
      <c r="S1027" s="16"/>
      <c r="T1027" s="16"/>
      <c r="U1027" s="16"/>
      <c r="V1027" s="16"/>
      <c r="W1027" s="16"/>
      <c r="X1027" s="16"/>
      <c r="Y1027" s="16"/>
      <c r="Z1027" s="16"/>
    </row>
    <row r="1028" spans="1:26" ht="15.75" customHeight="1">
      <c r="A1028" s="21" t="s">
        <v>1341</v>
      </c>
      <c r="B1028" s="18">
        <v>2</v>
      </c>
      <c r="C1028" s="35">
        <v>4714781021029</v>
      </c>
      <c r="D1028" s="16" t="s">
        <v>169</v>
      </c>
      <c r="E1028" s="18">
        <v>3</v>
      </c>
      <c r="F1028" s="18">
        <v>400</v>
      </c>
      <c r="G1028" s="19">
        <f t="shared" si="68"/>
        <v>0.48780487804878048</v>
      </c>
      <c r="H1028" s="16"/>
      <c r="I1028" s="16"/>
      <c r="J1028" s="16"/>
      <c r="K1028" s="16"/>
      <c r="L1028" s="16"/>
      <c r="M1028" s="16"/>
      <c r="N1028" s="16"/>
      <c r="O1028" s="16"/>
      <c r="P1028" s="16"/>
      <c r="Q1028" s="16"/>
      <c r="R1028" s="16"/>
      <c r="S1028" s="16"/>
      <c r="T1028" s="16"/>
      <c r="U1028" s="16"/>
      <c r="V1028" s="16"/>
      <c r="W1028" s="16"/>
      <c r="X1028" s="16"/>
      <c r="Y1028" s="16"/>
      <c r="Z1028" s="16"/>
    </row>
    <row r="1029" spans="1:26" ht="15.75" customHeight="1">
      <c r="A1029" s="21"/>
      <c r="B1029" s="16"/>
      <c r="C1029" s="33">
        <v>4714781020503</v>
      </c>
      <c r="D1029" s="16" t="s">
        <v>182</v>
      </c>
      <c r="E1029" s="18">
        <v>3</v>
      </c>
      <c r="F1029" s="18">
        <v>420</v>
      </c>
      <c r="G1029" s="19">
        <f t="shared" si="68"/>
        <v>0.51219512195121952</v>
      </c>
      <c r="H1029" s="16"/>
      <c r="I1029" s="16"/>
      <c r="J1029" s="16"/>
      <c r="K1029" s="16"/>
      <c r="L1029" s="16"/>
      <c r="M1029" s="16"/>
      <c r="N1029" s="16"/>
      <c r="O1029" s="16"/>
      <c r="P1029" s="16"/>
      <c r="Q1029" s="16"/>
      <c r="R1029" s="16"/>
      <c r="S1029" s="16"/>
      <c r="T1029" s="16"/>
      <c r="U1029" s="16"/>
      <c r="V1029" s="16"/>
      <c r="W1029" s="16"/>
      <c r="X1029" s="16"/>
      <c r="Y1029" s="16"/>
      <c r="Z1029" s="16"/>
    </row>
    <row r="1030" spans="1:26" ht="15.75" customHeight="1">
      <c r="A1030" s="21" t="s">
        <v>1378</v>
      </c>
      <c r="B1030" s="18">
        <v>2</v>
      </c>
      <c r="C1030" s="35">
        <v>4714781021012</v>
      </c>
      <c r="D1030" s="16" t="s">
        <v>168</v>
      </c>
      <c r="E1030" s="18">
        <v>3</v>
      </c>
      <c r="F1030" s="18">
        <v>400</v>
      </c>
      <c r="G1030" s="19">
        <f t="shared" si="68"/>
        <v>0.48780487804878048</v>
      </c>
      <c r="H1030" s="16"/>
      <c r="I1030" s="16"/>
      <c r="J1030" s="16"/>
      <c r="K1030" s="16"/>
      <c r="L1030" s="16"/>
      <c r="M1030" s="16"/>
      <c r="N1030" s="16"/>
      <c r="O1030" s="16"/>
      <c r="P1030" s="16"/>
      <c r="Q1030" s="16"/>
      <c r="R1030" s="16"/>
      <c r="S1030" s="16"/>
      <c r="T1030" s="16"/>
      <c r="U1030" s="16"/>
      <c r="V1030" s="16"/>
      <c r="W1030" s="16"/>
      <c r="X1030" s="16"/>
      <c r="Y1030" s="16"/>
      <c r="Z1030" s="16"/>
    </row>
    <row r="1031" spans="1:26" ht="15.75" customHeight="1">
      <c r="A1031" s="21"/>
      <c r="B1031" s="16"/>
      <c r="C1031" s="33">
        <v>4714781020558</v>
      </c>
      <c r="D1031" s="16" t="s">
        <v>190</v>
      </c>
      <c r="E1031" s="18">
        <v>3</v>
      </c>
      <c r="F1031" s="18">
        <v>420</v>
      </c>
      <c r="G1031" s="19">
        <f t="shared" si="68"/>
        <v>0.51219512195121952</v>
      </c>
      <c r="H1031" s="16"/>
      <c r="I1031" s="16"/>
      <c r="J1031" s="16"/>
      <c r="K1031" s="16"/>
      <c r="L1031" s="16"/>
      <c r="M1031" s="16"/>
      <c r="N1031" s="16"/>
      <c r="O1031" s="16"/>
      <c r="P1031" s="16"/>
      <c r="Q1031" s="16"/>
      <c r="R1031" s="16"/>
      <c r="S1031" s="16"/>
      <c r="T1031" s="16"/>
      <c r="U1031" s="16"/>
      <c r="V1031" s="16"/>
      <c r="W1031" s="16"/>
      <c r="X1031" s="16"/>
      <c r="Y1031" s="16"/>
      <c r="Z1031" s="16"/>
    </row>
    <row r="1032" spans="1:26" ht="15.75" customHeight="1">
      <c r="A1032" s="21" t="s">
        <v>1379</v>
      </c>
      <c r="B1032" s="18">
        <v>2</v>
      </c>
      <c r="C1032" s="35">
        <v>4714781021012</v>
      </c>
      <c r="D1032" s="16" t="s">
        <v>168</v>
      </c>
      <c r="E1032" s="18">
        <v>3</v>
      </c>
      <c r="F1032" s="18">
        <v>400</v>
      </c>
      <c r="G1032" s="19">
        <f t="shared" si="68"/>
        <v>0.48780487804878048</v>
      </c>
      <c r="H1032" s="16"/>
      <c r="I1032" s="16"/>
      <c r="J1032" s="16"/>
      <c r="K1032" s="16"/>
      <c r="L1032" s="16"/>
      <c r="M1032" s="16"/>
      <c r="N1032" s="16"/>
      <c r="O1032" s="16"/>
      <c r="P1032" s="16"/>
      <c r="Q1032" s="16"/>
      <c r="R1032" s="16"/>
      <c r="S1032" s="16"/>
      <c r="T1032" s="16"/>
      <c r="U1032" s="16"/>
      <c r="V1032" s="16"/>
      <c r="W1032" s="16"/>
      <c r="X1032" s="16"/>
      <c r="Y1032" s="16"/>
      <c r="Z1032" s="16"/>
    </row>
    <row r="1033" spans="1:26" ht="15.75" customHeight="1">
      <c r="A1033" s="21"/>
      <c r="B1033" s="16"/>
      <c r="C1033" s="33">
        <v>4714781020466</v>
      </c>
      <c r="D1033" s="16" t="s">
        <v>174</v>
      </c>
      <c r="E1033" s="18">
        <v>3</v>
      </c>
      <c r="F1033" s="18">
        <v>420</v>
      </c>
      <c r="G1033" s="19">
        <f t="shared" si="68"/>
        <v>0.51219512195121952</v>
      </c>
      <c r="H1033" s="16"/>
      <c r="I1033" s="16"/>
      <c r="J1033" s="16"/>
      <c r="K1033" s="16"/>
      <c r="L1033" s="16"/>
      <c r="M1033" s="16"/>
      <c r="N1033" s="16"/>
      <c r="O1033" s="16"/>
      <c r="P1033" s="16"/>
      <c r="Q1033" s="16"/>
      <c r="R1033" s="16"/>
      <c r="S1033" s="16"/>
      <c r="T1033" s="16"/>
      <c r="U1033" s="16"/>
      <c r="V1033" s="16"/>
      <c r="W1033" s="16"/>
      <c r="X1033" s="16"/>
      <c r="Y1033" s="16"/>
      <c r="Z1033" s="16"/>
    </row>
    <row r="1034" spans="1:26" ht="15.75" customHeight="1">
      <c r="A1034" s="21" t="s">
        <v>1371</v>
      </c>
      <c r="B1034" s="18">
        <v>2</v>
      </c>
      <c r="C1034" s="35">
        <v>4714781021012</v>
      </c>
      <c r="D1034" s="16" t="s">
        <v>168</v>
      </c>
      <c r="E1034" s="18">
        <v>3</v>
      </c>
      <c r="F1034" s="18">
        <v>400</v>
      </c>
      <c r="G1034" s="19">
        <f t="shared" si="68"/>
        <v>0.48780487804878048</v>
      </c>
      <c r="H1034" s="16"/>
      <c r="I1034" s="16"/>
      <c r="J1034" s="16"/>
      <c r="K1034" s="16"/>
      <c r="L1034" s="16"/>
      <c r="M1034" s="16"/>
      <c r="N1034" s="16"/>
      <c r="O1034" s="16"/>
      <c r="P1034" s="16"/>
      <c r="Q1034" s="16"/>
      <c r="R1034" s="16"/>
      <c r="S1034" s="16"/>
      <c r="T1034" s="16"/>
      <c r="U1034" s="16"/>
      <c r="V1034" s="16"/>
      <c r="W1034" s="16"/>
      <c r="X1034" s="16"/>
      <c r="Y1034" s="16"/>
      <c r="Z1034" s="16"/>
    </row>
    <row r="1035" spans="1:26" ht="15.75" customHeight="1">
      <c r="A1035" s="21"/>
      <c r="B1035" s="16"/>
      <c r="C1035" s="33">
        <v>4714781020503</v>
      </c>
      <c r="D1035" s="16" t="s">
        <v>182</v>
      </c>
      <c r="E1035" s="18">
        <v>3</v>
      </c>
      <c r="F1035" s="18">
        <v>420</v>
      </c>
      <c r="G1035" s="19">
        <f t="shared" si="68"/>
        <v>0.51219512195121952</v>
      </c>
      <c r="H1035" s="16"/>
      <c r="I1035" s="16"/>
      <c r="J1035" s="16"/>
      <c r="K1035" s="16"/>
      <c r="L1035" s="16"/>
      <c r="M1035" s="16"/>
      <c r="N1035" s="16"/>
      <c r="O1035" s="16"/>
      <c r="P1035" s="16"/>
      <c r="Q1035" s="16"/>
      <c r="R1035" s="16"/>
      <c r="S1035" s="16"/>
      <c r="T1035" s="16"/>
      <c r="U1035" s="16"/>
      <c r="V1035" s="16"/>
      <c r="W1035" s="16"/>
      <c r="X1035" s="16"/>
      <c r="Y1035" s="16"/>
      <c r="Z1035" s="16"/>
    </row>
    <row r="1036" spans="1:26" ht="15.75" customHeight="1">
      <c r="A1036" s="21" t="s">
        <v>1319</v>
      </c>
      <c r="B1036" s="18">
        <v>2</v>
      </c>
      <c r="C1036" s="35" t="s">
        <v>420</v>
      </c>
      <c r="D1036" s="16" t="s">
        <v>167</v>
      </c>
      <c r="E1036" s="18">
        <v>3</v>
      </c>
      <c r="F1036" s="18">
        <v>400</v>
      </c>
      <c r="G1036" s="19">
        <f t="shared" si="68"/>
        <v>0.48780487804878048</v>
      </c>
      <c r="H1036" s="16"/>
      <c r="I1036" s="16"/>
      <c r="J1036" s="16"/>
      <c r="K1036" s="16"/>
      <c r="L1036" s="16"/>
      <c r="M1036" s="16"/>
      <c r="N1036" s="16"/>
      <c r="O1036" s="16"/>
      <c r="P1036" s="16"/>
      <c r="Q1036" s="16"/>
      <c r="R1036" s="16"/>
      <c r="S1036" s="16"/>
      <c r="T1036" s="16"/>
      <c r="U1036" s="16"/>
      <c r="V1036" s="16"/>
      <c r="W1036" s="16"/>
      <c r="X1036" s="16"/>
      <c r="Y1036" s="16"/>
      <c r="Z1036" s="16"/>
    </row>
    <row r="1037" spans="1:26" ht="15.75" customHeight="1">
      <c r="A1037" s="21"/>
      <c r="B1037" s="16"/>
      <c r="C1037" s="33">
        <v>4714781020558</v>
      </c>
      <c r="D1037" s="16" t="s">
        <v>190</v>
      </c>
      <c r="E1037" s="18">
        <v>3</v>
      </c>
      <c r="F1037" s="18">
        <v>420</v>
      </c>
      <c r="G1037" s="19">
        <f t="shared" si="68"/>
        <v>0.51219512195121952</v>
      </c>
      <c r="H1037" s="16"/>
      <c r="I1037" s="16"/>
      <c r="J1037" s="16"/>
      <c r="K1037" s="16"/>
      <c r="L1037" s="16"/>
      <c r="M1037" s="16"/>
      <c r="N1037" s="16"/>
      <c r="O1037" s="16"/>
      <c r="P1037" s="16"/>
      <c r="Q1037" s="16"/>
      <c r="R1037" s="16"/>
      <c r="S1037" s="16"/>
      <c r="T1037" s="16"/>
      <c r="U1037" s="16"/>
      <c r="V1037" s="16"/>
      <c r="W1037" s="16"/>
      <c r="X1037" s="16"/>
      <c r="Y1037" s="16"/>
      <c r="Z1037" s="16"/>
    </row>
    <row r="1038" spans="1:26" ht="15.75" customHeight="1">
      <c r="A1038" s="21" t="s">
        <v>1346</v>
      </c>
      <c r="B1038" s="18">
        <v>2</v>
      </c>
      <c r="C1038" s="35" t="s">
        <v>420</v>
      </c>
      <c r="D1038" s="16" t="s">
        <v>167</v>
      </c>
      <c r="E1038" s="18">
        <v>3</v>
      </c>
      <c r="F1038" s="18">
        <v>400</v>
      </c>
      <c r="G1038" s="19">
        <f t="shared" si="68"/>
        <v>0.48780487804878048</v>
      </c>
      <c r="H1038" s="16"/>
      <c r="I1038" s="16"/>
      <c r="J1038" s="16"/>
      <c r="K1038" s="16"/>
      <c r="L1038" s="16"/>
      <c r="M1038" s="16"/>
      <c r="N1038" s="16"/>
      <c r="O1038" s="16"/>
      <c r="P1038" s="16"/>
      <c r="Q1038" s="16"/>
      <c r="R1038" s="16"/>
      <c r="S1038" s="16"/>
      <c r="T1038" s="16"/>
      <c r="U1038" s="16"/>
      <c r="V1038" s="16"/>
      <c r="W1038" s="16"/>
      <c r="X1038" s="16"/>
      <c r="Y1038" s="16"/>
      <c r="Z1038" s="16"/>
    </row>
    <row r="1039" spans="1:26" ht="15.75" customHeight="1">
      <c r="A1039" s="21"/>
      <c r="B1039" s="16"/>
      <c r="C1039" s="33">
        <v>4714781020466</v>
      </c>
      <c r="D1039" s="16" t="s">
        <v>174</v>
      </c>
      <c r="E1039" s="18">
        <v>3</v>
      </c>
      <c r="F1039" s="18">
        <v>420</v>
      </c>
      <c r="G1039" s="19">
        <f t="shared" si="68"/>
        <v>0.51219512195121952</v>
      </c>
      <c r="H1039" s="16"/>
      <c r="I1039" s="16"/>
      <c r="J1039" s="16"/>
      <c r="K1039" s="16"/>
      <c r="L1039" s="16"/>
      <c r="M1039" s="16"/>
      <c r="N1039" s="16"/>
      <c r="O1039" s="16"/>
      <c r="P1039" s="16"/>
      <c r="Q1039" s="16"/>
      <c r="R1039" s="16"/>
      <c r="S1039" s="16"/>
      <c r="T1039" s="16"/>
      <c r="U1039" s="16"/>
      <c r="V1039" s="16"/>
      <c r="W1039" s="16"/>
      <c r="X1039" s="16"/>
      <c r="Y1039" s="16"/>
      <c r="Z1039" s="16"/>
    </row>
    <row r="1040" spans="1:26" ht="15.75" customHeight="1">
      <c r="A1040" s="21" t="s">
        <v>1380</v>
      </c>
      <c r="B1040" s="18">
        <v>2</v>
      </c>
      <c r="C1040" s="35" t="s">
        <v>420</v>
      </c>
      <c r="D1040" s="16" t="s">
        <v>167</v>
      </c>
      <c r="E1040" s="18">
        <v>3</v>
      </c>
      <c r="F1040" s="18">
        <v>400</v>
      </c>
      <c r="G1040" s="19">
        <f t="shared" si="68"/>
        <v>0.48780487804878048</v>
      </c>
      <c r="H1040" s="16"/>
      <c r="I1040" s="16"/>
      <c r="J1040" s="16"/>
      <c r="K1040" s="16"/>
      <c r="L1040" s="16"/>
      <c r="M1040" s="16"/>
      <c r="N1040" s="16"/>
      <c r="O1040" s="16"/>
      <c r="P1040" s="16"/>
      <c r="Q1040" s="16"/>
      <c r="R1040" s="16"/>
      <c r="S1040" s="16"/>
      <c r="T1040" s="16"/>
      <c r="U1040" s="16"/>
      <c r="V1040" s="16"/>
      <c r="W1040" s="16"/>
      <c r="X1040" s="16"/>
      <c r="Y1040" s="16"/>
      <c r="Z1040" s="16"/>
    </row>
    <row r="1041" spans="1:26" ht="15.75" customHeight="1">
      <c r="A1041" s="21"/>
      <c r="B1041" s="18"/>
      <c r="C1041" s="33">
        <v>4714781020503</v>
      </c>
      <c r="D1041" s="16" t="s">
        <v>182</v>
      </c>
      <c r="E1041" s="18">
        <v>3</v>
      </c>
      <c r="F1041" s="18">
        <v>420</v>
      </c>
      <c r="G1041" s="19">
        <f t="shared" si="68"/>
        <v>0.51219512195121952</v>
      </c>
      <c r="H1041" s="16"/>
      <c r="I1041" s="16"/>
      <c r="J1041" s="16"/>
      <c r="K1041" s="16"/>
      <c r="L1041" s="16"/>
      <c r="M1041" s="16"/>
      <c r="N1041" s="16"/>
      <c r="O1041" s="16"/>
      <c r="P1041" s="16"/>
      <c r="Q1041" s="16"/>
      <c r="R1041" s="16"/>
      <c r="S1041" s="16"/>
      <c r="T1041" s="16"/>
      <c r="U1041" s="16"/>
      <c r="V1041" s="16"/>
      <c r="W1041" s="16"/>
      <c r="X1041" s="16"/>
      <c r="Y1041" s="16"/>
      <c r="Z1041" s="16"/>
    </row>
    <row r="1042" spans="1:26" ht="15.75" customHeight="1">
      <c r="A1042" s="21" t="s">
        <v>1313</v>
      </c>
      <c r="B1042" s="18">
        <v>2</v>
      </c>
      <c r="C1042" s="35" t="s">
        <v>37</v>
      </c>
      <c r="D1042" s="16" t="s">
        <v>732</v>
      </c>
      <c r="E1042" s="18">
        <v>2</v>
      </c>
      <c r="F1042" s="18">
        <v>750</v>
      </c>
      <c r="G1042" s="19">
        <f t="shared" ref="G1042:G1067" si="69">F1042/1320</f>
        <v>0.56818181818181823</v>
      </c>
      <c r="H1042" s="16"/>
      <c r="I1042" s="16"/>
      <c r="J1042" s="16"/>
      <c r="K1042" s="16"/>
      <c r="L1042" s="16"/>
      <c r="M1042" s="16"/>
      <c r="N1042" s="16"/>
      <c r="O1042" s="16"/>
      <c r="P1042" s="16"/>
      <c r="Q1042" s="16"/>
      <c r="R1042" s="16"/>
      <c r="S1042" s="16"/>
      <c r="T1042" s="16"/>
      <c r="U1042" s="16"/>
      <c r="V1042" s="16"/>
      <c r="W1042" s="16"/>
      <c r="X1042" s="16"/>
      <c r="Y1042" s="16"/>
      <c r="Z1042" s="16"/>
    </row>
    <row r="1043" spans="1:26" ht="15.75" customHeight="1">
      <c r="A1043" s="21"/>
      <c r="B1043" s="18"/>
      <c r="C1043" s="35" t="s">
        <v>25</v>
      </c>
      <c r="D1043" s="16" t="s">
        <v>1059</v>
      </c>
      <c r="E1043" s="18">
        <v>2</v>
      </c>
      <c r="F1043" s="18">
        <v>570</v>
      </c>
      <c r="G1043" s="19">
        <f t="shared" si="69"/>
        <v>0.43181818181818182</v>
      </c>
      <c r="H1043" s="16"/>
      <c r="I1043" s="16"/>
      <c r="J1043" s="16"/>
      <c r="K1043" s="16"/>
      <c r="L1043" s="16"/>
      <c r="M1043" s="16"/>
      <c r="N1043" s="16"/>
      <c r="O1043" s="16"/>
      <c r="P1043" s="16"/>
      <c r="Q1043" s="16"/>
      <c r="R1043" s="16"/>
      <c r="S1043" s="16"/>
      <c r="T1043" s="16"/>
      <c r="U1043" s="16"/>
      <c r="V1043" s="16"/>
      <c r="W1043" s="16"/>
      <c r="X1043" s="16"/>
      <c r="Y1043" s="16"/>
      <c r="Z1043" s="16"/>
    </row>
    <row r="1044" spans="1:26" ht="15.75" customHeight="1">
      <c r="A1044" s="21" t="s">
        <v>1367</v>
      </c>
      <c r="B1044" s="18">
        <v>2</v>
      </c>
      <c r="C1044" s="35" t="s">
        <v>37</v>
      </c>
      <c r="D1044" s="16" t="s">
        <v>732</v>
      </c>
      <c r="E1044" s="18">
        <v>2</v>
      </c>
      <c r="F1044" s="18">
        <v>750</v>
      </c>
      <c r="G1044" s="19">
        <f t="shared" si="69"/>
        <v>0.56818181818181823</v>
      </c>
      <c r="H1044" s="16"/>
      <c r="I1044" s="16"/>
      <c r="J1044" s="16"/>
      <c r="K1044" s="16"/>
      <c r="L1044" s="16"/>
      <c r="M1044" s="16"/>
      <c r="N1044" s="16"/>
      <c r="O1044" s="16"/>
      <c r="P1044" s="16"/>
      <c r="Q1044" s="16"/>
      <c r="R1044" s="16"/>
      <c r="S1044" s="16"/>
      <c r="T1044" s="16"/>
      <c r="U1044" s="16"/>
      <c r="V1044" s="16"/>
      <c r="W1044" s="16"/>
      <c r="X1044" s="16"/>
      <c r="Y1044" s="16"/>
      <c r="Z1044" s="16"/>
    </row>
    <row r="1045" spans="1:26" ht="15.75" customHeight="1">
      <c r="A1045" s="21"/>
      <c r="B1045" s="18"/>
      <c r="C1045" s="35" t="s">
        <v>23</v>
      </c>
      <c r="D1045" s="16" t="s">
        <v>1061</v>
      </c>
      <c r="E1045" s="18">
        <v>2</v>
      </c>
      <c r="F1045" s="18">
        <v>570</v>
      </c>
      <c r="G1045" s="19">
        <f t="shared" si="69"/>
        <v>0.43181818181818182</v>
      </c>
      <c r="H1045" s="16"/>
      <c r="I1045" s="16"/>
      <c r="J1045" s="16"/>
      <c r="K1045" s="16"/>
      <c r="L1045" s="16"/>
      <c r="M1045" s="16"/>
      <c r="N1045" s="16"/>
      <c r="O1045" s="16"/>
      <c r="P1045" s="16"/>
      <c r="Q1045" s="16"/>
      <c r="R1045" s="16"/>
      <c r="S1045" s="16"/>
      <c r="T1045" s="16"/>
      <c r="U1045" s="16"/>
      <c r="V1045" s="16"/>
      <c r="W1045" s="16"/>
      <c r="X1045" s="16"/>
      <c r="Y1045" s="16"/>
      <c r="Z1045" s="16"/>
    </row>
    <row r="1046" spans="1:26" ht="15.75" customHeight="1">
      <c r="A1046" s="21" t="s">
        <v>1381</v>
      </c>
      <c r="B1046" s="18">
        <v>2</v>
      </c>
      <c r="C1046" s="35" t="s">
        <v>37</v>
      </c>
      <c r="D1046" s="16" t="s">
        <v>732</v>
      </c>
      <c r="E1046" s="18">
        <v>2</v>
      </c>
      <c r="F1046" s="18">
        <v>750</v>
      </c>
      <c r="G1046" s="19">
        <f t="shared" si="69"/>
        <v>0.56818181818181823</v>
      </c>
      <c r="H1046" s="16"/>
      <c r="I1046" s="16"/>
      <c r="J1046" s="16"/>
      <c r="K1046" s="16"/>
      <c r="L1046" s="16"/>
      <c r="M1046" s="16"/>
      <c r="N1046" s="16"/>
      <c r="O1046" s="16"/>
      <c r="P1046" s="16"/>
      <c r="Q1046" s="16"/>
      <c r="R1046" s="16"/>
      <c r="S1046" s="16"/>
      <c r="T1046" s="16"/>
      <c r="U1046" s="16"/>
      <c r="V1046" s="16"/>
      <c r="W1046" s="16"/>
      <c r="X1046" s="16"/>
      <c r="Y1046" s="16"/>
      <c r="Z1046" s="16"/>
    </row>
    <row r="1047" spans="1:26" ht="15.75" customHeight="1">
      <c r="A1047" s="21"/>
      <c r="B1047" s="18"/>
      <c r="C1047" s="35" t="s">
        <v>27</v>
      </c>
      <c r="D1047" s="16" t="s">
        <v>1062</v>
      </c>
      <c r="E1047" s="18">
        <v>2</v>
      </c>
      <c r="F1047" s="18">
        <v>570</v>
      </c>
      <c r="G1047" s="19">
        <f t="shared" si="69"/>
        <v>0.43181818181818182</v>
      </c>
      <c r="H1047" s="16"/>
      <c r="I1047" s="16"/>
      <c r="J1047" s="16"/>
      <c r="K1047" s="16"/>
      <c r="L1047" s="16"/>
      <c r="M1047" s="16"/>
      <c r="N1047" s="16"/>
      <c r="O1047" s="16"/>
      <c r="P1047" s="16"/>
      <c r="Q1047" s="16"/>
      <c r="R1047" s="16"/>
      <c r="S1047" s="16"/>
      <c r="T1047" s="16"/>
      <c r="U1047" s="16"/>
      <c r="V1047" s="16"/>
      <c r="W1047" s="16"/>
      <c r="X1047" s="16"/>
      <c r="Y1047" s="16"/>
      <c r="Z1047" s="16"/>
    </row>
    <row r="1048" spans="1:26" ht="15.75" customHeight="1">
      <c r="A1048" s="21" t="s">
        <v>1344</v>
      </c>
      <c r="B1048" s="18">
        <v>2</v>
      </c>
      <c r="C1048" s="35" t="s">
        <v>37</v>
      </c>
      <c r="D1048" s="16" t="s">
        <v>732</v>
      </c>
      <c r="E1048" s="18">
        <v>2</v>
      </c>
      <c r="F1048" s="18">
        <v>750</v>
      </c>
      <c r="G1048" s="19">
        <f t="shared" si="69"/>
        <v>0.56818181818181823</v>
      </c>
      <c r="H1048" s="16"/>
      <c r="I1048" s="16"/>
      <c r="J1048" s="16"/>
      <c r="K1048" s="16"/>
      <c r="L1048" s="16"/>
      <c r="M1048" s="16"/>
      <c r="N1048" s="16"/>
      <c r="O1048" s="16"/>
      <c r="P1048" s="16"/>
      <c r="Q1048" s="16"/>
      <c r="R1048" s="16"/>
      <c r="S1048" s="16"/>
      <c r="T1048" s="16"/>
      <c r="U1048" s="16"/>
      <c r="V1048" s="16"/>
      <c r="W1048" s="16"/>
      <c r="X1048" s="16"/>
      <c r="Y1048" s="16"/>
      <c r="Z1048" s="16"/>
    </row>
    <row r="1049" spans="1:26" ht="15.75" customHeight="1">
      <c r="A1049" s="21"/>
      <c r="B1049" s="18"/>
      <c r="C1049" s="35" t="s">
        <v>29</v>
      </c>
      <c r="D1049" s="16" t="s">
        <v>1055</v>
      </c>
      <c r="E1049" s="18">
        <v>2</v>
      </c>
      <c r="F1049" s="18">
        <v>570</v>
      </c>
      <c r="G1049" s="19">
        <f t="shared" si="69"/>
        <v>0.43181818181818182</v>
      </c>
      <c r="H1049" s="16"/>
      <c r="I1049" s="16"/>
      <c r="J1049" s="16"/>
      <c r="K1049" s="16"/>
      <c r="L1049" s="16"/>
      <c r="M1049" s="16"/>
      <c r="N1049" s="16"/>
      <c r="O1049" s="16"/>
      <c r="P1049" s="16"/>
      <c r="Q1049" s="16"/>
      <c r="R1049" s="16"/>
      <c r="S1049" s="16"/>
      <c r="T1049" s="16"/>
      <c r="U1049" s="16"/>
      <c r="V1049" s="16"/>
      <c r="W1049" s="16"/>
      <c r="X1049" s="16"/>
      <c r="Y1049" s="16"/>
      <c r="Z1049" s="16"/>
    </row>
    <row r="1050" spans="1:26" ht="15.75" customHeight="1">
      <c r="A1050" s="21" t="s">
        <v>1318</v>
      </c>
      <c r="B1050" s="18">
        <v>3</v>
      </c>
      <c r="C1050" s="35" t="s">
        <v>37</v>
      </c>
      <c r="D1050" s="16" t="s">
        <v>732</v>
      </c>
      <c r="E1050" s="18">
        <v>2</v>
      </c>
      <c r="F1050" s="18">
        <v>750</v>
      </c>
      <c r="G1050" s="19">
        <f t="shared" si="69"/>
        <v>0.56818181818181823</v>
      </c>
      <c r="H1050" s="16"/>
      <c r="I1050" s="16"/>
      <c r="J1050" s="16"/>
      <c r="K1050" s="16"/>
      <c r="L1050" s="16"/>
      <c r="M1050" s="16"/>
      <c r="N1050" s="16"/>
      <c r="O1050" s="16"/>
      <c r="P1050" s="16"/>
      <c r="Q1050" s="16"/>
      <c r="R1050" s="16"/>
      <c r="S1050" s="16"/>
      <c r="T1050" s="16"/>
      <c r="U1050" s="16"/>
      <c r="V1050" s="16"/>
      <c r="W1050" s="16"/>
      <c r="X1050" s="16"/>
      <c r="Y1050" s="16"/>
      <c r="Z1050" s="16"/>
    </row>
    <row r="1051" spans="1:26" ht="15.75" customHeight="1">
      <c r="A1051" s="21"/>
      <c r="B1051" s="18"/>
      <c r="C1051" s="35" t="s">
        <v>25</v>
      </c>
      <c r="D1051" s="16" t="s">
        <v>1059</v>
      </c>
      <c r="E1051" s="18">
        <v>1</v>
      </c>
      <c r="F1051" s="18">
        <v>285</v>
      </c>
      <c r="G1051" s="19">
        <f t="shared" si="69"/>
        <v>0.21590909090909091</v>
      </c>
      <c r="H1051" s="16"/>
      <c r="I1051" s="16"/>
      <c r="J1051" s="16"/>
      <c r="K1051" s="16"/>
      <c r="L1051" s="16"/>
      <c r="M1051" s="16"/>
      <c r="N1051" s="16"/>
      <c r="O1051" s="16"/>
      <c r="P1051" s="16"/>
      <c r="Q1051" s="16"/>
      <c r="R1051" s="16"/>
      <c r="S1051" s="16"/>
      <c r="T1051" s="16"/>
      <c r="U1051" s="16"/>
      <c r="V1051" s="16"/>
      <c r="W1051" s="16"/>
      <c r="X1051" s="16"/>
      <c r="Y1051" s="16"/>
      <c r="Z1051" s="16"/>
    </row>
    <row r="1052" spans="1:26" ht="15.75" customHeight="1">
      <c r="A1052" s="21"/>
      <c r="B1052" s="18"/>
      <c r="C1052" s="35" t="s">
        <v>29</v>
      </c>
      <c r="D1052" s="16" t="s">
        <v>1055</v>
      </c>
      <c r="E1052" s="18">
        <v>1</v>
      </c>
      <c r="F1052" s="18">
        <v>285</v>
      </c>
      <c r="G1052" s="19">
        <f t="shared" si="69"/>
        <v>0.21590909090909091</v>
      </c>
      <c r="H1052" s="16"/>
      <c r="I1052" s="16"/>
      <c r="J1052" s="16"/>
      <c r="K1052" s="16"/>
      <c r="L1052" s="16"/>
      <c r="M1052" s="16"/>
      <c r="N1052" s="16"/>
      <c r="O1052" s="16"/>
      <c r="P1052" s="16"/>
      <c r="Q1052" s="16"/>
      <c r="R1052" s="16"/>
      <c r="S1052" s="16"/>
      <c r="T1052" s="16"/>
      <c r="U1052" s="16"/>
      <c r="V1052" s="16"/>
      <c r="W1052" s="16"/>
      <c r="X1052" s="16"/>
      <c r="Y1052" s="16"/>
      <c r="Z1052" s="16"/>
    </row>
    <row r="1053" spans="1:26" ht="15.75" customHeight="1">
      <c r="A1053" s="21" t="s">
        <v>1316</v>
      </c>
      <c r="B1053" s="18">
        <v>3</v>
      </c>
      <c r="C1053" s="35" t="s">
        <v>37</v>
      </c>
      <c r="D1053" s="16" t="s">
        <v>732</v>
      </c>
      <c r="E1053" s="18">
        <v>2</v>
      </c>
      <c r="F1053" s="18">
        <v>750</v>
      </c>
      <c r="G1053" s="19">
        <f t="shared" si="69"/>
        <v>0.56818181818181823</v>
      </c>
      <c r="H1053" s="16"/>
      <c r="I1053" s="16"/>
      <c r="J1053" s="16"/>
      <c r="K1053" s="16"/>
      <c r="L1053" s="16"/>
      <c r="M1053" s="16"/>
      <c r="N1053" s="16"/>
      <c r="O1053" s="16"/>
      <c r="P1053" s="16"/>
      <c r="Q1053" s="16"/>
      <c r="R1053" s="16"/>
      <c r="S1053" s="16"/>
      <c r="T1053" s="16"/>
      <c r="U1053" s="16"/>
      <c r="V1053" s="16"/>
      <c r="W1053" s="16"/>
      <c r="X1053" s="16"/>
      <c r="Y1053" s="16"/>
      <c r="Z1053" s="16"/>
    </row>
    <row r="1054" spans="1:26" ht="15.75" customHeight="1">
      <c r="A1054" s="21"/>
      <c r="B1054" s="18"/>
      <c r="C1054" s="35" t="s">
        <v>29</v>
      </c>
      <c r="D1054" s="16" t="s">
        <v>1055</v>
      </c>
      <c r="E1054" s="18">
        <v>1</v>
      </c>
      <c r="F1054" s="18">
        <v>285</v>
      </c>
      <c r="G1054" s="19">
        <f t="shared" si="69"/>
        <v>0.21590909090909091</v>
      </c>
      <c r="H1054" s="16"/>
      <c r="I1054" s="16"/>
      <c r="J1054" s="16"/>
      <c r="K1054" s="16"/>
      <c r="L1054" s="16"/>
      <c r="M1054" s="16"/>
      <c r="N1054" s="16"/>
      <c r="O1054" s="16"/>
      <c r="P1054" s="16"/>
      <c r="Q1054" s="16"/>
      <c r="R1054" s="16"/>
      <c r="S1054" s="16"/>
      <c r="T1054" s="16"/>
      <c r="U1054" s="16"/>
      <c r="V1054" s="16"/>
      <c r="W1054" s="16"/>
      <c r="X1054" s="16"/>
      <c r="Y1054" s="16"/>
      <c r="Z1054" s="16"/>
    </row>
    <row r="1055" spans="1:26" ht="15.75" customHeight="1">
      <c r="A1055" s="21"/>
      <c r="B1055" s="18"/>
      <c r="C1055" s="35" t="s">
        <v>27</v>
      </c>
      <c r="D1055" s="16" t="s">
        <v>1062</v>
      </c>
      <c r="E1055" s="18">
        <v>1</v>
      </c>
      <c r="F1055" s="18">
        <v>285</v>
      </c>
      <c r="G1055" s="19">
        <f t="shared" si="69"/>
        <v>0.21590909090909091</v>
      </c>
      <c r="H1055" s="16"/>
      <c r="I1055" s="16"/>
      <c r="J1055" s="16"/>
      <c r="K1055" s="16"/>
      <c r="L1055" s="16"/>
      <c r="M1055" s="16"/>
      <c r="N1055" s="16"/>
      <c r="O1055" s="16"/>
      <c r="P1055" s="16"/>
      <c r="Q1055" s="16"/>
      <c r="R1055" s="16"/>
      <c r="S1055" s="16"/>
      <c r="T1055" s="16"/>
      <c r="U1055" s="16"/>
      <c r="V1055" s="16"/>
      <c r="W1055" s="16"/>
      <c r="X1055" s="16"/>
      <c r="Y1055" s="16"/>
      <c r="Z1055" s="16"/>
    </row>
    <row r="1056" spans="1:26" ht="15.75" customHeight="1">
      <c r="A1056" s="21" t="s">
        <v>1354</v>
      </c>
      <c r="B1056" s="18">
        <v>3</v>
      </c>
      <c r="C1056" s="35" t="s">
        <v>37</v>
      </c>
      <c r="D1056" s="16" t="s">
        <v>732</v>
      </c>
      <c r="E1056" s="18">
        <v>2</v>
      </c>
      <c r="F1056" s="18">
        <v>750</v>
      </c>
      <c r="G1056" s="19">
        <f t="shared" si="69"/>
        <v>0.56818181818181823</v>
      </c>
      <c r="H1056" s="16"/>
      <c r="I1056" s="16"/>
      <c r="J1056" s="16"/>
      <c r="K1056" s="16"/>
      <c r="L1056" s="16"/>
      <c r="M1056" s="16"/>
      <c r="N1056" s="16"/>
      <c r="O1056" s="16"/>
      <c r="P1056" s="16"/>
      <c r="Q1056" s="16"/>
      <c r="R1056" s="16"/>
      <c r="S1056" s="16"/>
      <c r="T1056" s="16"/>
      <c r="U1056" s="16"/>
      <c r="V1056" s="16"/>
      <c r="W1056" s="16"/>
      <c r="X1056" s="16"/>
      <c r="Y1056" s="16"/>
      <c r="Z1056" s="16"/>
    </row>
    <row r="1057" spans="1:26" ht="15.75" customHeight="1">
      <c r="A1057" s="21"/>
      <c r="B1057" s="18"/>
      <c r="C1057" s="35" t="s">
        <v>29</v>
      </c>
      <c r="D1057" s="16" t="s">
        <v>1055</v>
      </c>
      <c r="E1057" s="18">
        <v>1</v>
      </c>
      <c r="F1057" s="18">
        <v>285</v>
      </c>
      <c r="G1057" s="19">
        <f t="shared" si="69"/>
        <v>0.21590909090909091</v>
      </c>
      <c r="H1057" s="16"/>
      <c r="I1057" s="16"/>
      <c r="J1057" s="16"/>
      <c r="K1057" s="16"/>
      <c r="L1057" s="16"/>
      <c r="M1057" s="16"/>
      <c r="N1057" s="16"/>
      <c r="O1057" s="16"/>
      <c r="P1057" s="16"/>
      <c r="Q1057" s="16"/>
      <c r="R1057" s="16"/>
      <c r="S1057" s="16"/>
      <c r="T1057" s="16"/>
      <c r="U1057" s="16"/>
      <c r="V1057" s="16"/>
      <c r="W1057" s="16"/>
      <c r="X1057" s="16"/>
      <c r="Y1057" s="16"/>
      <c r="Z1057" s="16"/>
    </row>
    <row r="1058" spans="1:26" ht="15.75" customHeight="1">
      <c r="A1058" s="21"/>
      <c r="B1058" s="18"/>
      <c r="C1058" s="35" t="s">
        <v>23</v>
      </c>
      <c r="D1058" s="16" t="s">
        <v>1061</v>
      </c>
      <c r="E1058" s="18">
        <v>1</v>
      </c>
      <c r="F1058" s="18">
        <v>285</v>
      </c>
      <c r="G1058" s="19">
        <f t="shared" si="69"/>
        <v>0.21590909090909091</v>
      </c>
      <c r="H1058" s="16"/>
      <c r="I1058" s="16"/>
      <c r="J1058" s="16"/>
      <c r="K1058" s="16"/>
      <c r="L1058" s="16"/>
      <c r="M1058" s="16"/>
      <c r="N1058" s="16"/>
      <c r="O1058" s="16"/>
      <c r="P1058" s="16"/>
      <c r="Q1058" s="16"/>
      <c r="R1058" s="16"/>
      <c r="S1058" s="16"/>
      <c r="T1058" s="16"/>
      <c r="U1058" s="16"/>
      <c r="V1058" s="16"/>
      <c r="W1058" s="16"/>
      <c r="X1058" s="16"/>
      <c r="Y1058" s="16"/>
      <c r="Z1058" s="16"/>
    </row>
    <row r="1059" spans="1:26" ht="15.75" customHeight="1">
      <c r="A1059" s="21" t="s">
        <v>1312</v>
      </c>
      <c r="B1059" s="18">
        <v>3</v>
      </c>
      <c r="C1059" s="35" t="s">
        <v>37</v>
      </c>
      <c r="D1059" s="16" t="s">
        <v>732</v>
      </c>
      <c r="E1059" s="18">
        <v>2</v>
      </c>
      <c r="F1059" s="18">
        <v>750</v>
      </c>
      <c r="G1059" s="19">
        <f t="shared" si="69"/>
        <v>0.56818181818181823</v>
      </c>
      <c r="H1059" s="16"/>
      <c r="I1059" s="16"/>
      <c r="J1059" s="16"/>
      <c r="K1059" s="16"/>
      <c r="L1059" s="16"/>
      <c r="M1059" s="16"/>
      <c r="N1059" s="16"/>
      <c r="O1059" s="16"/>
      <c r="P1059" s="16"/>
      <c r="Q1059" s="16"/>
      <c r="R1059" s="16"/>
      <c r="S1059" s="16"/>
      <c r="T1059" s="16"/>
      <c r="U1059" s="16"/>
      <c r="V1059" s="16"/>
      <c r="W1059" s="16"/>
      <c r="X1059" s="16"/>
      <c r="Y1059" s="16"/>
      <c r="Z1059" s="16"/>
    </row>
    <row r="1060" spans="1:26" ht="15.75" customHeight="1">
      <c r="A1060" s="21"/>
      <c r="B1060" s="18"/>
      <c r="C1060" s="35" t="s">
        <v>25</v>
      </c>
      <c r="D1060" s="16" t="s">
        <v>1059</v>
      </c>
      <c r="E1060" s="18">
        <v>1</v>
      </c>
      <c r="F1060" s="18">
        <v>285</v>
      </c>
      <c r="G1060" s="19">
        <f t="shared" si="69"/>
        <v>0.21590909090909091</v>
      </c>
      <c r="H1060" s="16"/>
      <c r="I1060" s="16"/>
      <c r="J1060" s="16"/>
      <c r="K1060" s="16"/>
      <c r="L1060" s="16"/>
      <c r="M1060" s="16"/>
      <c r="N1060" s="16"/>
      <c r="O1060" s="16"/>
      <c r="P1060" s="16"/>
      <c r="Q1060" s="16"/>
      <c r="R1060" s="16"/>
      <c r="S1060" s="16"/>
      <c r="T1060" s="16"/>
      <c r="U1060" s="16"/>
      <c r="V1060" s="16"/>
      <c r="W1060" s="16"/>
      <c r="X1060" s="16"/>
      <c r="Y1060" s="16"/>
      <c r="Z1060" s="16"/>
    </row>
    <row r="1061" spans="1:26" ht="15.75" customHeight="1">
      <c r="A1061" s="21"/>
      <c r="B1061" s="18"/>
      <c r="C1061" s="35" t="s">
        <v>23</v>
      </c>
      <c r="D1061" s="16" t="s">
        <v>1061</v>
      </c>
      <c r="E1061" s="18">
        <v>1</v>
      </c>
      <c r="F1061" s="18">
        <v>285</v>
      </c>
      <c r="G1061" s="19">
        <f t="shared" si="69"/>
        <v>0.21590909090909091</v>
      </c>
      <c r="H1061" s="16"/>
      <c r="I1061" s="16"/>
      <c r="J1061" s="16"/>
      <c r="K1061" s="16"/>
      <c r="L1061" s="16"/>
      <c r="M1061" s="16"/>
      <c r="N1061" s="16"/>
      <c r="O1061" s="16"/>
      <c r="P1061" s="16"/>
      <c r="Q1061" s="16"/>
      <c r="R1061" s="16"/>
      <c r="S1061" s="16"/>
      <c r="T1061" s="16"/>
      <c r="U1061" s="16"/>
      <c r="V1061" s="16"/>
      <c r="W1061" s="16"/>
      <c r="X1061" s="16"/>
      <c r="Y1061" s="16"/>
      <c r="Z1061" s="16"/>
    </row>
    <row r="1062" spans="1:26" ht="15.75" customHeight="1">
      <c r="A1062" s="21" t="s">
        <v>1369</v>
      </c>
      <c r="B1062" s="18">
        <v>3</v>
      </c>
      <c r="C1062" s="35" t="s">
        <v>37</v>
      </c>
      <c r="D1062" s="16" t="s">
        <v>732</v>
      </c>
      <c r="E1062" s="18">
        <v>2</v>
      </c>
      <c r="F1062" s="18">
        <v>750</v>
      </c>
      <c r="G1062" s="19">
        <f t="shared" si="69"/>
        <v>0.56818181818181823</v>
      </c>
      <c r="H1062" s="16"/>
      <c r="I1062" s="16"/>
      <c r="J1062" s="16"/>
      <c r="K1062" s="16"/>
      <c r="L1062" s="16"/>
      <c r="M1062" s="16"/>
      <c r="N1062" s="16"/>
      <c r="O1062" s="16"/>
      <c r="P1062" s="16"/>
      <c r="Q1062" s="16"/>
      <c r="R1062" s="16"/>
      <c r="S1062" s="16"/>
      <c r="T1062" s="16"/>
      <c r="U1062" s="16"/>
      <c r="V1062" s="16"/>
      <c r="W1062" s="16"/>
      <c r="X1062" s="16"/>
      <c r="Y1062" s="16"/>
      <c r="Z1062" s="16"/>
    </row>
    <row r="1063" spans="1:26" ht="15.75" customHeight="1">
      <c r="A1063" s="21"/>
      <c r="B1063" s="18"/>
      <c r="C1063" s="35" t="s">
        <v>25</v>
      </c>
      <c r="D1063" s="16" t="s">
        <v>1059</v>
      </c>
      <c r="E1063" s="18">
        <v>1</v>
      </c>
      <c r="F1063" s="18">
        <v>285</v>
      </c>
      <c r="G1063" s="19">
        <f t="shared" si="69"/>
        <v>0.21590909090909091</v>
      </c>
      <c r="H1063" s="16"/>
      <c r="I1063" s="16"/>
      <c r="J1063" s="16"/>
      <c r="K1063" s="16"/>
      <c r="L1063" s="16"/>
      <c r="M1063" s="16"/>
      <c r="N1063" s="16"/>
      <c r="O1063" s="16"/>
      <c r="P1063" s="16"/>
      <c r="Q1063" s="16"/>
      <c r="R1063" s="16"/>
      <c r="S1063" s="16"/>
      <c r="T1063" s="16"/>
      <c r="U1063" s="16"/>
      <c r="V1063" s="16"/>
      <c r="W1063" s="16"/>
      <c r="X1063" s="16"/>
      <c r="Y1063" s="16"/>
      <c r="Z1063" s="16"/>
    </row>
    <row r="1064" spans="1:26" ht="15.75" customHeight="1">
      <c r="A1064" s="21"/>
      <c r="B1064" s="18"/>
      <c r="C1064" s="35" t="s">
        <v>27</v>
      </c>
      <c r="D1064" s="16" t="s">
        <v>1062</v>
      </c>
      <c r="E1064" s="18">
        <v>1</v>
      </c>
      <c r="F1064" s="18">
        <v>285</v>
      </c>
      <c r="G1064" s="19">
        <f t="shared" si="69"/>
        <v>0.21590909090909091</v>
      </c>
      <c r="H1064" s="16"/>
      <c r="I1064" s="16"/>
      <c r="J1064" s="16"/>
      <c r="K1064" s="16"/>
      <c r="L1064" s="16"/>
      <c r="M1064" s="16"/>
      <c r="N1064" s="16"/>
      <c r="O1064" s="16"/>
      <c r="P1064" s="16"/>
      <c r="Q1064" s="16"/>
      <c r="R1064" s="16"/>
      <c r="S1064" s="16"/>
      <c r="T1064" s="16"/>
      <c r="U1064" s="16"/>
      <c r="V1064" s="16"/>
      <c r="W1064" s="16"/>
      <c r="X1064" s="16"/>
      <c r="Y1064" s="16"/>
      <c r="Z1064" s="16"/>
    </row>
    <row r="1065" spans="1:26" ht="15.75" customHeight="1">
      <c r="A1065" s="21" t="s">
        <v>1342</v>
      </c>
      <c r="B1065" s="18">
        <v>3</v>
      </c>
      <c r="C1065" s="35" t="s">
        <v>37</v>
      </c>
      <c r="D1065" s="16" t="s">
        <v>732</v>
      </c>
      <c r="E1065" s="18">
        <v>2</v>
      </c>
      <c r="F1065" s="18">
        <v>750</v>
      </c>
      <c r="G1065" s="19">
        <f t="shared" si="69"/>
        <v>0.56818181818181823</v>
      </c>
      <c r="H1065" s="16"/>
      <c r="I1065" s="16"/>
      <c r="J1065" s="16"/>
      <c r="K1065" s="16"/>
      <c r="L1065" s="16"/>
      <c r="M1065" s="16"/>
      <c r="N1065" s="16"/>
      <c r="O1065" s="16"/>
      <c r="P1065" s="16"/>
      <c r="Q1065" s="16"/>
      <c r="R1065" s="16"/>
      <c r="S1065" s="16"/>
      <c r="T1065" s="16"/>
      <c r="U1065" s="16"/>
      <c r="V1065" s="16"/>
      <c r="W1065" s="16"/>
      <c r="X1065" s="16"/>
      <c r="Y1065" s="16"/>
      <c r="Z1065" s="16"/>
    </row>
    <row r="1066" spans="1:26" ht="15.75" customHeight="1">
      <c r="A1066" s="21"/>
      <c r="B1066" s="18"/>
      <c r="C1066" s="35" t="s">
        <v>27</v>
      </c>
      <c r="D1066" s="16" t="s">
        <v>1062</v>
      </c>
      <c r="E1066" s="18">
        <v>1</v>
      </c>
      <c r="F1066" s="18">
        <v>285</v>
      </c>
      <c r="G1066" s="19">
        <f t="shared" si="69"/>
        <v>0.21590909090909091</v>
      </c>
      <c r="H1066" s="16"/>
      <c r="I1066" s="16"/>
      <c r="J1066" s="16"/>
      <c r="K1066" s="16"/>
      <c r="L1066" s="16"/>
      <c r="M1066" s="16"/>
      <c r="N1066" s="16"/>
      <c r="O1066" s="16"/>
      <c r="P1066" s="16"/>
      <c r="Q1066" s="16"/>
      <c r="R1066" s="16"/>
      <c r="S1066" s="16"/>
      <c r="T1066" s="16"/>
      <c r="U1066" s="16"/>
      <c r="V1066" s="16"/>
      <c r="W1066" s="16"/>
      <c r="X1066" s="16"/>
      <c r="Y1066" s="16"/>
      <c r="Z1066" s="16"/>
    </row>
    <row r="1067" spans="1:26" ht="15.75" customHeight="1">
      <c r="A1067" s="21"/>
      <c r="B1067" s="18"/>
      <c r="C1067" s="35" t="s">
        <v>23</v>
      </c>
      <c r="D1067" s="16" t="s">
        <v>1061</v>
      </c>
      <c r="E1067" s="18">
        <v>1</v>
      </c>
      <c r="F1067" s="18">
        <v>285</v>
      </c>
      <c r="G1067" s="19">
        <f t="shared" si="69"/>
        <v>0.21590909090909091</v>
      </c>
      <c r="H1067" s="16"/>
      <c r="I1067" s="16"/>
      <c r="J1067" s="16"/>
      <c r="K1067" s="16"/>
      <c r="L1067" s="16"/>
      <c r="M1067" s="16"/>
      <c r="N1067" s="16"/>
      <c r="O1067" s="16"/>
      <c r="P1067" s="16"/>
      <c r="Q1067" s="16"/>
      <c r="R1067" s="16"/>
      <c r="S1067" s="16"/>
      <c r="T1067" s="16"/>
      <c r="U1067" s="16"/>
      <c r="V1067" s="16"/>
      <c r="W1067" s="16"/>
      <c r="X1067" s="16"/>
      <c r="Y1067" s="16"/>
      <c r="Z1067" s="16"/>
    </row>
    <row r="1068" spans="1:26" ht="15.75" customHeight="1">
      <c r="A1068" s="21" t="s">
        <v>1382</v>
      </c>
      <c r="B1068" s="18">
        <v>1</v>
      </c>
      <c r="C1068" s="33">
        <v>4714781020794</v>
      </c>
      <c r="D1068" s="14" t="s">
        <v>264</v>
      </c>
      <c r="E1068" s="18">
        <v>2</v>
      </c>
      <c r="F1068" s="18">
        <v>230</v>
      </c>
      <c r="G1068" s="19">
        <f t="shared" ref="G1068:G1076" si="70">F1068/230</f>
        <v>1</v>
      </c>
      <c r="H1068" s="16"/>
      <c r="I1068" s="16"/>
      <c r="J1068" s="16"/>
      <c r="K1068" s="16"/>
      <c r="L1068" s="16"/>
      <c r="M1068" s="16"/>
      <c r="N1068" s="16"/>
      <c r="O1068" s="16"/>
      <c r="P1068" s="16"/>
      <c r="Q1068" s="16"/>
      <c r="R1068" s="16"/>
      <c r="S1068" s="16"/>
      <c r="T1068" s="16"/>
      <c r="U1068" s="16"/>
      <c r="V1068" s="16"/>
      <c r="W1068" s="16"/>
      <c r="X1068" s="16"/>
      <c r="Y1068" s="16"/>
      <c r="Z1068" s="16"/>
    </row>
    <row r="1069" spans="1:26" ht="15.75" customHeight="1">
      <c r="A1069" s="21" t="s">
        <v>1317</v>
      </c>
      <c r="B1069" s="18">
        <v>1</v>
      </c>
      <c r="C1069" s="33">
        <v>4714781020800</v>
      </c>
      <c r="D1069" s="14" t="s">
        <v>271</v>
      </c>
      <c r="E1069" s="18">
        <v>2</v>
      </c>
      <c r="F1069" s="18">
        <v>230</v>
      </c>
      <c r="G1069" s="19">
        <f t="shared" si="70"/>
        <v>1</v>
      </c>
      <c r="H1069" s="16"/>
      <c r="I1069" s="16"/>
      <c r="J1069" s="16"/>
      <c r="K1069" s="16"/>
      <c r="L1069" s="16"/>
      <c r="M1069" s="16"/>
      <c r="N1069" s="16"/>
      <c r="O1069" s="16"/>
      <c r="P1069" s="16"/>
      <c r="Q1069" s="16"/>
      <c r="R1069" s="16"/>
      <c r="S1069" s="16"/>
      <c r="T1069" s="16"/>
      <c r="U1069" s="16"/>
      <c r="V1069" s="16"/>
      <c r="W1069" s="16"/>
      <c r="X1069" s="16"/>
      <c r="Y1069" s="16"/>
      <c r="Z1069" s="16"/>
    </row>
    <row r="1070" spans="1:26" ht="15.75" customHeight="1">
      <c r="A1070" s="21" t="s">
        <v>1336</v>
      </c>
      <c r="B1070" s="18">
        <v>1</v>
      </c>
      <c r="C1070" s="33">
        <v>4714781020817</v>
      </c>
      <c r="D1070" s="14" t="s">
        <v>303</v>
      </c>
      <c r="E1070" s="18">
        <v>2</v>
      </c>
      <c r="F1070" s="18">
        <v>230</v>
      </c>
      <c r="G1070" s="19">
        <f t="shared" si="70"/>
        <v>1</v>
      </c>
      <c r="H1070" s="16"/>
      <c r="I1070" s="16"/>
      <c r="J1070" s="16"/>
      <c r="K1070" s="16"/>
      <c r="L1070" s="16"/>
      <c r="M1070" s="16"/>
      <c r="N1070" s="16"/>
      <c r="O1070" s="16"/>
      <c r="P1070" s="16"/>
      <c r="Q1070" s="16"/>
      <c r="R1070" s="16"/>
      <c r="S1070" s="16"/>
      <c r="T1070" s="16"/>
      <c r="U1070" s="16"/>
      <c r="V1070" s="16"/>
      <c r="W1070" s="16"/>
      <c r="X1070" s="16"/>
      <c r="Y1070" s="16"/>
      <c r="Z1070" s="16"/>
    </row>
    <row r="1071" spans="1:26" ht="15.75" customHeight="1">
      <c r="A1071" s="21" t="s">
        <v>1348</v>
      </c>
      <c r="B1071" s="18">
        <v>2</v>
      </c>
      <c r="C1071" s="33">
        <v>4714781020794</v>
      </c>
      <c r="D1071" s="14" t="s">
        <v>264</v>
      </c>
      <c r="E1071" s="18">
        <v>1</v>
      </c>
      <c r="F1071" s="18">
        <v>115</v>
      </c>
      <c r="G1071" s="19">
        <f t="shared" si="70"/>
        <v>0.5</v>
      </c>
      <c r="H1071" s="16"/>
      <c r="I1071" s="16"/>
      <c r="J1071" s="16"/>
      <c r="K1071" s="16"/>
      <c r="L1071" s="16"/>
      <c r="M1071" s="16"/>
      <c r="N1071" s="16"/>
      <c r="O1071" s="16"/>
      <c r="P1071" s="16"/>
      <c r="Q1071" s="16"/>
      <c r="R1071" s="16"/>
      <c r="S1071" s="16"/>
      <c r="T1071" s="16"/>
      <c r="U1071" s="16"/>
      <c r="V1071" s="16"/>
      <c r="W1071" s="16"/>
      <c r="X1071" s="16"/>
      <c r="Y1071" s="16"/>
      <c r="Z1071" s="16"/>
    </row>
    <row r="1072" spans="1:26" ht="15.75" customHeight="1">
      <c r="A1072" s="21"/>
      <c r="B1072" s="14"/>
      <c r="C1072" s="33">
        <v>4714781020800</v>
      </c>
      <c r="D1072" s="14" t="s">
        <v>271</v>
      </c>
      <c r="E1072" s="18">
        <v>1</v>
      </c>
      <c r="F1072" s="18">
        <v>115</v>
      </c>
      <c r="G1072" s="19">
        <f t="shared" si="70"/>
        <v>0.5</v>
      </c>
      <c r="H1072" s="16"/>
      <c r="I1072" s="16"/>
      <c r="J1072" s="16"/>
      <c r="K1072" s="16"/>
      <c r="L1072" s="16"/>
      <c r="M1072" s="16"/>
      <c r="N1072" s="16"/>
      <c r="O1072" s="16"/>
      <c r="P1072" s="16"/>
      <c r="Q1072" s="16"/>
      <c r="R1072" s="16"/>
      <c r="S1072" s="16"/>
      <c r="T1072" s="16"/>
      <c r="U1072" s="16"/>
      <c r="V1072" s="16"/>
      <c r="W1072" s="16"/>
      <c r="X1072" s="16"/>
      <c r="Y1072" s="16"/>
      <c r="Z1072" s="16"/>
    </row>
    <row r="1073" spans="1:26" ht="15.75" customHeight="1">
      <c r="A1073" s="21" t="s">
        <v>1332</v>
      </c>
      <c r="B1073" s="18">
        <v>2</v>
      </c>
      <c r="C1073" s="33">
        <v>4714781020794</v>
      </c>
      <c r="D1073" s="14" t="s">
        <v>264</v>
      </c>
      <c r="E1073" s="18">
        <v>1</v>
      </c>
      <c r="F1073" s="18">
        <v>115</v>
      </c>
      <c r="G1073" s="19">
        <f t="shared" si="70"/>
        <v>0.5</v>
      </c>
      <c r="H1073" s="16"/>
      <c r="I1073" s="16"/>
      <c r="J1073" s="16"/>
      <c r="K1073" s="16"/>
      <c r="L1073" s="16"/>
      <c r="M1073" s="16"/>
      <c r="N1073" s="16"/>
      <c r="O1073" s="16"/>
      <c r="P1073" s="16"/>
      <c r="Q1073" s="16"/>
      <c r="R1073" s="16"/>
      <c r="S1073" s="16"/>
      <c r="T1073" s="16"/>
      <c r="U1073" s="16"/>
      <c r="V1073" s="16"/>
      <c r="W1073" s="16"/>
      <c r="X1073" s="16"/>
      <c r="Y1073" s="16"/>
      <c r="Z1073" s="16"/>
    </row>
    <row r="1074" spans="1:26" ht="15.75" customHeight="1">
      <c r="A1074" s="21"/>
      <c r="B1074" s="14"/>
      <c r="C1074" s="33">
        <v>4714781020817</v>
      </c>
      <c r="D1074" s="14" t="s">
        <v>303</v>
      </c>
      <c r="E1074" s="18">
        <v>1</v>
      </c>
      <c r="F1074" s="18">
        <v>115</v>
      </c>
      <c r="G1074" s="19">
        <f t="shared" si="70"/>
        <v>0.5</v>
      </c>
      <c r="H1074" s="16"/>
      <c r="I1074" s="16"/>
      <c r="J1074" s="16"/>
      <c r="K1074" s="16"/>
      <c r="L1074" s="16"/>
      <c r="M1074" s="16"/>
      <c r="N1074" s="16"/>
      <c r="O1074" s="16"/>
      <c r="P1074" s="16"/>
      <c r="Q1074" s="16"/>
      <c r="R1074" s="16"/>
      <c r="S1074" s="16"/>
      <c r="T1074" s="16"/>
      <c r="U1074" s="16"/>
      <c r="V1074" s="16"/>
      <c r="W1074" s="16"/>
      <c r="X1074" s="16"/>
      <c r="Y1074" s="16"/>
      <c r="Z1074" s="16"/>
    </row>
    <row r="1075" spans="1:26" ht="15.75" customHeight="1">
      <c r="A1075" s="21" t="s">
        <v>1315</v>
      </c>
      <c r="B1075" s="18">
        <v>2</v>
      </c>
      <c r="C1075" s="33">
        <v>4714781020800</v>
      </c>
      <c r="D1075" s="14" t="s">
        <v>271</v>
      </c>
      <c r="E1075" s="18">
        <v>1</v>
      </c>
      <c r="F1075" s="18">
        <v>115</v>
      </c>
      <c r="G1075" s="19">
        <f t="shared" si="70"/>
        <v>0.5</v>
      </c>
      <c r="H1075" s="16"/>
      <c r="I1075" s="16"/>
      <c r="J1075" s="16"/>
      <c r="K1075" s="16"/>
      <c r="L1075" s="16"/>
      <c r="M1075" s="16"/>
      <c r="N1075" s="16"/>
      <c r="O1075" s="16"/>
      <c r="P1075" s="16"/>
      <c r="Q1075" s="16"/>
      <c r="R1075" s="16"/>
      <c r="S1075" s="16"/>
      <c r="T1075" s="16"/>
      <c r="U1075" s="16"/>
      <c r="V1075" s="16"/>
      <c r="W1075" s="16"/>
      <c r="X1075" s="16"/>
      <c r="Y1075" s="16"/>
      <c r="Z1075" s="16"/>
    </row>
    <row r="1076" spans="1:26" ht="15.75" customHeight="1">
      <c r="A1076" s="21"/>
      <c r="B1076" s="14"/>
      <c r="C1076" s="33">
        <v>4714781020817</v>
      </c>
      <c r="D1076" s="14" t="s">
        <v>303</v>
      </c>
      <c r="E1076" s="18">
        <v>1</v>
      </c>
      <c r="F1076" s="18">
        <v>115</v>
      </c>
      <c r="G1076" s="19">
        <f t="shared" si="70"/>
        <v>0.5</v>
      </c>
      <c r="H1076" s="16"/>
      <c r="I1076" s="16"/>
      <c r="J1076" s="16"/>
      <c r="K1076" s="16"/>
      <c r="L1076" s="16"/>
      <c r="M1076" s="16"/>
      <c r="N1076" s="16"/>
      <c r="O1076" s="16"/>
      <c r="P1076" s="16"/>
      <c r="Q1076" s="16"/>
      <c r="R1076" s="16"/>
      <c r="S1076" s="16"/>
      <c r="T1076" s="16"/>
      <c r="U1076" s="16"/>
      <c r="V1076" s="16"/>
      <c r="W1076" s="16"/>
      <c r="X1076" s="16"/>
      <c r="Y1076" s="16"/>
      <c r="Z1076" s="16"/>
    </row>
    <row r="1077" spans="1:26" ht="15.75" customHeight="1">
      <c r="A1077" s="21" t="s">
        <v>1338</v>
      </c>
      <c r="B1077" s="18">
        <v>1</v>
      </c>
      <c r="C1077" s="33">
        <v>4714781020770</v>
      </c>
      <c r="D1077" s="14" t="s">
        <v>305</v>
      </c>
      <c r="E1077" s="18">
        <v>2</v>
      </c>
      <c r="F1077" s="18">
        <v>270</v>
      </c>
      <c r="G1077" s="19">
        <f t="shared" ref="G1077:G1080" si="71">F1077/270</f>
        <v>1</v>
      </c>
      <c r="H1077" s="16"/>
      <c r="I1077" s="16"/>
      <c r="J1077" s="16"/>
      <c r="K1077" s="16"/>
      <c r="L1077" s="16"/>
      <c r="M1077" s="16"/>
      <c r="N1077" s="16"/>
      <c r="O1077" s="16"/>
      <c r="P1077" s="16"/>
      <c r="Q1077" s="16"/>
      <c r="R1077" s="16"/>
      <c r="S1077" s="16"/>
      <c r="T1077" s="16"/>
      <c r="U1077" s="16"/>
      <c r="V1077" s="16"/>
      <c r="W1077" s="16"/>
      <c r="X1077" s="16"/>
      <c r="Y1077" s="16"/>
      <c r="Z1077" s="16"/>
    </row>
    <row r="1078" spans="1:26" ht="15.75" customHeight="1">
      <c r="A1078" s="21" t="s">
        <v>1355</v>
      </c>
      <c r="B1078" s="18">
        <v>1</v>
      </c>
      <c r="C1078" s="33">
        <v>4714781020787</v>
      </c>
      <c r="D1078" s="14" t="s">
        <v>307</v>
      </c>
      <c r="E1078" s="18">
        <v>2</v>
      </c>
      <c r="F1078" s="18">
        <v>270</v>
      </c>
      <c r="G1078" s="19">
        <f t="shared" si="71"/>
        <v>1</v>
      </c>
      <c r="H1078" s="16"/>
      <c r="I1078" s="16"/>
      <c r="J1078" s="16"/>
      <c r="K1078" s="16"/>
      <c r="L1078" s="16"/>
      <c r="M1078" s="16"/>
      <c r="N1078" s="16"/>
      <c r="O1078" s="16"/>
      <c r="P1078" s="16"/>
      <c r="Q1078" s="16"/>
      <c r="R1078" s="16"/>
      <c r="S1078" s="16"/>
      <c r="T1078" s="16"/>
      <c r="U1078" s="16"/>
      <c r="V1078" s="16"/>
      <c r="W1078" s="16"/>
      <c r="X1078" s="16"/>
      <c r="Y1078" s="16"/>
      <c r="Z1078" s="16"/>
    </row>
    <row r="1079" spans="1:26" ht="15.75" customHeight="1">
      <c r="A1079" s="21" t="s">
        <v>1309</v>
      </c>
      <c r="B1079" s="18">
        <v>2</v>
      </c>
      <c r="C1079" s="33">
        <v>4714781020770</v>
      </c>
      <c r="D1079" s="14" t="s">
        <v>305</v>
      </c>
      <c r="E1079" s="18">
        <v>1</v>
      </c>
      <c r="F1079" s="18">
        <v>135</v>
      </c>
      <c r="G1079" s="19">
        <f t="shared" si="71"/>
        <v>0.5</v>
      </c>
      <c r="H1079" s="16"/>
      <c r="I1079" s="16"/>
      <c r="J1079" s="16"/>
      <c r="K1079" s="16"/>
      <c r="L1079" s="16"/>
      <c r="M1079" s="16"/>
      <c r="N1079" s="16"/>
      <c r="O1079" s="16"/>
      <c r="P1079" s="16"/>
      <c r="Q1079" s="16"/>
      <c r="R1079" s="16"/>
      <c r="S1079" s="16"/>
      <c r="T1079" s="16"/>
      <c r="U1079" s="16"/>
      <c r="V1079" s="16"/>
      <c r="W1079" s="16"/>
      <c r="X1079" s="16"/>
      <c r="Y1079" s="16"/>
      <c r="Z1079" s="16"/>
    </row>
    <row r="1080" spans="1:26" ht="15.75" customHeight="1">
      <c r="A1080" s="21"/>
      <c r="B1080" s="14"/>
      <c r="C1080" s="33">
        <v>4714781020787</v>
      </c>
      <c r="D1080" s="14" t="s">
        <v>307</v>
      </c>
      <c r="E1080" s="18">
        <v>1</v>
      </c>
      <c r="F1080" s="18">
        <v>135</v>
      </c>
      <c r="G1080" s="19">
        <f t="shared" si="71"/>
        <v>0.5</v>
      </c>
      <c r="H1080" s="16"/>
      <c r="I1080" s="16"/>
      <c r="J1080" s="16"/>
      <c r="K1080" s="16"/>
      <c r="L1080" s="16"/>
      <c r="M1080" s="16"/>
      <c r="N1080" s="16"/>
      <c r="O1080" s="16"/>
      <c r="P1080" s="16"/>
      <c r="Q1080" s="16"/>
      <c r="R1080" s="16"/>
      <c r="S1080" s="16"/>
      <c r="T1080" s="16"/>
      <c r="U1080" s="16"/>
      <c r="V1080" s="16"/>
      <c r="W1080" s="16"/>
      <c r="X1080" s="16"/>
      <c r="Y1080" s="16"/>
      <c r="Z1080" s="16"/>
    </row>
    <row r="1081" spans="1:26" ht="15.75" customHeight="1">
      <c r="A1081" s="21" t="s">
        <v>1310</v>
      </c>
      <c r="B1081" s="18">
        <v>1</v>
      </c>
      <c r="C1081" s="33">
        <v>4714781020848</v>
      </c>
      <c r="D1081" s="14" t="s">
        <v>322</v>
      </c>
      <c r="E1081" s="18">
        <v>2</v>
      </c>
      <c r="F1081" s="18">
        <v>650</v>
      </c>
      <c r="G1081" s="19">
        <f t="shared" ref="G1081:G1096" si="72">F1081/650</f>
        <v>1</v>
      </c>
      <c r="H1081" s="16"/>
      <c r="I1081" s="16"/>
      <c r="J1081" s="16"/>
      <c r="K1081" s="16"/>
      <c r="L1081" s="16"/>
      <c r="M1081" s="16"/>
      <c r="N1081" s="16"/>
      <c r="O1081" s="16"/>
      <c r="P1081" s="16"/>
      <c r="Q1081" s="16"/>
      <c r="R1081" s="16"/>
      <c r="S1081" s="16"/>
      <c r="T1081" s="16"/>
      <c r="U1081" s="16"/>
      <c r="V1081" s="16"/>
      <c r="W1081" s="16"/>
      <c r="X1081" s="16"/>
      <c r="Y1081" s="16"/>
      <c r="Z1081" s="16"/>
    </row>
    <row r="1082" spans="1:26" ht="15.75" customHeight="1">
      <c r="A1082" s="21" t="s">
        <v>1347</v>
      </c>
      <c r="B1082" s="18">
        <v>1</v>
      </c>
      <c r="C1082" s="33" t="s">
        <v>445</v>
      </c>
      <c r="D1082" s="14" t="s">
        <v>324</v>
      </c>
      <c r="E1082" s="18">
        <v>2</v>
      </c>
      <c r="F1082" s="18">
        <v>650</v>
      </c>
      <c r="G1082" s="19">
        <f t="shared" si="72"/>
        <v>1</v>
      </c>
      <c r="H1082" s="16"/>
      <c r="I1082" s="16"/>
      <c r="J1082" s="16"/>
      <c r="K1082" s="16"/>
      <c r="L1082" s="16"/>
      <c r="M1082" s="16"/>
      <c r="N1082" s="16"/>
      <c r="O1082" s="16"/>
      <c r="P1082" s="16"/>
      <c r="Q1082" s="16"/>
      <c r="R1082" s="16"/>
      <c r="S1082" s="16"/>
      <c r="T1082" s="16"/>
      <c r="U1082" s="16"/>
      <c r="V1082" s="16"/>
      <c r="W1082" s="16"/>
      <c r="X1082" s="16"/>
      <c r="Y1082" s="16"/>
      <c r="Z1082" s="16"/>
    </row>
    <row r="1083" spans="1:26" ht="15.75" customHeight="1">
      <c r="A1083" s="21" t="s">
        <v>1327</v>
      </c>
      <c r="B1083" s="18">
        <v>2</v>
      </c>
      <c r="C1083" s="33">
        <v>4714781020848</v>
      </c>
      <c r="D1083" s="14" t="s">
        <v>322</v>
      </c>
      <c r="E1083" s="18">
        <v>1</v>
      </c>
      <c r="F1083" s="18">
        <v>325</v>
      </c>
      <c r="G1083" s="19">
        <f t="shared" si="72"/>
        <v>0.5</v>
      </c>
      <c r="H1083" s="16"/>
      <c r="I1083" s="16"/>
      <c r="J1083" s="16"/>
      <c r="K1083" s="16"/>
      <c r="L1083" s="16"/>
      <c r="M1083" s="16"/>
      <c r="N1083" s="16"/>
      <c r="O1083" s="16"/>
      <c r="P1083" s="16"/>
      <c r="Q1083" s="16"/>
      <c r="R1083" s="16"/>
      <c r="S1083" s="16"/>
      <c r="T1083" s="16"/>
      <c r="U1083" s="16"/>
      <c r="V1083" s="16"/>
      <c r="W1083" s="16"/>
      <c r="X1083" s="16"/>
      <c r="Y1083" s="16"/>
      <c r="Z1083" s="16"/>
    </row>
    <row r="1084" spans="1:26" ht="15.75" customHeight="1">
      <c r="A1084" s="21"/>
      <c r="B1084" s="14"/>
      <c r="C1084" s="33" t="s">
        <v>445</v>
      </c>
      <c r="D1084" s="14" t="s">
        <v>324</v>
      </c>
      <c r="E1084" s="18">
        <v>1</v>
      </c>
      <c r="F1084" s="18">
        <v>325</v>
      </c>
      <c r="G1084" s="19">
        <f t="shared" si="72"/>
        <v>0.5</v>
      </c>
      <c r="H1084" s="16"/>
      <c r="I1084" s="16"/>
      <c r="J1084" s="16"/>
      <c r="K1084" s="16"/>
      <c r="L1084" s="16"/>
      <c r="M1084" s="16"/>
      <c r="N1084" s="16"/>
      <c r="O1084" s="16"/>
      <c r="P1084" s="16"/>
      <c r="Q1084" s="16"/>
      <c r="R1084" s="16"/>
      <c r="S1084" s="16"/>
      <c r="T1084" s="16"/>
      <c r="U1084" s="16"/>
      <c r="V1084" s="16"/>
      <c r="W1084" s="16"/>
      <c r="X1084" s="16"/>
      <c r="Y1084" s="16"/>
      <c r="Z1084" s="16"/>
    </row>
    <row r="1085" spans="1:26" ht="15.75" customHeight="1">
      <c r="A1085" s="21" t="s">
        <v>1361</v>
      </c>
      <c r="B1085" s="18">
        <v>1</v>
      </c>
      <c r="C1085" s="33">
        <v>4714781020824</v>
      </c>
      <c r="D1085" s="14" t="s">
        <v>325</v>
      </c>
      <c r="E1085" s="18">
        <v>2</v>
      </c>
      <c r="F1085" s="18">
        <v>650</v>
      </c>
      <c r="G1085" s="19">
        <f t="shared" si="72"/>
        <v>1</v>
      </c>
      <c r="H1085" s="16"/>
      <c r="I1085" s="16"/>
      <c r="J1085" s="16"/>
      <c r="K1085" s="16"/>
      <c r="L1085" s="16"/>
      <c r="M1085" s="16"/>
      <c r="N1085" s="16"/>
      <c r="O1085" s="16"/>
      <c r="P1085" s="16"/>
      <c r="Q1085" s="16"/>
      <c r="R1085" s="16"/>
      <c r="S1085" s="16"/>
      <c r="T1085" s="16"/>
      <c r="U1085" s="16"/>
      <c r="V1085" s="16"/>
      <c r="W1085" s="16"/>
      <c r="X1085" s="16"/>
      <c r="Y1085" s="16"/>
      <c r="Z1085" s="16"/>
    </row>
    <row r="1086" spans="1:26" ht="15.75" customHeight="1">
      <c r="A1086" s="21" t="s">
        <v>1360</v>
      </c>
      <c r="B1086" s="18">
        <v>1</v>
      </c>
      <c r="C1086" s="33">
        <v>4714781020831</v>
      </c>
      <c r="D1086" s="14" t="s">
        <v>326</v>
      </c>
      <c r="E1086" s="18">
        <v>2</v>
      </c>
      <c r="F1086" s="18">
        <v>650</v>
      </c>
      <c r="G1086" s="19">
        <f t="shared" si="72"/>
        <v>1</v>
      </c>
      <c r="H1086" s="16"/>
      <c r="I1086" s="16"/>
      <c r="J1086" s="16"/>
      <c r="K1086" s="16"/>
      <c r="L1086" s="16"/>
      <c r="M1086" s="16"/>
      <c r="N1086" s="16"/>
      <c r="O1086" s="16"/>
      <c r="P1086" s="16"/>
      <c r="Q1086" s="16"/>
      <c r="R1086" s="16"/>
      <c r="S1086" s="16"/>
      <c r="T1086" s="16"/>
      <c r="U1086" s="16"/>
      <c r="V1086" s="16"/>
      <c r="W1086" s="16"/>
      <c r="X1086" s="16"/>
      <c r="Y1086" s="16"/>
      <c r="Z1086" s="16"/>
    </row>
    <row r="1087" spans="1:26" ht="15.75" customHeight="1">
      <c r="A1087" s="21" t="s">
        <v>1353</v>
      </c>
      <c r="B1087" s="18">
        <v>2</v>
      </c>
      <c r="C1087" s="33">
        <v>4714781020824</v>
      </c>
      <c r="D1087" s="14" t="s">
        <v>325</v>
      </c>
      <c r="E1087" s="18">
        <v>1</v>
      </c>
      <c r="F1087" s="18">
        <v>325</v>
      </c>
      <c r="G1087" s="19">
        <f t="shared" si="72"/>
        <v>0.5</v>
      </c>
      <c r="H1087" s="16"/>
      <c r="I1087" s="16"/>
      <c r="J1087" s="16"/>
      <c r="K1087" s="16"/>
      <c r="L1087" s="16"/>
      <c r="M1087" s="16"/>
      <c r="N1087" s="16"/>
      <c r="O1087" s="16"/>
      <c r="P1087" s="16"/>
      <c r="Q1087" s="16"/>
      <c r="R1087" s="16"/>
      <c r="S1087" s="16"/>
      <c r="T1087" s="16"/>
      <c r="U1087" s="16"/>
      <c r="V1087" s="16"/>
      <c r="W1087" s="16"/>
      <c r="X1087" s="16"/>
      <c r="Y1087" s="16"/>
      <c r="Z1087" s="16"/>
    </row>
    <row r="1088" spans="1:26" ht="15.75" customHeight="1">
      <c r="A1088" s="21"/>
      <c r="B1088" s="14"/>
      <c r="C1088" s="33">
        <v>4714781020831</v>
      </c>
      <c r="D1088" s="14" t="s">
        <v>326</v>
      </c>
      <c r="E1088" s="18">
        <v>1</v>
      </c>
      <c r="F1088" s="18">
        <v>325</v>
      </c>
      <c r="G1088" s="19">
        <f t="shared" si="72"/>
        <v>0.5</v>
      </c>
      <c r="H1088" s="16"/>
      <c r="I1088" s="16"/>
      <c r="J1088" s="16"/>
      <c r="K1088" s="16"/>
      <c r="L1088" s="16"/>
      <c r="M1088" s="16"/>
      <c r="N1088" s="16"/>
      <c r="O1088" s="16"/>
      <c r="P1088" s="16"/>
      <c r="Q1088" s="16"/>
      <c r="R1088" s="16"/>
      <c r="S1088" s="16"/>
      <c r="T1088" s="16"/>
      <c r="U1088" s="16"/>
      <c r="V1088" s="16"/>
      <c r="W1088" s="16"/>
      <c r="X1088" s="16"/>
      <c r="Y1088" s="16"/>
      <c r="Z1088" s="16"/>
    </row>
    <row r="1089" spans="1:26" ht="15.75" customHeight="1">
      <c r="A1089" s="21" t="s">
        <v>1366</v>
      </c>
      <c r="B1089" s="18">
        <v>2</v>
      </c>
      <c r="C1089" s="33">
        <v>4714781020848</v>
      </c>
      <c r="D1089" s="14" t="s">
        <v>322</v>
      </c>
      <c r="E1089" s="18">
        <v>1</v>
      </c>
      <c r="F1089" s="18">
        <v>325</v>
      </c>
      <c r="G1089" s="19">
        <f t="shared" si="72"/>
        <v>0.5</v>
      </c>
      <c r="H1089" s="16"/>
      <c r="I1089" s="16"/>
      <c r="J1089" s="16"/>
      <c r="K1089" s="16"/>
      <c r="L1089" s="16"/>
      <c r="M1089" s="16"/>
      <c r="N1089" s="16"/>
      <c r="O1089" s="16"/>
      <c r="P1089" s="16"/>
      <c r="Q1089" s="16"/>
      <c r="R1089" s="16"/>
      <c r="S1089" s="16"/>
      <c r="T1089" s="16"/>
      <c r="U1089" s="16"/>
      <c r="V1089" s="16"/>
      <c r="W1089" s="16"/>
      <c r="X1089" s="16"/>
      <c r="Y1089" s="16"/>
      <c r="Z1089" s="16"/>
    </row>
    <row r="1090" spans="1:26" ht="15.75" customHeight="1">
      <c r="A1090" s="21"/>
      <c r="B1090" s="14"/>
      <c r="C1090" s="33">
        <v>4714781020824</v>
      </c>
      <c r="D1090" s="14" t="s">
        <v>325</v>
      </c>
      <c r="E1090" s="18">
        <v>1</v>
      </c>
      <c r="F1090" s="18">
        <v>325</v>
      </c>
      <c r="G1090" s="19">
        <f t="shared" si="72"/>
        <v>0.5</v>
      </c>
      <c r="H1090" s="16"/>
      <c r="I1090" s="16"/>
      <c r="J1090" s="16"/>
      <c r="K1090" s="16"/>
      <c r="L1090" s="16"/>
      <c r="M1090" s="16"/>
      <c r="N1090" s="16"/>
      <c r="O1090" s="16"/>
      <c r="P1090" s="16"/>
      <c r="Q1090" s="16"/>
      <c r="R1090" s="16"/>
      <c r="S1090" s="16"/>
      <c r="T1090" s="16"/>
      <c r="U1090" s="16"/>
      <c r="V1090" s="16"/>
      <c r="W1090" s="16"/>
      <c r="X1090" s="16"/>
      <c r="Y1090" s="16"/>
      <c r="Z1090" s="16"/>
    </row>
    <row r="1091" spans="1:26" ht="15.75" customHeight="1">
      <c r="A1091" s="21" t="s">
        <v>1320</v>
      </c>
      <c r="B1091" s="18">
        <v>2</v>
      </c>
      <c r="C1091" s="33">
        <v>4714781020848</v>
      </c>
      <c r="D1091" s="14" t="s">
        <v>322</v>
      </c>
      <c r="E1091" s="18">
        <v>1</v>
      </c>
      <c r="F1091" s="18">
        <v>325</v>
      </c>
      <c r="G1091" s="19">
        <f t="shared" si="72"/>
        <v>0.5</v>
      </c>
      <c r="H1091" s="16"/>
      <c r="I1091" s="16"/>
      <c r="J1091" s="16"/>
      <c r="K1091" s="16"/>
      <c r="L1091" s="16"/>
      <c r="M1091" s="16"/>
      <c r="N1091" s="16"/>
      <c r="O1091" s="16"/>
      <c r="P1091" s="16"/>
      <c r="Q1091" s="16"/>
      <c r="R1091" s="16"/>
      <c r="S1091" s="16"/>
      <c r="T1091" s="16"/>
      <c r="U1091" s="16"/>
      <c r="V1091" s="16"/>
      <c r="W1091" s="16"/>
      <c r="X1091" s="16"/>
      <c r="Y1091" s="16"/>
      <c r="Z1091" s="16"/>
    </row>
    <row r="1092" spans="1:26" ht="15.75" customHeight="1">
      <c r="A1092" s="21"/>
      <c r="B1092" s="14"/>
      <c r="C1092" s="33">
        <v>4714781020831</v>
      </c>
      <c r="D1092" s="14" t="s">
        <v>326</v>
      </c>
      <c r="E1092" s="18">
        <v>1</v>
      </c>
      <c r="F1092" s="18">
        <v>325</v>
      </c>
      <c r="G1092" s="19">
        <f t="shared" si="72"/>
        <v>0.5</v>
      </c>
      <c r="H1092" s="16"/>
      <c r="I1092" s="16"/>
      <c r="J1092" s="16"/>
      <c r="K1092" s="16"/>
      <c r="L1092" s="16"/>
      <c r="M1092" s="16"/>
      <c r="N1092" s="16"/>
      <c r="O1092" s="16"/>
      <c r="P1092" s="16"/>
      <c r="Q1092" s="16"/>
      <c r="R1092" s="16"/>
      <c r="S1092" s="16"/>
      <c r="T1092" s="16"/>
      <c r="U1092" s="16"/>
      <c r="V1092" s="16"/>
      <c r="W1092" s="16"/>
      <c r="X1092" s="16"/>
      <c r="Y1092" s="16"/>
      <c r="Z1092" s="16"/>
    </row>
    <row r="1093" spans="1:26" ht="15.75" customHeight="1">
      <c r="A1093" s="21" t="s">
        <v>1349</v>
      </c>
      <c r="B1093" s="18">
        <v>2</v>
      </c>
      <c r="C1093" s="33" t="s">
        <v>445</v>
      </c>
      <c r="D1093" s="14" t="s">
        <v>324</v>
      </c>
      <c r="E1093" s="18">
        <v>1</v>
      </c>
      <c r="F1093" s="18">
        <v>325</v>
      </c>
      <c r="G1093" s="19">
        <f t="shared" si="72"/>
        <v>0.5</v>
      </c>
      <c r="H1093" s="16"/>
      <c r="I1093" s="16"/>
      <c r="J1093" s="16"/>
      <c r="K1093" s="16"/>
      <c r="L1093" s="16"/>
      <c r="M1093" s="16"/>
      <c r="N1093" s="16"/>
      <c r="O1093" s="16"/>
      <c r="P1093" s="16"/>
      <c r="Q1093" s="16"/>
      <c r="R1093" s="16"/>
      <c r="S1093" s="16"/>
      <c r="T1093" s="16"/>
      <c r="U1093" s="16"/>
      <c r="V1093" s="16"/>
      <c r="W1093" s="16"/>
      <c r="X1093" s="16"/>
      <c r="Y1093" s="16"/>
      <c r="Z1093" s="16"/>
    </row>
    <row r="1094" spans="1:26" ht="15.75" customHeight="1">
      <c r="A1094" s="21"/>
      <c r="B1094" s="14"/>
      <c r="C1094" s="33">
        <v>4714781020824</v>
      </c>
      <c r="D1094" s="14" t="s">
        <v>325</v>
      </c>
      <c r="E1094" s="18">
        <v>1</v>
      </c>
      <c r="F1094" s="18">
        <v>325</v>
      </c>
      <c r="G1094" s="19">
        <f t="shared" si="72"/>
        <v>0.5</v>
      </c>
      <c r="H1094" s="16"/>
      <c r="I1094" s="16"/>
      <c r="J1094" s="16"/>
      <c r="K1094" s="16"/>
      <c r="L1094" s="16"/>
      <c r="M1094" s="16"/>
      <c r="N1094" s="16"/>
      <c r="O1094" s="16"/>
      <c r="P1094" s="16"/>
      <c r="Q1094" s="16"/>
      <c r="R1094" s="16"/>
      <c r="S1094" s="16"/>
      <c r="T1094" s="16"/>
      <c r="U1094" s="16"/>
      <c r="V1094" s="16"/>
      <c r="W1094" s="16"/>
      <c r="X1094" s="16"/>
      <c r="Y1094" s="16"/>
      <c r="Z1094" s="16"/>
    </row>
    <row r="1095" spans="1:26" ht="15.75" customHeight="1">
      <c r="A1095" s="21" t="s">
        <v>1343</v>
      </c>
      <c r="B1095" s="18">
        <v>2</v>
      </c>
      <c r="C1095" s="33" t="s">
        <v>445</v>
      </c>
      <c r="D1095" s="14" t="s">
        <v>324</v>
      </c>
      <c r="E1095" s="18">
        <v>1</v>
      </c>
      <c r="F1095" s="18">
        <v>325</v>
      </c>
      <c r="G1095" s="19">
        <f t="shared" si="72"/>
        <v>0.5</v>
      </c>
      <c r="H1095" s="16"/>
      <c r="I1095" s="16"/>
      <c r="J1095" s="16"/>
      <c r="K1095" s="16"/>
      <c r="L1095" s="16"/>
      <c r="M1095" s="16"/>
      <c r="N1095" s="16"/>
      <c r="O1095" s="16"/>
      <c r="P1095" s="16"/>
      <c r="Q1095" s="16"/>
      <c r="R1095" s="16"/>
      <c r="S1095" s="16"/>
      <c r="T1095" s="16"/>
      <c r="U1095" s="16"/>
      <c r="V1095" s="16"/>
      <c r="W1095" s="16"/>
      <c r="X1095" s="16"/>
      <c r="Y1095" s="16"/>
      <c r="Z1095" s="16"/>
    </row>
    <row r="1096" spans="1:26" ht="15.75" customHeight="1">
      <c r="A1096" s="21"/>
      <c r="B1096" s="14"/>
      <c r="C1096" s="33">
        <v>4714781020831</v>
      </c>
      <c r="D1096" s="14" t="s">
        <v>326</v>
      </c>
      <c r="E1096" s="18">
        <v>1</v>
      </c>
      <c r="F1096" s="18">
        <v>325</v>
      </c>
      <c r="G1096" s="19">
        <f t="shared" si="72"/>
        <v>0.5</v>
      </c>
      <c r="H1096" s="16"/>
      <c r="I1096" s="16"/>
      <c r="J1096" s="16"/>
      <c r="K1096" s="16"/>
      <c r="L1096" s="16"/>
      <c r="M1096" s="16"/>
      <c r="N1096" s="16"/>
      <c r="O1096" s="16"/>
      <c r="P1096" s="16"/>
      <c r="Q1096" s="16"/>
      <c r="R1096" s="16"/>
      <c r="S1096" s="16"/>
      <c r="T1096" s="16"/>
      <c r="U1096" s="16"/>
      <c r="V1096" s="16"/>
      <c r="W1096" s="16"/>
      <c r="X1096" s="16"/>
      <c r="Y1096" s="16"/>
      <c r="Z1096" s="16"/>
    </row>
    <row r="1097" spans="1:26" ht="15.75" customHeight="1">
      <c r="A1097" s="21" t="s">
        <v>1314</v>
      </c>
      <c r="B1097" s="18">
        <v>1</v>
      </c>
      <c r="C1097" s="33" t="s">
        <v>608</v>
      </c>
      <c r="D1097" s="14" t="s">
        <v>323</v>
      </c>
      <c r="E1097" s="18">
        <v>4</v>
      </c>
      <c r="F1097" s="18">
        <v>550</v>
      </c>
      <c r="G1097" s="19">
        <f>F1097/550</f>
        <v>1</v>
      </c>
      <c r="H1097" s="16"/>
      <c r="I1097" s="16"/>
      <c r="J1097" s="16"/>
      <c r="K1097" s="16"/>
      <c r="L1097" s="16"/>
      <c r="M1097" s="16"/>
      <c r="N1097" s="16"/>
      <c r="O1097" s="16"/>
      <c r="P1097" s="16"/>
      <c r="Q1097" s="16"/>
      <c r="R1097" s="16"/>
      <c r="S1097" s="16"/>
      <c r="T1097" s="16"/>
      <c r="U1097" s="16"/>
      <c r="V1097" s="16"/>
      <c r="W1097" s="16"/>
      <c r="X1097" s="16"/>
      <c r="Y1097" s="16"/>
      <c r="Z1097" s="16"/>
    </row>
    <row r="1098" spans="1:26" ht="15.75" customHeight="1">
      <c r="A1098" s="21" t="s">
        <v>1328</v>
      </c>
      <c r="B1098" s="18">
        <v>5</v>
      </c>
      <c r="C1098" s="33" t="s">
        <v>437</v>
      </c>
      <c r="D1098" s="14" t="s">
        <v>438</v>
      </c>
      <c r="E1098" s="18">
        <v>1</v>
      </c>
      <c r="F1098" s="18">
        <v>60</v>
      </c>
      <c r="G1098" s="19">
        <f t="shared" ref="G1098:G1127" si="73">F1098/600</f>
        <v>0.1</v>
      </c>
      <c r="H1098" s="16"/>
      <c r="I1098" s="16"/>
      <c r="J1098" s="16"/>
      <c r="K1098" s="16"/>
      <c r="L1098" s="16"/>
      <c r="M1098" s="16"/>
      <c r="N1098" s="16"/>
      <c r="O1098" s="16"/>
      <c r="P1098" s="16"/>
      <c r="Q1098" s="16"/>
      <c r="R1098" s="16"/>
      <c r="S1098" s="16"/>
      <c r="T1098" s="16"/>
      <c r="U1098" s="16"/>
      <c r="V1098" s="16"/>
      <c r="W1098" s="16"/>
      <c r="X1098" s="16"/>
      <c r="Y1098" s="16"/>
      <c r="Z1098" s="16"/>
    </row>
    <row r="1099" spans="1:26" ht="15.75" customHeight="1">
      <c r="A1099" s="21"/>
      <c r="B1099" s="16"/>
      <c r="C1099" s="33" t="s">
        <v>439</v>
      </c>
      <c r="D1099" s="14" t="s">
        <v>322</v>
      </c>
      <c r="E1099" s="18">
        <v>1</v>
      </c>
      <c r="F1099" s="18">
        <v>300</v>
      </c>
      <c r="G1099" s="19">
        <f t="shared" si="73"/>
        <v>0.5</v>
      </c>
      <c r="H1099" s="16"/>
      <c r="I1099" s="16"/>
      <c r="J1099" s="16"/>
      <c r="K1099" s="16"/>
      <c r="L1099" s="16"/>
      <c r="M1099" s="16"/>
      <c r="N1099" s="16"/>
      <c r="O1099" s="16"/>
      <c r="P1099" s="16"/>
      <c r="Q1099" s="16"/>
      <c r="R1099" s="16"/>
      <c r="S1099" s="16"/>
      <c r="T1099" s="16"/>
      <c r="U1099" s="16"/>
      <c r="V1099" s="16"/>
      <c r="W1099" s="16"/>
      <c r="X1099" s="16"/>
      <c r="Y1099" s="16"/>
      <c r="Z1099" s="16"/>
    </row>
    <row r="1100" spans="1:26" ht="15.75" customHeight="1">
      <c r="A1100" s="21"/>
      <c r="B1100" s="16"/>
      <c r="C1100" s="33" t="s">
        <v>440</v>
      </c>
      <c r="D1100" s="14" t="s">
        <v>307</v>
      </c>
      <c r="E1100" s="18">
        <v>1</v>
      </c>
      <c r="F1100" s="18">
        <v>120</v>
      </c>
      <c r="G1100" s="19">
        <f t="shared" si="73"/>
        <v>0.2</v>
      </c>
      <c r="H1100" s="16"/>
      <c r="I1100" s="16"/>
      <c r="J1100" s="16"/>
      <c r="K1100" s="16"/>
      <c r="L1100" s="16"/>
      <c r="M1100" s="16"/>
      <c r="N1100" s="16"/>
      <c r="O1100" s="16"/>
      <c r="P1100" s="16"/>
      <c r="Q1100" s="16"/>
      <c r="R1100" s="16"/>
      <c r="S1100" s="16"/>
      <c r="T1100" s="16"/>
      <c r="U1100" s="16"/>
      <c r="V1100" s="16"/>
      <c r="W1100" s="16"/>
      <c r="X1100" s="16"/>
      <c r="Y1100" s="16"/>
      <c r="Z1100" s="16"/>
    </row>
    <row r="1101" spans="1:26" ht="15.75" customHeight="1">
      <c r="A1101" s="21"/>
      <c r="B1101" s="16"/>
      <c r="C1101" s="33" t="s">
        <v>441</v>
      </c>
      <c r="D1101" s="14" t="s">
        <v>442</v>
      </c>
      <c r="E1101" s="18">
        <v>1</v>
      </c>
      <c r="F1101" s="18">
        <v>50</v>
      </c>
      <c r="G1101" s="19">
        <f t="shared" si="73"/>
        <v>8.3333333333333329E-2</v>
      </c>
      <c r="H1101" s="16"/>
      <c r="I1101" s="16"/>
      <c r="J1101" s="16"/>
      <c r="K1101" s="16"/>
      <c r="L1101" s="16"/>
      <c r="M1101" s="16"/>
      <c r="N1101" s="16"/>
      <c r="O1101" s="16"/>
      <c r="P1101" s="16"/>
      <c r="Q1101" s="16"/>
      <c r="R1101" s="16"/>
      <c r="S1101" s="16"/>
      <c r="T1101" s="16"/>
      <c r="U1101" s="16"/>
      <c r="V1101" s="16"/>
      <c r="W1101" s="16"/>
      <c r="X1101" s="16"/>
      <c r="Y1101" s="16"/>
      <c r="Z1101" s="16"/>
    </row>
    <row r="1102" spans="1:26" ht="15.75" customHeight="1">
      <c r="A1102" s="21"/>
      <c r="B1102" s="16"/>
      <c r="C1102" s="33" t="s">
        <v>443</v>
      </c>
      <c r="D1102" s="14" t="s">
        <v>444</v>
      </c>
      <c r="E1102" s="18">
        <v>1</v>
      </c>
      <c r="F1102" s="18">
        <v>70</v>
      </c>
      <c r="G1102" s="19">
        <f t="shared" si="73"/>
        <v>0.11666666666666667</v>
      </c>
      <c r="H1102" s="16"/>
      <c r="I1102" s="16"/>
      <c r="J1102" s="16"/>
      <c r="K1102" s="16"/>
      <c r="L1102" s="16"/>
      <c r="M1102" s="16"/>
      <c r="N1102" s="16"/>
      <c r="O1102" s="16"/>
      <c r="P1102" s="16"/>
      <c r="Q1102" s="16"/>
      <c r="R1102" s="16"/>
      <c r="S1102" s="16"/>
      <c r="T1102" s="16"/>
      <c r="U1102" s="16"/>
      <c r="V1102" s="16"/>
      <c r="W1102" s="16"/>
      <c r="X1102" s="16"/>
      <c r="Y1102" s="16"/>
      <c r="Z1102" s="16"/>
    </row>
    <row r="1103" spans="1:26" ht="15.75" customHeight="1">
      <c r="A1103" s="21" t="s">
        <v>1311</v>
      </c>
      <c r="B1103" s="18">
        <v>5</v>
      </c>
      <c r="C1103" s="33" t="s">
        <v>437</v>
      </c>
      <c r="D1103" s="14" t="s">
        <v>438</v>
      </c>
      <c r="E1103" s="18">
        <v>1</v>
      </c>
      <c r="F1103" s="18">
        <v>60</v>
      </c>
      <c r="G1103" s="19">
        <f t="shared" si="73"/>
        <v>0.1</v>
      </c>
      <c r="H1103" s="16"/>
      <c r="I1103" s="16"/>
      <c r="J1103" s="16"/>
      <c r="K1103" s="16"/>
      <c r="L1103" s="16"/>
      <c r="M1103" s="16"/>
      <c r="N1103" s="16"/>
      <c r="O1103" s="16"/>
      <c r="P1103" s="16"/>
      <c r="Q1103" s="16"/>
      <c r="R1103" s="16"/>
      <c r="S1103" s="16"/>
      <c r="T1103" s="16"/>
      <c r="U1103" s="16"/>
      <c r="V1103" s="16"/>
      <c r="W1103" s="16"/>
      <c r="X1103" s="16"/>
      <c r="Y1103" s="16"/>
      <c r="Z1103" s="16"/>
    </row>
    <row r="1104" spans="1:26" ht="15.75" customHeight="1">
      <c r="A1104" s="21"/>
      <c r="B1104" s="16"/>
      <c r="C1104" s="33" t="s">
        <v>445</v>
      </c>
      <c r="D1104" s="14" t="s">
        <v>324</v>
      </c>
      <c r="E1104" s="18">
        <v>1</v>
      </c>
      <c r="F1104" s="18">
        <v>300</v>
      </c>
      <c r="G1104" s="19">
        <f t="shared" si="73"/>
        <v>0.5</v>
      </c>
      <c r="H1104" s="16"/>
      <c r="I1104" s="16"/>
      <c r="J1104" s="16"/>
      <c r="K1104" s="16"/>
      <c r="L1104" s="16"/>
      <c r="M1104" s="16"/>
      <c r="N1104" s="16"/>
      <c r="O1104" s="16"/>
      <c r="P1104" s="16"/>
      <c r="Q1104" s="16"/>
      <c r="R1104" s="16"/>
      <c r="S1104" s="16"/>
      <c r="T1104" s="16"/>
      <c r="U1104" s="16"/>
      <c r="V1104" s="16"/>
      <c r="W1104" s="16"/>
      <c r="X1104" s="16"/>
      <c r="Y1104" s="16"/>
      <c r="Z1104" s="16"/>
    </row>
    <row r="1105" spans="1:26" ht="15.75" customHeight="1">
      <c r="A1105" s="21"/>
      <c r="B1105" s="16"/>
      <c r="C1105" s="33" t="s">
        <v>446</v>
      </c>
      <c r="D1105" s="14" t="s">
        <v>305</v>
      </c>
      <c r="E1105" s="18">
        <v>1</v>
      </c>
      <c r="F1105" s="18">
        <v>120</v>
      </c>
      <c r="G1105" s="19">
        <f t="shared" si="73"/>
        <v>0.2</v>
      </c>
      <c r="H1105" s="16"/>
      <c r="I1105" s="16"/>
      <c r="J1105" s="16"/>
      <c r="K1105" s="16"/>
      <c r="L1105" s="16"/>
      <c r="M1105" s="16"/>
      <c r="N1105" s="16"/>
      <c r="O1105" s="16"/>
      <c r="P1105" s="16"/>
      <c r="Q1105" s="16"/>
      <c r="R1105" s="16"/>
      <c r="S1105" s="16"/>
      <c r="T1105" s="16"/>
      <c r="U1105" s="16"/>
      <c r="V1105" s="16"/>
      <c r="W1105" s="16"/>
      <c r="X1105" s="16"/>
      <c r="Y1105" s="16"/>
      <c r="Z1105" s="16"/>
    </row>
    <row r="1106" spans="1:26" ht="15.75" customHeight="1">
      <c r="A1106" s="21"/>
      <c r="B1106" s="16"/>
      <c r="C1106" s="33" t="s">
        <v>447</v>
      </c>
      <c r="D1106" s="14" t="s">
        <v>448</v>
      </c>
      <c r="E1106" s="18">
        <v>1</v>
      </c>
      <c r="F1106" s="18">
        <v>50</v>
      </c>
      <c r="G1106" s="19">
        <f t="shared" si="73"/>
        <v>8.3333333333333329E-2</v>
      </c>
      <c r="H1106" s="16"/>
      <c r="I1106" s="16"/>
      <c r="J1106" s="16"/>
      <c r="K1106" s="16"/>
      <c r="L1106" s="16"/>
      <c r="M1106" s="16"/>
      <c r="N1106" s="16"/>
      <c r="O1106" s="16"/>
      <c r="P1106" s="16"/>
      <c r="Q1106" s="16"/>
      <c r="R1106" s="16"/>
      <c r="S1106" s="16"/>
      <c r="T1106" s="16"/>
      <c r="U1106" s="16"/>
      <c r="V1106" s="16"/>
      <c r="W1106" s="16"/>
      <c r="X1106" s="16"/>
      <c r="Y1106" s="16"/>
      <c r="Z1106" s="16"/>
    </row>
    <row r="1107" spans="1:26" ht="15.75" customHeight="1">
      <c r="A1107" s="21"/>
      <c r="B1107" s="16"/>
      <c r="C1107" s="33" t="s">
        <v>449</v>
      </c>
      <c r="D1107" s="14" t="s">
        <v>450</v>
      </c>
      <c r="E1107" s="18">
        <v>1</v>
      </c>
      <c r="F1107" s="18">
        <v>70</v>
      </c>
      <c r="G1107" s="19">
        <f t="shared" si="73"/>
        <v>0.11666666666666667</v>
      </c>
      <c r="H1107" s="16"/>
      <c r="I1107" s="16"/>
      <c r="J1107" s="16"/>
      <c r="K1107" s="16"/>
      <c r="L1107" s="16"/>
      <c r="M1107" s="16"/>
      <c r="N1107" s="16"/>
      <c r="O1107" s="16"/>
      <c r="P1107" s="16"/>
      <c r="Q1107" s="16"/>
      <c r="R1107" s="16"/>
      <c r="S1107" s="16"/>
      <c r="T1107" s="16"/>
      <c r="U1107" s="16"/>
      <c r="V1107" s="16"/>
      <c r="W1107" s="16"/>
      <c r="X1107" s="16"/>
      <c r="Y1107" s="16"/>
      <c r="Z1107" s="16"/>
    </row>
    <row r="1108" spans="1:26" ht="15.75" customHeight="1">
      <c r="A1108" s="21" t="s">
        <v>1350</v>
      </c>
      <c r="B1108" s="18">
        <v>5</v>
      </c>
      <c r="C1108" s="33" t="s">
        <v>437</v>
      </c>
      <c r="D1108" s="14" t="s">
        <v>438</v>
      </c>
      <c r="E1108" s="18">
        <v>1</v>
      </c>
      <c r="F1108" s="18">
        <v>60</v>
      </c>
      <c r="G1108" s="19">
        <f t="shared" si="73"/>
        <v>0.1</v>
      </c>
      <c r="H1108" s="16"/>
      <c r="I1108" s="16"/>
      <c r="J1108" s="16"/>
      <c r="K1108" s="16"/>
      <c r="L1108" s="16"/>
      <c r="M1108" s="16"/>
      <c r="N1108" s="16"/>
      <c r="O1108" s="16"/>
      <c r="P1108" s="16"/>
      <c r="Q1108" s="16"/>
      <c r="R1108" s="16"/>
      <c r="S1108" s="16"/>
      <c r="T1108" s="16"/>
      <c r="U1108" s="16"/>
      <c r="V1108" s="16"/>
      <c r="W1108" s="16"/>
      <c r="X1108" s="16"/>
      <c r="Y1108" s="16"/>
      <c r="Z1108" s="16"/>
    </row>
    <row r="1109" spans="1:26" ht="15.75" customHeight="1">
      <c r="A1109" s="21"/>
      <c r="B1109" s="16"/>
      <c r="C1109" s="33" t="s">
        <v>445</v>
      </c>
      <c r="D1109" s="14" t="s">
        <v>324</v>
      </c>
      <c r="E1109" s="18">
        <v>1</v>
      </c>
      <c r="F1109" s="18">
        <v>300</v>
      </c>
      <c r="G1109" s="19">
        <f t="shared" si="73"/>
        <v>0.5</v>
      </c>
      <c r="H1109" s="16"/>
      <c r="I1109" s="16"/>
      <c r="J1109" s="16"/>
      <c r="K1109" s="16"/>
      <c r="L1109" s="16"/>
      <c r="M1109" s="16"/>
      <c r="N1109" s="16"/>
      <c r="O1109" s="16"/>
      <c r="P1109" s="16"/>
      <c r="Q1109" s="16"/>
      <c r="R1109" s="16"/>
      <c r="S1109" s="16"/>
      <c r="T1109" s="16"/>
      <c r="U1109" s="16"/>
      <c r="V1109" s="16"/>
      <c r="W1109" s="16"/>
      <c r="X1109" s="16"/>
      <c r="Y1109" s="16"/>
      <c r="Z1109" s="16"/>
    </row>
    <row r="1110" spans="1:26" ht="15.75" customHeight="1">
      <c r="A1110" s="21"/>
      <c r="B1110" s="16"/>
      <c r="C1110" s="33" t="s">
        <v>440</v>
      </c>
      <c r="D1110" s="14" t="s">
        <v>307</v>
      </c>
      <c r="E1110" s="18">
        <v>1</v>
      </c>
      <c r="F1110" s="18">
        <v>120</v>
      </c>
      <c r="G1110" s="19">
        <f t="shared" si="73"/>
        <v>0.2</v>
      </c>
      <c r="H1110" s="16"/>
      <c r="I1110" s="16"/>
      <c r="J1110" s="16"/>
      <c r="K1110" s="16"/>
      <c r="L1110" s="16"/>
      <c r="M1110" s="16"/>
      <c r="N1110" s="16"/>
      <c r="O1110" s="16"/>
      <c r="P1110" s="16"/>
      <c r="Q1110" s="16"/>
      <c r="R1110" s="16"/>
      <c r="S1110" s="16"/>
      <c r="T1110" s="16"/>
      <c r="U1110" s="16"/>
      <c r="V1110" s="16"/>
      <c r="W1110" s="16"/>
      <c r="X1110" s="16"/>
      <c r="Y1110" s="16"/>
      <c r="Z1110" s="16"/>
    </row>
    <row r="1111" spans="1:26" ht="15.75" customHeight="1">
      <c r="A1111" s="21"/>
      <c r="B1111" s="16"/>
      <c r="C1111" s="33" t="s">
        <v>452</v>
      </c>
      <c r="D1111" s="14" t="s">
        <v>453</v>
      </c>
      <c r="E1111" s="18">
        <v>1</v>
      </c>
      <c r="F1111" s="18">
        <v>50</v>
      </c>
      <c r="G1111" s="19">
        <f t="shared" si="73"/>
        <v>8.3333333333333329E-2</v>
      </c>
      <c r="H1111" s="16"/>
      <c r="I1111" s="16"/>
      <c r="J1111" s="16"/>
      <c r="K1111" s="16"/>
      <c r="L1111" s="16"/>
      <c r="M1111" s="16"/>
      <c r="N1111" s="16"/>
      <c r="O1111" s="16"/>
      <c r="P1111" s="16"/>
      <c r="Q1111" s="16"/>
      <c r="R1111" s="16"/>
      <c r="S1111" s="16"/>
      <c r="T1111" s="16"/>
      <c r="U1111" s="16"/>
      <c r="V1111" s="16"/>
      <c r="W1111" s="16"/>
      <c r="X1111" s="16"/>
      <c r="Y1111" s="16"/>
      <c r="Z1111" s="16"/>
    </row>
    <row r="1112" spans="1:26" ht="15.75" customHeight="1">
      <c r="A1112" s="21"/>
      <c r="B1112" s="16"/>
      <c r="C1112" s="33" t="s">
        <v>443</v>
      </c>
      <c r="D1112" s="14" t="s">
        <v>444</v>
      </c>
      <c r="E1112" s="18">
        <v>1</v>
      </c>
      <c r="F1112" s="18">
        <v>70</v>
      </c>
      <c r="G1112" s="19">
        <f t="shared" si="73"/>
        <v>0.11666666666666667</v>
      </c>
      <c r="H1112" s="16"/>
      <c r="I1112" s="16"/>
      <c r="J1112" s="16"/>
      <c r="K1112" s="16"/>
      <c r="L1112" s="16"/>
      <c r="M1112" s="16"/>
      <c r="N1112" s="16"/>
      <c r="O1112" s="16"/>
      <c r="P1112" s="16"/>
      <c r="Q1112" s="16"/>
      <c r="R1112" s="16"/>
      <c r="S1112" s="16"/>
      <c r="T1112" s="16"/>
      <c r="U1112" s="16"/>
      <c r="V1112" s="16"/>
      <c r="W1112" s="16"/>
      <c r="X1112" s="16"/>
      <c r="Y1112" s="16"/>
      <c r="Z1112" s="16"/>
    </row>
    <row r="1113" spans="1:26" ht="15.75" customHeight="1">
      <c r="A1113" s="21" t="s">
        <v>1334</v>
      </c>
      <c r="B1113" s="18">
        <v>5</v>
      </c>
      <c r="C1113" s="33" t="s">
        <v>437</v>
      </c>
      <c r="D1113" s="14" t="s">
        <v>438</v>
      </c>
      <c r="E1113" s="18">
        <v>1</v>
      </c>
      <c r="F1113" s="18">
        <v>60</v>
      </c>
      <c r="G1113" s="19">
        <f t="shared" si="73"/>
        <v>0.1</v>
      </c>
      <c r="H1113" s="16"/>
      <c r="I1113" s="16"/>
      <c r="J1113" s="16"/>
      <c r="K1113" s="16"/>
      <c r="L1113" s="16"/>
      <c r="M1113" s="16"/>
      <c r="N1113" s="16"/>
      <c r="O1113" s="16"/>
      <c r="P1113" s="16"/>
      <c r="Q1113" s="16"/>
      <c r="R1113" s="16"/>
      <c r="S1113" s="16"/>
      <c r="T1113" s="16"/>
      <c r="U1113" s="16"/>
      <c r="V1113" s="16"/>
      <c r="W1113" s="16"/>
      <c r="X1113" s="16"/>
      <c r="Y1113" s="16"/>
      <c r="Z1113" s="16"/>
    </row>
    <row r="1114" spans="1:26" ht="15.75" customHeight="1">
      <c r="A1114" s="21"/>
      <c r="B1114" s="16"/>
      <c r="C1114" s="33" t="s">
        <v>443</v>
      </c>
      <c r="D1114" s="14" t="s">
        <v>444</v>
      </c>
      <c r="E1114" s="18">
        <v>1</v>
      </c>
      <c r="F1114" s="18">
        <v>300</v>
      </c>
      <c r="G1114" s="19">
        <f t="shared" si="73"/>
        <v>0.5</v>
      </c>
      <c r="H1114" s="16"/>
      <c r="I1114" s="16"/>
      <c r="J1114" s="16"/>
      <c r="K1114" s="16"/>
      <c r="L1114" s="16"/>
      <c r="M1114" s="16"/>
      <c r="N1114" s="16"/>
      <c r="O1114" s="16"/>
      <c r="P1114" s="16"/>
      <c r="Q1114" s="16"/>
      <c r="R1114" s="16"/>
      <c r="S1114" s="16"/>
      <c r="T1114" s="16"/>
      <c r="U1114" s="16"/>
      <c r="V1114" s="16"/>
      <c r="W1114" s="16"/>
      <c r="X1114" s="16"/>
      <c r="Y1114" s="16"/>
      <c r="Z1114" s="16"/>
    </row>
    <row r="1115" spans="1:26" ht="15.75" customHeight="1">
      <c r="A1115" s="21"/>
      <c r="B1115" s="16"/>
      <c r="C1115" s="33" t="s">
        <v>441</v>
      </c>
      <c r="D1115" s="14" t="s">
        <v>442</v>
      </c>
      <c r="E1115" s="18">
        <v>1</v>
      </c>
      <c r="F1115" s="18">
        <v>120</v>
      </c>
      <c r="G1115" s="19">
        <f t="shared" si="73"/>
        <v>0.2</v>
      </c>
      <c r="H1115" s="16"/>
      <c r="I1115" s="16"/>
      <c r="J1115" s="16"/>
      <c r="K1115" s="16"/>
      <c r="L1115" s="16"/>
      <c r="M1115" s="16"/>
      <c r="N1115" s="16"/>
      <c r="O1115" s="16"/>
      <c r="P1115" s="16"/>
      <c r="Q1115" s="16"/>
      <c r="R1115" s="16"/>
      <c r="S1115" s="16"/>
      <c r="T1115" s="16"/>
      <c r="U1115" s="16"/>
      <c r="V1115" s="16"/>
      <c r="W1115" s="16"/>
      <c r="X1115" s="16"/>
      <c r="Y1115" s="16"/>
      <c r="Z1115" s="16"/>
    </row>
    <row r="1116" spans="1:26" ht="15.75" customHeight="1">
      <c r="A1116" s="21"/>
      <c r="B1116" s="16"/>
      <c r="C1116" s="33">
        <v>4714781020800</v>
      </c>
      <c r="D1116" s="14" t="s">
        <v>271</v>
      </c>
      <c r="E1116" s="18">
        <v>1</v>
      </c>
      <c r="F1116" s="18">
        <v>50</v>
      </c>
      <c r="G1116" s="19">
        <f t="shared" si="73"/>
        <v>8.3333333333333329E-2</v>
      </c>
      <c r="H1116" s="16"/>
      <c r="I1116" s="16"/>
      <c r="J1116" s="16"/>
      <c r="K1116" s="16"/>
      <c r="L1116" s="16"/>
      <c r="M1116" s="16"/>
      <c r="N1116" s="16"/>
      <c r="O1116" s="16"/>
      <c r="P1116" s="16"/>
      <c r="Q1116" s="16"/>
      <c r="R1116" s="16"/>
      <c r="S1116" s="16"/>
      <c r="T1116" s="16"/>
      <c r="U1116" s="16"/>
      <c r="V1116" s="16"/>
      <c r="W1116" s="16"/>
      <c r="X1116" s="16"/>
      <c r="Y1116" s="16"/>
      <c r="Z1116" s="16"/>
    </row>
    <row r="1117" spans="1:26" ht="15.75" customHeight="1">
      <c r="A1117" s="21"/>
      <c r="B1117" s="16"/>
      <c r="C1117" s="33">
        <v>4714781020824</v>
      </c>
      <c r="D1117" s="14" t="s">
        <v>325</v>
      </c>
      <c r="E1117" s="18">
        <v>1</v>
      </c>
      <c r="F1117" s="18">
        <v>70</v>
      </c>
      <c r="G1117" s="19">
        <f t="shared" si="73"/>
        <v>0.11666666666666667</v>
      </c>
      <c r="H1117" s="16"/>
      <c r="I1117" s="16"/>
      <c r="J1117" s="16"/>
      <c r="K1117" s="16"/>
      <c r="L1117" s="16"/>
      <c r="M1117" s="16"/>
      <c r="N1117" s="16"/>
      <c r="O1117" s="16"/>
      <c r="P1117" s="16"/>
      <c r="Q1117" s="16"/>
      <c r="R1117" s="16"/>
      <c r="S1117" s="16"/>
      <c r="T1117" s="16"/>
      <c r="U1117" s="16"/>
      <c r="V1117" s="16"/>
      <c r="W1117" s="16"/>
      <c r="X1117" s="16"/>
      <c r="Y1117" s="16"/>
      <c r="Z1117" s="16"/>
    </row>
    <row r="1118" spans="1:26" ht="15.75" customHeight="1">
      <c r="A1118" s="21" t="s">
        <v>1340</v>
      </c>
      <c r="B1118" s="18">
        <v>5</v>
      </c>
      <c r="C1118" s="33" t="s">
        <v>437</v>
      </c>
      <c r="D1118" s="14" t="s">
        <v>438</v>
      </c>
      <c r="E1118" s="18">
        <v>1</v>
      </c>
      <c r="F1118" s="18">
        <v>60</v>
      </c>
      <c r="G1118" s="19">
        <f t="shared" si="73"/>
        <v>0.1</v>
      </c>
      <c r="H1118" s="16"/>
      <c r="I1118" s="16"/>
      <c r="J1118" s="16"/>
      <c r="K1118" s="16"/>
      <c r="L1118" s="16"/>
      <c r="M1118" s="16"/>
      <c r="N1118" s="16"/>
      <c r="O1118" s="16"/>
      <c r="P1118" s="16"/>
      <c r="Q1118" s="16"/>
      <c r="R1118" s="16"/>
      <c r="S1118" s="16"/>
      <c r="T1118" s="16"/>
      <c r="U1118" s="16"/>
      <c r="V1118" s="16"/>
      <c r="W1118" s="16"/>
      <c r="X1118" s="16"/>
      <c r="Y1118" s="16"/>
      <c r="Z1118" s="16"/>
    </row>
    <row r="1119" spans="1:26" ht="15.75" customHeight="1">
      <c r="A1119" s="21"/>
      <c r="B1119" s="16"/>
      <c r="C1119" s="33" t="s">
        <v>449</v>
      </c>
      <c r="D1119" s="14" t="s">
        <v>450</v>
      </c>
      <c r="E1119" s="18">
        <v>1</v>
      </c>
      <c r="F1119" s="18">
        <v>300</v>
      </c>
      <c r="G1119" s="19">
        <f t="shared" si="73"/>
        <v>0.5</v>
      </c>
      <c r="H1119" s="16"/>
      <c r="I1119" s="16"/>
      <c r="J1119" s="16"/>
      <c r="K1119" s="16"/>
      <c r="L1119" s="16"/>
      <c r="M1119" s="16"/>
      <c r="N1119" s="16"/>
      <c r="O1119" s="16"/>
      <c r="P1119" s="16"/>
      <c r="Q1119" s="16"/>
      <c r="R1119" s="16"/>
      <c r="S1119" s="16"/>
      <c r="T1119" s="16"/>
      <c r="U1119" s="16"/>
      <c r="V1119" s="16"/>
      <c r="W1119" s="16"/>
      <c r="X1119" s="16"/>
      <c r="Y1119" s="16"/>
      <c r="Z1119" s="16"/>
    </row>
    <row r="1120" spans="1:26" ht="15.75" customHeight="1">
      <c r="A1120" s="21"/>
      <c r="B1120" s="16"/>
      <c r="C1120" s="33" t="s">
        <v>447</v>
      </c>
      <c r="D1120" s="14" t="s">
        <v>448</v>
      </c>
      <c r="E1120" s="18">
        <v>1</v>
      </c>
      <c r="F1120" s="18">
        <v>120</v>
      </c>
      <c r="G1120" s="19">
        <f t="shared" si="73"/>
        <v>0.2</v>
      </c>
      <c r="H1120" s="16"/>
      <c r="I1120" s="16"/>
      <c r="J1120" s="16"/>
      <c r="K1120" s="16"/>
      <c r="L1120" s="16"/>
      <c r="M1120" s="16"/>
      <c r="N1120" s="16"/>
      <c r="O1120" s="16"/>
      <c r="P1120" s="16"/>
      <c r="Q1120" s="16"/>
      <c r="R1120" s="16"/>
      <c r="S1120" s="16"/>
      <c r="T1120" s="16"/>
      <c r="U1120" s="16"/>
      <c r="V1120" s="16"/>
      <c r="W1120" s="16"/>
      <c r="X1120" s="16"/>
      <c r="Y1120" s="16"/>
      <c r="Z1120" s="16"/>
    </row>
    <row r="1121" spans="1:26" ht="15.75" customHeight="1">
      <c r="A1121" s="21"/>
      <c r="B1121" s="16"/>
      <c r="C1121" s="33">
        <v>4714781020817</v>
      </c>
      <c r="D1121" s="14" t="s">
        <v>303</v>
      </c>
      <c r="E1121" s="18">
        <v>1</v>
      </c>
      <c r="F1121" s="18">
        <v>50</v>
      </c>
      <c r="G1121" s="19">
        <f t="shared" si="73"/>
        <v>8.3333333333333329E-2</v>
      </c>
      <c r="H1121" s="16"/>
      <c r="I1121" s="16"/>
      <c r="J1121" s="16"/>
      <c r="K1121" s="16"/>
      <c r="L1121" s="16"/>
      <c r="M1121" s="16"/>
      <c r="N1121" s="16"/>
      <c r="O1121" s="16"/>
      <c r="P1121" s="16"/>
      <c r="Q1121" s="16"/>
      <c r="R1121" s="16"/>
      <c r="S1121" s="16"/>
      <c r="T1121" s="16"/>
      <c r="U1121" s="16"/>
      <c r="V1121" s="16"/>
      <c r="W1121" s="16"/>
      <c r="X1121" s="16"/>
      <c r="Y1121" s="16"/>
      <c r="Z1121" s="16"/>
    </row>
    <row r="1122" spans="1:26" ht="15.75" customHeight="1">
      <c r="A1122" s="21"/>
      <c r="B1122" s="16"/>
      <c r="C1122" s="33" t="s">
        <v>613</v>
      </c>
      <c r="D1122" s="14" t="s">
        <v>326</v>
      </c>
      <c r="E1122" s="18">
        <v>1</v>
      </c>
      <c r="F1122" s="18">
        <v>70</v>
      </c>
      <c r="G1122" s="19">
        <f t="shared" si="73"/>
        <v>0.11666666666666667</v>
      </c>
      <c r="H1122" s="16"/>
      <c r="I1122" s="16"/>
      <c r="J1122" s="16"/>
      <c r="K1122" s="16"/>
      <c r="L1122" s="16"/>
      <c r="M1122" s="16"/>
      <c r="N1122" s="16"/>
      <c r="O1122" s="16"/>
      <c r="P1122" s="16"/>
      <c r="Q1122" s="16"/>
      <c r="R1122" s="16"/>
      <c r="S1122" s="16"/>
      <c r="T1122" s="16"/>
      <c r="U1122" s="16"/>
      <c r="V1122" s="16"/>
      <c r="W1122" s="16"/>
      <c r="X1122" s="16"/>
      <c r="Y1122" s="16"/>
      <c r="Z1122" s="16"/>
    </row>
    <row r="1123" spans="1:26" ht="15.75" customHeight="1">
      <c r="A1123" s="21" t="s">
        <v>1339</v>
      </c>
      <c r="B1123" s="18">
        <v>5</v>
      </c>
      <c r="C1123" s="33" t="s">
        <v>437</v>
      </c>
      <c r="D1123" s="14" t="s">
        <v>438</v>
      </c>
      <c r="E1123" s="18">
        <v>1</v>
      </c>
      <c r="F1123" s="18">
        <v>60</v>
      </c>
      <c r="G1123" s="19">
        <f t="shared" si="73"/>
        <v>0.1</v>
      </c>
      <c r="H1123" s="16"/>
      <c r="I1123" s="16"/>
      <c r="J1123" s="16"/>
      <c r="K1123" s="16"/>
      <c r="L1123" s="16"/>
      <c r="M1123" s="16"/>
      <c r="N1123" s="16"/>
      <c r="O1123" s="16"/>
      <c r="P1123" s="16"/>
      <c r="Q1123" s="16"/>
      <c r="R1123" s="16"/>
      <c r="S1123" s="16"/>
      <c r="T1123" s="16"/>
      <c r="U1123" s="16"/>
      <c r="V1123" s="16"/>
      <c r="W1123" s="16"/>
      <c r="X1123" s="16"/>
      <c r="Y1123" s="16"/>
      <c r="Z1123" s="16"/>
    </row>
    <row r="1124" spans="1:26" ht="15.75" customHeight="1">
      <c r="A1124" s="21"/>
      <c r="B1124" s="16"/>
      <c r="C1124" s="33" t="s">
        <v>443</v>
      </c>
      <c r="D1124" s="14" t="s">
        <v>444</v>
      </c>
      <c r="E1124" s="18">
        <v>1</v>
      </c>
      <c r="F1124" s="18">
        <v>300</v>
      </c>
      <c r="G1124" s="19">
        <f t="shared" si="73"/>
        <v>0.5</v>
      </c>
      <c r="H1124" s="16"/>
      <c r="I1124" s="16"/>
      <c r="J1124" s="16"/>
      <c r="K1124" s="16"/>
      <c r="L1124" s="16"/>
      <c r="M1124" s="16"/>
      <c r="N1124" s="16"/>
      <c r="O1124" s="16"/>
      <c r="P1124" s="16"/>
      <c r="Q1124" s="16"/>
      <c r="R1124" s="16"/>
      <c r="S1124" s="16"/>
      <c r="T1124" s="16"/>
      <c r="U1124" s="16"/>
      <c r="V1124" s="16"/>
      <c r="W1124" s="16"/>
      <c r="X1124" s="16"/>
      <c r="Y1124" s="16"/>
      <c r="Z1124" s="16"/>
    </row>
    <row r="1125" spans="1:26" ht="15.75" customHeight="1">
      <c r="A1125" s="21"/>
      <c r="B1125" s="16"/>
      <c r="C1125" s="33" t="s">
        <v>452</v>
      </c>
      <c r="D1125" s="14" t="s">
        <v>453</v>
      </c>
      <c r="E1125" s="18">
        <v>1</v>
      </c>
      <c r="F1125" s="18">
        <v>120</v>
      </c>
      <c r="G1125" s="19">
        <f t="shared" si="73"/>
        <v>0.2</v>
      </c>
      <c r="H1125" s="16"/>
      <c r="I1125" s="16"/>
      <c r="J1125" s="16"/>
      <c r="K1125" s="16"/>
      <c r="L1125" s="16"/>
      <c r="M1125" s="16"/>
      <c r="N1125" s="16"/>
      <c r="O1125" s="16"/>
      <c r="P1125" s="16"/>
      <c r="Q1125" s="16"/>
      <c r="R1125" s="16"/>
      <c r="S1125" s="16"/>
      <c r="T1125" s="16"/>
      <c r="U1125" s="16"/>
      <c r="V1125" s="16"/>
      <c r="W1125" s="16"/>
      <c r="X1125" s="16"/>
      <c r="Y1125" s="16"/>
      <c r="Z1125" s="16"/>
    </row>
    <row r="1126" spans="1:26" ht="15.75" customHeight="1">
      <c r="A1126" s="21"/>
      <c r="B1126" s="16"/>
      <c r="C1126" s="33">
        <v>4714781020817</v>
      </c>
      <c r="D1126" s="14" t="s">
        <v>303</v>
      </c>
      <c r="E1126" s="18">
        <v>1</v>
      </c>
      <c r="F1126" s="18">
        <v>50</v>
      </c>
      <c r="G1126" s="19">
        <f t="shared" si="73"/>
        <v>8.3333333333333329E-2</v>
      </c>
      <c r="H1126" s="16"/>
      <c r="I1126" s="16"/>
      <c r="J1126" s="16"/>
      <c r="K1126" s="16"/>
      <c r="L1126" s="16"/>
      <c r="M1126" s="16"/>
      <c r="N1126" s="16"/>
      <c r="O1126" s="16"/>
      <c r="P1126" s="16"/>
      <c r="Q1126" s="16"/>
      <c r="R1126" s="16"/>
      <c r="S1126" s="16"/>
      <c r="T1126" s="16"/>
      <c r="U1126" s="16"/>
      <c r="V1126" s="16"/>
      <c r="W1126" s="16"/>
      <c r="X1126" s="16"/>
      <c r="Y1126" s="16"/>
      <c r="Z1126" s="16"/>
    </row>
    <row r="1127" spans="1:26" ht="15.75" customHeight="1">
      <c r="A1127" s="21"/>
      <c r="B1127" s="16"/>
      <c r="C1127" s="33" t="s">
        <v>613</v>
      </c>
      <c r="D1127" s="14" t="s">
        <v>326</v>
      </c>
      <c r="E1127" s="18">
        <v>1</v>
      </c>
      <c r="F1127" s="18">
        <v>70</v>
      </c>
      <c r="G1127" s="19">
        <f t="shared" si="73"/>
        <v>0.11666666666666667</v>
      </c>
      <c r="H1127" s="16"/>
      <c r="I1127" s="16"/>
      <c r="J1127" s="16"/>
      <c r="K1127" s="16"/>
      <c r="L1127" s="16"/>
      <c r="M1127" s="16"/>
      <c r="N1127" s="16"/>
      <c r="O1127" s="16"/>
      <c r="P1127" s="16"/>
      <c r="Q1127" s="16"/>
      <c r="R1127" s="16"/>
      <c r="S1127" s="16"/>
      <c r="T1127" s="16"/>
      <c r="U1127" s="16"/>
      <c r="V1127" s="16"/>
      <c r="W1127" s="16"/>
      <c r="X1127" s="16"/>
      <c r="Y1127" s="16"/>
      <c r="Z1127" s="16"/>
    </row>
    <row r="1128" spans="1:26" ht="15.75" customHeight="1">
      <c r="A1128" s="21" t="s">
        <v>1254</v>
      </c>
      <c r="B1128" s="18">
        <v>1</v>
      </c>
      <c r="C1128" s="33" t="s">
        <v>757</v>
      </c>
      <c r="D1128" s="14" t="s">
        <v>1255</v>
      </c>
      <c r="E1128" s="18">
        <v>1</v>
      </c>
      <c r="F1128" s="18">
        <v>209</v>
      </c>
      <c r="G1128" s="19">
        <f t="shared" ref="G1128:G1130" si="74">F1128/209</f>
        <v>1</v>
      </c>
      <c r="H1128" s="16"/>
      <c r="I1128" s="16"/>
      <c r="J1128" s="16"/>
      <c r="K1128" s="16"/>
      <c r="L1128" s="16"/>
      <c r="M1128" s="16"/>
      <c r="N1128" s="16"/>
      <c r="O1128" s="16"/>
      <c r="P1128" s="16"/>
      <c r="Q1128" s="16"/>
      <c r="R1128" s="16"/>
      <c r="S1128" s="16"/>
      <c r="T1128" s="16"/>
      <c r="U1128" s="16"/>
      <c r="V1128" s="16"/>
      <c r="W1128" s="16"/>
      <c r="X1128" s="16"/>
      <c r="Y1128" s="16"/>
      <c r="Z1128" s="16"/>
    </row>
    <row r="1129" spans="1:26" ht="15.75" customHeight="1">
      <c r="A1129" s="21" t="s">
        <v>1256</v>
      </c>
      <c r="B1129" s="18">
        <v>1</v>
      </c>
      <c r="C1129" s="33" t="s">
        <v>762</v>
      </c>
      <c r="D1129" s="14" t="s">
        <v>1257</v>
      </c>
      <c r="E1129" s="18">
        <v>1</v>
      </c>
      <c r="F1129" s="18">
        <v>209</v>
      </c>
      <c r="G1129" s="19">
        <f t="shared" si="74"/>
        <v>1</v>
      </c>
      <c r="H1129" s="16"/>
      <c r="I1129" s="16"/>
      <c r="J1129" s="16"/>
      <c r="K1129" s="16"/>
      <c r="L1129" s="16"/>
      <c r="M1129" s="16"/>
      <c r="N1129" s="16"/>
      <c r="O1129" s="16"/>
      <c r="P1129" s="16"/>
      <c r="Q1129" s="16"/>
      <c r="R1129" s="16"/>
      <c r="S1129" s="16"/>
      <c r="T1129" s="16"/>
      <c r="U1129" s="16"/>
      <c r="V1129" s="16"/>
      <c r="W1129" s="16"/>
      <c r="X1129" s="16"/>
      <c r="Y1129" s="16"/>
      <c r="Z1129" s="16"/>
    </row>
    <row r="1130" spans="1:26" ht="15.75" customHeight="1">
      <c r="A1130" s="21" t="s">
        <v>1258</v>
      </c>
      <c r="B1130" s="18">
        <v>1</v>
      </c>
      <c r="C1130" s="33" t="s">
        <v>1259</v>
      </c>
      <c r="D1130" s="14" t="s">
        <v>1260</v>
      </c>
      <c r="E1130" s="18">
        <v>1</v>
      </c>
      <c r="F1130" s="18">
        <v>209</v>
      </c>
      <c r="G1130" s="19">
        <f t="shared" si="74"/>
        <v>1</v>
      </c>
      <c r="H1130" s="16"/>
      <c r="I1130" s="16"/>
      <c r="J1130" s="16"/>
      <c r="K1130" s="16"/>
      <c r="L1130" s="16"/>
      <c r="M1130" s="16"/>
      <c r="N1130" s="16"/>
      <c r="O1130" s="16"/>
      <c r="P1130" s="16"/>
      <c r="Q1130" s="16"/>
      <c r="R1130" s="16"/>
      <c r="S1130" s="16"/>
      <c r="T1130" s="16"/>
      <c r="U1130" s="16"/>
      <c r="V1130" s="16"/>
      <c r="W1130" s="16"/>
      <c r="X1130" s="16"/>
      <c r="Y1130" s="16"/>
      <c r="Z1130" s="16"/>
    </row>
    <row r="1131" spans="1:26" ht="15.75" customHeight="1">
      <c r="A1131" s="21" t="s">
        <v>1261</v>
      </c>
      <c r="B1131" s="18">
        <v>2</v>
      </c>
      <c r="C1131" s="33" t="s">
        <v>1262</v>
      </c>
      <c r="D1131" s="16" t="s">
        <v>1263</v>
      </c>
      <c r="E1131" s="18">
        <v>1</v>
      </c>
      <c r="F1131" s="18">
        <v>89</v>
      </c>
      <c r="G1131" s="19">
        <f t="shared" ref="G1131:G1136" si="75">F1131/149</f>
        <v>0.59731543624161076</v>
      </c>
      <c r="H1131" s="16"/>
      <c r="I1131" s="16"/>
      <c r="J1131" s="16"/>
      <c r="K1131" s="16"/>
      <c r="L1131" s="16"/>
      <c r="M1131" s="16"/>
      <c r="N1131" s="16"/>
      <c r="O1131" s="16"/>
      <c r="P1131" s="16"/>
      <c r="Q1131" s="16"/>
      <c r="R1131" s="16"/>
      <c r="S1131" s="16"/>
      <c r="T1131" s="16"/>
      <c r="U1131" s="16"/>
      <c r="V1131" s="16"/>
      <c r="W1131" s="16"/>
      <c r="X1131" s="16"/>
      <c r="Y1131" s="16"/>
      <c r="Z1131" s="16"/>
    </row>
    <row r="1132" spans="1:26" ht="15.75" customHeight="1">
      <c r="A1132" s="21"/>
      <c r="B1132" s="18"/>
      <c r="C1132" s="33" t="s">
        <v>1264</v>
      </c>
      <c r="D1132" s="14" t="s">
        <v>862</v>
      </c>
      <c r="E1132" s="18">
        <v>1</v>
      </c>
      <c r="F1132" s="18">
        <v>60</v>
      </c>
      <c r="G1132" s="19">
        <f t="shared" si="75"/>
        <v>0.40268456375838924</v>
      </c>
      <c r="H1132" s="16"/>
      <c r="I1132" s="16"/>
      <c r="J1132" s="16"/>
      <c r="K1132" s="16"/>
      <c r="L1132" s="16"/>
      <c r="M1132" s="16"/>
      <c r="N1132" s="16"/>
      <c r="O1132" s="16"/>
      <c r="P1132" s="16"/>
      <c r="Q1132" s="16"/>
      <c r="R1132" s="16"/>
      <c r="S1132" s="16"/>
      <c r="T1132" s="16"/>
      <c r="U1132" s="16"/>
      <c r="V1132" s="16"/>
      <c r="W1132" s="16"/>
      <c r="X1132" s="16"/>
      <c r="Y1132" s="16"/>
      <c r="Z1132" s="16"/>
    </row>
    <row r="1133" spans="1:26" ht="15.75" customHeight="1">
      <c r="A1133" s="21" t="s">
        <v>1265</v>
      </c>
      <c r="B1133" s="18">
        <v>2</v>
      </c>
      <c r="C1133" s="33" t="s">
        <v>1262</v>
      </c>
      <c r="D1133" s="16" t="s">
        <v>1263</v>
      </c>
      <c r="E1133" s="18">
        <v>1</v>
      </c>
      <c r="F1133" s="18">
        <v>89</v>
      </c>
      <c r="G1133" s="19">
        <f t="shared" si="75"/>
        <v>0.59731543624161076</v>
      </c>
      <c r="H1133" s="16"/>
      <c r="I1133" s="16"/>
      <c r="J1133" s="16"/>
      <c r="K1133" s="16"/>
      <c r="L1133" s="16"/>
      <c r="M1133" s="16"/>
      <c r="N1133" s="16"/>
      <c r="O1133" s="16"/>
      <c r="P1133" s="16"/>
      <c r="Q1133" s="16"/>
      <c r="R1133" s="16"/>
      <c r="S1133" s="16"/>
      <c r="T1133" s="16"/>
      <c r="U1133" s="16"/>
      <c r="V1133" s="16"/>
      <c r="W1133" s="16"/>
      <c r="X1133" s="16"/>
      <c r="Y1133" s="16"/>
      <c r="Z1133" s="16"/>
    </row>
    <row r="1134" spans="1:26" ht="15.75" customHeight="1">
      <c r="A1134" s="21"/>
      <c r="B1134" s="18"/>
      <c r="C1134" s="33" t="s">
        <v>1266</v>
      </c>
      <c r="D1134" s="14" t="s">
        <v>864</v>
      </c>
      <c r="E1134" s="18">
        <v>1</v>
      </c>
      <c r="F1134" s="18">
        <v>60</v>
      </c>
      <c r="G1134" s="19">
        <f t="shared" si="75"/>
        <v>0.40268456375838924</v>
      </c>
      <c r="H1134" s="16"/>
      <c r="I1134" s="16"/>
      <c r="J1134" s="16"/>
      <c r="K1134" s="16"/>
      <c r="L1134" s="16"/>
      <c r="M1134" s="16"/>
      <c r="N1134" s="16"/>
      <c r="O1134" s="16"/>
      <c r="P1134" s="16"/>
      <c r="Q1134" s="16"/>
      <c r="R1134" s="16"/>
      <c r="S1134" s="16"/>
      <c r="T1134" s="16"/>
      <c r="U1134" s="16"/>
      <c r="V1134" s="16"/>
      <c r="W1134" s="16"/>
      <c r="X1134" s="16"/>
      <c r="Y1134" s="16"/>
      <c r="Z1134" s="16"/>
    </row>
    <row r="1135" spans="1:26" ht="15.75" customHeight="1">
      <c r="A1135" s="21" t="s">
        <v>1267</v>
      </c>
      <c r="B1135" s="18">
        <v>2</v>
      </c>
      <c r="C1135" s="33" t="s">
        <v>1262</v>
      </c>
      <c r="D1135" s="16" t="s">
        <v>1263</v>
      </c>
      <c r="E1135" s="18">
        <v>1</v>
      </c>
      <c r="F1135" s="18">
        <v>89</v>
      </c>
      <c r="G1135" s="19">
        <f t="shared" si="75"/>
        <v>0.59731543624161076</v>
      </c>
      <c r="H1135" s="16"/>
      <c r="I1135" s="16"/>
      <c r="J1135" s="16"/>
      <c r="K1135" s="16"/>
      <c r="L1135" s="16"/>
      <c r="M1135" s="16"/>
      <c r="N1135" s="16"/>
      <c r="O1135" s="16"/>
      <c r="P1135" s="16"/>
      <c r="Q1135" s="16"/>
      <c r="R1135" s="16"/>
      <c r="S1135" s="16"/>
      <c r="T1135" s="16"/>
      <c r="U1135" s="16"/>
      <c r="V1135" s="16"/>
      <c r="W1135" s="16"/>
      <c r="X1135" s="16"/>
      <c r="Y1135" s="16"/>
      <c r="Z1135" s="16"/>
    </row>
    <row r="1136" spans="1:26" ht="15.75" customHeight="1">
      <c r="A1136" s="21"/>
      <c r="B1136" s="18"/>
      <c r="C1136" s="33" t="s">
        <v>1268</v>
      </c>
      <c r="D1136" s="14" t="s">
        <v>867</v>
      </c>
      <c r="E1136" s="18">
        <v>1</v>
      </c>
      <c r="F1136" s="18">
        <v>60</v>
      </c>
      <c r="G1136" s="19">
        <f t="shared" si="75"/>
        <v>0.40268456375838924</v>
      </c>
      <c r="H1136" s="16"/>
      <c r="I1136" s="16"/>
      <c r="J1136" s="16"/>
      <c r="K1136" s="16"/>
      <c r="L1136" s="16"/>
      <c r="M1136" s="16"/>
      <c r="N1136" s="16"/>
      <c r="O1136" s="16"/>
      <c r="P1136" s="16"/>
      <c r="Q1136" s="16"/>
      <c r="R1136" s="16"/>
      <c r="S1136" s="16"/>
      <c r="T1136" s="16"/>
      <c r="U1136" s="16"/>
      <c r="V1136" s="16"/>
      <c r="W1136" s="16"/>
      <c r="X1136" s="16"/>
      <c r="Y1136" s="16"/>
      <c r="Z1136" s="16"/>
    </row>
    <row r="1137" spans="1:26" ht="15.75" customHeight="1">
      <c r="A1137" s="21" t="s">
        <v>1269</v>
      </c>
      <c r="B1137" s="18">
        <v>1</v>
      </c>
      <c r="C1137" s="33" t="s">
        <v>161</v>
      </c>
      <c r="D1137" s="14" t="s">
        <v>169</v>
      </c>
      <c r="E1137" s="18">
        <v>6</v>
      </c>
      <c r="F1137" s="18">
        <v>790</v>
      </c>
      <c r="G1137" s="19">
        <f t="shared" ref="G1137:G1145" si="76">F1137/790</f>
        <v>1</v>
      </c>
      <c r="H1137" s="16"/>
      <c r="I1137" s="16"/>
      <c r="J1137" s="16"/>
      <c r="K1137" s="16"/>
      <c r="L1137" s="16"/>
      <c r="M1137" s="16"/>
      <c r="N1137" s="16"/>
      <c r="O1137" s="16"/>
      <c r="P1137" s="16"/>
      <c r="Q1137" s="16"/>
      <c r="R1137" s="16"/>
      <c r="S1137" s="16"/>
      <c r="T1137" s="16"/>
      <c r="U1137" s="16"/>
      <c r="V1137" s="16"/>
      <c r="W1137" s="16"/>
      <c r="X1137" s="16"/>
      <c r="Y1137" s="16"/>
      <c r="Z1137" s="16"/>
    </row>
    <row r="1138" spans="1:26" ht="15.75" customHeight="1">
      <c r="A1138" s="21" t="s">
        <v>1270</v>
      </c>
      <c r="B1138" s="18">
        <v>1</v>
      </c>
      <c r="C1138" s="33" t="s">
        <v>159</v>
      </c>
      <c r="D1138" s="14" t="s">
        <v>168</v>
      </c>
      <c r="E1138" s="18">
        <v>6</v>
      </c>
      <c r="F1138" s="18">
        <v>790</v>
      </c>
      <c r="G1138" s="19">
        <f t="shared" si="76"/>
        <v>1</v>
      </c>
      <c r="H1138" s="16"/>
      <c r="I1138" s="16"/>
      <c r="J1138" s="16"/>
      <c r="K1138" s="16"/>
      <c r="L1138" s="16"/>
      <c r="M1138" s="16"/>
      <c r="N1138" s="16"/>
      <c r="O1138" s="16"/>
      <c r="P1138" s="16"/>
      <c r="Q1138" s="16"/>
      <c r="R1138" s="16"/>
      <c r="S1138" s="16"/>
      <c r="T1138" s="16"/>
      <c r="U1138" s="16"/>
      <c r="V1138" s="16"/>
      <c r="W1138" s="16"/>
      <c r="X1138" s="16"/>
      <c r="Y1138" s="16"/>
      <c r="Z1138" s="16"/>
    </row>
    <row r="1139" spans="1:26" ht="15.75" customHeight="1">
      <c r="A1139" s="21" t="s">
        <v>1271</v>
      </c>
      <c r="B1139" s="18">
        <v>1</v>
      </c>
      <c r="C1139" s="33" t="s">
        <v>887</v>
      </c>
      <c r="D1139" s="14" t="s">
        <v>1272</v>
      </c>
      <c r="E1139" s="18">
        <v>6</v>
      </c>
      <c r="F1139" s="18">
        <v>790</v>
      </c>
      <c r="G1139" s="19">
        <f t="shared" si="76"/>
        <v>1</v>
      </c>
      <c r="H1139" s="16"/>
      <c r="I1139" s="16"/>
      <c r="J1139" s="16"/>
      <c r="K1139" s="16"/>
      <c r="L1139" s="16"/>
      <c r="M1139" s="16"/>
      <c r="N1139" s="16"/>
      <c r="O1139" s="16"/>
      <c r="P1139" s="16"/>
      <c r="Q1139" s="16"/>
      <c r="R1139" s="16"/>
      <c r="S1139" s="16"/>
      <c r="T1139" s="16"/>
      <c r="U1139" s="16"/>
      <c r="V1139" s="16"/>
      <c r="W1139" s="16"/>
      <c r="X1139" s="16"/>
      <c r="Y1139" s="16"/>
      <c r="Z1139" s="16"/>
    </row>
    <row r="1140" spans="1:26" ht="15.75" customHeight="1">
      <c r="A1140" s="21" t="s">
        <v>1252</v>
      </c>
      <c r="B1140" s="18">
        <v>2</v>
      </c>
      <c r="C1140" s="33" t="s">
        <v>161</v>
      </c>
      <c r="D1140" s="14" t="s">
        <v>169</v>
      </c>
      <c r="E1140" s="18">
        <v>3</v>
      </c>
      <c r="F1140" s="18">
        <v>395</v>
      </c>
      <c r="G1140" s="19">
        <f t="shared" si="76"/>
        <v>0.5</v>
      </c>
      <c r="H1140" s="16"/>
      <c r="I1140" s="16"/>
      <c r="J1140" s="16"/>
      <c r="K1140" s="16"/>
      <c r="L1140" s="16"/>
      <c r="M1140" s="16"/>
      <c r="N1140" s="16"/>
      <c r="O1140" s="16"/>
      <c r="P1140" s="16"/>
      <c r="Q1140" s="16"/>
      <c r="R1140" s="16"/>
      <c r="S1140" s="16"/>
      <c r="T1140" s="16"/>
      <c r="U1140" s="16"/>
      <c r="V1140" s="16"/>
      <c r="W1140" s="16"/>
      <c r="X1140" s="16"/>
      <c r="Y1140" s="16"/>
      <c r="Z1140" s="16"/>
    </row>
    <row r="1141" spans="1:26" ht="15.75" customHeight="1">
      <c r="A1141" s="21"/>
      <c r="B1141" s="18"/>
      <c r="C1141" s="33" t="s">
        <v>159</v>
      </c>
      <c r="D1141" s="14" t="s">
        <v>168</v>
      </c>
      <c r="E1141" s="18">
        <v>3</v>
      </c>
      <c r="F1141" s="18">
        <v>395</v>
      </c>
      <c r="G1141" s="19">
        <f t="shared" si="76"/>
        <v>0.5</v>
      </c>
      <c r="H1141" s="16"/>
      <c r="I1141" s="16"/>
      <c r="J1141" s="16"/>
      <c r="K1141" s="16"/>
      <c r="L1141" s="16"/>
      <c r="M1141" s="16"/>
      <c r="N1141" s="16"/>
      <c r="O1141" s="16"/>
      <c r="P1141" s="16"/>
      <c r="Q1141" s="16"/>
      <c r="R1141" s="16"/>
      <c r="S1141" s="16"/>
      <c r="T1141" s="16"/>
      <c r="U1141" s="16"/>
      <c r="V1141" s="16"/>
      <c r="W1141" s="16"/>
      <c r="X1141" s="16"/>
      <c r="Y1141" s="16"/>
      <c r="Z1141" s="16"/>
    </row>
    <row r="1142" spans="1:26" ht="15.75" customHeight="1">
      <c r="A1142" s="21" t="s">
        <v>1273</v>
      </c>
      <c r="B1142" s="18">
        <v>2</v>
      </c>
      <c r="C1142" s="33" t="s">
        <v>161</v>
      </c>
      <c r="D1142" s="14" t="s">
        <v>169</v>
      </c>
      <c r="E1142" s="18">
        <v>3</v>
      </c>
      <c r="F1142" s="18">
        <v>395</v>
      </c>
      <c r="G1142" s="19">
        <f t="shared" si="76"/>
        <v>0.5</v>
      </c>
      <c r="H1142" s="16"/>
      <c r="I1142" s="16"/>
      <c r="J1142" s="16"/>
      <c r="K1142" s="16"/>
      <c r="L1142" s="16"/>
      <c r="M1142" s="16"/>
      <c r="N1142" s="16"/>
      <c r="O1142" s="16"/>
      <c r="P1142" s="16"/>
      <c r="Q1142" s="16"/>
      <c r="R1142" s="16"/>
      <c r="S1142" s="16"/>
      <c r="T1142" s="16"/>
      <c r="U1142" s="16"/>
      <c r="V1142" s="16"/>
      <c r="W1142" s="16"/>
      <c r="X1142" s="16"/>
      <c r="Y1142" s="16"/>
      <c r="Z1142" s="16"/>
    </row>
    <row r="1143" spans="1:26" ht="15.75" customHeight="1">
      <c r="A1143" s="21"/>
      <c r="B1143" s="18"/>
      <c r="C1143" s="33" t="s">
        <v>887</v>
      </c>
      <c r="D1143" s="14" t="s">
        <v>1272</v>
      </c>
      <c r="E1143" s="18">
        <v>3</v>
      </c>
      <c r="F1143" s="18">
        <v>395</v>
      </c>
      <c r="G1143" s="19">
        <f t="shared" si="76"/>
        <v>0.5</v>
      </c>
      <c r="H1143" s="16"/>
      <c r="I1143" s="16"/>
      <c r="J1143" s="16"/>
      <c r="K1143" s="16"/>
      <c r="L1143" s="16"/>
      <c r="M1143" s="16"/>
      <c r="N1143" s="16"/>
      <c r="O1143" s="16"/>
      <c r="P1143" s="16"/>
      <c r="Q1143" s="16"/>
      <c r="R1143" s="16"/>
      <c r="S1143" s="16"/>
      <c r="T1143" s="16"/>
      <c r="U1143" s="16"/>
      <c r="V1143" s="16"/>
      <c r="W1143" s="16"/>
      <c r="X1143" s="16"/>
      <c r="Y1143" s="16"/>
      <c r="Z1143" s="16"/>
    </row>
    <row r="1144" spans="1:26" ht="15.75" customHeight="1">
      <c r="A1144" s="21" t="s">
        <v>1253</v>
      </c>
      <c r="B1144" s="18">
        <v>2</v>
      </c>
      <c r="C1144" s="33" t="s">
        <v>159</v>
      </c>
      <c r="D1144" s="14" t="s">
        <v>168</v>
      </c>
      <c r="E1144" s="18">
        <v>3</v>
      </c>
      <c r="F1144" s="18">
        <v>395</v>
      </c>
      <c r="G1144" s="19">
        <f t="shared" si="76"/>
        <v>0.5</v>
      </c>
      <c r="H1144" s="16"/>
      <c r="I1144" s="16"/>
      <c r="J1144" s="16"/>
      <c r="K1144" s="16"/>
      <c r="L1144" s="16"/>
      <c r="M1144" s="16"/>
      <c r="N1144" s="16"/>
      <c r="O1144" s="16"/>
      <c r="P1144" s="16"/>
      <c r="Q1144" s="16"/>
      <c r="R1144" s="16"/>
      <c r="S1144" s="16"/>
      <c r="T1144" s="16"/>
      <c r="U1144" s="16"/>
      <c r="V1144" s="16"/>
      <c r="W1144" s="16"/>
      <c r="X1144" s="16"/>
      <c r="Y1144" s="16"/>
      <c r="Z1144" s="16"/>
    </row>
    <row r="1145" spans="1:26" ht="15.75" customHeight="1">
      <c r="A1145" s="21"/>
      <c r="B1145" s="18"/>
      <c r="C1145" s="33" t="s">
        <v>887</v>
      </c>
      <c r="D1145" s="14" t="s">
        <v>1272</v>
      </c>
      <c r="E1145" s="18">
        <v>3</v>
      </c>
      <c r="F1145" s="18">
        <v>395</v>
      </c>
      <c r="G1145" s="19">
        <f t="shared" si="76"/>
        <v>0.5</v>
      </c>
      <c r="H1145" s="16"/>
      <c r="I1145" s="16"/>
      <c r="J1145" s="16"/>
      <c r="K1145" s="16"/>
      <c r="L1145" s="16"/>
      <c r="M1145" s="16"/>
      <c r="N1145" s="16"/>
      <c r="O1145" s="16"/>
      <c r="P1145" s="16"/>
      <c r="Q1145" s="16"/>
      <c r="R1145" s="16"/>
      <c r="S1145" s="16"/>
      <c r="T1145" s="16"/>
      <c r="U1145" s="16"/>
      <c r="V1145" s="16"/>
      <c r="W1145" s="16"/>
      <c r="X1145" s="16"/>
      <c r="Y1145" s="16"/>
      <c r="Z1145" s="16"/>
    </row>
    <row r="1146" spans="1:26" ht="15.75" customHeight="1">
      <c r="A1146" s="21" t="s">
        <v>1248</v>
      </c>
      <c r="B1146" s="18">
        <v>4</v>
      </c>
      <c r="C1146" s="35">
        <v>4714781020282</v>
      </c>
      <c r="D1146" s="16" t="s">
        <v>194</v>
      </c>
      <c r="E1146" s="18">
        <v>1</v>
      </c>
      <c r="F1146" s="18">
        <v>295</v>
      </c>
      <c r="G1146" s="19">
        <f t="shared" ref="G1146:G1153" si="77">F1146/1180</f>
        <v>0.25</v>
      </c>
      <c r="H1146" s="16"/>
      <c r="I1146" s="16"/>
      <c r="J1146" s="16"/>
      <c r="K1146" s="16"/>
      <c r="L1146" s="16"/>
      <c r="M1146" s="16"/>
      <c r="N1146" s="16"/>
      <c r="O1146" s="16"/>
      <c r="P1146" s="16"/>
      <c r="Q1146" s="16"/>
      <c r="R1146" s="16"/>
      <c r="S1146" s="16"/>
      <c r="T1146" s="16"/>
      <c r="U1146" s="16"/>
      <c r="V1146" s="16"/>
      <c r="W1146" s="16"/>
      <c r="X1146" s="16"/>
      <c r="Y1146" s="16"/>
      <c r="Z1146" s="16"/>
    </row>
    <row r="1147" spans="1:26" ht="15.75" customHeight="1">
      <c r="A1147" s="21"/>
      <c r="B1147" s="18"/>
      <c r="C1147" s="35">
        <v>4714781024730</v>
      </c>
      <c r="D1147" s="16" t="s">
        <v>173</v>
      </c>
      <c r="E1147" s="18">
        <v>1</v>
      </c>
      <c r="F1147" s="18">
        <v>295</v>
      </c>
      <c r="G1147" s="19">
        <f t="shared" si="77"/>
        <v>0.25</v>
      </c>
      <c r="H1147" s="16"/>
      <c r="I1147" s="16"/>
      <c r="J1147" s="16"/>
      <c r="K1147" s="16"/>
      <c r="L1147" s="16"/>
      <c r="M1147" s="16"/>
      <c r="N1147" s="16"/>
      <c r="O1147" s="16"/>
      <c r="P1147" s="16"/>
      <c r="Q1147" s="16"/>
      <c r="R1147" s="16"/>
      <c r="S1147" s="16"/>
      <c r="T1147" s="16"/>
      <c r="U1147" s="16"/>
      <c r="V1147" s="16"/>
      <c r="W1147" s="16"/>
      <c r="X1147" s="16"/>
      <c r="Y1147" s="16"/>
      <c r="Z1147" s="16"/>
    </row>
    <row r="1148" spans="1:26" ht="15.75" customHeight="1">
      <c r="A1148" s="21"/>
      <c r="B1148" s="18"/>
      <c r="C1148" s="35">
        <v>4714781024723</v>
      </c>
      <c r="D1148" s="16" t="s">
        <v>180</v>
      </c>
      <c r="E1148" s="18">
        <v>1</v>
      </c>
      <c r="F1148" s="18">
        <v>295</v>
      </c>
      <c r="G1148" s="19">
        <f t="shared" si="77"/>
        <v>0.25</v>
      </c>
      <c r="H1148" s="16"/>
      <c r="I1148" s="16"/>
      <c r="J1148" s="16"/>
      <c r="K1148" s="16"/>
      <c r="L1148" s="16"/>
      <c r="M1148" s="16"/>
      <c r="N1148" s="16"/>
      <c r="O1148" s="16"/>
      <c r="P1148" s="16"/>
      <c r="Q1148" s="16"/>
      <c r="R1148" s="16"/>
      <c r="S1148" s="16"/>
      <c r="T1148" s="16"/>
      <c r="U1148" s="16"/>
      <c r="V1148" s="16"/>
      <c r="W1148" s="16"/>
      <c r="X1148" s="16"/>
      <c r="Y1148" s="16"/>
      <c r="Z1148" s="16"/>
    </row>
    <row r="1149" spans="1:26" ht="15.75" customHeight="1">
      <c r="A1149" s="21"/>
      <c r="B1149" s="18"/>
      <c r="C1149" s="35">
        <v>4714781024716</v>
      </c>
      <c r="D1149" s="16" t="s">
        <v>179</v>
      </c>
      <c r="E1149" s="18">
        <v>1</v>
      </c>
      <c r="F1149" s="18">
        <v>295</v>
      </c>
      <c r="G1149" s="19">
        <f t="shared" si="77"/>
        <v>0.25</v>
      </c>
      <c r="H1149" s="16"/>
      <c r="I1149" s="16"/>
      <c r="J1149" s="16"/>
      <c r="K1149" s="16"/>
      <c r="L1149" s="16"/>
      <c r="M1149" s="16"/>
      <c r="N1149" s="16"/>
      <c r="O1149" s="16"/>
      <c r="P1149" s="16"/>
      <c r="Q1149" s="16"/>
      <c r="R1149" s="16"/>
      <c r="S1149" s="16"/>
      <c r="T1149" s="16"/>
      <c r="U1149" s="16"/>
      <c r="V1149" s="16"/>
      <c r="W1149" s="16"/>
      <c r="X1149" s="16"/>
      <c r="Y1149" s="16"/>
      <c r="Z1149" s="16"/>
    </row>
    <row r="1150" spans="1:26" ht="15.75" customHeight="1">
      <c r="A1150" s="21" t="s">
        <v>1274</v>
      </c>
      <c r="B1150" s="18">
        <v>1</v>
      </c>
      <c r="C1150" s="35">
        <v>4714781020282</v>
      </c>
      <c r="D1150" s="16" t="s">
        <v>194</v>
      </c>
      <c r="E1150" s="18">
        <v>4</v>
      </c>
      <c r="F1150" s="18">
        <v>1180</v>
      </c>
      <c r="G1150" s="19">
        <f t="shared" si="77"/>
        <v>1</v>
      </c>
      <c r="H1150" s="16"/>
      <c r="I1150" s="16"/>
      <c r="J1150" s="16"/>
      <c r="K1150" s="16"/>
      <c r="L1150" s="16"/>
      <c r="M1150" s="16"/>
      <c r="N1150" s="16"/>
      <c r="O1150" s="16"/>
      <c r="P1150" s="16"/>
      <c r="Q1150" s="16"/>
      <c r="R1150" s="16"/>
      <c r="S1150" s="16"/>
      <c r="T1150" s="16"/>
      <c r="U1150" s="16"/>
      <c r="V1150" s="16"/>
      <c r="W1150" s="16"/>
      <c r="X1150" s="16"/>
      <c r="Y1150" s="16"/>
      <c r="Z1150" s="16"/>
    </row>
    <row r="1151" spans="1:26" ht="15.75" customHeight="1">
      <c r="A1151" s="21" t="s">
        <v>1275</v>
      </c>
      <c r="B1151" s="18">
        <v>1</v>
      </c>
      <c r="C1151" s="35">
        <v>4714781024723</v>
      </c>
      <c r="D1151" s="16" t="s">
        <v>180</v>
      </c>
      <c r="E1151" s="18">
        <v>4</v>
      </c>
      <c r="F1151" s="18">
        <v>1180</v>
      </c>
      <c r="G1151" s="19">
        <f t="shared" si="77"/>
        <v>1</v>
      </c>
      <c r="H1151" s="16"/>
      <c r="I1151" s="16"/>
      <c r="J1151" s="16"/>
      <c r="K1151" s="16"/>
      <c r="L1151" s="16"/>
      <c r="M1151" s="16"/>
      <c r="N1151" s="16"/>
      <c r="O1151" s="16"/>
      <c r="P1151" s="16"/>
      <c r="Q1151" s="16"/>
      <c r="R1151" s="16"/>
      <c r="S1151" s="16"/>
      <c r="T1151" s="16"/>
      <c r="U1151" s="16"/>
      <c r="V1151" s="16"/>
      <c r="W1151" s="16"/>
      <c r="X1151" s="16"/>
      <c r="Y1151" s="16"/>
      <c r="Z1151" s="16"/>
    </row>
    <row r="1152" spans="1:26" ht="15.75" customHeight="1">
      <c r="A1152" s="21" t="s">
        <v>1250</v>
      </c>
      <c r="B1152" s="18">
        <v>1</v>
      </c>
      <c r="C1152" s="35">
        <v>4714781024716</v>
      </c>
      <c r="D1152" s="16" t="s">
        <v>179</v>
      </c>
      <c r="E1152" s="18">
        <v>4</v>
      </c>
      <c r="F1152" s="18">
        <v>1180</v>
      </c>
      <c r="G1152" s="19">
        <f t="shared" si="77"/>
        <v>1</v>
      </c>
      <c r="H1152" s="16"/>
      <c r="I1152" s="16"/>
      <c r="J1152" s="16"/>
      <c r="K1152" s="16"/>
      <c r="L1152" s="16"/>
      <c r="M1152" s="16"/>
      <c r="N1152" s="16"/>
      <c r="O1152" s="16"/>
      <c r="P1152" s="16"/>
      <c r="Q1152" s="16"/>
      <c r="R1152" s="16"/>
      <c r="S1152" s="16"/>
      <c r="T1152" s="16"/>
      <c r="U1152" s="16"/>
      <c r="V1152" s="16"/>
      <c r="W1152" s="16"/>
      <c r="X1152" s="16"/>
      <c r="Y1152" s="16"/>
      <c r="Z1152" s="16"/>
    </row>
    <row r="1153" spans="1:26" ht="15.75" customHeight="1">
      <c r="A1153" s="21" t="s">
        <v>1276</v>
      </c>
      <c r="B1153" s="18">
        <v>1</v>
      </c>
      <c r="C1153" s="35">
        <v>4714781024730</v>
      </c>
      <c r="D1153" s="16" t="s">
        <v>173</v>
      </c>
      <c r="E1153" s="18">
        <v>4</v>
      </c>
      <c r="F1153" s="18">
        <v>1180</v>
      </c>
      <c r="G1153" s="19">
        <f t="shared" si="77"/>
        <v>1</v>
      </c>
      <c r="H1153" s="16"/>
      <c r="I1153" s="16"/>
      <c r="J1153" s="16"/>
      <c r="K1153" s="16"/>
      <c r="L1153" s="16"/>
      <c r="M1153" s="16"/>
      <c r="N1153" s="16"/>
      <c r="O1153" s="16"/>
      <c r="P1153" s="16"/>
      <c r="Q1153" s="16"/>
      <c r="R1153" s="16"/>
      <c r="S1153" s="16"/>
      <c r="T1153" s="16"/>
      <c r="U1153" s="16"/>
      <c r="V1153" s="16"/>
      <c r="W1153" s="16"/>
      <c r="X1153" s="16"/>
      <c r="Y1153" s="16"/>
      <c r="Z1153" s="16"/>
    </row>
    <row r="1154" spans="1:26" ht="15.75" customHeight="1">
      <c r="A1154" s="21" t="s">
        <v>1277</v>
      </c>
      <c r="B1154" s="18">
        <v>1</v>
      </c>
      <c r="C1154" s="33" t="s">
        <v>1262</v>
      </c>
      <c r="D1154" s="16" t="s">
        <v>1263</v>
      </c>
      <c r="E1154" s="18">
        <v>6</v>
      </c>
      <c r="F1154" s="18">
        <v>495</v>
      </c>
      <c r="G1154" s="19">
        <f>F1154/495</f>
        <v>1</v>
      </c>
      <c r="H1154" s="16"/>
      <c r="I1154" s="16"/>
      <c r="J1154" s="16"/>
      <c r="K1154" s="16"/>
      <c r="L1154" s="16"/>
      <c r="M1154" s="16"/>
      <c r="N1154" s="16"/>
      <c r="O1154" s="16"/>
      <c r="P1154" s="16"/>
      <c r="Q1154" s="16"/>
      <c r="R1154" s="16"/>
      <c r="S1154" s="16"/>
      <c r="T1154" s="16"/>
      <c r="U1154" s="16"/>
      <c r="V1154" s="16"/>
      <c r="W1154" s="16"/>
      <c r="X1154" s="16"/>
      <c r="Y1154" s="16"/>
      <c r="Z1154" s="16"/>
    </row>
    <row r="1155" spans="1:26" ht="15.75" customHeight="1">
      <c r="A1155" s="21" t="s">
        <v>1278</v>
      </c>
      <c r="B1155" s="18">
        <v>1</v>
      </c>
      <c r="C1155" s="33" t="s">
        <v>827</v>
      </c>
      <c r="D1155" s="14" t="s">
        <v>328</v>
      </c>
      <c r="E1155" s="18">
        <v>2</v>
      </c>
      <c r="F1155" s="18">
        <v>200</v>
      </c>
      <c r="G1155" s="19">
        <f>F1155/200</f>
        <v>1</v>
      </c>
      <c r="H1155" s="16"/>
      <c r="I1155" s="16"/>
      <c r="J1155" s="16"/>
      <c r="K1155" s="16"/>
      <c r="L1155" s="16"/>
      <c r="M1155" s="16"/>
      <c r="N1155" s="16"/>
      <c r="O1155" s="16"/>
      <c r="P1155" s="16"/>
      <c r="Q1155" s="16"/>
      <c r="R1155" s="16"/>
      <c r="S1155" s="16"/>
      <c r="T1155" s="16"/>
      <c r="U1155" s="16"/>
      <c r="V1155" s="16"/>
      <c r="W1155" s="16"/>
      <c r="X1155" s="16"/>
      <c r="Y1155" s="16"/>
      <c r="Z1155" s="16"/>
    </row>
    <row r="1156" spans="1:26" ht="15.75" customHeight="1">
      <c r="A1156" s="21" t="s">
        <v>1279</v>
      </c>
      <c r="B1156" s="18">
        <v>1</v>
      </c>
      <c r="C1156" s="33" t="s">
        <v>824</v>
      </c>
      <c r="D1156" s="14" t="s">
        <v>327</v>
      </c>
      <c r="E1156" s="18">
        <v>2</v>
      </c>
      <c r="F1156" s="18">
        <v>250</v>
      </c>
      <c r="G1156" s="19">
        <f>F1156/250</f>
        <v>1</v>
      </c>
      <c r="H1156" s="16"/>
      <c r="I1156" s="16"/>
      <c r="J1156" s="16"/>
      <c r="K1156" s="16"/>
      <c r="L1156" s="16"/>
      <c r="M1156" s="16"/>
      <c r="N1156" s="16"/>
      <c r="O1156" s="16"/>
      <c r="P1156" s="16"/>
      <c r="Q1156" s="16"/>
      <c r="R1156" s="16"/>
      <c r="S1156" s="16"/>
      <c r="T1156" s="16"/>
      <c r="U1156" s="16"/>
      <c r="V1156" s="16"/>
      <c r="W1156" s="16"/>
      <c r="X1156" s="16"/>
      <c r="Y1156" s="16"/>
      <c r="Z1156" s="16"/>
    </row>
    <row r="1157" spans="1:26" ht="15.75" customHeight="1">
      <c r="A1157" s="21" t="s">
        <v>1280</v>
      </c>
      <c r="B1157" s="18">
        <v>1</v>
      </c>
      <c r="C1157" s="33" t="s">
        <v>1095</v>
      </c>
      <c r="D1157" s="14" t="s">
        <v>329</v>
      </c>
      <c r="E1157" s="18">
        <v>2</v>
      </c>
      <c r="F1157" s="18">
        <v>149</v>
      </c>
      <c r="G1157" s="19">
        <f>F1157/149</f>
        <v>1</v>
      </c>
      <c r="H1157" s="16"/>
      <c r="I1157" s="16"/>
      <c r="J1157" s="16"/>
      <c r="K1157" s="16"/>
      <c r="L1157" s="16"/>
      <c r="M1157" s="16"/>
      <c r="N1157" s="16"/>
      <c r="O1157" s="16"/>
      <c r="P1157" s="16"/>
      <c r="Q1157" s="16"/>
      <c r="R1157" s="16"/>
      <c r="S1157" s="16"/>
      <c r="T1157" s="16"/>
      <c r="U1157" s="16"/>
      <c r="V1157" s="16"/>
      <c r="W1157" s="16"/>
      <c r="X1157" s="16"/>
      <c r="Y1157" s="16"/>
      <c r="Z1157" s="16"/>
    </row>
    <row r="1158" spans="1:26" ht="15.75" customHeight="1">
      <c r="A1158" s="21" t="s">
        <v>1281</v>
      </c>
      <c r="B1158" s="18">
        <v>1</v>
      </c>
      <c r="C1158" s="35" t="s">
        <v>126</v>
      </c>
      <c r="D1158" s="16" t="s">
        <v>322</v>
      </c>
      <c r="E1158" s="18">
        <v>2</v>
      </c>
      <c r="F1158" s="18">
        <v>599</v>
      </c>
      <c r="G1158" s="19">
        <f t="shared" ref="G1158:G1173" si="78">F1158/599</f>
        <v>1</v>
      </c>
      <c r="H1158" s="16"/>
      <c r="I1158" s="16"/>
      <c r="J1158" s="16"/>
      <c r="K1158" s="16"/>
      <c r="L1158" s="16"/>
      <c r="M1158" s="16"/>
      <c r="N1158" s="16"/>
      <c r="O1158" s="16"/>
      <c r="P1158" s="16"/>
      <c r="Q1158" s="16"/>
      <c r="R1158" s="16"/>
      <c r="S1158" s="16"/>
      <c r="T1158" s="16"/>
      <c r="U1158" s="16"/>
      <c r="V1158" s="16"/>
      <c r="W1158" s="16"/>
      <c r="X1158" s="16"/>
      <c r="Y1158" s="16"/>
      <c r="Z1158" s="16"/>
    </row>
    <row r="1159" spans="1:26" ht="15.75" customHeight="1">
      <c r="A1159" s="21" t="s">
        <v>1282</v>
      </c>
      <c r="B1159" s="18">
        <v>1</v>
      </c>
      <c r="C1159" s="35" t="s">
        <v>129</v>
      </c>
      <c r="D1159" s="16" t="s">
        <v>324</v>
      </c>
      <c r="E1159" s="18">
        <v>2</v>
      </c>
      <c r="F1159" s="18">
        <v>599</v>
      </c>
      <c r="G1159" s="19">
        <f t="shared" si="78"/>
        <v>1</v>
      </c>
      <c r="H1159" s="16"/>
      <c r="I1159" s="16"/>
      <c r="J1159" s="16"/>
      <c r="K1159" s="16"/>
      <c r="L1159" s="16"/>
      <c r="M1159" s="16"/>
      <c r="N1159" s="16"/>
      <c r="O1159" s="16"/>
      <c r="P1159" s="16"/>
      <c r="Q1159" s="16"/>
      <c r="R1159" s="16"/>
      <c r="S1159" s="16"/>
      <c r="T1159" s="16"/>
      <c r="U1159" s="16"/>
      <c r="V1159" s="16"/>
      <c r="W1159" s="16"/>
      <c r="X1159" s="16"/>
      <c r="Y1159" s="16"/>
      <c r="Z1159" s="16"/>
    </row>
    <row r="1160" spans="1:26" ht="15.75" customHeight="1">
      <c r="A1160" s="21" t="s">
        <v>1283</v>
      </c>
      <c r="B1160" s="18">
        <v>2</v>
      </c>
      <c r="C1160" s="35" t="s">
        <v>126</v>
      </c>
      <c r="D1160" s="16" t="s">
        <v>322</v>
      </c>
      <c r="E1160" s="18">
        <v>1</v>
      </c>
      <c r="F1160" s="18">
        <v>299</v>
      </c>
      <c r="G1160" s="19">
        <f t="shared" si="78"/>
        <v>0.4991652754590985</v>
      </c>
      <c r="H1160" s="16"/>
      <c r="I1160" s="16"/>
      <c r="J1160" s="16"/>
      <c r="K1160" s="16"/>
      <c r="L1160" s="16"/>
      <c r="M1160" s="16"/>
      <c r="N1160" s="16"/>
      <c r="O1160" s="16"/>
      <c r="P1160" s="16"/>
      <c r="Q1160" s="16"/>
      <c r="R1160" s="16"/>
      <c r="S1160" s="16"/>
      <c r="T1160" s="16"/>
      <c r="U1160" s="16"/>
      <c r="V1160" s="16"/>
      <c r="W1160" s="16"/>
      <c r="X1160" s="16"/>
      <c r="Y1160" s="16"/>
      <c r="Z1160" s="16"/>
    </row>
    <row r="1161" spans="1:26" ht="15.75" customHeight="1">
      <c r="A1161" s="21"/>
      <c r="B1161" s="18"/>
      <c r="C1161" s="35" t="s">
        <v>129</v>
      </c>
      <c r="D1161" s="16" t="s">
        <v>324</v>
      </c>
      <c r="E1161" s="18">
        <v>1</v>
      </c>
      <c r="F1161" s="18">
        <v>300</v>
      </c>
      <c r="G1161" s="19">
        <f t="shared" si="78"/>
        <v>0.5008347245409015</v>
      </c>
      <c r="H1161" s="16"/>
      <c r="I1161" s="16"/>
      <c r="J1161" s="16"/>
      <c r="K1161" s="16"/>
      <c r="L1161" s="16"/>
      <c r="M1161" s="16"/>
      <c r="N1161" s="16"/>
      <c r="O1161" s="16"/>
      <c r="P1161" s="16"/>
      <c r="Q1161" s="16"/>
      <c r="R1161" s="16"/>
      <c r="S1161" s="16"/>
      <c r="T1161" s="16"/>
      <c r="U1161" s="16"/>
      <c r="V1161" s="16"/>
      <c r="W1161" s="16"/>
      <c r="X1161" s="16"/>
      <c r="Y1161" s="16"/>
      <c r="Z1161" s="16"/>
    </row>
    <row r="1162" spans="1:26" ht="15.75" customHeight="1">
      <c r="A1162" s="21" t="s">
        <v>1284</v>
      </c>
      <c r="B1162" s="18">
        <v>1</v>
      </c>
      <c r="C1162" s="35" t="s">
        <v>121</v>
      </c>
      <c r="D1162" s="16" t="s">
        <v>325</v>
      </c>
      <c r="E1162" s="18">
        <v>2</v>
      </c>
      <c r="F1162" s="18">
        <v>599</v>
      </c>
      <c r="G1162" s="19">
        <f t="shared" si="78"/>
        <v>1</v>
      </c>
      <c r="H1162" s="16"/>
      <c r="I1162" s="16"/>
      <c r="J1162" s="16"/>
      <c r="K1162" s="16"/>
      <c r="L1162" s="16"/>
      <c r="M1162" s="16"/>
      <c r="N1162" s="16"/>
      <c r="O1162" s="16"/>
      <c r="P1162" s="16"/>
      <c r="Q1162" s="16"/>
      <c r="R1162" s="16"/>
      <c r="S1162" s="16"/>
      <c r="T1162" s="16"/>
      <c r="U1162" s="16"/>
      <c r="V1162" s="16"/>
      <c r="W1162" s="16"/>
      <c r="X1162" s="16"/>
      <c r="Y1162" s="16"/>
      <c r="Z1162" s="16"/>
    </row>
    <row r="1163" spans="1:26" ht="15.75" customHeight="1">
      <c r="A1163" s="21" t="s">
        <v>1285</v>
      </c>
      <c r="B1163" s="18">
        <v>1</v>
      </c>
      <c r="C1163" s="35" t="s">
        <v>123</v>
      </c>
      <c r="D1163" s="16" t="s">
        <v>326</v>
      </c>
      <c r="E1163" s="18">
        <v>2</v>
      </c>
      <c r="F1163" s="18">
        <v>599</v>
      </c>
      <c r="G1163" s="19">
        <f t="shared" si="78"/>
        <v>1</v>
      </c>
      <c r="H1163" s="16"/>
      <c r="I1163" s="16"/>
      <c r="J1163" s="16"/>
      <c r="K1163" s="16"/>
      <c r="L1163" s="16"/>
      <c r="M1163" s="16"/>
      <c r="N1163" s="16"/>
      <c r="O1163" s="16"/>
      <c r="P1163" s="16"/>
      <c r="Q1163" s="16"/>
      <c r="R1163" s="16"/>
      <c r="S1163" s="16"/>
      <c r="T1163" s="16"/>
      <c r="U1163" s="16"/>
      <c r="V1163" s="16"/>
      <c r="W1163" s="16"/>
      <c r="X1163" s="16"/>
      <c r="Y1163" s="16"/>
      <c r="Z1163" s="16"/>
    </row>
    <row r="1164" spans="1:26" ht="15.75" customHeight="1">
      <c r="A1164" s="21" t="s">
        <v>1286</v>
      </c>
      <c r="B1164" s="18">
        <v>2</v>
      </c>
      <c r="C1164" s="35" t="s">
        <v>121</v>
      </c>
      <c r="D1164" s="16" t="s">
        <v>325</v>
      </c>
      <c r="E1164" s="18">
        <v>1</v>
      </c>
      <c r="F1164" s="18">
        <v>299</v>
      </c>
      <c r="G1164" s="19">
        <f t="shared" si="78"/>
        <v>0.4991652754590985</v>
      </c>
      <c r="H1164" s="16"/>
      <c r="I1164" s="16"/>
      <c r="J1164" s="16"/>
      <c r="K1164" s="16"/>
      <c r="L1164" s="16"/>
      <c r="M1164" s="16"/>
      <c r="N1164" s="16"/>
      <c r="O1164" s="16"/>
      <c r="P1164" s="16"/>
      <c r="Q1164" s="16"/>
      <c r="R1164" s="16"/>
      <c r="S1164" s="16"/>
      <c r="T1164" s="16"/>
      <c r="U1164" s="16"/>
      <c r="V1164" s="16"/>
      <c r="W1164" s="16"/>
      <c r="X1164" s="16"/>
      <c r="Y1164" s="16"/>
      <c r="Z1164" s="16"/>
    </row>
    <row r="1165" spans="1:26" ht="15.75" customHeight="1">
      <c r="A1165" s="21"/>
      <c r="B1165" s="18"/>
      <c r="C1165" s="35" t="s">
        <v>123</v>
      </c>
      <c r="D1165" s="16" t="s">
        <v>326</v>
      </c>
      <c r="E1165" s="18">
        <v>1</v>
      </c>
      <c r="F1165" s="18">
        <v>300</v>
      </c>
      <c r="G1165" s="19">
        <f t="shared" si="78"/>
        <v>0.5008347245409015</v>
      </c>
      <c r="H1165" s="16"/>
      <c r="I1165" s="16"/>
      <c r="J1165" s="16"/>
      <c r="K1165" s="16"/>
      <c r="L1165" s="16"/>
      <c r="M1165" s="16"/>
      <c r="N1165" s="16"/>
      <c r="O1165" s="16"/>
      <c r="P1165" s="16"/>
      <c r="Q1165" s="16"/>
      <c r="R1165" s="16"/>
      <c r="S1165" s="16"/>
      <c r="T1165" s="16"/>
      <c r="U1165" s="16"/>
      <c r="V1165" s="16"/>
      <c r="W1165" s="16"/>
      <c r="X1165" s="16"/>
      <c r="Y1165" s="16"/>
      <c r="Z1165" s="16"/>
    </row>
    <row r="1166" spans="1:26" ht="15.75" customHeight="1">
      <c r="A1166" s="21" t="s">
        <v>1287</v>
      </c>
      <c r="B1166" s="18">
        <v>2</v>
      </c>
      <c r="C1166" s="35" t="s">
        <v>126</v>
      </c>
      <c r="D1166" s="16" t="s">
        <v>322</v>
      </c>
      <c r="E1166" s="18">
        <v>1</v>
      </c>
      <c r="F1166" s="18">
        <v>299</v>
      </c>
      <c r="G1166" s="19">
        <f t="shared" si="78"/>
        <v>0.4991652754590985</v>
      </c>
      <c r="H1166" s="16"/>
      <c r="I1166" s="16"/>
      <c r="J1166" s="16"/>
      <c r="K1166" s="16"/>
      <c r="L1166" s="16"/>
      <c r="M1166" s="16"/>
      <c r="N1166" s="16"/>
      <c r="O1166" s="16"/>
      <c r="P1166" s="16"/>
      <c r="Q1166" s="16"/>
      <c r="R1166" s="16"/>
      <c r="S1166" s="16"/>
      <c r="T1166" s="16"/>
      <c r="U1166" s="16"/>
      <c r="V1166" s="16"/>
      <c r="W1166" s="16"/>
      <c r="X1166" s="16"/>
      <c r="Y1166" s="16"/>
      <c r="Z1166" s="16"/>
    </row>
    <row r="1167" spans="1:26" ht="15.75" customHeight="1">
      <c r="A1167" s="21"/>
      <c r="B1167" s="18"/>
      <c r="C1167" s="35" t="s">
        <v>121</v>
      </c>
      <c r="D1167" s="16" t="s">
        <v>325</v>
      </c>
      <c r="E1167" s="18">
        <v>1</v>
      </c>
      <c r="F1167" s="18">
        <v>300</v>
      </c>
      <c r="G1167" s="19">
        <f t="shared" si="78"/>
        <v>0.5008347245409015</v>
      </c>
      <c r="H1167" s="16"/>
      <c r="I1167" s="16"/>
      <c r="J1167" s="16"/>
      <c r="K1167" s="16"/>
      <c r="L1167" s="16"/>
      <c r="M1167" s="16"/>
      <c r="N1167" s="16"/>
      <c r="O1167" s="16"/>
      <c r="P1167" s="16"/>
      <c r="Q1167" s="16"/>
      <c r="R1167" s="16"/>
      <c r="S1167" s="16"/>
      <c r="T1167" s="16"/>
      <c r="U1167" s="16"/>
      <c r="V1167" s="16"/>
      <c r="W1167" s="16"/>
      <c r="X1167" s="16"/>
      <c r="Y1167" s="16"/>
      <c r="Z1167" s="16"/>
    </row>
    <row r="1168" spans="1:26" ht="15.75" customHeight="1">
      <c r="A1168" s="21" t="s">
        <v>1288</v>
      </c>
      <c r="B1168" s="18">
        <v>2</v>
      </c>
      <c r="C1168" s="35" t="s">
        <v>126</v>
      </c>
      <c r="D1168" s="16" t="s">
        <v>322</v>
      </c>
      <c r="E1168" s="18">
        <v>1</v>
      </c>
      <c r="F1168" s="18">
        <v>299</v>
      </c>
      <c r="G1168" s="19">
        <f t="shared" si="78"/>
        <v>0.4991652754590985</v>
      </c>
      <c r="H1168" s="16"/>
      <c r="I1168" s="16"/>
      <c r="J1168" s="16"/>
      <c r="K1168" s="16"/>
      <c r="L1168" s="16"/>
      <c r="M1168" s="16"/>
      <c r="N1168" s="16"/>
      <c r="O1168" s="16"/>
      <c r="P1168" s="16"/>
      <c r="Q1168" s="16"/>
      <c r="R1168" s="16"/>
      <c r="S1168" s="16"/>
      <c r="T1168" s="16"/>
      <c r="U1168" s="16"/>
      <c r="V1168" s="16"/>
      <c r="W1168" s="16"/>
      <c r="X1168" s="16"/>
      <c r="Y1168" s="16"/>
      <c r="Z1168" s="16"/>
    </row>
    <row r="1169" spans="1:26" ht="15.75" customHeight="1">
      <c r="A1169" s="21"/>
      <c r="B1169" s="18"/>
      <c r="C1169" s="35" t="s">
        <v>123</v>
      </c>
      <c r="D1169" s="16" t="s">
        <v>326</v>
      </c>
      <c r="E1169" s="18">
        <v>1</v>
      </c>
      <c r="F1169" s="18">
        <v>300</v>
      </c>
      <c r="G1169" s="19">
        <f t="shared" si="78"/>
        <v>0.5008347245409015</v>
      </c>
      <c r="H1169" s="16"/>
      <c r="I1169" s="16"/>
      <c r="J1169" s="16"/>
      <c r="K1169" s="16"/>
      <c r="L1169" s="16"/>
      <c r="M1169" s="16"/>
      <c r="N1169" s="16"/>
      <c r="O1169" s="16"/>
      <c r="P1169" s="16"/>
      <c r="Q1169" s="16"/>
      <c r="R1169" s="16"/>
      <c r="S1169" s="16"/>
      <c r="T1169" s="16"/>
      <c r="U1169" s="16"/>
      <c r="V1169" s="16"/>
      <c r="W1169" s="16"/>
      <c r="X1169" s="16"/>
      <c r="Y1169" s="16"/>
      <c r="Z1169" s="16"/>
    </row>
    <row r="1170" spans="1:26" ht="15.75" customHeight="1">
      <c r="A1170" s="21" t="s">
        <v>1289</v>
      </c>
      <c r="B1170" s="18">
        <v>2</v>
      </c>
      <c r="C1170" s="35" t="s">
        <v>129</v>
      </c>
      <c r="D1170" s="16" t="s">
        <v>324</v>
      </c>
      <c r="E1170" s="18">
        <v>1</v>
      </c>
      <c r="F1170" s="18">
        <v>299</v>
      </c>
      <c r="G1170" s="19">
        <f t="shared" si="78"/>
        <v>0.4991652754590985</v>
      </c>
      <c r="H1170" s="16"/>
      <c r="I1170" s="16"/>
      <c r="J1170" s="16"/>
      <c r="K1170" s="16"/>
      <c r="L1170" s="16"/>
      <c r="M1170" s="16"/>
      <c r="N1170" s="16"/>
      <c r="O1170" s="16"/>
      <c r="P1170" s="16"/>
      <c r="Q1170" s="16"/>
      <c r="R1170" s="16"/>
      <c r="S1170" s="16"/>
      <c r="T1170" s="16"/>
      <c r="U1170" s="16"/>
      <c r="V1170" s="16"/>
      <c r="W1170" s="16"/>
      <c r="X1170" s="16"/>
      <c r="Y1170" s="16"/>
      <c r="Z1170" s="16"/>
    </row>
    <row r="1171" spans="1:26" ht="15.75" customHeight="1">
      <c r="A1171" s="21"/>
      <c r="B1171" s="18"/>
      <c r="C1171" s="35" t="s">
        <v>121</v>
      </c>
      <c r="D1171" s="16" t="s">
        <v>325</v>
      </c>
      <c r="E1171" s="18">
        <v>1</v>
      </c>
      <c r="F1171" s="18">
        <v>300</v>
      </c>
      <c r="G1171" s="19">
        <f t="shared" si="78"/>
        <v>0.5008347245409015</v>
      </c>
      <c r="H1171" s="16"/>
      <c r="I1171" s="16"/>
      <c r="J1171" s="16"/>
      <c r="K1171" s="16"/>
      <c r="L1171" s="16"/>
      <c r="M1171" s="16"/>
      <c r="N1171" s="16"/>
      <c r="O1171" s="16"/>
      <c r="P1171" s="16"/>
      <c r="Q1171" s="16"/>
      <c r="R1171" s="16"/>
      <c r="S1171" s="16"/>
      <c r="T1171" s="16"/>
      <c r="U1171" s="16"/>
      <c r="V1171" s="16"/>
      <c r="W1171" s="16"/>
      <c r="X1171" s="16"/>
      <c r="Y1171" s="16"/>
      <c r="Z1171" s="16"/>
    </row>
    <row r="1172" spans="1:26" ht="15.75" customHeight="1">
      <c r="A1172" s="21" t="s">
        <v>1251</v>
      </c>
      <c r="B1172" s="18">
        <v>2</v>
      </c>
      <c r="C1172" s="35" t="s">
        <v>129</v>
      </c>
      <c r="D1172" s="16" t="s">
        <v>324</v>
      </c>
      <c r="E1172" s="18">
        <v>1</v>
      </c>
      <c r="F1172" s="18">
        <v>299</v>
      </c>
      <c r="G1172" s="19">
        <f t="shared" si="78"/>
        <v>0.4991652754590985</v>
      </c>
      <c r="H1172" s="16"/>
      <c r="I1172" s="16"/>
      <c r="J1172" s="16"/>
      <c r="K1172" s="16"/>
      <c r="L1172" s="16"/>
      <c r="M1172" s="16"/>
      <c r="N1172" s="16"/>
      <c r="O1172" s="16"/>
      <c r="P1172" s="16"/>
      <c r="Q1172" s="16"/>
      <c r="R1172" s="16"/>
      <c r="S1172" s="16"/>
      <c r="T1172" s="16"/>
      <c r="U1172" s="16"/>
      <c r="V1172" s="16"/>
      <c r="W1172" s="16"/>
      <c r="X1172" s="16"/>
      <c r="Y1172" s="16"/>
      <c r="Z1172" s="16"/>
    </row>
    <row r="1173" spans="1:26" ht="15.75" customHeight="1">
      <c r="A1173" s="21"/>
      <c r="B1173" s="18"/>
      <c r="C1173" s="35" t="s">
        <v>123</v>
      </c>
      <c r="D1173" s="16" t="s">
        <v>326</v>
      </c>
      <c r="E1173" s="18">
        <v>1</v>
      </c>
      <c r="F1173" s="18">
        <v>300</v>
      </c>
      <c r="G1173" s="19">
        <f t="shared" si="78"/>
        <v>0.5008347245409015</v>
      </c>
      <c r="H1173" s="16"/>
      <c r="I1173" s="16"/>
      <c r="J1173" s="16"/>
      <c r="K1173" s="16"/>
      <c r="L1173" s="16"/>
      <c r="M1173" s="16"/>
      <c r="N1173" s="16"/>
      <c r="O1173" s="16"/>
      <c r="P1173" s="16"/>
      <c r="Q1173" s="16"/>
      <c r="R1173" s="16"/>
      <c r="S1173" s="16"/>
      <c r="T1173" s="16"/>
      <c r="U1173" s="16"/>
      <c r="V1173" s="16"/>
      <c r="W1173" s="16"/>
      <c r="X1173" s="16"/>
      <c r="Y1173" s="16"/>
      <c r="Z1173" s="16"/>
    </row>
    <row r="1174" spans="1:26" ht="15.75" customHeight="1">
      <c r="A1174" s="21" t="s">
        <v>1249</v>
      </c>
      <c r="B1174" s="18">
        <v>2</v>
      </c>
      <c r="C1174" s="35" t="s">
        <v>133</v>
      </c>
      <c r="D1174" s="16" t="s">
        <v>323</v>
      </c>
      <c r="E1174" s="18">
        <v>1</v>
      </c>
      <c r="F1174" s="18">
        <v>135</v>
      </c>
      <c r="G1174" s="19">
        <f t="shared" ref="G1174:G1183" si="79">F1174/269</f>
        <v>0.5018587360594795</v>
      </c>
      <c r="H1174" s="16"/>
      <c r="I1174" s="16"/>
      <c r="J1174" s="16"/>
      <c r="K1174" s="16"/>
      <c r="L1174" s="16"/>
      <c r="M1174" s="16"/>
      <c r="N1174" s="16"/>
      <c r="O1174" s="16"/>
      <c r="P1174" s="16"/>
      <c r="Q1174" s="16"/>
      <c r="R1174" s="16"/>
      <c r="S1174" s="16"/>
      <c r="T1174" s="16"/>
      <c r="U1174" s="16"/>
      <c r="V1174" s="16"/>
      <c r="W1174" s="16"/>
      <c r="X1174" s="16"/>
      <c r="Y1174" s="16"/>
      <c r="Z1174" s="16"/>
    </row>
    <row r="1175" spans="1:26" ht="15.75" customHeight="1">
      <c r="A1175" s="21"/>
      <c r="B1175" s="18"/>
      <c r="C1175" s="35" t="s">
        <v>128</v>
      </c>
      <c r="D1175" s="16" t="s">
        <v>305</v>
      </c>
      <c r="E1175" s="18">
        <v>1</v>
      </c>
      <c r="F1175" s="18">
        <v>134</v>
      </c>
      <c r="G1175" s="19">
        <f t="shared" si="79"/>
        <v>0.49814126394052044</v>
      </c>
      <c r="H1175" s="16"/>
      <c r="I1175" s="16"/>
      <c r="J1175" s="16"/>
      <c r="K1175" s="16"/>
      <c r="L1175" s="16"/>
      <c r="M1175" s="16"/>
      <c r="N1175" s="16"/>
      <c r="O1175" s="16"/>
      <c r="P1175" s="16"/>
      <c r="Q1175" s="16"/>
      <c r="R1175" s="16"/>
      <c r="S1175" s="16"/>
      <c r="T1175" s="16"/>
      <c r="U1175" s="16"/>
      <c r="V1175" s="16"/>
      <c r="W1175" s="16"/>
      <c r="X1175" s="16"/>
      <c r="Y1175" s="16"/>
      <c r="Z1175" s="16"/>
    </row>
    <row r="1176" spans="1:26" ht="15.75" customHeight="1">
      <c r="A1176" s="21" t="s">
        <v>1290</v>
      </c>
      <c r="B1176" s="18">
        <v>2</v>
      </c>
      <c r="C1176" s="35" t="s">
        <v>133</v>
      </c>
      <c r="D1176" s="16" t="s">
        <v>323</v>
      </c>
      <c r="E1176" s="18">
        <v>1</v>
      </c>
      <c r="F1176" s="18">
        <v>135</v>
      </c>
      <c r="G1176" s="19">
        <f t="shared" si="79"/>
        <v>0.5018587360594795</v>
      </c>
      <c r="H1176" s="16"/>
      <c r="I1176" s="16"/>
      <c r="J1176" s="16"/>
      <c r="K1176" s="16"/>
      <c r="L1176" s="16"/>
      <c r="M1176" s="16"/>
      <c r="N1176" s="16"/>
      <c r="O1176" s="16"/>
      <c r="P1176" s="16"/>
      <c r="Q1176" s="16"/>
      <c r="R1176" s="16"/>
      <c r="S1176" s="16"/>
      <c r="T1176" s="16"/>
      <c r="U1176" s="16"/>
      <c r="V1176" s="16"/>
      <c r="W1176" s="16"/>
      <c r="X1176" s="16"/>
      <c r="Y1176" s="16"/>
      <c r="Z1176" s="16"/>
    </row>
    <row r="1177" spans="1:26" ht="15.75" customHeight="1">
      <c r="A1177" s="21"/>
      <c r="B1177" s="18"/>
      <c r="C1177" s="35" t="s">
        <v>127</v>
      </c>
      <c r="D1177" s="16" t="s">
        <v>307</v>
      </c>
      <c r="E1177" s="18">
        <v>1</v>
      </c>
      <c r="F1177" s="18">
        <v>134</v>
      </c>
      <c r="G1177" s="19">
        <f t="shared" si="79"/>
        <v>0.49814126394052044</v>
      </c>
      <c r="H1177" s="16"/>
      <c r="I1177" s="16"/>
      <c r="J1177" s="16"/>
      <c r="K1177" s="16"/>
      <c r="L1177" s="16"/>
      <c r="M1177" s="16"/>
      <c r="N1177" s="16"/>
      <c r="O1177" s="16"/>
      <c r="P1177" s="16"/>
      <c r="Q1177" s="16"/>
      <c r="R1177" s="16"/>
      <c r="S1177" s="16"/>
      <c r="T1177" s="16"/>
      <c r="U1177" s="16"/>
      <c r="V1177" s="16"/>
      <c r="W1177" s="16"/>
      <c r="X1177" s="16"/>
      <c r="Y1177" s="16"/>
      <c r="Z1177" s="16"/>
    </row>
    <row r="1178" spans="1:26" ht="15.75" customHeight="1">
      <c r="A1178" s="21" t="s">
        <v>1291</v>
      </c>
      <c r="B1178" s="18">
        <v>2</v>
      </c>
      <c r="C1178" s="35" t="s">
        <v>133</v>
      </c>
      <c r="D1178" s="16" t="s">
        <v>323</v>
      </c>
      <c r="E1178" s="18">
        <v>1</v>
      </c>
      <c r="F1178" s="18">
        <v>145</v>
      </c>
      <c r="G1178" s="19">
        <f t="shared" si="79"/>
        <v>0.53903345724907059</v>
      </c>
      <c r="H1178" s="16"/>
      <c r="I1178" s="16"/>
      <c r="J1178" s="16"/>
      <c r="K1178" s="16"/>
      <c r="L1178" s="16"/>
      <c r="M1178" s="16"/>
      <c r="N1178" s="16"/>
      <c r="O1178" s="16"/>
      <c r="P1178" s="16"/>
      <c r="Q1178" s="16"/>
      <c r="R1178" s="16"/>
      <c r="S1178" s="16"/>
      <c r="T1178" s="16"/>
      <c r="U1178" s="16"/>
      <c r="V1178" s="16"/>
      <c r="W1178" s="16"/>
      <c r="X1178" s="16"/>
      <c r="Y1178" s="16"/>
      <c r="Z1178" s="16"/>
    </row>
    <row r="1179" spans="1:26" ht="15.75" customHeight="1">
      <c r="A1179" s="21"/>
      <c r="B1179" s="18"/>
      <c r="C1179" s="35" t="s">
        <v>132</v>
      </c>
      <c r="D1179" s="16" t="s">
        <v>264</v>
      </c>
      <c r="E1179" s="18">
        <v>1</v>
      </c>
      <c r="F1179" s="18">
        <v>124</v>
      </c>
      <c r="G1179" s="19">
        <f t="shared" si="79"/>
        <v>0.46096654275092935</v>
      </c>
      <c r="H1179" s="16"/>
      <c r="I1179" s="16"/>
      <c r="J1179" s="16"/>
      <c r="K1179" s="16"/>
      <c r="L1179" s="16"/>
      <c r="M1179" s="16"/>
      <c r="N1179" s="16"/>
      <c r="O1179" s="16"/>
      <c r="P1179" s="16"/>
      <c r="Q1179" s="16"/>
      <c r="R1179" s="16"/>
      <c r="S1179" s="16"/>
      <c r="T1179" s="16"/>
      <c r="U1179" s="16"/>
      <c r="V1179" s="16"/>
      <c r="W1179" s="16"/>
      <c r="X1179" s="16"/>
      <c r="Y1179" s="16"/>
      <c r="Z1179" s="16"/>
    </row>
    <row r="1180" spans="1:26" ht="15.75" customHeight="1">
      <c r="A1180" s="21" t="s">
        <v>1292</v>
      </c>
      <c r="B1180" s="18">
        <v>2</v>
      </c>
      <c r="C1180" s="35" t="s">
        <v>133</v>
      </c>
      <c r="D1180" s="16" t="s">
        <v>323</v>
      </c>
      <c r="E1180" s="18">
        <v>1</v>
      </c>
      <c r="F1180" s="18">
        <v>145</v>
      </c>
      <c r="G1180" s="19">
        <f t="shared" si="79"/>
        <v>0.53903345724907059</v>
      </c>
      <c r="H1180" s="16"/>
      <c r="I1180" s="16"/>
      <c r="J1180" s="16"/>
      <c r="K1180" s="16"/>
      <c r="L1180" s="16"/>
      <c r="M1180" s="16"/>
      <c r="N1180" s="16"/>
      <c r="O1180" s="16"/>
      <c r="P1180" s="16"/>
      <c r="Q1180" s="16"/>
      <c r="R1180" s="16"/>
      <c r="S1180" s="16"/>
      <c r="T1180" s="16"/>
      <c r="U1180" s="16"/>
      <c r="V1180" s="16"/>
      <c r="W1180" s="16"/>
      <c r="X1180" s="16"/>
      <c r="Y1180" s="16"/>
      <c r="Z1180" s="16"/>
    </row>
    <row r="1181" spans="1:26" ht="15.75" customHeight="1">
      <c r="A1181" s="21"/>
      <c r="B1181" s="18"/>
      <c r="C1181" s="35" t="s">
        <v>131</v>
      </c>
      <c r="D1181" s="16" t="s">
        <v>271</v>
      </c>
      <c r="E1181" s="18">
        <v>1</v>
      </c>
      <c r="F1181" s="18">
        <v>124</v>
      </c>
      <c r="G1181" s="19">
        <f t="shared" si="79"/>
        <v>0.46096654275092935</v>
      </c>
      <c r="H1181" s="16"/>
      <c r="I1181" s="16"/>
      <c r="J1181" s="16"/>
      <c r="K1181" s="16"/>
      <c r="L1181" s="16"/>
      <c r="M1181" s="16"/>
      <c r="N1181" s="16"/>
      <c r="O1181" s="16"/>
      <c r="P1181" s="16"/>
      <c r="Q1181" s="16"/>
      <c r="R1181" s="16"/>
      <c r="S1181" s="16"/>
      <c r="T1181" s="16"/>
      <c r="U1181" s="16"/>
      <c r="V1181" s="16"/>
      <c r="W1181" s="16"/>
      <c r="X1181" s="16"/>
      <c r="Y1181" s="16"/>
      <c r="Z1181" s="16"/>
    </row>
    <row r="1182" spans="1:26" ht="15.75" customHeight="1">
      <c r="A1182" s="21" t="s">
        <v>1293</v>
      </c>
      <c r="B1182" s="18">
        <v>2</v>
      </c>
      <c r="C1182" s="35" t="s">
        <v>133</v>
      </c>
      <c r="D1182" s="16" t="s">
        <v>323</v>
      </c>
      <c r="E1182" s="18">
        <v>1</v>
      </c>
      <c r="F1182" s="18">
        <v>145</v>
      </c>
      <c r="G1182" s="19">
        <f t="shared" si="79"/>
        <v>0.53903345724907059</v>
      </c>
      <c r="H1182" s="16"/>
      <c r="I1182" s="16"/>
      <c r="J1182" s="16"/>
      <c r="K1182" s="16"/>
      <c r="L1182" s="16"/>
      <c r="M1182" s="16"/>
      <c r="N1182" s="16"/>
      <c r="O1182" s="16"/>
      <c r="P1182" s="16"/>
      <c r="Q1182" s="16"/>
      <c r="R1182" s="16"/>
      <c r="S1182" s="16"/>
      <c r="T1182" s="16"/>
      <c r="U1182" s="16"/>
      <c r="V1182" s="16"/>
      <c r="W1182" s="16"/>
      <c r="X1182" s="16"/>
      <c r="Y1182" s="16"/>
      <c r="Z1182" s="16"/>
    </row>
    <row r="1183" spans="1:26" ht="15.75" customHeight="1">
      <c r="A1183" s="21"/>
      <c r="B1183" s="18"/>
      <c r="C1183" s="35" t="s">
        <v>130</v>
      </c>
      <c r="D1183" s="16" t="s">
        <v>303</v>
      </c>
      <c r="E1183" s="18">
        <v>1</v>
      </c>
      <c r="F1183" s="18">
        <v>124</v>
      </c>
      <c r="G1183" s="19">
        <f t="shared" si="79"/>
        <v>0.46096654275092935</v>
      </c>
      <c r="H1183" s="16"/>
      <c r="I1183" s="16"/>
      <c r="J1183" s="16"/>
      <c r="K1183" s="16"/>
      <c r="L1183" s="16"/>
      <c r="M1183" s="16"/>
      <c r="N1183" s="16"/>
      <c r="O1183" s="16"/>
      <c r="P1183" s="16"/>
      <c r="Q1183" s="16"/>
      <c r="R1183" s="16"/>
      <c r="S1183" s="16"/>
      <c r="T1183" s="16"/>
      <c r="U1183" s="16"/>
      <c r="V1183" s="16"/>
      <c r="W1183" s="16"/>
      <c r="X1183" s="16"/>
      <c r="Y1183" s="16"/>
      <c r="Z1183" s="16"/>
    </row>
    <row r="1184" spans="1:26" ht="15.75" customHeight="1">
      <c r="A1184" s="21" t="s">
        <v>1234</v>
      </c>
      <c r="B1184" s="18">
        <v>2</v>
      </c>
      <c r="C1184" s="33" t="s">
        <v>430</v>
      </c>
      <c r="D1184" s="14" t="s">
        <v>803</v>
      </c>
      <c r="E1184" s="18">
        <v>3</v>
      </c>
      <c r="F1184" s="18">
        <v>150</v>
      </c>
      <c r="G1184" s="19">
        <f t="shared" ref="G1184:G1209" si="80">F1184/748</f>
        <v>0.20053475935828877</v>
      </c>
      <c r="H1184" s="16"/>
      <c r="I1184" s="16"/>
      <c r="J1184" s="16"/>
      <c r="K1184" s="16"/>
      <c r="L1184" s="16"/>
      <c r="M1184" s="16"/>
      <c r="N1184" s="16"/>
      <c r="O1184" s="16"/>
      <c r="P1184" s="16"/>
      <c r="Q1184" s="16"/>
      <c r="R1184" s="16"/>
      <c r="S1184" s="16"/>
      <c r="T1184" s="16"/>
      <c r="U1184" s="16"/>
      <c r="V1184" s="16"/>
      <c r="W1184" s="16"/>
      <c r="X1184" s="16"/>
      <c r="Y1184" s="16"/>
      <c r="Z1184" s="16"/>
    </row>
    <row r="1185" spans="1:26" ht="15.75" customHeight="1">
      <c r="A1185" s="21"/>
      <c r="B1185" s="18"/>
      <c r="C1185" s="33">
        <v>4714781024723</v>
      </c>
      <c r="D1185" s="14" t="s">
        <v>180</v>
      </c>
      <c r="E1185" s="18">
        <v>2</v>
      </c>
      <c r="F1185" s="18">
        <v>598</v>
      </c>
      <c r="G1185" s="19">
        <f t="shared" si="80"/>
        <v>0.79946524064171121</v>
      </c>
      <c r="H1185" s="16"/>
      <c r="I1185" s="16"/>
      <c r="J1185" s="16"/>
      <c r="K1185" s="16"/>
      <c r="L1185" s="16"/>
      <c r="M1185" s="16"/>
      <c r="N1185" s="16"/>
      <c r="O1185" s="16"/>
      <c r="P1185" s="16"/>
      <c r="Q1185" s="16"/>
      <c r="R1185" s="16"/>
      <c r="S1185" s="16"/>
      <c r="T1185" s="16"/>
      <c r="U1185" s="16"/>
      <c r="V1185" s="16"/>
      <c r="W1185" s="16"/>
      <c r="X1185" s="16"/>
      <c r="Y1185" s="16"/>
      <c r="Z1185" s="16"/>
    </row>
    <row r="1186" spans="1:26" ht="15.75" customHeight="1">
      <c r="A1186" s="21" t="s">
        <v>1235</v>
      </c>
      <c r="B1186" s="18">
        <v>2</v>
      </c>
      <c r="C1186" s="33" t="s">
        <v>430</v>
      </c>
      <c r="D1186" s="14" t="s">
        <v>803</v>
      </c>
      <c r="E1186" s="18">
        <v>3</v>
      </c>
      <c r="F1186" s="18">
        <v>150</v>
      </c>
      <c r="G1186" s="19">
        <f t="shared" si="80"/>
        <v>0.20053475935828877</v>
      </c>
      <c r="H1186" s="16"/>
      <c r="I1186" s="16"/>
      <c r="J1186" s="16"/>
      <c r="K1186" s="16"/>
      <c r="L1186" s="16"/>
      <c r="M1186" s="16"/>
      <c r="N1186" s="16"/>
      <c r="O1186" s="16"/>
      <c r="P1186" s="16"/>
      <c r="Q1186" s="16"/>
      <c r="R1186" s="16"/>
      <c r="S1186" s="16"/>
      <c r="T1186" s="16"/>
      <c r="U1186" s="16"/>
      <c r="V1186" s="16"/>
      <c r="W1186" s="16"/>
      <c r="X1186" s="16"/>
      <c r="Y1186" s="16"/>
      <c r="Z1186" s="16"/>
    </row>
    <row r="1187" spans="1:26" ht="15.75" customHeight="1">
      <c r="A1187" s="21"/>
      <c r="B1187" s="18"/>
      <c r="C1187" s="33">
        <v>4714781024716</v>
      </c>
      <c r="D1187" s="14" t="s">
        <v>179</v>
      </c>
      <c r="E1187" s="18">
        <v>2</v>
      </c>
      <c r="F1187" s="18">
        <v>598</v>
      </c>
      <c r="G1187" s="19">
        <f t="shared" si="80"/>
        <v>0.79946524064171121</v>
      </c>
      <c r="H1187" s="16"/>
      <c r="I1187" s="16"/>
      <c r="J1187" s="16"/>
      <c r="K1187" s="16"/>
      <c r="L1187" s="16"/>
      <c r="M1187" s="16"/>
      <c r="N1187" s="16"/>
      <c r="O1187" s="16"/>
      <c r="P1187" s="16"/>
      <c r="Q1187" s="16"/>
      <c r="R1187" s="16"/>
      <c r="S1187" s="16"/>
      <c r="T1187" s="16"/>
      <c r="U1187" s="16"/>
      <c r="V1187" s="16"/>
      <c r="W1187" s="16"/>
      <c r="X1187" s="16"/>
      <c r="Y1187" s="16"/>
      <c r="Z1187" s="16"/>
    </row>
    <row r="1188" spans="1:26" ht="15.75" customHeight="1">
      <c r="A1188" s="21" t="s">
        <v>1233</v>
      </c>
      <c r="B1188" s="18">
        <v>2</v>
      </c>
      <c r="C1188" s="33" t="s">
        <v>430</v>
      </c>
      <c r="D1188" s="14" t="s">
        <v>803</v>
      </c>
      <c r="E1188" s="18">
        <v>3</v>
      </c>
      <c r="F1188" s="18">
        <v>150</v>
      </c>
      <c r="G1188" s="19">
        <f t="shared" si="80"/>
        <v>0.20053475935828877</v>
      </c>
      <c r="H1188" s="16"/>
      <c r="I1188" s="16"/>
      <c r="J1188" s="16"/>
      <c r="K1188" s="16"/>
      <c r="L1188" s="16"/>
      <c r="M1188" s="16"/>
      <c r="N1188" s="16"/>
      <c r="O1188" s="16"/>
      <c r="P1188" s="16"/>
      <c r="Q1188" s="16"/>
      <c r="R1188" s="16"/>
      <c r="S1188" s="16"/>
      <c r="T1188" s="16"/>
      <c r="U1188" s="16"/>
      <c r="V1188" s="16"/>
      <c r="W1188" s="16"/>
      <c r="X1188" s="16"/>
      <c r="Y1188" s="16"/>
      <c r="Z1188" s="16"/>
    </row>
    <row r="1189" spans="1:26" ht="15.75" customHeight="1">
      <c r="A1189" s="21"/>
      <c r="B1189" s="18"/>
      <c r="C1189" s="33" t="s">
        <v>573</v>
      </c>
      <c r="D1189" s="14" t="s">
        <v>173</v>
      </c>
      <c r="E1189" s="18">
        <v>2</v>
      </c>
      <c r="F1189" s="18">
        <v>598</v>
      </c>
      <c r="G1189" s="19">
        <f t="shared" si="80"/>
        <v>0.79946524064171121</v>
      </c>
      <c r="H1189" s="16"/>
      <c r="I1189" s="16"/>
      <c r="J1189" s="16"/>
      <c r="K1189" s="16"/>
      <c r="L1189" s="16"/>
      <c r="M1189" s="16"/>
      <c r="N1189" s="16"/>
      <c r="O1189" s="16"/>
      <c r="P1189" s="16"/>
      <c r="Q1189" s="16"/>
      <c r="R1189" s="16"/>
      <c r="S1189" s="16"/>
      <c r="T1189" s="16"/>
      <c r="U1189" s="16"/>
      <c r="V1189" s="16"/>
      <c r="W1189" s="16"/>
      <c r="X1189" s="16"/>
      <c r="Y1189" s="16"/>
      <c r="Z1189" s="16"/>
    </row>
    <row r="1190" spans="1:26" ht="15.75" customHeight="1">
      <c r="A1190" s="21" t="s">
        <v>1236</v>
      </c>
      <c r="B1190" s="18">
        <v>2</v>
      </c>
      <c r="C1190" s="33" t="s">
        <v>430</v>
      </c>
      <c r="D1190" s="14" t="s">
        <v>803</v>
      </c>
      <c r="E1190" s="18">
        <v>3</v>
      </c>
      <c r="F1190" s="18">
        <v>150</v>
      </c>
      <c r="G1190" s="19">
        <f t="shared" si="80"/>
        <v>0.20053475935828877</v>
      </c>
      <c r="H1190" s="16"/>
      <c r="I1190" s="16"/>
      <c r="J1190" s="16"/>
      <c r="K1190" s="16"/>
      <c r="L1190" s="16"/>
      <c r="M1190" s="16"/>
      <c r="N1190" s="16"/>
      <c r="O1190" s="16"/>
      <c r="P1190" s="16"/>
      <c r="Q1190" s="16"/>
      <c r="R1190" s="16"/>
      <c r="S1190" s="16"/>
      <c r="T1190" s="16"/>
      <c r="U1190" s="16"/>
      <c r="V1190" s="16"/>
      <c r="W1190" s="16"/>
      <c r="X1190" s="16"/>
      <c r="Y1190" s="16"/>
      <c r="Z1190" s="16"/>
    </row>
    <row r="1191" spans="1:26" ht="15.75" customHeight="1">
      <c r="A1191" s="21"/>
      <c r="B1191" s="18"/>
      <c r="C1191" s="33" t="s">
        <v>846</v>
      </c>
      <c r="D1191" s="14" t="s">
        <v>194</v>
      </c>
      <c r="E1191" s="18">
        <v>2</v>
      </c>
      <c r="F1191" s="18">
        <v>598</v>
      </c>
      <c r="G1191" s="19">
        <f t="shared" si="80"/>
        <v>0.79946524064171121</v>
      </c>
      <c r="H1191" s="16"/>
      <c r="I1191" s="16"/>
      <c r="J1191" s="16"/>
      <c r="K1191" s="16"/>
      <c r="L1191" s="16"/>
      <c r="M1191" s="16"/>
      <c r="N1191" s="16"/>
      <c r="O1191" s="16"/>
      <c r="P1191" s="16"/>
      <c r="Q1191" s="16"/>
      <c r="R1191" s="16"/>
      <c r="S1191" s="16"/>
      <c r="T1191" s="16"/>
      <c r="U1191" s="16"/>
      <c r="V1191" s="16"/>
      <c r="W1191" s="16"/>
      <c r="X1191" s="16"/>
      <c r="Y1191" s="16"/>
      <c r="Z1191" s="16"/>
    </row>
    <row r="1192" spans="1:26" ht="15.75" customHeight="1">
      <c r="A1192" s="21" t="s">
        <v>1237</v>
      </c>
      <c r="B1192" s="18">
        <v>3</v>
      </c>
      <c r="C1192" s="33" t="s">
        <v>430</v>
      </c>
      <c r="D1192" s="14" t="s">
        <v>803</v>
      </c>
      <c r="E1192" s="18">
        <v>3</v>
      </c>
      <c r="F1192" s="18">
        <v>150</v>
      </c>
      <c r="G1192" s="19">
        <f t="shared" si="80"/>
        <v>0.20053475935828877</v>
      </c>
      <c r="H1192" s="16"/>
      <c r="I1192" s="16"/>
      <c r="J1192" s="16"/>
      <c r="K1192" s="16"/>
      <c r="L1192" s="16"/>
      <c r="M1192" s="16"/>
      <c r="N1192" s="16"/>
      <c r="O1192" s="16"/>
      <c r="P1192" s="16"/>
      <c r="Q1192" s="16"/>
      <c r="R1192" s="16"/>
      <c r="S1192" s="16"/>
      <c r="T1192" s="16"/>
      <c r="U1192" s="16"/>
      <c r="V1192" s="16"/>
      <c r="W1192" s="16"/>
      <c r="X1192" s="16"/>
      <c r="Y1192" s="16"/>
      <c r="Z1192" s="16"/>
    </row>
    <row r="1193" spans="1:26" ht="15.75" customHeight="1">
      <c r="A1193" s="21"/>
      <c r="B1193" s="18"/>
      <c r="C1193" s="33" t="s">
        <v>846</v>
      </c>
      <c r="D1193" s="14" t="s">
        <v>194</v>
      </c>
      <c r="E1193" s="18">
        <v>1</v>
      </c>
      <c r="F1193" s="18">
        <v>299</v>
      </c>
      <c r="G1193" s="19">
        <f t="shared" si="80"/>
        <v>0.3997326203208556</v>
      </c>
      <c r="H1193" s="16"/>
      <c r="I1193" s="16"/>
      <c r="J1193" s="16"/>
      <c r="K1193" s="16"/>
      <c r="L1193" s="16"/>
      <c r="M1193" s="16"/>
      <c r="N1193" s="16"/>
      <c r="O1193" s="16"/>
      <c r="P1193" s="16"/>
      <c r="Q1193" s="16"/>
      <c r="R1193" s="16"/>
      <c r="S1193" s="16"/>
      <c r="T1193" s="16"/>
      <c r="U1193" s="16"/>
      <c r="V1193" s="16"/>
      <c r="W1193" s="16"/>
      <c r="X1193" s="16"/>
      <c r="Y1193" s="16"/>
      <c r="Z1193" s="16"/>
    </row>
    <row r="1194" spans="1:26" ht="15.75" customHeight="1">
      <c r="A1194" s="21"/>
      <c r="B1194" s="18"/>
      <c r="C1194" s="33">
        <v>4714781024723</v>
      </c>
      <c r="D1194" s="14" t="s">
        <v>180</v>
      </c>
      <c r="E1194" s="18">
        <v>1</v>
      </c>
      <c r="F1194" s="18">
        <v>299</v>
      </c>
      <c r="G1194" s="19">
        <f t="shared" si="80"/>
        <v>0.3997326203208556</v>
      </c>
      <c r="H1194" s="16"/>
      <c r="I1194" s="16"/>
      <c r="J1194" s="16"/>
      <c r="K1194" s="16"/>
      <c r="L1194" s="16"/>
      <c r="M1194" s="16"/>
      <c r="N1194" s="16"/>
      <c r="O1194" s="16"/>
      <c r="P1194" s="16"/>
      <c r="Q1194" s="16"/>
      <c r="R1194" s="16"/>
      <c r="S1194" s="16"/>
      <c r="T1194" s="16"/>
      <c r="U1194" s="16"/>
      <c r="V1194" s="16"/>
      <c r="W1194" s="16"/>
      <c r="X1194" s="16"/>
      <c r="Y1194" s="16"/>
      <c r="Z1194" s="16"/>
    </row>
    <row r="1195" spans="1:26" ht="15.75" customHeight="1">
      <c r="A1195" s="21" t="s">
        <v>1238</v>
      </c>
      <c r="B1195" s="18">
        <v>3</v>
      </c>
      <c r="C1195" s="33" t="s">
        <v>430</v>
      </c>
      <c r="D1195" s="14" t="s">
        <v>803</v>
      </c>
      <c r="E1195" s="18">
        <v>3</v>
      </c>
      <c r="F1195" s="18">
        <v>150</v>
      </c>
      <c r="G1195" s="19">
        <f t="shared" si="80"/>
        <v>0.20053475935828877</v>
      </c>
      <c r="H1195" s="16"/>
      <c r="I1195" s="16"/>
      <c r="J1195" s="16"/>
      <c r="K1195" s="16"/>
      <c r="L1195" s="16"/>
      <c r="M1195" s="16"/>
      <c r="N1195" s="16"/>
      <c r="O1195" s="16"/>
      <c r="P1195" s="16"/>
      <c r="Q1195" s="16"/>
      <c r="R1195" s="16"/>
      <c r="S1195" s="16"/>
      <c r="T1195" s="16"/>
      <c r="U1195" s="16"/>
      <c r="V1195" s="16"/>
      <c r="W1195" s="16"/>
      <c r="X1195" s="16"/>
      <c r="Y1195" s="16"/>
      <c r="Z1195" s="16"/>
    </row>
    <row r="1196" spans="1:26" ht="15.75" customHeight="1">
      <c r="A1196" s="21"/>
      <c r="B1196" s="18"/>
      <c r="C1196" s="33" t="s">
        <v>846</v>
      </c>
      <c r="D1196" s="14" t="s">
        <v>194</v>
      </c>
      <c r="E1196" s="18">
        <v>1</v>
      </c>
      <c r="F1196" s="18">
        <v>299</v>
      </c>
      <c r="G1196" s="19">
        <f t="shared" si="80"/>
        <v>0.3997326203208556</v>
      </c>
      <c r="H1196" s="16"/>
      <c r="I1196" s="16"/>
      <c r="J1196" s="16"/>
      <c r="K1196" s="16"/>
      <c r="L1196" s="16"/>
      <c r="M1196" s="16"/>
      <c r="N1196" s="16"/>
      <c r="O1196" s="16"/>
      <c r="P1196" s="16"/>
      <c r="Q1196" s="16"/>
      <c r="R1196" s="16"/>
      <c r="S1196" s="16"/>
      <c r="T1196" s="16"/>
      <c r="U1196" s="16"/>
      <c r="V1196" s="16"/>
      <c r="W1196" s="16"/>
      <c r="X1196" s="16"/>
      <c r="Y1196" s="16"/>
      <c r="Z1196" s="16"/>
    </row>
    <row r="1197" spans="1:26" ht="15.75" customHeight="1">
      <c r="A1197" s="21"/>
      <c r="B1197" s="18"/>
      <c r="C1197" s="33" t="s">
        <v>573</v>
      </c>
      <c r="D1197" s="14" t="s">
        <v>173</v>
      </c>
      <c r="E1197" s="18">
        <v>1</v>
      </c>
      <c r="F1197" s="18">
        <v>299</v>
      </c>
      <c r="G1197" s="19">
        <f t="shared" si="80"/>
        <v>0.3997326203208556</v>
      </c>
      <c r="H1197" s="16"/>
      <c r="I1197" s="16"/>
      <c r="J1197" s="16"/>
      <c r="K1197" s="16"/>
      <c r="L1197" s="16"/>
      <c r="M1197" s="16"/>
      <c r="N1197" s="16"/>
      <c r="O1197" s="16"/>
      <c r="P1197" s="16"/>
      <c r="Q1197" s="16"/>
      <c r="R1197" s="16"/>
      <c r="S1197" s="16"/>
      <c r="T1197" s="16"/>
      <c r="U1197" s="16"/>
      <c r="V1197" s="16"/>
      <c r="W1197" s="16"/>
      <c r="X1197" s="16"/>
      <c r="Y1197" s="16"/>
      <c r="Z1197" s="16"/>
    </row>
    <row r="1198" spans="1:26" ht="15.75" customHeight="1">
      <c r="A1198" s="21" t="s">
        <v>1239</v>
      </c>
      <c r="B1198" s="18">
        <v>3</v>
      </c>
      <c r="C1198" s="33" t="s">
        <v>430</v>
      </c>
      <c r="D1198" s="14" t="s">
        <v>803</v>
      </c>
      <c r="E1198" s="18">
        <v>3</v>
      </c>
      <c r="F1198" s="18">
        <v>150</v>
      </c>
      <c r="G1198" s="19">
        <f t="shared" si="80"/>
        <v>0.20053475935828877</v>
      </c>
      <c r="H1198" s="16"/>
      <c r="I1198" s="16"/>
      <c r="J1198" s="16"/>
      <c r="K1198" s="16"/>
      <c r="L1198" s="16"/>
      <c r="M1198" s="16"/>
      <c r="N1198" s="16"/>
      <c r="O1198" s="16"/>
      <c r="P1198" s="16"/>
      <c r="Q1198" s="16"/>
      <c r="R1198" s="16"/>
      <c r="S1198" s="16"/>
      <c r="T1198" s="16"/>
      <c r="U1198" s="16"/>
      <c r="V1198" s="16"/>
      <c r="W1198" s="16"/>
      <c r="X1198" s="16"/>
      <c r="Y1198" s="16"/>
      <c r="Z1198" s="16"/>
    </row>
    <row r="1199" spans="1:26" ht="15.75" customHeight="1">
      <c r="A1199" s="21"/>
      <c r="B1199" s="18"/>
      <c r="C1199" s="33" t="s">
        <v>846</v>
      </c>
      <c r="D1199" s="14" t="s">
        <v>194</v>
      </c>
      <c r="E1199" s="18">
        <v>1</v>
      </c>
      <c r="F1199" s="18">
        <v>299</v>
      </c>
      <c r="G1199" s="19">
        <f t="shared" si="80"/>
        <v>0.3997326203208556</v>
      </c>
      <c r="H1199" s="16"/>
      <c r="I1199" s="16"/>
      <c r="J1199" s="16"/>
      <c r="K1199" s="16"/>
      <c r="L1199" s="16"/>
      <c r="M1199" s="16"/>
      <c r="N1199" s="16"/>
      <c r="O1199" s="16"/>
      <c r="P1199" s="16"/>
      <c r="Q1199" s="16"/>
      <c r="R1199" s="16"/>
      <c r="S1199" s="16"/>
      <c r="T1199" s="16"/>
      <c r="U1199" s="16"/>
      <c r="V1199" s="16"/>
      <c r="W1199" s="16"/>
      <c r="X1199" s="16"/>
      <c r="Y1199" s="16"/>
      <c r="Z1199" s="16"/>
    </row>
    <row r="1200" spans="1:26" ht="15.75" customHeight="1">
      <c r="A1200" s="21"/>
      <c r="B1200" s="18"/>
      <c r="C1200" s="33">
        <v>4714781024716</v>
      </c>
      <c r="D1200" s="14" t="s">
        <v>179</v>
      </c>
      <c r="E1200" s="18">
        <v>1</v>
      </c>
      <c r="F1200" s="18">
        <v>299</v>
      </c>
      <c r="G1200" s="19">
        <f t="shared" si="80"/>
        <v>0.3997326203208556</v>
      </c>
      <c r="H1200" s="16"/>
      <c r="I1200" s="16"/>
      <c r="J1200" s="16"/>
      <c r="K1200" s="16"/>
      <c r="L1200" s="16"/>
      <c r="M1200" s="16"/>
      <c r="N1200" s="16"/>
      <c r="O1200" s="16"/>
      <c r="P1200" s="16"/>
      <c r="Q1200" s="16"/>
      <c r="R1200" s="16"/>
      <c r="S1200" s="16"/>
      <c r="T1200" s="16"/>
      <c r="U1200" s="16"/>
      <c r="V1200" s="16"/>
      <c r="W1200" s="16"/>
      <c r="X1200" s="16"/>
      <c r="Y1200" s="16"/>
      <c r="Z1200" s="16"/>
    </row>
    <row r="1201" spans="1:26" ht="15.75" customHeight="1">
      <c r="A1201" s="21" t="s">
        <v>1240</v>
      </c>
      <c r="B1201" s="18">
        <v>3</v>
      </c>
      <c r="C1201" s="33" t="s">
        <v>430</v>
      </c>
      <c r="D1201" s="14" t="s">
        <v>803</v>
      </c>
      <c r="E1201" s="18">
        <v>3</v>
      </c>
      <c r="F1201" s="18">
        <v>150</v>
      </c>
      <c r="G1201" s="19">
        <f t="shared" si="80"/>
        <v>0.20053475935828877</v>
      </c>
      <c r="H1201" s="16"/>
      <c r="I1201" s="16"/>
      <c r="J1201" s="16"/>
      <c r="K1201" s="16"/>
      <c r="L1201" s="16"/>
      <c r="M1201" s="16"/>
      <c r="N1201" s="16"/>
      <c r="O1201" s="16"/>
      <c r="P1201" s="16"/>
      <c r="Q1201" s="16"/>
      <c r="R1201" s="16"/>
      <c r="S1201" s="16"/>
      <c r="T1201" s="16"/>
      <c r="U1201" s="16"/>
      <c r="V1201" s="16"/>
      <c r="W1201" s="16"/>
      <c r="X1201" s="16"/>
      <c r="Y1201" s="16"/>
      <c r="Z1201" s="16"/>
    </row>
    <row r="1202" spans="1:26" ht="15.75" customHeight="1">
      <c r="A1202" s="21"/>
      <c r="B1202" s="18"/>
      <c r="C1202" s="33">
        <v>4714781024723</v>
      </c>
      <c r="D1202" s="14" t="s">
        <v>180</v>
      </c>
      <c r="E1202" s="18">
        <v>1</v>
      </c>
      <c r="F1202" s="18">
        <v>299</v>
      </c>
      <c r="G1202" s="19">
        <f t="shared" si="80"/>
        <v>0.3997326203208556</v>
      </c>
      <c r="H1202" s="16"/>
      <c r="I1202" s="16"/>
      <c r="J1202" s="16"/>
      <c r="K1202" s="16"/>
      <c r="L1202" s="16"/>
      <c r="M1202" s="16"/>
      <c r="N1202" s="16"/>
      <c r="O1202" s="16"/>
      <c r="P1202" s="16"/>
      <c r="Q1202" s="16"/>
      <c r="R1202" s="16"/>
      <c r="S1202" s="16"/>
      <c r="T1202" s="16"/>
      <c r="U1202" s="16"/>
      <c r="V1202" s="16"/>
      <c r="W1202" s="16"/>
      <c r="X1202" s="16"/>
      <c r="Y1202" s="16"/>
      <c r="Z1202" s="16"/>
    </row>
    <row r="1203" spans="1:26" ht="15.75" customHeight="1">
      <c r="A1203" s="21"/>
      <c r="B1203" s="18"/>
      <c r="C1203" s="33">
        <v>4714781024716</v>
      </c>
      <c r="D1203" s="14" t="s">
        <v>179</v>
      </c>
      <c r="E1203" s="18">
        <v>1</v>
      </c>
      <c r="F1203" s="18">
        <v>299</v>
      </c>
      <c r="G1203" s="19">
        <f t="shared" si="80"/>
        <v>0.3997326203208556</v>
      </c>
      <c r="H1203" s="16"/>
      <c r="I1203" s="16"/>
      <c r="J1203" s="16"/>
      <c r="K1203" s="16"/>
      <c r="L1203" s="16"/>
      <c r="M1203" s="16"/>
      <c r="N1203" s="16"/>
      <c r="O1203" s="16"/>
      <c r="P1203" s="16"/>
      <c r="Q1203" s="16"/>
      <c r="R1203" s="16"/>
      <c r="S1203" s="16"/>
      <c r="T1203" s="16"/>
      <c r="U1203" s="16"/>
      <c r="V1203" s="16"/>
      <c r="W1203" s="16"/>
      <c r="X1203" s="16"/>
      <c r="Y1203" s="16"/>
      <c r="Z1203" s="16"/>
    </row>
    <row r="1204" spans="1:26" ht="15.75" customHeight="1">
      <c r="A1204" s="21" t="s">
        <v>1241</v>
      </c>
      <c r="B1204" s="18">
        <v>3</v>
      </c>
      <c r="C1204" s="33" t="s">
        <v>430</v>
      </c>
      <c r="D1204" s="14" t="s">
        <v>803</v>
      </c>
      <c r="E1204" s="18">
        <v>3</v>
      </c>
      <c r="F1204" s="18">
        <v>150</v>
      </c>
      <c r="G1204" s="19">
        <f t="shared" si="80"/>
        <v>0.20053475935828877</v>
      </c>
      <c r="H1204" s="16"/>
      <c r="I1204" s="16"/>
      <c r="J1204" s="16"/>
      <c r="K1204" s="16"/>
      <c r="L1204" s="16"/>
      <c r="M1204" s="16"/>
      <c r="N1204" s="16"/>
      <c r="O1204" s="16"/>
      <c r="P1204" s="16"/>
      <c r="Q1204" s="16"/>
      <c r="R1204" s="16"/>
      <c r="S1204" s="16"/>
      <c r="T1204" s="16"/>
      <c r="U1204" s="16"/>
      <c r="V1204" s="16"/>
      <c r="W1204" s="16"/>
      <c r="X1204" s="16"/>
      <c r="Y1204" s="16"/>
      <c r="Z1204" s="16"/>
    </row>
    <row r="1205" spans="1:26" ht="15.75" customHeight="1">
      <c r="A1205" s="21"/>
      <c r="B1205" s="18"/>
      <c r="C1205" s="33">
        <v>4714781024723</v>
      </c>
      <c r="D1205" s="14" t="s">
        <v>180</v>
      </c>
      <c r="E1205" s="18">
        <v>1</v>
      </c>
      <c r="F1205" s="18">
        <v>299</v>
      </c>
      <c r="G1205" s="19">
        <f t="shared" si="80"/>
        <v>0.3997326203208556</v>
      </c>
      <c r="H1205" s="16"/>
      <c r="I1205" s="16"/>
      <c r="J1205" s="16"/>
      <c r="K1205" s="16"/>
      <c r="L1205" s="16"/>
      <c r="M1205" s="16"/>
      <c r="N1205" s="16"/>
      <c r="O1205" s="16"/>
      <c r="P1205" s="16"/>
      <c r="Q1205" s="16"/>
      <c r="R1205" s="16"/>
      <c r="S1205" s="16"/>
      <c r="T1205" s="16"/>
      <c r="U1205" s="16"/>
      <c r="V1205" s="16"/>
      <c r="W1205" s="16"/>
      <c r="X1205" s="16"/>
      <c r="Y1205" s="16"/>
      <c r="Z1205" s="16"/>
    </row>
    <row r="1206" spans="1:26" ht="15.75" customHeight="1">
      <c r="A1206" s="21"/>
      <c r="B1206" s="18"/>
      <c r="C1206" s="33" t="s">
        <v>573</v>
      </c>
      <c r="D1206" s="14" t="s">
        <v>173</v>
      </c>
      <c r="E1206" s="18">
        <v>1</v>
      </c>
      <c r="F1206" s="18">
        <v>299</v>
      </c>
      <c r="G1206" s="19">
        <f t="shared" si="80"/>
        <v>0.3997326203208556</v>
      </c>
      <c r="H1206" s="16"/>
      <c r="I1206" s="16"/>
      <c r="J1206" s="16"/>
      <c r="K1206" s="16"/>
      <c r="L1206" s="16"/>
      <c r="M1206" s="16"/>
      <c r="N1206" s="16"/>
      <c r="O1206" s="16"/>
      <c r="P1206" s="16"/>
      <c r="Q1206" s="16"/>
      <c r="R1206" s="16"/>
      <c r="S1206" s="16"/>
      <c r="T1206" s="16"/>
      <c r="U1206" s="16"/>
      <c r="V1206" s="16"/>
      <c r="W1206" s="16"/>
      <c r="X1206" s="16"/>
      <c r="Y1206" s="16"/>
      <c r="Z1206" s="16"/>
    </row>
    <row r="1207" spans="1:26" ht="15.75" customHeight="1">
      <c r="A1207" s="21" t="s">
        <v>1242</v>
      </c>
      <c r="B1207" s="18">
        <v>3</v>
      </c>
      <c r="C1207" s="33" t="s">
        <v>430</v>
      </c>
      <c r="D1207" s="14" t="s">
        <v>803</v>
      </c>
      <c r="E1207" s="18">
        <v>3</v>
      </c>
      <c r="F1207" s="18">
        <v>150</v>
      </c>
      <c r="G1207" s="19">
        <f t="shared" si="80"/>
        <v>0.20053475935828877</v>
      </c>
      <c r="H1207" s="16"/>
      <c r="I1207" s="16"/>
      <c r="J1207" s="16"/>
      <c r="K1207" s="16"/>
      <c r="L1207" s="16"/>
      <c r="M1207" s="16"/>
      <c r="N1207" s="16"/>
      <c r="O1207" s="16"/>
      <c r="P1207" s="16"/>
      <c r="Q1207" s="16"/>
      <c r="R1207" s="16"/>
      <c r="S1207" s="16"/>
      <c r="T1207" s="16"/>
      <c r="U1207" s="16"/>
      <c r="V1207" s="16"/>
      <c r="W1207" s="16"/>
      <c r="X1207" s="16"/>
      <c r="Y1207" s="16"/>
      <c r="Z1207" s="16"/>
    </row>
    <row r="1208" spans="1:26" ht="15.75" customHeight="1">
      <c r="A1208" s="21"/>
      <c r="B1208" s="18"/>
      <c r="C1208" s="33">
        <v>4714781024716</v>
      </c>
      <c r="D1208" s="14" t="s">
        <v>179</v>
      </c>
      <c r="E1208" s="18">
        <v>1</v>
      </c>
      <c r="F1208" s="18">
        <v>299</v>
      </c>
      <c r="G1208" s="19">
        <f t="shared" si="80"/>
        <v>0.3997326203208556</v>
      </c>
      <c r="H1208" s="16"/>
      <c r="I1208" s="16"/>
      <c r="J1208" s="16"/>
      <c r="K1208" s="16"/>
      <c r="L1208" s="16"/>
      <c r="M1208" s="16"/>
      <c r="N1208" s="16"/>
      <c r="O1208" s="16"/>
      <c r="P1208" s="16"/>
      <c r="Q1208" s="16"/>
      <c r="R1208" s="16"/>
      <c r="S1208" s="16"/>
      <c r="T1208" s="16"/>
      <c r="U1208" s="16"/>
      <c r="V1208" s="16"/>
      <c r="W1208" s="16"/>
      <c r="X1208" s="16"/>
      <c r="Y1208" s="16"/>
      <c r="Z1208" s="16"/>
    </row>
    <row r="1209" spans="1:26" ht="15.75" customHeight="1">
      <c r="A1209" s="21"/>
      <c r="B1209" s="18"/>
      <c r="C1209" s="33" t="s">
        <v>573</v>
      </c>
      <c r="D1209" s="14" t="s">
        <v>173</v>
      </c>
      <c r="E1209" s="18">
        <v>1</v>
      </c>
      <c r="F1209" s="18">
        <v>299</v>
      </c>
      <c r="G1209" s="19">
        <f t="shared" si="80"/>
        <v>0.3997326203208556</v>
      </c>
      <c r="H1209" s="16"/>
      <c r="I1209" s="16"/>
      <c r="J1209" s="16"/>
      <c r="K1209" s="16"/>
      <c r="L1209" s="16"/>
      <c r="M1209" s="16"/>
      <c r="N1209" s="16"/>
      <c r="O1209" s="16"/>
      <c r="P1209" s="16"/>
      <c r="Q1209" s="16"/>
      <c r="R1209" s="16"/>
      <c r="S1209" s="16"/>
      <c r="T1209" s="16"/>
      <c r="U1209" s="16"/>
      <c r="V1209" s="16"/>
      <c r="W1209" s="16"/>
      <c r="X1209" s="16"/>
      <c r="Y1209" s="16"/>
      <c r="Z1209" s="16"/>
    </row>
    <row r="1210" spans="1:26" ht="15.75" customHeight="1">
      <c r="A1210" s="21" t="s">
        <v>1243</v>
      </c>
      <c r="B1210" s="18">
        <v>1</v>
      </c>
      <c r="C1210" s="33" t="s">
        <v>430</v>
      </c>
      <c r="D1210" s="14" t="s">
        <v>803</v>
      </c>
      <c r="E1210" s="18">
        <v>3</v>
      </c>
      <c r="F1210" s="18">
        <v>168</v>
      </c>
      <c r="G1210" s="19">
        <f>F1210/168</f>
        <v>1</v>
      </c>
      <c r="H1210" s="16"/>
      <c r="I1210" s="16"/>
      <c r="J1210" s="16"/>
      <c r="K1210" s="16"/>
      <c r="L1210" s="16"/>
      <c r="M1210" s="16"/>
      <c r="N1210" s="16"/>
      <c r="O1210" s="16"/>
      <c r="P1210" s="16"/>
      <c r="Q1210" s="16"/>
      <c r="R1210" s="16"/>
      <c r="S1210" s="16"/>
      <c r="T1210" s="16"/>
      <c r="U1210" s="16"/>
      <c r="V1210" s="16"/>
      <c r="W1210" s="16"/>
      <c r="X1210" s="16"/>
      <c r="Y1210" s="16"/>
      <c r="Z1210" s="16"/>
    </row>
    <row r="1211" spans="1:26" ht="15.75" customHeight="1">
      <c r="A1211" s="21" t="s">
        <v>1232</v>
      </c>
      <c r="B1211" s="18">
        <v>3</v>
      </c>
      <c r="C1211" s="33">
        <v>4714781020558</v>
      </c>
      <c r="D1211" s="14" t="s">
        <v>190</v>
      </c>
      <c r="E1211" s="18">
        <v>1</v>
      </c>
      <c r="F1211" s="18">
        <v>150</v>
      </c>
      <c r="G1211" s="19">
        <f t="shared" ref="G1211:G1222" si="81">F1211/450</f>
        <v>0.33333333333333331</v>
      </c>
      <c r="H1211" s="16"/>
      <c r="I1211" s="16"/>
      <c r="J1211" s="16"/>
      <c r="K1211" s="16"/>
      <c r="L1211" s="16"/>
      <c r="M1211" s="16"/>
      <c r="N1211" s="16"/>
      <c r="O1211" s="16"/>
      <c r="P1211" s="16"/>
      <c r="Q1211" s="16"/>
      <c r="R1211" s="16"/>
      <c r="S1211" s="16"/>
      <c r="T1211" s="16"/>
      <c r="U1211" s="16"/>
      <c r="V1211" s="16"/>
      <c r="W1211" s="16"/>
      <c r="X1211" s="16"/>
      <c r="Y1211" s="16"/>
      <c r="Z1211" s="16"/>
    </row>
    <row r="1212" spans="1:26" ht="15.75" customHeight="1">
      <c r="A1212" s="21"/>
      <c r="B1212" s="18"/>
      <c r="C1212" s="33">
        <v>4714781020503</v>
      </c>
      <c r="D1212" s="14" t="s">
        <v>182</v>
      </c>
      <c r="E1212" s="18">
        <v>1</v>
      </c>
      <c r="F1212" s="18">
        <v>150</v>
      </c>
      <c r="G1212" s="19">
        <f t="shared" si="81"/>
        <v>0.33333333333333331</v>
      </c>
      <c r="H1212" s="16"/>
      <c r="I1212" s="16"/>
      <c r="J1212" s="16"/>
      <c r="K1212" s="16"/>
      <c r="L1212" s="16"/>
      <c r="M1212" s="16"/>
      <c r="N1212" s="16"/>
      <c r="O1212" s="16"/>
      <c r="P1212" s="16"/>
      <c r="Q1212" s="16"/>
      <c r="R1212" s="16"/>
      <c r="S1212" s="16"/>
      <c r="T1212" s="16"/>
      <c r="U1212" s="16"/>
      <c r="V1212" s="16"/>
      <c r="W1212" s="16"/>
      <c r="X1212" s="16"/>
      <c r="Y1212" s="16"/>
      <c r="Z1212" s="16"/>
    </row>
    <row r="1213" spans="1:26" ht="15.75" customHeight="1">
      <c r="A1213" s="21"/>
      <c r="B1213" s="18"/>
      <c r="C1213" s="33" t="s">
        <v>430</v>
      </c>
      <c r="D1213" s="14" t="s">
        <v>803</v>
      </c>
      <c r="E1213" s="18">
        <v>3</v>
      </c>
      <c r="F1213" s="18">
        <v>150</v>
      </c>
      <c r="G1213" s="19">
        <f t="shared" si="81"/>
        <v>0.33333333333333331</v>
      </c>
      <c r="H1213" s="16"/>
      <c r="I1213" s="16"/>
      <c r="J1213" s="16"/>
      <c r="K1213" s="16"/>
      <c r="L1213" s="16"/>
      <c r="M1213" s="16"/>
      <c r="N1213" s="16"/>
      <c r="O1213" s="16"/>
      <c r="P1213" s="16"/>
      <c r="Q1213" s="16"/>
      <c r="R1213" s="16"/>
      <c r="S1213" s="16"/>
      <c r="T1213" s="16"/>
      <c r="U1213" s="16"/>
      <c r="V1213" s="16"/>
      <c r="W1213" s="16"/>
      <c r="X1213" s="16"/>
      <c r="Y1213" s="16"/>
      <c r="Z1213" s="16"/>
    </row>
    <row r="1214" spans="1:26" ht="15.75" customHeight="1">
      <c r="A1214" s="21" t="s">
        <v>1231</v>
      </c>
      <c r="B1214" s="18">
        <v>1</v>
      </c>
      <c r="C1214" s="33" t="s">
        <v>430</v>
      </c>
      <c r="D1214" s="14" t="s">
        <v>803</v>
      </c>
      <c r="E1214" s="18">
        <v>9</v>
      </c>
      <c r="F1214" s="18">
        <v>450</v>
      </c>
      <c r="G1214" s="19">
        <f t="shared" si="81"/>
        <v>1</v>
      </c>
      <c r="H1214" s="16"/>
      <c r="I1214" s="16"/>
      <c r="J1214" s="16"/>
      <c r="K1214" s="16"/>
      <c r="L1214" s="16"/>
      <c r="M1214" s="16"/>
      <c r="N1214" s="16"/>
      <c r="O1214" s="16"/>
      <c r="P1214" s="16"/>
      <c r="Q1214" s="16"/>
      <c r="R1214" s="16"/>
      <c r="S1214" s="16"/>
      <c r="T1214" s="16"/>
      <c r="U1214" s="16"/>
      <c r="V1214" s="16"/>
      <c r="W1214" s="16"/>
      <c r="X1214" s="16"/>
      <c r="Y1214" s="16"/>
      <c r="Z1214" s="16"/>
    </row>
    <row r="1215" spans="1:26" ht="15.75" customHeight="1">
      <c r="A1215" s="21" t="s">
        <v>1244</v>
      </c>
      <c r="B1215" s="18">
        <v>2</v>
      </c>
      <c r="C1215" s="33" t="s">
        <v>430</v>
      </c>
      <c r="D1215" s="14" t="s">
        <v>803</v>
      </c>
      <c r="E1215" s="18">
        <v>6</v>
      </c>
      <c r="F1215" s="18">
        <v>300</v>
      </c>
      <c r="G1215" s="19">
        <f t="shared" si="81"/>
        <v>0.66666666666666663</v>
      </c>
      <c r="H1215" s="16"/>
      <c r="I1215" s="16"/>
      <c r="J1215" s="16"/>
      <c r="K1215" s="16"/>
      <c r="L1215" s="16"/>
      <c r="M1215" s="16"/>
      <c r="N1215" s="16"/>
      <c r="O1215" s="16"/>
      <c r="P1215" s="16"/>
      <c r="Q1215" s="16"/>
      <c r="R1215" s="16"/>
      <c r="S1215" s="16"/>
      <c r="T1215" s="16"/>
      <c r="U1215" s="16"/>
      <c r="V1215" s="16"/>
      <c r="W1215" s="16"/>
      <c r="X1215" s="16"/>
      <c r="Y1215" s="16"/>
      <c r="Z1215" s="16"/>
    </row>
    <row r="1216" spans="1:26" ht="15.75" customHeight="1">
      <c r="A1216" s="21"/>
      <c r="B1216" s="18"/>
      <c r="C1216" s="33">
        <v>4714781020503</v>
      </c>
      <c r="D1216" s="14" t="s">
        <v>182</v>
      </c>
      <c r="E1216" s="18">
        <v>1</v>
      </c>
      <c r="F1216" s="18">
        <v>150</v>
      </c>
      <c r="G1216" s="19">
        <f t="shared" si="81"/>
        <v>0.33333333333333331</v>
      </c>
      <c r="H1216" s="16"/>
      <c r="I1216" s="16"/>
      <c r="J1216" s="16"/>
      <c r="K1216" s="16"/>
      <c r="L1216" s="16"/>
      <c r="M1216" s="16"/>
      <c r="N1216" s="16"/>
      <c r="O1216" s="16"/>
      <c r="P1216" s="16"/>
      <c r="Q1216" s="16"/>
      <c r="R1216" s="16"/>
      <c r="S1216" s="16"/>
      <c r="T1216" s="16"/>
      <c r="U1216" s="16"/>
      <c r="V1216" s="16"/>
      <c r="W1216" s="16"/>
      <c r="X1216" s="16"/>
      <c r="Y1216" s="16"/>
      <c r="Z1216" s="16"/>
    </row>
    <row r="1217" spans="1:26" ht="15.75" customHeight="1">
      <c r="A1217" s="21" t="s">
        <v>1245</v>
      </c>
      <c r="B1217" s="18">
        <v>2</v>
      </c>
      <c r="C1217" s="33" t="s">
        <v>430</v>
      </c>
      <c r="D1217" s="14" t="s">
        <v>803</v>
      </c>
      <c r="E1217" s="18">
        <v>6</v>
      </c>
      <c r="F1217" s="18">
        <v>300</v>
      </c>
      <c r="G1217" s="19">
        <f t="shared" si="81"/>
        <v>0.66666666666666663</v>
      </c>
      <c r="H1217" s="16"/>
      <c r="I1217" s="16"/>
      <c r="J1217" s="16"/>
      <c r="K1217" s="16"/>
      <c r="L1217" s="16"/>
      <c r="M1217" s="16"/>
      <c r="N1217" s="16"/>
      <c r="O1217" s="16"/>
      <c r="P1217" s="16"/>
      <c r="Q1217" s="16"/>
      <c r="R1217" s="16"/>
      <c r="S1217" s="16"/>
      <c r="T1217" s="16"/>
      <c r="U1217" s="16"/>
      <c r="V1217" s="16"/>
      <c r="W1217" s="16"/>
      <c r="X1217" s="16"/>
      <c r="Y1217" s="16"/>
      <c r="Z1217" s="16"/>
    </row>
    <row r="1218" spans="1:26" ht="15.75" customHeight="1">
      <c r="A1218" s="21"/>
      <c r="B1218" s="18"/>
      <c r="C1218" s="33">
        <v>4714781020558</v>
      </c>
      <c r="D1218" s="14" t="s">
        <v>190</v>
      </c>
      <c r="E1218" s="18">
        <v>1</v>
      </c>
      <c r="F1218" s="18">
        <v>150</v>
      </c>
      <c r="G1218" s="19">
        <f t="shared" si="81"/>
        <v>0.33333333333333331</v>
      </c>
      <c r="H1218" s="16"/>
      <c r="I1218" s="16"/>
      <c r="J1218" s="16"/>
      <c r="K1218" s="16"/>
      <c r="L1218" s="16"/>
      <c r="M1218" s="16"/>
      <c r="N1218" s="16"/>
      <c r="O1218" s="16"/>
      <c r="P1218" s="16"/>
      <c r="Q1218" s="16"/>
      <c r="R1218" s="16"/>
      <c r="S1218" s="16"/>
      <c r="T1218" s="16"/>
      <c r="U1218" s="16"/>
      <c r="V1218" s="16"/>
      <c r="W1218" s="16"/>
      <c r="X1218" s="16"/>
      <c r="Y1218" s="16"/>
      <c r="Z1218" s="16"/>
    </row>
    <row r="1219" spans="1:26" ht="15.75" customHeight="1">
      <c r="A1219" s="21" t="s">
        <v>1246</v>
      </c>
      <c r="B1219" s="18">
        <v>2</v>
      </c>
      <c r="C1219" s="33" t="s">
        <v>430</v>
      </c>
      <c r="D1219" s="14" t="s">
        <v>803</v>
      </c>
      <c r="E1219" s="18">
        <v>3</v>
      </c>
      <c r="F1219" s="18">
        <v>150</v>
      </c>
      <c r="G1219" s="19">
        <f t="shared" si="81"/>
        <v>0.33333333333333331</v>
      </c>
      <c r="H1219" s="16"/>
      <c r="I1219" s="16"/>
      <c r="J1219" s="16"/>
      <c r="K1219" s="16"/>
      <c r="L1219" s="16"/>
      <c r="M1219" s="16"/>
      <c r="N1219" s="16"/>
      <c r="O1219" s="16"/>
      <c r="P1219" s="16"/>
      <c r="Q1219" s="16"/>
      <c r="R1219" s="16"/>
      <c r="S1219" s="16"/>
      <c r="T1219" s="16"/>
      <c r="U1219" s="16"/>
      <c r="V1219" s="16"/>
      <c r="W1219" s="16"/>
      <c r="X1219" s="16"/>
      <c r="Y1219" s="16"/>
      <c r="Z1219" s="16"/>
    </row>
    <row r="1220" spans="1:26" ht="15.75" customHeight="1">
      <c r="A1220" s="21"/>
      <c r="B1220" s="18"/>
      <c r="C1220" s="33">
        <v>4714781020558</v>
      </c>
      <c r="D1220" s="14" t="s">
        <v>190</v>
      </c>
      <c r="E1220" s="18">
        <v>2</v>
      </c>
      <c r="F1220" s="18">
        <v>300</v>
      </c>
      <c r="G1220" s="19">
        <f t="shared" si="81"/>
        <v>0.66666666666666663</v>
      </c>
      <c r="H1220" s="16"/>
      <c r="I1220" s="16"/>
      <c r="J1220" s="16"/>
      <c r="K1220" s="16"/>
      <c r="L1220" s="16"/>
      <c r="M1220" s="16"/>
      <c r="N1220" s="16"/>
      <c r="O1220" s="16"/>
      <c r="P1220" s="16"/>
      <c r="Q1220" s="16"/>
      <c r="R1220" s="16"/>
      <c r="S1220" s="16"/>
      <c r="T1220" s="16"/>
      <c r="U1220" s="16"/>
      <c r="V1220" s="16"/>
      <c r="W1220" s="16"/>
      <c r="X1220" s="16"/>
      <c r="Y1220" s="16"/>
      <c r="Z1220" s="16"/>
    </row>
    <row r="1221" spans="1:26" ht="15.75" customHeight="1">
      <c r="A1221" s="21" t="s">
        <v>1247</v>
      </c>
      <c r="B1221" s="18">
        <v>2</v>
      </c>
      <c r="C1221" s="33" t="s">
        <v>430</v>
      </c>
      <c r="D1221" s="14" t="s">
        <v>803</v>
      </c>
      <c r="E1221" s="18">
        <v>3</v>
      </c>
      <c r="F1221" s="18">
        <v>150</v>
      </c>
      <c r="G1221" s="19">
        <f t="shared" si="81"/>
        <v>0.33333333333333331</v>
      </c>
      <c r="H1221" s="16"/>
      <c r="I1221" s="16"/>
      <c r="J1221" s="16"/>
      <c r="K1221" s="16"/>
      <c r="L1221" s="16"/>
      <c r="M1221" s="16"/>
      <c r="N1221" s="16"/>
      <c r="O1221" s="16"/>
      <c r="P1221" s="16"/>
      <c r="Q1221" s="16"/>
      <c r="R1221" s="16"/>
      <c r="S1221" s="16"/>
      <c r="T1221" s="16"/>
      <c r="U1221" s="16"/>
      <c r="V1221" s="16"/>
      <c r="W1221" s="16"/>
      <c r="X1221" s="16"/>
      <c r="Y1221" s="16"/>
      <c r="Z1221" s="16"/>
    </row>
    <row r="1222" spans="1:26" ht="15.75" customHeight="1">
      <c r="B1222" s="18"/>
      <c r="C1222" s="33">
        <v>4714781020503</v>
      </c>
      <c r="D1222" s="14" t="s">
        <v>182</v>
      </c>
      <c r="E1222" s="18">
        <v>2</v>
      </c>
      <c r="F1222" s="18">
        <v>300</v>
      </c>
      <c r="G1222" s="19">
        <f t="shared" si="81"/>
        <v>0.66666666666666663</v>
      </c>
      <c r="H1222" s="16"/>
      <c r="I1222" s="16"/>
      <c r="J1222" s="16"/>
      <c r="K1222" s="16"/>
      <c r="L1222" s="16"/>
      <c r="M1222" s="16"/>
      <c r="N1222" s="16"/>
      <c r="O1222" s="16"/>
      <c r="P1222" s="16"/>
      <c r="Q1222" s="16"/>
      <c r="R1222" s="16"/>
      <c r="S1222" s="16"/>
      <c r="T1222" s="16"/>
      <c r="U1222" s="16"/>
      <c r="V1222" s="16"/>
      <c r="W1222" s="16"/>
      <c r="X1222" s="16"/>
      <c r="Y1222" s="16"/>
      <c r="Z1222" s="16"/>
    </row>
    <row r="1223" spans="1:26" ht="15.75" customHeight="1">
      <c r="A1223" s="21" t="s">
        <v>1176</v>
      </c>
      <c r="B1223" s="18">
        <v>3</v>
      </c>
      <c r="C1223" s="33">
        <v>4714781020558</v>
      </c>
      <c r="D1223" s="14" t="s">
        <v>190</v>
      </c>
      <c r="E1223" s="18">
        <v>2</v>
      </c>
      <c r="F1223" s="18">
        <v>296</v>
      </c>
      <c r="G1223" s="19">
        <f t="shared" ref="G1223:G1234" si="82">F1223/890</f>
        <v>0.33258426966292137</v>
      </c>
      <c r="H1223" s="16"/>
      <c r="I1223" s="16"/>
      <c r="J1223" s="16"/>
      <c r="K1223" s="16"/>
      <c r="L1223" s="16"/>
      <c r="M1223" s="16"/>
      <c r="N1223" s="16"/>
      <c r="O1223" s="16"/>
      <c r="P1223" s="16"/>
      <c r="Q1223" s="16"/>
      <c r="R1223" s="16"/>
      <c r="S1223" s="16"/>
      <c r="T1223" s="16"/>
      <c r="U1223" s="16"/>
      <c r="V1223" s="16"/>
      <c r="W1223" s="16"/>
      <c r="X1223" s="16"/>
      <c r="Y1223" s="16"/>
      <c r="Z1223" s="16"/>
    </row>
    <row r="1224" spans="1:26" ht="15.75" customHeight="1">
      <c r="B1224" s="18"/>
      <c r="C1224" s="33">
        <v>4714781020503</v>
      </c>
      <c r="D1224" s="14" t="s">
        <v>182</v>
      </c>
      <c r="E1224" s="18">
        <v>2</v>
      </c>
      <c r="F1224" s="18">
        <v>296</v>
      </c>
      <c r="G1224" s="19">
        <f t="shared" si="82"/>
        <v>0.33258426966292137</v>
      </c>
      <c r="H1224" s="16"/>
      <c r="I1224" s="16"/>
      <c r="J1224" s="16"/>
      <c r="K1224" s="16"/>
      <c r="L1224" s="16"/>
      <c r="M1224" s="16"/>
      <c r="N1224" s="16"/>
      <c r="O1224" s="16"/>
      <c r="P1224" s="16"/>
      <c r="Q1224" s="16"/>
      <c r="R1224" s="16"/>
      <c r="S1224" s="16"/>
      <c r="T1224" s="16"/>
      <c r="U1224" s="16"/>
      <c r="V1224" s="16"/>
      <c r="W1224" s="16"/>
      <c r="X1224" s="16"/>
      <c r="Y1224" s="16"/>
      <c r="Z1224" s="16"/>
    </row>
    <row r="1225" spans="1:26" ht="15.75" customHeight="1">
      <c r="B1225" s="18"/>
      <c r="C1225" s="33">
        <v>4714781020466</v>
      </c>
      <c r="D1225" s="14" t="s">
        <v>174</v>
      </c>
      <c r="E1225" s="18">
        <v>2</v>
      </c>
      <c r="F1225" s="18">
        <v>298</v>
      </c>
      <c r="G1225" s="19">
        <f t="shared" si="82"/>
        <v>0.33483146067415731</v>
      </c>
      <c r="H1225" s="16"/>
      <c r="I1225" s="16"/>
      <c r="J1225" s="16"/>
      <c r="K1225" s="16"/>
      <c r="L1225" s="16"/>
      <c r="M1225" s="16"/>
      <c r="N1225" s="16"/>
      <c r="O1225" s="16"/>
      <c r="P1225" s="16"/>
      <c r="Q1225" s="16"/>
      <c r="R1225" s="16"/>
      <c r="S1225" s="16"/>
      <c r="T1225" s="16"/>
      <c r="U1225" s="16"/>
      <c r="V1225" s="16"/>
      <c r="W1225" s="16"/>
      <c r="X1225" s="16"/>
      <c r="Y1225" s="16"/>
      <c r="Z1225" s="16"/>
    </row>
    <row r="1226" spans="1:26" ht="15.75" customHeight="1">
      <c r="A1226" s="21" t="s">
        <v>1177</v>
      </c>
      <c r="B1226" s="18">
        <v>1</v>
      </c>
      <c r="C1226" s="33">
        <v>4714781020558</v>
      </c>
      <c r="D1226" s="14" t="s">
        <v>190</v>
      </c>
      <c r="E1226" s="18">
        <v>6</v>
      </c>
      <c r="F1226" s="18">
        <v>890</v>
      </c>
      <c r="G1226" s="19">
        <f t="shared" si="82"/>
        <v>1</v>
      </c>
      <c r="H1226" s="16"/>
      <c r="I1226" s="16"/>
      <c r="J1226" s="16"/>
      <c r="K1226" s="16"/>
      <c r="L1226" s="16"/>
      <c r="M1226" s="16"/>
      <c r="N1226" s="16"/>
      <c r="O1226" s="16"/>
      <c r="P1226" s="16"/>
      <c r="Q1226" s="16"/>
      <c r="R1226" s="16"/>
      <c r="S1226" s="16"/>
      <c r="T1226" s="16"/>
      <c r="U1226" s="16"/>
      <c r="V1226" s="16"/>
      <c r="W1226" s="16"/>
      <c r="X1226" s="16"/>
      <c r="Y1226" s="16"/>
      <c r="Z1226" s="16"/>
    </row>
    <row r="1227" spans="1:26" ht="15.75" customHeight="1">
      <c r="A1227" s="21" t="s">
        <v>1178</v>
      </c>
      <c r="B1227" s="18">
        <v>1</v>
      </c>
      <c r="C1227" s="33">
        <v>4714781020503</v>
      </c>
      <c r="D1227" s="14" t="s">
        <v>182</v>
      </c>
      <c r="E1227" s="18">
        <v>6</v>
      </c>
      <c r="F1227" s="18">
        <v>890</v>
      </c>
      <c r="G1227" s="19">
        <f t="shared" si="82"/>
        <v>1</v>
      </c>
      <c r="H1227" s="16"/>
      <c r="I1227" s="16"/>
      <c r="J1227" s="16"/>
      <c r="K1227" s="16"/>
      <c r="L1227" s="16"/>
      <c r="M1227" s="16"/>
      <c r="N1227" s="16"/>
      <c r="O1227" s="16"/>
      <c r="P1227" s="16"/>
      <c r="Q1227" s="16"/>
      <c r="R1227" s="16"/>
      <c r="S1227" s="16"/>
      <c r="T1227" s="16"/>
      <c r="U1227" s="16"/>
      <c r="V1227" s="16"/>
      <c r="W1227" s="16"/>
      <c r="X1227" s="16"/>
      <c r="Y1227" s="16"/>
      <c r="Z1227" s="16"/>
    </row>
    <row r="1228" spans="1:26" ht="15.75" customHeight="1">
      <c r="A1228" s="21" t="s">
        <v>1179</v>
      </c>
      <c r="B1228" s="18">
        <v>1</v>
      </c>
      <c r="C1228" s="33">
        <v>4714781020466</v>
      </c>
      <c r="D1228" s="14" t="s">
        <v>174</v>
      </c>
      <c r="E1228" s="18">
        <v>6</v>
      </c>
      <c r="F1228" s="18">
        <v>890</v>
      </c>
      <c r="G1228" s="19">
        <f t="shared" si="82"/>
        <v>1</v>
      </c>
      <c r="H1228" s="16"/>
      <c r="I1228" s="16"/>
      <c r="J1228" s="16"/>
      <c r="K1228" s="16"/>
      <c r="L1228" s="16"/>
      <c r="M1228" s="16"/>
      <c r="N1228" s="16"/>
      <c r="O1228" s="16"/>
      <c r="P1228" s="16"/>
      <c r="Q1228" s="16"/>
      <c r="R1228" s="16"/>
      <c r="S1228" s="16"/>
      <c r="T1228" s="16"/>
      <c r="U1228" s="16"/>
      <c r="V1228" s="16"/>
      <c r="W1228" s="16"/>
      <c r="X1228" s="16"/>
      <c r="Y1228" s="16"/>
      <c r="Z1228" s="16"/>
    </row>
    <row r="1229" spans="1:26" ht="15.75" customHeight="1">
      <c r="A1229" s="21" t="s">
        <v>1180</v>
      </c>
      <c r="B1229" s="18">
        <v>2</v>
      </c>
      <c r="C1229" s="33">
        <v>4714781020503</v>
      </c>
      <c r="D1229" s="14" t="s">
        <v>182</v>
      </c>
      <c r="E1229" s="18">
        <v>3</v>
      </c>
      <c r="F1229" s="18">
        <v>445</v>
      </c>
      <c r="G1229" s="19">
        <f t="shared" si="82"/>
        <v>0.5</v>
      </c>
      <c r="H1229" s="16"/>
      <c r="I1229" s="16"/>
      <c r="J1229" s="16"/>
      <c r="K1229" s="16"/>
      <c r="L1229" s="16"/>
      <c r="M1229" s="16"/>
      <c r="N1229" s="16"/>
      <c r="O1229" s="16"/>
      <c r="P1229" s="16"/>
      <c r="Q1229" s="16"/>
      <c r="R1229" s="16"/>
      <c r="S1229" s="16"/>
      <c r="T1229" s="16"/>
      <c r="U1229" s="16"/>
      <c r="V1229" s="16"/>
      <c r="W1229" s="16"/>
      <c r="X1229" s="16"/>
      <c r="Y1229" s="16"/>
      <c r="Z1229" s="16"/>
    </row>
    <row r="1230" spans="1:26" ht="15.75" customHeight="1">
      <c r="A1230" s="21"/>
      <c r="B1230" s="18"/>
      <c r="C1230" s="33">
        <v>4714781020466</v>
      </c>
      <c r="D1230" s="14" t="s">
        <v>174</v>
      </c>
      <c r="E1230" s="18">
        <v>3</v>
      </c>
      <c r="F1230" s="18">
        <v>445</v>
      </c>
      <c r="G1230" s="19">
        <f t="shared" si="82"/>
        <v>0.5</v>
      </c>
      <c r="H1230" s="16"/>
      <c r="I1230" s="16"/>
      <c r="J1230" s="16"/>
      <c r="K1230" s="16"/>
      <c r="L1230" s="16"/>
      <c r="M1230" s="16"/>
      <c r="N1230" s="16"/>
      <c r="O1230" s="16"/>
      <c r="P1230" s="16"/>
      <c r="Q1230" s="16"/>
      <c r="R1230" s="16"/>
      <c r="S1230" s="16"/>
      <c r="T1230" s="16"/>
      <c r="U1230" s="16"/>
      <c r="V1230" s="16"/>
      <c r="W1230" s="16"/>
      <c r="X1230" s="16"/>
      <c r="Y1230" s="16"/>
      <c r="Z1230" s="16"/>
    </row>
    <row r="1231" spans="1:26" ht="15.75" customHeight="1">
      <c r="A1231" s="21" t="s">
        <v>1181</v>
      </c>
      <c r="B1231" s="18">
        <v>2</v>
      </c>
      <c r="C1231" s="33">
        <v>4714781020503</v>
      </c>
      <c r="D1231" s="14" t="s">
        <v>182</v>
      </c>
      <c r="E1231" s="18">
        <v>3</v>
      </c>
      <c r="F1231" s="18">
        <v>445</v>
      </c>
      <c r="G1231" s="19">
        <f t="shared" si="82"/>
        <v>0.5</v>
      </c>
      <c r="H1231" s="16"/>
      <c r="I1231" s="16"/>
      <c r="J1231" s="16"/>
      <c r="K1231" s="16"/>
      <c r="L1231" s="16"/>
      <c r="M1231" s="16"/>
      <c r="N1231" s="16"/>
      <c r="O1231" s="16"/>
      <c r="P1231" s="16"/>
      <c r="Q1231" s="16"/>
      <c r="R1231" s="16"/>
      <c r="S1231" s="16"/>
      <c r="T1231" s="16"/>
      <c r="U1231" s="16"/>
      <c r="V1231" s="16"/>
      <c r="W1231" s="16"/>
      <c r="X1231" s="16"/>
      <c r="Y1231" s="16"/>
      <c r="Z1231" s="16"/>
    </row>
    <row r="1232" spans="1:26" ht="15.75" customHeight="1">
      <c r="A1232" s="21"/>
      <c r="B1232" s="18"/>
      <c r="C1232" s="33">
        <v>4714781020558</v>
      </c>
      <c r="D1232" s="14" t="s">
        <v>190</v>
      </c>
      <c r="E1232" s="18">
        <v>3</v>
      </c>
      <c r="F1232" s="18">
        <v>445</v>
      </c>
      <c r="G1232" s="19">
        <f t="shared" si="82"/>
        <v>0.5</v>
      </c>
      <c r="H1232" s="16"/>
      <c r="I1232" s="16"/>
      <c r="J1232" s="16"/>
      <c r="K1232" s="16"/>
      <c r="L1232" s="16"/>
      <c r="M1232" s="16"/>
      <c r="N1232" s="16"/>
      <c r="O1232" s="16"/>
      <c r="P1232" s="16"/>
      <c r="Q1232" s="16"/>
      <c r="R1232" s="16"/>
      <c r="S1232" s="16"/>
      <c r="T1232" s="16"/>
      <c r="U1232" s="16"/>
      <c r="V1232" s="16"/>
      <c r="W1232" s="16"/>
      <c r="X1232" s="16"/>
      <c r="Y1232" s="16"/>
      <c r="Z1232" s="16"/>
    </row>
    <row r="1233" spans="1:26" ht="15.75" customHeight="1">
      <c r="A1233" s="21" t="s">
        <v>1182</v>
      </c>
      <c r="B1233" s="18">
        <v>2</v>
      </c>
      <c r="C1233" s="33">
        <v>4714781020466</v>
      </c>
      <c r="D1233" s="14" t="s">
        <v>174</v>
      </c>
      <c r="E1233" s="18">
        <v>3</v>
      </c>
      <c r="F1233" s="18">
        <v>445</v>
      </c>
      <c r="G1233" s="19">
        <f t="shared" si="82"/>
        <v>0.5</v>
      </c>
      <c r="H1233" s="16"/>
      <c r="I1233" s="16"/>
      <c r="J1233" s="16"/>
      <c r="K1233" s="16"/>
      <c r="L1233" s="16"/>
      <c r="M1233" s="16"/>
      <c r="N1233" s="16"/>
      <c r="O1233" s="16"/>
      <c r="P1233" s="16"/>
      <c r="Q1233" s="16"/>
      <c r="R1233" s="16"/>
      <c r="S1233" s="16"/>
      <c r="T1233" s="16"/>
      <c r="U1233" s="16"/>
      <c r="V1233" s="16"/>
      <c r="W1233" s="16"/>
      <c r="X1233" s="16"/>
      <c r="Y1233" s="16"/>
      <c r="Z1233" s="16"/>
    </row>
    <row r="1234" spans="1:26" ht="15.75" customHeight="1">
      <c r="A1234" s="21"/>
      <c r="B1234" s="18"/>
      <c r="C1234" s="33">
        <v>4714781020558</v>
      </c>
      <c r="D1234" s="14" t="s">
        <v>190</v>
      </c>
      <c r="E1234" s="18">
        <v>3</v>
      </c>
      <c r="F1234" s="18">
        <v>445</v>
      </c>
      <c r="G1234" s="19">
        <f t="shared" si="82"/>
        <v>0.5</v>
      </c>
      <c r="H1234" s="16"/>
      <c r="I1234" s="16"/>
      <c r="J1234" s="16"/>
      <c r="K1234" s="16"/>
      <c r="L1234" s="16"/>
      <c r="M1234" s="16"/>
      <c r="N1234" s="16"/>
      <c r="O1234" s="16"/>
      <c r="P1234" s="16"/>
      <c r="Q1234" s="16"/>
      <c r="R1234" s="16"/>
      <c r="S1234" s="16"/>
      <c r="T1234" s="16"/>
      <c r="U1234" s="16"/>
      <c r="V1234" s="16"/>
      <c r="W1234" s="16"/>
      <c r="X1234" s="16"/>
      <c r="Y1234" s="16"/>
      <c r="Z1234" s="16"/>
    </row>
    <row r="1235" spans="1:26" ht="15.75" customHeight="1">
      <c r="A1235" s="21" t="s">
        <v>1175</v>
      </c>
      <c r="B1235" s="14">
        <v>3</v>
      </c>
      <c r="C1235" s="35" t="s">
        <v>887</v>
      </c>
      <c r="D1235" s="16" t="s">
        <v>167</v>
      </c>
      <c r="E1235" s="18">
        <v>2</v>
      </c>
      <c r="F1235" s="18">
        <v>260</v>
      </c>
      <c r="G1235" s="19">
        <f t="shared" ref="G1235:G1246" si="83">F1235/780</f>
        <v>0.33333333333333331</v>
      </c>
      <c r="H1235" s="16"/>
      <c r="I1235" s="16"/>
      <c r="J1235" s="16"/>
      <c r="K1235" s="16"/>
      <c r="L1235" s="16"/>
      <c r="M1235" s="16"/>
      <c r="N1235" s="16"/>
      <c r="O1235" s="16"/>
      <c r="P1235" s="16"/>
      <c r="Q1235" s="16"/>
      <c r="R1235" s="16"/>
      <c r="S1235" s="16"/>
      <c r="T1235" s="16"/>
      <c r="U1235" s="16"/>
      <c r="V1235" s="16"/>
      <c r="W1235" s="16"/>
      <c r="X1235" s="16"/>
      <c r="Y1235" s="16"/>
      <c r="Z1235" s="16"/>
    </row>
    <row r="1236" spans="1:26" ht="15.75" customHeight="1">
      <c r="A1236" s="21"/>
      <c r="B1236" s="16"/>
      <c r="C1236" s="35">
        <v>4714781021012</v>
      </c>
      <c r="D1236" s="16" t="s">
        <v>168</v>
      </c>
      <c r="E1236" s="18">
        <v>2</v>
      </c>
      <c r="F1236" s="18">
        <v>260</v>
      </c>
      <c r="G1236" s="19">
        <f t="shared" si="83"/>
        <v>0.33333333333333331</v>
      </c>
      <c r="H1236" s="16"/>
      <c r="I1236" s="16"/>
      <c r="J1236" s="16"/>
      <c r="K1236" s="16"/>
      <c r="L1236" s="16"/>
      <c r="M1236" s="16"/>
      <c r="N1236" s="16"/>
      <c r="O1236" s="16"/>
      <c r="P1236" s="16"/>
      <c r="Q1236" s="16"/>
      <c r="R1236" s="16"/>
      <c r="S1236" s="16"/>
      <c r="T1236" s="16"/>
      <c r="U1236" s="16"/>
      <c r="V1236" s="16"/>
      <c r="W1236" s="16"/>
      <c r="X1236" s="16"/>
      <c r="Y1236" s="16"/>
      <c r="Z1236" s="16"/>
    </row>
    <row r="1237" spans="1:26" ht="15.75" customHeight="1">
      <c r="A1237" s="21"/>
      <c r="B1237" s="16"/>
      <c r="C1237" s="35">
        <v>4714781021029</v>
      </c>
      <c r="D1237" s="16" t="s">
        <v>169</v>
      </c>
      <c r="E1237" s="18">
        <v>2</v>
      </c>
      <c r="F1237" s="18">
        <v>260</v>
      </c>
      <c r="G1237" s="19">
        <f t="shared" si="83"/>
        <v>0.33333333333333331</v>
      </c>
      <c r="H1237" s="16"/>
      <c r="I1237" s="16"/>
      <c r="J1237" s="16"/>
      <c r="K1237" s="16"/>
      <c r="L1237" s="16"/>
      <c r="M1237" s="16"/>
      <c r="N1237" s="16"/>
      <c r="O1237" s="16"/>
      <c r="P1237" s="16"/>
      <c r="Q1237" s="16"/>
      <c r="R1237" s="16"/>
      <c r="S1237" s="16"/>
      <c r="T1237" s="16"/>
      <c r="U1237" s="16"/>
      <c r="V1237" s="16"/>
      <c r="W1237" s="16"/>
      <c r="X1237" s="16"/>
      <c r="Y1237" s="16"/>
      <c r="Z1237" s="16"/>
    </row>
    <row r="1238" spans="1:26" ht="15.75" customHeight="1">
      <c r="A1238" s="21" t="s">
        <v>1183</v>
      </c>
      <c r="B1238" s="14">
        <v>1</v>
      </c>
      <c r="C1238" s="35" t="s">
        <v>887</v>
      </c>
      <c r="D1238" s="16" t="s">
        <v>167</v>
      </c>
      <c r="E1238" s="18">
        <v>6</v>
      </c>
      <c r="F1238" s="18">
        <v>780</v>
      </c>
      <c r="G1238" s="19">
        <f t="shared" si="83"/>
        <v>1</v>
      </c>
      <c r="H1238" s="16"/>
      <c r="I1238" s="16"/>
      <c r="J1238" s="16"/>
      <c r="K1238" s="16"/>
      <c r="L1238" s="16"/>
      <c r="M1238" s="16"/>
      <c r="N1238" s="16"/>
      <c r="O1238" s="16"/>
      <c r="P1238" s="16"/>
      <c r="Q1238" s="16"/>
      <c r="R1238" s="16"/>
      <c r="S1238" s="16"/>
      <c r="T1238" s="16"/>
      <c r="U1238" s="16"/>
      <c r="V1238" s="16"/>
      <c r="W1238" s="16"/>
      <c r="X1238" s="16"/>
      <c r="Y1238" s="16"/>
      <c r="Z1238" s="16"/>
    </row>
    <row r="1239" spans="1:26" ht="15.75" customHeight="1">
      <c r="A1239" s="21" t="s">
        <v>1184</v>
      </c>
      <c r="B1239" s="14">
        <v>1</v>
      </c>
      <c r="C1239" s="35">
        <v>4714781021012</v>
      </c>
      <c r="D1239" s="16" t="s">
        <v>168</v>
      </c>
      <c r="E1239" s="18">
        <v>6</v>
      </c>
      <c r="F1239" s="18">
        <v>780</v>
      </c>
      <c r="G1239" s="19">
        <f t="shared" si="83"/>
        <v>1</v>
      </c>
      <c r="H1239" s="16"/>
      <c r="I1239" s="16"/>
      <c r="J1239" s="16"/>
      <c r="K1239" s="16"/>
      <c r="L1239" s="16"/>
      <c r="M1239" s="16"/>
      <c r="N1239" s="16"/>
      <c r="O1239" s="16"/>
      <c r="P1239" s="16"/>
      <c r="Q1239" s="16"/>
      <c r="R1239" s="16"/>
      <c r="S1239" s="16"/>
      <c r="T1239" s="16"/>
      <c r="U1239" s="16"/>
      <c r="V1239" s="16"/>
      <c r="W1239" s="16"/>
      <c r="X1239" s="16"/>
      <c r="Y1239" s="16"/>
      <c r="Z1239" s="16"/>
    </row>
    <row r="1240" spans="1:26" ht="15.75" customHeight="1">
      <c r="A1240" s="21" t="s">
        <v>1185</v>
      </c>
      <c r="B1240" s="14">
        <v>1</v>
      </c>
      <c r="C1240" s="35">
        <v>4714781021029</v>
      </c>
      <c r="D1240" s="16" t="s">
        <v>169</v>
      </c>
      <c r="E1240" s="18">
        <v>6</v>
      </c>
      <c r="F1240" s="18">
        <v>780</v>
      </c>
      <c r="G1240" s="19">
        <f t="shared" si="83"/>
        <v>1</v>
      </c>
      <c r="H1240" s="16"/>
      <c r="I1240" s="16"/>
      <c r="J1240" s="16"/>
      <c r="K1240" s="16"/>
      <c r="L1240" s="16"/>
      <c r="M1240" s="16"/>
      <c r="N1240" s="16"/>
      <c r="O1240" s="16"/>
      <c r="P1240" s="16"/>
      <c r="Q1240" s="16"/>
      <c r="R1240" s="16"/>
      <c r="S1240" s="16"/>
      <c r="T1240" s="16"/>
      <c r="U1240" s="16"/>
      <c r="V1240" s="16"/>
      <c r="W1240" s="16"/>
      <c r="X1240" s="16"/>
      <c r="Y1240" s="16"/>
      <c r="Z1240" s="16"/>
    </row>
    <row r="1241" spans="1:26" ht="15.75" customHeight="1">
      <c r="A1241" s="21" t="s">
        <v>1186</v>
      </c>
      <c r="B1241" s="14">
        <v>2</v>
      </c>
      <c r="C1241" s="35">
        <v>4714781021029</v>
      </c>
      <c r="D1241" s="16" t="s">
        <v>169</v>
      </c>
      <c r="E1241" s="18">
        <v>3</v>
      </c>
      <c r="F1241" s="18">
        <v>390</v>
      </c>
      <c r="G1241" s="19">
        <f t="shared" si="83"/>
        <v>0.5</v>
      </c>
      <c r="H1241" s="16"/>
      <c r="I1241" s="16"/>
      <c r="J1241" s="16"/>
      <c r="K1241" s="16"/>
      <c r="L1241" s="16"/>
      <c r="M1241" s="16"/>
      <c r="N1241" s="16"/>
      <c r="O1241" s="16"/>
      <c r="P1241" s="16"/>
      <c r="Q1241" s="16"/>
      <c r="R1241" s="16"/>
      <c r="S1241" s="16"/>
      <c r="T1241" s="16"/>
      <c r="U1241" s="16"/>
      <c r="V1241" s="16"/>
      <c r="W1241" s="16"/>
      <c r="X1241" s="16"/>
      <c r="Y1241" s="16"/>
      <c r="Z1241" s="16"/>
    </row>
    <row r="1242" spans="1:26" ht="15.75" customHeight="1">
      <c r="B1242" s="14"/>
      <c r="C1242" s="35">
        <v>4714781021012</v>
      </c>
      <c r="D1242" s="16" t="s">
        <v>168</v>
      </c>
      <c r="E1242" s="18">
        <v>3</v>
      </c>
      <c r="F1242" s="18">
        <v>390</v>
      </c>
      <c r="G1242" s="19">
        <f t="shared" si="83"/>
        <v>0.5</v>
      </c>
      <c r="H1242" s="16"/>
      <c r="I1242" s="16"/>
      <c r="J1242" s="16"/>
      <c r="K1242" s="16"/>
      <c r="L1242" s="16"/>
      <c r="M1242" s="16"/>
      <c r="N1242" s="16"/>
      <c r="O1242" s="16"/>
      <c r="P1242" s="16"/>
      <c r="Q1242" s="16"/>
      <c r="R1242" s="16"/>
      <c r="S1242" s="16"/>
      <c r="T1242" s="16"/>
      <c r="U1242" s="16"/>
      <c r="V1242" s="16"/>
      <c r="W1242" s="16"/>
      <c r="X1242" s="16"/>
      <c r="Y1242" s="16"/>
      <c r="Z1242" s="16"/>
    </row>
    <row r="1243" spans="1:26" ht="15.75" customHeight="1">
      <c r="A1243" s="21" t="s">
        <v>1187</v>
      </c>
      <c r="B1243" s="14">
        <v>2</v>
      </c>
      <c r="C1243" s="35">
        <v>4714781021029</v>
      </c>
      <c r="D1243" s="16" t="s">
        <v>169</v>
      </c>
      <c r="E1243" s="18">
        <v>3</v>
      </c>
      <c r="F1243" s="18">
        <v>390</v>
      </c>
      <c r="G1243" s="19">
        <f t="shared" si="83"/>
        <v>0.5</v>
      </c>
      <c r="H1243" s="16"/>
      <c r="I1243" s="16"/>
      <c r="J1243" s="16"/>
      <c r="K1243" s="16"/>
      <c r="L1243" s="16"/>
      <c r="M1243" s="16"/>
      <c r="N1243" s="16"/>
      <c r="O1243" s="16"/>
      <c r="P1243" s="16"/>
      <c r="Q1243" s="16"/>
      <c r="R1243" s="16"/>
      <c r="S1243" s="16"/>
      <c r="T1243" s="16"/>
      <c r="U1243" s="16"/>
      <c r="V1243" s="16"/>
      <c r="W1243" s="16"/>
      <c r="X1243" s="16"/>
      <c r="Y1243" s="16"/>
      <c r="Z1243" s="16"/>
    </row>
    <row r="1244" spans="1:26" ht="15.75" customHeight="1">
      <c r="A1244" s="21"/>
      <c r="B1244" s="14"/>
      <c r="C1244" s="35" t="s">
        <v>887</v>
      </c>
      <c r="D1244" s="16" t="s">
        <v>167</v>
      </c>
      <c r="E1244" s="18">
        <v>3</v>
      </c>
      <c r="F1244" s="18">
        <v>390</v>
      </c>
      <c r="G1244" s="19">
        <f t="shared" si="83"/>
        <v>0.5</v>
      </c>
      <c r="H1244" s="16"/>
      <c r="I1244" s="16"/>
      <c r="J1244" s="16"/>
      <c r="K1244" s="16"/>
      <c r="L1244" s="16"/>
      <c r="M1244" s="16"/>
      <c r="N1244" s="16"/>
      <c r="O1244" s="16"/>
      <c r="P1244" s="16"/>
      <c r="Q1244" s="16"/>
      <c r="R1244" s="16"/>
      <c r="S1244" s="16"/>
      <c r="T1244" s="16"/>
      <c r="U1244" s="16"/>
      <c r="V1244" s="16"/>
      <c r="W1244" s="16"/>
      <c r="X1244" s="16"/>
      <c r="Y1244" s="16"/>
      <c r="Z1244" s="16"/>
    </row>
    <row r="1245" spans="1:26" ht="15.75" customHeight="1">
      <c r="A1245" s="21" t="s">
        <v>1188</v>
      </c>
      <c r="B1245" s="14">
        <v>2</v>
      </c>
      <c r="C1245" s="35">
        <v>4714781021012</v>
      </c>
      <c r="D1245" s="16" t="s">
        <v>168</v>
      </c>
      <c r="E1245" s="18">
        <v>3</v>
      </c>
      <c r="F1245" s="18">
        <v>390</v>
      </c>
      <c r="G1245" s="19">
        <f t="shared" si="83"/>
        <v>0.5</v>
      </c>
      <c r="H1245" s="16"/>
      <c r="I1245" s="16"/>
      <c r="J1245" s="16"/>
      <c r="K1245" s="16"/>
      <c r="L1245" s="16"/>
      <c r="M1245" s="16"/>
      <c r="N1245" s="16"/>
      <c r="O1245" s="16"/>
      <c r="P1245" s="16"/>
      <c r="Q1245" s="16"/>
      <c r="R1245" s="16"/>
      <c r="S1245" s="16"/>
      <c r="T1245" s="16"/>
      <c r="U1245" s="16"/>
      <c r="V1245" s="16"/>
      <c r="W1245" s="16"/>
      <c r="X1245" s="16"/>
      <c r="Y1245" s="16"/>
      <c r="Z1245" s="16"/>
    </row>
    <row r="1246" spans="1:26" ht="15.75" customHeight="1">
      <c r="A1246" s="21"/>
      <c r="B1246" s="14"/>
      <c r="C1246" s="35" t="s">
        <v>887</v>
      </c>
      <c r="D1246" s="16" t="s">
        <v>167</v>
      </c>
      <c r="E1246" s="18">
        <v>3</v>
      </c>
      <c r="F1246" s="18">
        <v>390</v>
      </c>
      <c r="G1246" s="19">
        <f t="shared" si="83"/>
        <v>0.5</v>
      </c>
      <c r="H1246" s="16"/>
      <c r="I1246" s="16"/>
      <c r="J1246" s="16"/>
      <c r="K1246" s="16"/>
      <c r="L1246" s="16"/>
      <c r="M1246" s="16"/>
      <c r="N1246" s="16"/>
      <c r="O1246" s="16"/>
      <c r="P1246" s="16"/>
      <c r="Q1246" s="16"/>
      <c r="R1246" s="16"/>
      <c r="S1246" s="16"/>
      <c r="T1246" s="16"/>
      <c r="U1246" s="16"/>
      <c r="V1246" s="16"/>
      <c r="W1246" s="16"/>
      <c r="X1246" s="16"/>
      <c r="Y1246" s="16"/>
      <c r="Z1246" s="16"/>
    </row>
    <row r="1247" spans="1:26" ht="15.75" customHeight="1">
      <c r="A1247" s="21" t="s">
        <v>1189</v>
      </c>
      <c r="B1247" s="18">
        <v>6</v>
      </c>
      <c r="C1247" s="35">
        <v>4714781021029</v>
      </c>
      <c r="D1247" s="16" t="s">
        <v>169</v>
      </c>
      <c r="E1247" s="18">
        <v>1</v>
      </c>
      <c r="F1247" s="18">
        <v>133</v>
      </c>
      <c r="G1247" s="19">
        <f t="shared" ref="G1247:G1270" si="84">F1247/820</f>
        <v>0.16219512195121952</v>
      </c>
      <c r="H1247" s="16"/>
      <c r="I1247" s="16"/>
      <c r="J1247" s="16"/>
      <c r="K1247" s="16"/>
      <c r="L1247" s="16"/>
      <c r="M1247" s="16"/>
      <c r="N1247" s="16"/>
      <c r="O1247" s="16"/>
      <c r="P1247" s="16"/>
      <c r="Q1247" s="16"/>
      <c r="R1247" s="16"/>
      <c r="S1247" s="16"/>
      <c r="T1247" s="16"/>
      <c r="U1247" s="16"/>
      <c r="V1247" s="16"/>
      <c r="W1247" s="16"/>
      <c r="X1247" s="16"/>
      <c r="Y1247" s="16"/>
      <c r="Z1247" s="16"/>
    </row>
    <row r="1248" spans="1:26" ht="15.75" customHeight="1">
      <c r="A1248" s="21"/>
      <c r="B1248" s="16"/>
      <c r="C1248" s="35">
        <v>4714781021012</v>
      </c>
      <c r="D1248" s="16" t="s">
        <v>168</v>
      </c>
      <c r="E1248" s="18">
        <v>1</v>
      </c>
      <c r="F1248" s="18">
        <v>133</v>
      </c>
      <c r="G1248" s="19">
        <f t="shared" si="84"/>
        <v>0.16219512195121952</v>
      </c>
      <c r="H1248" s="16"/>
      <c r="I1248" s="16"/>
      <c r="J1248" s="16"/>
      <c r="K1248" s="16"/>
      <c r="L1248" s="16"/>
      <c r="M1248" s="16"/>
      <c r="N1248" s="16"/>
      <c r="O1248" s="16"/>
      <c r="P1248" s="16"/>
      <c r="Q1248" s="16"/>
      <c r="R1248" s="16"/>
      <c r="S1248" s="16"/>
      <c r="T1248" s="16"/>
      <c r="U1248" s="16"/>
      <c r="V1248" s="16"/>
      <c r="W1248" s="16"/>
      <c r="X1248" s="16"/>
      <c r="Y1248" s="16"/>
      <c r="Z1248" s="16"/>
    </row>
    <row r="1249" spans="1:26" ht="15.75" customHeight="1">
      <c r="A1249" s="21"/>
      <c r="B1249" s="16"/>
      <c r="C1249" s="35">
        <v>4714781021395</v>
      </c>
      <c r="D1249" s="16" t="s">
        <v>938</v>
      </c>
      <c r="E1249" s="18">
        <v>1</v>
      </c>
      <c r="F1249" s="18">
        <v>134</v>
      </c>
      <c r="G1249" s="19">
        <f t="shared" si="84"/>
        <v>0.16341463414634147</v>
      </c>
      <c r="H1249" s="16"/>
      <c r="I1249" s="16"/>
      <c r="J1249" s="16"/>
      <c r="K1249" s="16"/>
      <c r="L1249" s="16"/>
      <c r="M1249" s="16"/>
      <c r="N1249" s="16"/>
      <c r="O1249" s="16"/>
      <c r="P1249" s="16"/>
      <c r="Q1249" s="16"/>
      <c r="R1249" s="16"/>
      <c r="S1249" s="16"/>
      <c r="T1249" s="16"/>
      <c r="U1249" s="16"/>
      <c r="V1249" s="16"/>
      <c r="W1249" s="16"/>
      <c r="X1249" s="16"/>
      <c r="Y1249" s="16"/>
      <c r="Z1249" s="16"/>
    </row>
    <row r="1250" spans="1:26" ht="15.75" customHeight="1">
      <c r="A1250" s="21"/>
      <c r="B1250" s="16"/>
      <c r="C1250" s="33">
        <v>4714781020466</v>
      </c>
      <c r="D1250" s="16" t="s">
        <v>174</v>
      </c>
      <c r="E1250" s="18">
        <v>1</v>
      </c>
      <c r="F1250" s="18">
        <v>140</v>
      </c>
      <c r="G1250" s="19">
        <f t="shared" si="84"/>
        <v>0.17073170731707318</v>
      </c>
      <c r="H1250" s="16"/>
      <c r="I1250" s="16"/>
      <c r="J1250" s="16"/>
      <c r="K1250" s="16"/>
      <c r="L1250" s="16"/>
      <c r="M1250" s="16"/>
      <c r="N1250" s="16"/>
      <c r="O1250" s="16"/>
      <c r="P1250" s="16"/>
      <c r="Q1250" s="16"/>
      <c r="R1250" s="16"/>
      <c r="S1250" s="16"/>
      <c r="T1250" s="16"/>
      <c r="U1250" s="16"/>
      <c r="V1250" s="16"/>
      <c r="W1250" s="16"/>
      <c r="X1250" s="16"/>
      <c r="Y1250" s="16"/>
      <c r="Z1250" s="16"/>
    </row>
    <row r="1251" spans="1:26" ht="15.75" customHeight="1">
      <c r="B1251" s="16"/>
      <c r="C1251" s="33">
        <v>4714781020503</v>
      </c>
      <c r="D1251" s="16" t="s">
        <v>182</v>
      </c>
      <c r="E1251" s="18">
        <v>1</v>
      </c>
      <c r="F1251" s="18">
        <v>140</v>
      </c>
      <c r="G1251" s="19">
        <f t="shared" si="84"/>
        <v>0.17073170731707318</v>
      </c>
      <c r="H1251" s="16"/>
      <c r="I1251" s="16"/>
      <c r="J1251" s="16"/>
      <c r="K1251" s="16"/>
      <c r="L1251" s="16"/>
      <c r="M1251" s="16"/>
      <c r="N1251" s="16"/>
      <c r="O1251" s="16"/>
      <c r="P1251" s="16"/>
      <c r="Q1251" s="16"/>
      <c r="R1251" s="16"/>
      <c r="S1251" s="16"/>
      <c r="T1251" s="16"/>
      <c r="U1251" s="16"/>
      <c r="V1251" s="16"/>
      <c r="W1251" s="16"/>
      <c r="X1251" s="16"/>
      <c r="Y1251" s="16"/>
      <c r="Z1251" s="16"/>
    </row>
    <row r="1252" spans="1:26" ht="15.75" customHeight="1">
      <c r="B1252" s="16"/>
      <c r="C1252" s="33">
        <v>4714781020558</v>
      </c>
      <c r="D1252" s="16" t="s">
        <v>190</v>
      </c>
      <c r="E1252" s="18">
        <v>1</v>
      </c>
      <c r="F1252" s="18">
        <v>140</v>
      </c>
      <c r="G1252" s="19">
        <f t="shared" si="84"/>
        <v>0.17073170731707318</v>
      </c>
      <c r="H1252" s="16"/>
      <c r="I1252" s="16"/>
      <c r="J1252" s="16"/>
      <c r="K1252" s="16"/>
      <c r="L1252" s="16"/>
      <c r="M1252" s="16"/>
      <c r="N1252" s="16"/>
      <c r="O1252" s="16"/>
      <c r="P1252" s="16"/>
      <c r="Q1252" s="16"/>
      <c r="R1252" s="16"/>
      <c r="S1252" s="16"/>
      <c r="T1252" s="16"/>
      <c r="U1252" s="16"/>
      <c r="V1252" s="16"/>
      <c r="W1252" s="16"/>
      <c r="X1252" s="16"/>
      <c r="Y1252" s="16"/>
      <c r="Z1252" s="16"/>
    </row>
    <row r="1253" spans="1:26" ht="15.75" customHeight="1">
      <c r="A1253" s="16" t="s">
        <v>1190</v>
      </c>
      <c r="B1253" s="18">
        <v>2</v>
      </c>
      <c r="C1253" s="35">
        <v>4714781021029</v>
      </c>
      <c r="D1253" s="16" t="s">
        <v>169</v>
      </c>
      <c r="E1253" s="18">
        <v>3</v>
      </c>
      <c r="F1253" s="18">
        <v>400</v>
      </c>
      <c r="G1253" s="19">
        <f t="shared" si="84"/>
        <v>0.48780487804878048</v>
      </c>
      <c r="H1253" s="16"/>
      <c r="I1253" s="16"/>
      <c r="J1253" s="16"/>
      <c r="K1253" s="16"/>
      <c r="L1253" s="16"/>
      <c r="M1253" s="16"/>
      <c r="N1253" s="16"/>
      <c r="O1253" s="16"/>
      <c r="P1253" s="16"/>
      <c r="Q1253" s="16"/>
      <c r="R1253" s="16"/>
      <c r="S1253" s="16"/>
      <c r="T1253" s="16"/>
      <c r="U1253" s="16"/>
      <c r="V1253" s="16"/>
      <c r="W1253" s="16"/>
      <c r="X1253" s="16"/>
      <c r="Y1253" s="16"/>
      <c r="Z1253" s="16"/>
    </row>
    <row r="1254" spans="1:26" ht="15.75" customHeight="1">
      <c r="B1254" s="16"/>
      <c r="C1254" s="33">
        <v>4714781020558</v>
      </c>
      <c r="D1254" s="16" t="s">
        <v>190</v>
      </c>
      <c r="E1254" s="18">
        <v>3</v>
      </c>
      <c r="F1254" s="18">
        <v>420</v>
      </c>
      <c r="G1254" s="19">
        <f t="shared" si="84"/>
        <v>0.51219512195121952</v>
      </c>
      <c r="H1254" s="16"/>
      <c r="I1254" s="16"/>
      <c r="J1254" s="16"/>
      <c r="K1254" s="16"/>
      <c r="L1254" s="16"/>
      <c r="M1254" s="16"/>
      <c r="N1254" s="16"/>
      <c r="O1254" s="16"/>
      <c r="P1254" s="16"/>
      <c r="Q1254" s="16"/>
      <c r="R1254" s="16"/>
      <c r="S1254" s="16"/>
      <c r="T1254" s="16"/>
      <c r="U1254" s="16"/>
      <c r="V1254" s="16"/>
      <c r="W1254" s="16"/>
      <c r="X1254" s="16"/>
      <c r="Y1254" s="16"/>
      <c r="Z1254" s="16"/>
    </row>
    <row r="1255" spans="1:26" ht="15.75" customHeight="1">
      <c r="A1255" s="16" t="s">
        <v>1191</v>
      </c>
      <c r="B1255" s="18">
        <v>2</v>
      </c>
      <c r="C1255" s="35">
        <v>4714781021029</v>
      </c>
      <c r="D1255" s="16" t="s">
        <v>169</v>
      </c>
      <c r="E1255" s="18">
        <v>3</v>
      </c>
      <c r="F1255" s="18">
        <v>400</v>
      </c>
      <c r="G1255" s="19">
        <f t="shared" si="84"/>
        <v>0.48780487804878048</v>
      </c>
      <c r="H1255" s="16"/>
      <c r="I1255" s="16"/>
      <c r="J1255" s="16"/>
      <c r="K1255" s="16"/>
      <c r="L1255" s="16"/>
      <c r="M1255" s="16"/>
      <c r="N1255" s="16"/>
      <c r="O1255" s="16"/>
      <c r="P1255" s="16"/>
      <c r="Q1255" s="16"/>
      <c r="R1255" s="16"/>
      <c r="S1255" s="16"/>
      <c r="T1255" s="16"/>
      <c r="U1255" s="16"/>
      <c r="V1255" s="16"/>
      <c r="W1255" s="16"/>
      <c r="X1255" s="16"/>
      <c r="Y1255" s="16"/>
      <c r="Z1255" s="16"/>
    </row>
    <row r="1256" spans="1:26" ht="15.75" customHeight="1">
      <c r="B1256" s="16"/>
      <c r="C1256" s="33">
        <v>4714781020466</v>
      </c>
      <c r="D1256" s="16" t="s">
        <v>174</v>
      </c>
      <c r="E1256" s="18">
        <v>3</v>
      </c>
      <c r="F1256" s="18">
        <v>420</v>
      </c>
      <c r="G1256" s="19">
        <f t="shared" si="84"/>
        <v>0.51219512195121952</v>
      </c>
      <c r="H1256" s="16"/>
      <c r="I1256" s="16"/>
      <c r="J1256" s="16"/>
      <c r="K1256" s="16"/>
      <c r="L1256" s="16"/>
      <c r="M1256" s="16"/>
      <c r="N1256" s="16"/>
      <c r="O1256" s="16"/>
      <c r="P1256" s="16"/>
      <c r="Q1256" s="16"/>
      <c r="R1256" s="16"/>
      <c r="S1256" s="16"/>
      <c r="T1256" s="16"/>
      <c r="U1256" s="16"/>
      <c r="V1256" s="16"/>
      <c r="W1256" s="16"/>
      <c r="X1256" s="16"/>
      <c r="Y1256" s="16"/>
      <c r="Z1256" s="16"/>
    </row>
    <row r="1257" spans="1:26" ht="15.75" customHeight="1">
      <c r="A1257" s="16" t="s">
        <v>1192</v>
      </c>
      <c r="B1257" s="18">
        <v>2</v>
      </c>
      <c r="C1257" s="35">
        <v>4714781021029</v>
      </c>
      <c r="D1257" s="16" t="s">
        <v>169</v>
      </c>
      <c r="E1257" s="18">
        <v>3</v>
      </c>
      <c r="F1257" s="18">
        <v>400</v>
      </c>
      <c r="G1257" s="19">
        <f t="shared" si="84"/>
        <v>0.48780487804878048</v>
      </c>
      <c r="H1257" s="16"/>
      <c r="I1257" s="16"/>
      <c r="J1257" s="16"/>
      <c r="K1257" s="16"/>
      <c r="L1257" s="16"/>
      <c r="M1257" s="16"/>
      <c r="N1257" s="16"/>
      <c r="O1257" s="16"/>
      <c r="P1257" s="16"/>
      <c r="Q1257" s="16"/>
      <c r="R1257" s="16"/>
      <c r="S1257" s="16"/>
      <c r="T1257" s="16"/>
      <c r="U1257" s="16"/>
      <c r="V1257" s="16"/>
      <c r="W1257" s="16"/>
      <c r="X1257" s="16"/>
      <c r="Y1257" s="16"/>
      <c r="Z1257" s="16"/>
    </row>
    <row r="1258" spans="1:26" ht="15.75" customHeight="1">
      <c r="A1258" s="21"/>
      <c r="B1258" s="16"/>
      <c r="C1258" s="33">
        <v>4714781020503</v>
      </c>
      <c r="D1258" s="16" t="s">
        <v>182</v>
      </c>
      <c r="E1258" s="18">
        <v>3</v>
      </c>
      <c r="F1258" s="18">
        <v>420</v>
      </c>
      <c r="G1258" s="19">
        <f t="shared" si="84"/>
        <v>0.51219512195121952</v>
      </c>
      <c r="H1258" s="16"/>
      <c r="I1258" s="16"/>
      <c r="J1258" s="16"/>
      <c r="K1258" s="16"/>
      <c r="L1258" s="16"/>
      <c r="M1258" s="16"/>
      <c r="N1258" s="16"/>
      <c r="O1258" s="16"/>
      <c r="P1258" s="16"/>
      <c r="Q1258" s="16"/>
      <c r="R1258" s="16"/>
      <c r="S1258" s="16"/>
      <c r="T1258" s="16"/>
      <c r="U1258" s="16"/>
      <c r="V1258" s="16"/>
      <c r="W1258" s="16"/>
      <c r="X1258" s="16"/>
      <c r="Y1258" s="16"/>
      <c r="Z1258" s="16"/>
    </row>
    <row r="1259" spans="1:26" ht="15.75" customHeight="1">
      <c r="A1259" s="21" t="s">
        <v>1193</v>
      </c>
      <c r="B1259" s="18">
        <v>2</v>
      </c>
      <c r="C1259" s="35">
        <v>4714781021012</v>
      </c>
      <c r="D1259" s="16" t="s">
        <v>168</v>
      </c>
      <c r="E1259" s="18">
        <v>3</v>
      </c>
      <c r="F1259" s="18">
        <v>400</v>
      </c>
      <c r="G1259" s="19">
        <f t="shared" si="84"/>
        <v>0.48780487804878048</v>
      </c>
      <c r="H1259" s="16"/>
      <c r="I1259" s="16"/>
      <c r="J1259" s="16"/>
      <c r="K1259" s="16"/>
      <c r="L1259" s="16"/>
      <c r="M1259" s="16"/>
      <c r="N1259" s="16"/>
      <c r="O1259" s="16"/>
      <c r="P1259" s="16"/>
      <c r="Q1259" s="16"/>
      <c r="R1259" s="16"/>
      <c r="S1259" s="16"/>
      <c r="T1259" s="16"/>
      <c r="U1259" s="16"/>
      <c r="V1259" s="16"/>
      <c r="W1259" s="16"/>
      <c r="X1259" s="16"/>
      <c r="Y1259" s="16"/>
      <c r="Z1259" s="16"/>
    </row>
    <row r="1260" spans="1:26" ht="15.75" customHeight="1">
      <c r="A1260" s="21"/>
      <c r="B1260" s="16"/>
      <c r="C1260" s="33">
        <v>4714781020558</v>
      </c>
      <c r="D1260" s="16" t="s">
        <v>190</v>
      </c>
      <c r="E1260" s="18">
        <v>3</v>
      </c>
      <c r="F1260" s="18">
        <v>420</v>
      </c>
      <c r="G1260" s="19">
        <f t="shared" si="84"/>
        <v>0.51219512195121952</v>
      </c>
      <c r="H1260" s="16"/>
      <c r="I1260" s="16"/>
      <c r="J1260" s="16"/>
      <c r="K1260" s="16"/>
      <c r="L1260" s="16"/>
      <c r="M1260" s="16"/>
      <c r="N1260" s="16"/>
      <c r="O1260" s="16"/>
      <c r="P1260" s="16"/>
      <c r="Q1260" s="16"/>
      <c r="R1260" s="16"/>
      <c r="S1260" s="16"/>
      <c r="T1260" s="16"/>
      <c r="U1260" s="16"/>
      <c r="V1260" s="16"/>
      <c r="W1260" s="16"/>
      <c r="X1260" s="16"/>
      <c r="Y1260" s="16"/>
      <c r="Z1260" s="16"/>
    </row>
    <row r="1261" spans="1:26" ht="15.75" customHeight="1">
      <c r="A1261" s="21" t="s">
        <v>1194</v>
      </c>
      <c r="B1261" s="18">
        <v>2</v>
      </c>
      <c r="C1261" s="35">
        <v>4714781021012</v>
      </c>
      <c r="D1261" s="16" t="s">
        <v>168</v>
      </c>
      <c r="E1261" s="18">
        <v>3</v>
      </c>
      <c r="F1261" s="18">
        <v>400</v>
      </c>
      <c r="G1261" s="19">
        <f t="shared" si="84"/>
        <v>0.48780487804878048</v>
      </c>
      <c r="H1261" s="16"/>
      <c r="I1261" s="16"/>
      <c r="J1261" s="16"/>
      <c r="K1261" s="16"/>
      <c r="L1261" s="16"/>
      <c r="M1261" s="16"/>
      <c r="N1261" s="16"/>
      <c r="O1261" s="16"/>
      <c r="P1261" s="16"/>
      <c r="Q1261" s="16"/>
      <c r="R1261" s="16"/>
      <c r="S1261" s="16"/>
      <c r="T1261" s="16"/>
      <c r="U1261" s="16"/>
      <c r="V1261" s="16"/>
      <c r="W1261" s="16"/>
      <c r="X1261" s="16"/>
      <c r="Y1261" s="16"/>
      <c r="Z1261" s="16"/>
    </row>
    <row r="1262" spans="1:26" ht="15.75" customHeight="1">
      <c r="A1262" s="21"/>
      <c r="B1262" s="16"/>
      <c r="C1262" s="33">
        <v>4714781020466</v>
      </c>
      <c r="D1262" s="16" t="s">
        <v>174</v>
      </c>
      <c r="E1262" s="18">
        <v>3</v>
      </c>
      <c r="F1262" s="18">
        <v>420</v>
      </c>
      <c r="G1262" s="19">
        <f t="shared" si="84"/>
        <v>0.51219512195121952</v>
      </c>
      <c r="H1262" s="16"/>
      <c r="I1262" s="16"/>
      <c r="J1262" s="16"/>
      <c r="K1262" s="16"/>
      <c r="L1262" s="16"/>
      <c r="M1262" s="16"/>
      <c r="N1262" s="16"/>
      <c r="O1262" s="16"/>
      <c r="P1262" s="16"/>
      <c r="Q1262" s="16"/>
      <c r="R1262" s="16"/>
      <c r="S1262" s="16"/>
      <c r="T1262" s="16"/>
      <c r="U1262" s="16"/>
      <c r="V1262" s="16"/>
      <c r="W1262" s="16"/>
      <c r="X1262" s="16"/>
      <c r="Y1262" s="16"/>
      <c r="Z1262" s="16"/>
    </row>
    <row r="1263" spans="1:26" ht="15.75" customHeight="1">
      <c r="A1263" s="21" t="s">
        <v>1195</v>
      </c>
      <c r="B1263" s="18">
        <v>2</v>
      </c>
      <c r="C1263" s="35">
        <v>4714781021012</v>
      </c>
      <c r="D1263" s="16" t="s">
        <v>168</v>
      </c>
      <c r="E1263" s="18">
        <v>3</v>
      </c>
      <c r="F1263" s="18">
        <v>400</v>
      </c>
      <c r="G1263" s="19">
        <f t="shared" si="84"/>
        <v>0.48780487804878048</v>
      </c>
      <c r="H1263" s="16"/>
      <c r="I1263" s="16"/>
      <c r="J1263" s="16"/>
      <c r="K1263" s="16"/>
      <c r="L1263" s="16"/>
      <c r="M1263" s="16"/>
      <c r="N1263" s="16"/>
      <c r="O1263" s="16"/>
      <c r="P1263" s="16"/>
      <c r="Q1263" s="16"/>
      <c r="R1263" s="16"/>
      <c r="S1263" s="16"/>
      <c r="T1263" s="16"/>
      <c r="U1263" s="16"/>
      <c r="V1263" s="16"/>
      <c r="W1263" s="16"/>
      <c r="X1263" s="16"/>
      <c r="Y1263" s="16"/>
      <c r="Z1263" s="16"/>
    </row>
    <row r="1264" spans="1:26" ht="15.75" customHeight="1">
      <c r="A1264" s="21"/>
      <c r="B1264" s="16"/>
      <c r="C1264" s="33">
        <v>4714781020503</v>
      </c>
      <c r="D1264" s="16" t="s">
        <v>182</v>
      </c>
      <c r="E1264" s="18">
        <v>3</v>
      </c>
      <c r="F1264" s="18">
        <v>420</v>
      </c>
      <c r="G1264" s="19">
        <f t="shared" si="84"/>
        <v>0.51219512195121952</v>
      </c>
      <c r="H1264" s="16"/>
      <c r="I1264" s="16"/>
      <c r="J1264" s="16"/>
      <c r="K1264" s="16"/>
      <c r="L1264" s="16"/>
      <c r="M1264" s="16"/>
      <c r="N1264" s="16"/>
      <c r="O1264" s="16"/>
      <c r="P1264" s="16"/>
      <c r="Q1264" s="16"/>
      <c r="R1264" s="16"/>
      <c r="S1264" s="16"/>
      <c r="T1264" s="16"/>
      <c r="U1264" s="16"/>
      <c r="V1264" s="16"/>
      <c r="W1264" s="16"/>
      <c r="X1264" s="16"/>
      <c r="Y1264" s="16"/>
      <c r="Z1264" s="16"/>
    </row>
    <row r="1265" spans="1:26" ht="15.75" customHeight="1">
      <c r="A1265" s="21" t="s">
        <v>1196</v>
      </c>
      <c r="B1265" s="18">
        <v>2</v>
      </c>
      <c r="C1265" s="35">
        <v>4714781021395</v>
      </c>
      <c r="D1265" s="16" t="s">
        <v>938</v>
      </c>
      <c r="E1265" s="18">
        <v>3</v>
      </c>
      <c r="F1265" s="18">
        <v>400</v>
      </c>
      <c r="G1265" s="19">
        <f t="shared" si="84"/>
        <v>0.48780487804878048</v>
      </c>
      <c r="H1265" s="16"/>
      <c r="I1265" s="16"/>
      <c r="J1265" s="16"/>
      <c r="K1265" s="16"/>
      <c r="L1265" s="16"/>
      <c r="M1265" s="16"/>
      <c r="N1265" s="16"/>
      <c r="O1265" s="16"/>
      <c r="P1265" s="16"/>
      <c r="Q1265" s="16"/>
      <c r="R1265" s="16"/>
      <c r="S1265" s="16"/>
      <c r="T1265" s="16"/>
      <c r="U1265" s="16"/>
      <c r="V1265" s="16"/>
      <c r="W1265" s="16"/>
      <c r="X1265" s="16"/>
      <c r="Y1265" s="16"/>
      <c r="Z1265" s="16"/>
    </row>
    <row r="1266" spans="1:26" ht="15.75" customHeight="1">
      <c r="A1266" s="21"/>
      <c r="B1266" s="16"/>
      <c r="C1266" s="33">
        <v>4714781020558</v>
      </c>
      <c r="D1266" s="16" t="s">
        <v>190</v>
      </c>
      <c r="E1266" s="18">
        <v>3</v>
      </c>
      <c r="F1266" s="18">
        <v>420</v>
      </c>
      <c r="G1266" s="19">
        <f t="shared" si="84"/>
        <v>0.51219512195121952</v>
      </c>
      <c r="H1266" s="16"/>
      <c r="I1266" s="16"/>
      <c r="J1266" s="16"/>
      <c r="K1266" s="16"/>
      <c r="L1266" s="16"/>
      <c r="M1266" s="16"/>
      <c r="N1266" s="16"/>
      <c r="O1266" s="16"/>
      <c r="P1266" s="16"/>
      <c r="Q1266" s="16"/>
      <c r="R1266" s="16"/>
      <c r="S1266" s="16"/>
      <c r="T1266" s="16"/>
      <c r="U1266" s="16"/>
      <c r="V1266" s="16"/>
      <c r="W1266" s="16"/>
      <c r="X1266" s="16"/>
      <c r="Y1266" s="16"/>
      <c r="Z1266" s="16"/>
    </row>
    <row r="1267" spans="1:26" ht="15.75" customHeight="1">
      <c r="A1267" s="21" t="s">
        <v>1197</v>
      </c>
      <c r="B1267" s="18">
        <v>2</v>
      </c>
      <c r="C1267" s="35">
        <v>4714781021395</v>
      </c>
      <c r="D1267" s="16" t="s">
        <v>938</v>
      </c>
      <c r="E1267" s="18">
        <v>3</v>
      </c>
      <c r="F1267" s="18">
        <v>400</v>
      </c>
      <c r="G1267" s="19">
        <f t="shared" si="84"/>
        <v>0.48780487804878048</v>
      </c>
      <c r="H1267" s="16"/>
      <c r="I1267" s="16"/>
      <c r="J1267" s="16"/>
      <c r="K1267" s="16"/>
      <c r="L1267" s="16"/>
      <c r="M1267" s="16"/>
      <c r="N1267" s="16"/>
      <c r="O1267" s="16"/>
      <c r="P1267" s="16"/>
      <c r="Q1267" s="16"/>
      <c r="R1267" s="16"/>
      <c r="S1267" s="16"/>
      <c r="T1267" s="16"/>
      <c r="U1267" s="16"/>
      <c r="V1267" s="16"/>
      <c r="W1267" s="16"/>
      <c r="X1267" s="16"/>
      <c r="Y1267" s="16"/>
      <c r="Z1267" s="16"/>
    </row>
    <row r="1268" spans="1:26" ht="15.75" customHeight="1">
      <c r="A1268" s="21"/>
      <c r="B1268" s="16"/>
      <c r="C1268" s="33">
        <v>4714781020466</v>
      </c>
      <c r="D1268" s="16" t="s">
        <v>174</v>
      </c>
      <c r="E1268" s="18">
        <v>3</v>
      </c>
      <c r="F1268" s="18">
        <v>420</v>
      </c>
      <c r="G1268" s="19">
        <f t="shared" si="84"/>
        <v>0.51219512195121952</v>
      </c>
      <c r="H1268" s="16"/>
      <c r="I1268" s="16"/>
      <c r="J1268" s="16"/>
      <c r="K1268" s="16"/>
      <c r="L1268" s="16"/>
      <c r="M1268" s="16"/>
      <c r="N1268" s="16"/>
      <c r="O1268" s="16"/>
      <c r="P1268" s="16"/>
      <c r="Q1268" s="16"/>
      <c r="R1268" s="16"/>
      <c r="S1268" s="16"/>
      <c r="T1268" s="16"/>
      <c r="U1268" s="16"/>
      <c r="V1268" s="16"/>
      <c r="W1268" s="16"/>
      <c r="X1268" s="16"/>
      <c r="Y1268" s="16"/>
      <c r="Z1268" s="16"/>
    </row>
    <row r="1269" spans="1:26" ht="15.75" customHeight="1">
      <c r="A1269" s="21" t="s">
        <v>1198</v>
      </c>
      <c r="B1269" s="18">
        <v>2</v>
      </c>
      <c r="C1269" s="35">
        <v>4714781021395</v>
      </c>
      <c r="D1269" s="16" t="s">
        <v>938</v>
      </c>
      <c r="E1269" s="18">
        <v>3</v>
      </c>
      <c r="F1269" s="18">
        <v>400</v>
      </c>
      <c r="G1269" s="19">
        <f t="shared" si="84"/>
        <v>0.48780487804878048</v>
      </c>
      <c r="H1269" s="16"/>
      <c r="I1269" s="16"/>
      <c r="J1269" s="16"/>
      <c r="K1269" s="16"/>
      <c r="L1269" s="16"/>
      <c r="M1269" s="16"/>
      <c r="N1269" s="16"/>
      <c r="O1269" s="16"/>
      <c r="P1269" s="16"/>
      <c r="Q1269" s="16"/>
      <c r="R1269" s="16"/>
      <c r="S1269" s="16"/>
      <c r="T1269" s="16"/>
      <c r="U1269" s="16"/>
      <c r="V1269" s="16"/>
      <c r="W1269" s="16"/>
      <c r="X1269" s="16"/>
      <c r="Y1269" s="16"/>
      <c r="Z1269" s="16"/>
    </row>
    <row r="1270" spans="1:26" ht="15.75" customHeight="1">
      <c r="A1270" s="21"/>
      <c r="B1270" s="18"/>
      <c r="C1270" s="33">
        <v>4714781020503</v>
      </c>
      <c r="D1270" s="16" t="s">
        <v>182</v>
      </c>
      <c r="E1270" s="18">
        <v>3</v>
      </c>
      <c r="F1270" s="18">
        <v>420</v>
      </c>
      <c r="G1270" s="19">
        <f t="shared" si="84"/>
        <v>0.51219512195121952</v>
      </c>
      <c r="H1270" s="16"/>
      <c r="I1270" s="16"/>
      <c r="J1270" s="16"/>
      <c r="K1270" s="16"/>
      <c r="L1270" s="16"/>
      <c r="M1270" s="16"/>
      <c r="N1270" s="16"/>
      <c r="O1270" s="16"/>
      <c r="P1270" s="16"/>
      <c r="Q1270" s="16"/>
      <c r="R1270" s="16"/>
      <c r="S1270" s="16"/>
      <c r="T1270" s="16"/>
      <c r="U1270" s="16"/>
      <c r="V1270" s="16"/>
      <c r="W1270" s="16"/>
      <c r="X1270" s="16"/>
      <c r="Y1270" s="16"/>
      <c r="Z1270" s="16"/>
    </row>
    <row r="1271" spans="1:26" ht="15.75" customHeight="1">
      <c r="A1271" s="21" t="s">
        <v>1199</v>
      </c>
      <c r="B1271" s="18">
        <v>2</v>
      </c>
      <c r="C1271" s="35" t="s">
        <v>37</v>
      </c>
      <c r="D1271" s="16" t="s">
        <v>732</v>
      </c>
      <c r="E1271" s="18">
        <v>2</v>
      </c>
      <c r="F1271" s="18">
        <v>750</v>
      </c>
      <c r="G1271" s="19">
        <f t="shared" ref="G1271:G1296" si="85">F1271/1320</f>
        <v>0.56818181818181823</v>
      </c>
      <c r="H1271" s="16"/>
      <c r="I1271" s="16"/>
      <c r="J1271" s="16"/>
      <c r="K1271" s="16"/>
      <c r="L1271" s="16"/>
      <c r="M1271" s="16"/>
      <c r="N1271" s="16"/>
      <c r="O1271" s="16"/>
      <c r="P1271" s="16"/>
      <c r="Q1271" s="16"/>
      <c r="R1271" s="16"/>
      <c r="S1271" s="16"/>
      <c r="T1271" s="16"/>
      <c r="U1271" s="16"/>
      <c r="V1271" s="16"/>
      <c r="W1271" s="16"/>
      <c r="X1271" s="16"/>
      <c r="Y1271" s="16"/>
      <c r="Z1271" s="16"/>
    </row>
    <row r="1272" spans="1:26" ht="15.75" customHeight="1">
      <c r="A1272" s="21"/>
      <c r="B1272" s="18"/>
      <c r="C1272" s="35" t="s">
        <v>25</v>
      </c>
      <c r="D1272" s="16" t="s">
        <v>1059</v>
      </c>
      <c r="E1272" s="18">
        <v>2</v>
      </c>
      <c r="F1272" s="18">
        <v>570</v>
      </c>
      <c r="G1272" s="19">
        <f t="shared" si="85"/>
        <v>0.43181818181818182</v>
      </c>
      <c r="H1272" s="16"/>
      <c r="I1272" s="16"/>
      <c r="J1272" s="16"/>
      <c r="K1272" s="16"/>
      <c r="L1272" s="16"/>
      <c r="M1272" s="16"/>
      <c r="N1272" s="16"/>
      <c r="O1272" s="16"/>
      <c r="P1272" s="16"/>
      <c r="Q1272" s="16"/>
      <c r="R1272" s="16"/>
      <c r="S1272" s="16"/>
      <c r="T1272" s="16"/>
      <c r="U1272" s="16"/>
      <c r="V1272" s="16"/>
      <c r="W1272" s="16"/>
      <c r="X1272" s="16"/>
      <c r="Y1272" s="16"/>
      <c r="Z1272" s="16"/>
    </row>
    <row r="1273" spans="1:26" ht="15.75" customHeight="1">
      <c r="A1273" s="21" t="s">
        <v>1200</v>
      </c>
      <c r="B1273" s="18">
        <v>2</v>
      </c>
      <c r="C1273" s="35" t="s">
        <v>37</v>
      </c>
      <c r="D1273" s="16" t="s">
        <v>732</v>
      </c>
      <c r="E1273" s="18">
        <v>2</v>
      </c>
      <c r="F1273" s="18">
        <v>750</v>
      </c>
      <c r="G1273" s="19">
        <f t="shared" si="85"/>
        <v>0.56818181818181823</v>
      </c>
      <c r="H1273" s="16"/>
      <c r="I1273" s="16"/>
      <c r="J1273" s="16"/>
      <c r="K1273" s="16"/>
      <c r="L1273" s="16"/>
      <c r="M1273" s="16"/>
      <c r="N1273" s="16"/>
      <c r="O1273" s="16"/>
      <c r="P1273" s="16"/>
      <c r="Q1273" s="16"/>
      <c r="R1273" s="16"/>
      <c r="S1273" s="16"/>
      <c r="T1273" s="16"/>
      <c r="U1273" s="16"/>
      <c r="V1273" s="16"/>
      <c r="W1273" s="16"/>
      <c r="X1273" s="16"/>
      <c r="Y1273" s="16"/>
      <c r="Z1273" s="16"/>
    </row>
    <row r="1274" spans="1:26" ht="15.75" customHeight="1">
      <c r="A1274" s="21"/>
      <c r="B1274" s="18"/>
      <c r="C1274" s="35" t="s">
        <v>23</v>
      </c>
      <c r="D1274" s="16" t="s">
        <v>1061</v>
      </c>
      <c r="E1274" s="18">
        <v>2</v>
      </c>
      <c r="F1274" s="18">
        <v>570</v>
      </c>
      <c r="G1274" s="19">
        <f t="shared" si="85"/>
        <v>0.43181818181818182</v>
      </c>
      <c r="H1274" s="16"/>
      <c r="I1274" s="16"/>
      <c r="J1274" s="16"/>
      <c r="K1274" s="16"/>
      <c r="L1274" s="16"/>
      <c r="M1274" s="16"/>
      <c r="N1274" s="16"/>
      <c r="O1274" s="16"/>
      <c r="P1274" s="16"/>
      <c r="Q1274" s="16"/>
      <c r="R1274" s="16"/>
      <c r="S1274" s="16"/>
      <c r="T1274" s="16"/>
      <c r="U1274" s="16"/>
      <c r="V1274" s="16"/>
      <c r="W1274" s="16"/>
      <c r="X1274" s="16"/>
      <c r="Y1274" s="16"/>
      <c r="Z1274" s="16"/>
    </row>
    <row r="1275" spans="1:26" ht="15.75" customHeight="1">
      <c r="A1275" s="21" t="s">
        <v>1201</v>
      </c>
      <c r="B1275" s="18">
        <v>2</v>
      </c>
      <c r="C1275" s="35" t="s">
        <v>37</v>
      </c>
      <c r="D1275" s="16" t="s">
        <v>732</v>
      </c>
      <c r="E1275" s="18">
        <v>2</v>
      </c>
      <c r="F1275" s="18">
        <v>750</v>
      </c>
      <c r="G1275" s="19">
        <f t="shared" si="85"/>
        <v>0.56818181818181823</v>
      </c>
      <c r="H1275" s="16"/>
      <c r="I1275" s="16"/>
      <c r="J1275" s="16"/>
      <c r="K1275" s="16"/>
      <c r="L1275" s="16"/>
      <c r="M1275" s="16"/>
      <c r="N1275" s="16"/>
      <c r="O1275" s="16"/>
      <c r="P1275" s="16"/>
      <c r="Q1275" s="16"/>
      <c r="R1275" s="16"/>
      <c r="S1275" s="16"/>
      <c r="T1275" s="16"/>
      <c r="U1275" s="16"/>
      <c r="V1275" s="16"/>
      <c r="W1275" s="16"/>
      <c r="X1275" s="16"/>
      <c r="Y1275" s="16"/>
      <c r="Z1275" s="16"/>
    </row>
    <row r="1276" spans="1:26" ht="15.75" customHeight="1">
      <c r="A1276" s="21"/>
      <c r="B1276" s="18"/>
      <c r="C1276" s="35" t="s">
        <v>27</v>
      </c>
      <c r="D1276" s="16" t="s">
        <v>1062</v>
      </c>
      <c r="E1276" s="18">
        <v>2</v>
      </c>
      <c r="F1276" s="18">
        <v>570</v>
      </c>
      <c r="G1276" s="19">
        <f t="shared" si="85"/>
        <v>0.43181818181818182</v>
      </c>
      <c r="H1276" s="16"/>
      <c r="I1276" s="16"/>
      <c r="J1276" s="16"/>
      <c r="K1276" s="16"/>
      <c r="L1276" s="16"/>
      <c r="M1276" s="16"/>
      <c r="N1276" s="16"/>
      <c r="O1276" s="16"/>
      <c r="P1276" s="16"/>
      <c r="Q1276" s="16"/>
      <c r="R1276" s="16"/>
      <c r="S1276" s="16"/>
      <c r="T1276" s="16"/>
      <c r="U1276" s="16"/>
      <c r="V1276" s="16"/>
      <c r="W1276" s="16"/>
      <c r="X1276" s="16"/>
      <c r="Y1276" s="16"/>
      <c r="Z1276" s="16"/>
    </row>
    <row r="1277" spans="1:26" ht="15.75" customHeight="1">
      <c r="A1277" s="21" t="s">
        <v>1202</v>
      </c>
      <c r="B1277" s="18">
        <v>2</v>
      </c>
      <c r="C1277" s="35" t="s">
        <v>37</v>
      </c>
      <c r="D1277" s="16" t="s">
        <v>732</v>
      </c>
      <c r="E1277" s="18">
        <v>2</v>
      </c>
      <c r="F1277" s="18">
        <v>750</v>
      </c>
      <c r="G1277" s="19">
        <f t="shared" si="85"/>
        <v>0.56818181818181823</v>
      </c>
      <c r="H1277" s="16"/>
      <c r="I1277" s="16"/>
      <c r="J1277" s="16"/>
      <c r="K1277" s="16"/>
      <c r="L1277" s="16"/>
      <c r="M1277" s="16"/>
      <c r="N1277" s="16"/>
      <c r="O1277" s="16"/>
      <c r="P1277" s="16"/>
      <c r="Q1277" s="16"/>
      <c r="R1277" s="16"/>
      <c r="S1277" s="16"/>
      <c r="T1277" s="16"/>
      <c r="U1277" s="16"/>
      <c r="V1277" s="16"/>
      <c r="W1277" s="16"/>
      <c r="X1277" s="16"/>
      <c r="Y1277" s="16"/>
      <c r="Z1277" s="16"/>
    </row>
    <row r="1278" spans="1:26" ht="15.75" customHeight="1">
      <c r="A1278" s="21"/>
      <c r="B1278" s="18"/>
      <c r="C1278" s="35" t="s">
        <v>29</v>
      </c>
      <c r="D1278" s="16" t="s">
        <v>1055</v>
      </c>
      <c r="E1278" s="18">
        <v>2</v>
      </c>
      <c r="F1278" s="18">
        <v>570</v>
      </c>
      <c r="G1278" s="19">
        <f t="shared" si="85"/>
        <v>0.43181818181818182</v>
      </c>
      <c r="H1278" s="16"/>
      <c r="I1278" s="16"/>
      <c r="J1278" s="16"/>
      <c r="K1278" s="16"/>
      <c r="L1278" s="16"/>
      <c r="M1278" s="16"/>
      <c r="N1278" s="16"/>
      <c r="O1278" s="16"/>
      <c r="P1278" s="16"/>
      <c r="Q1278" s="16"/>
      <c r="R1278" s="16"/>
      <c r="S1278" s="16"/>
      <c r="T1278" s="16"/>
      <c r="U1278" s="16"/>
      <c r="V1278" s="16"/>
      <c r="W1278" s="16"/>
      <c r="X1278" s="16"/>
      <c r="Y1278" s="16"/>
      <c r="Z1278" s="16"/>
    </row>
    <row r="1279" spans="1:26" ht="15.75" customHeight="1">
      <c r="A1279" s="21" t="s">
        <v>1203</v>
      </c>
      <c r="B1279" s="18">
        <v>3</v>
      </c>
      <c r="C1279" s="35" t="s">
        <v>37</v>
      </c>
      <c r="D1279" s="16" t="s">
        <v>732</v>
      </c>
      <c r="E1279" s="18">
        <v>2</v>
      </c>
      <c r="F1279" s="18">
        <v>750</v>
      </c>
      <c r="G1279" s="19">
        <f t="shared" si="85"/>
        <v>0.56818181818181823</v>
      </c>
      <c r="H1279" s="16"/>
      <c r="I1279" s="16"/>
      <c r="J1279" s="16"/>
      <c r="K1279" s="16"/>
      <c r="L1279" s="16"/>
      <c r="M1279" s="16"/>
      <c r="N1279" s="16"/>
      <c r="O1279" s="16"/>
      <c r="P1279" s="16"/>
      <c r="Q1279" s="16"/>
      <c r="R1279" s="16"/>
      <c r="S1279" s="16"/>
      <c r="T1279" s="16"/>
      <c r="U1279" s="16"/>
      <c r="V1279" s="16"/>
      <c r="W1279" s="16"/>
      <c r="X1279" s="16"/>
      <c r="Y1279" s="16"/>
      <c r="Z1279" s="16"/>
    </row>
    <row r="1280" spans="1:26" ht="15.75" customHeight="1">
      <c r="A1280" s="21"/>
      <c r="B1280" s="18"/>
      <c r="C1280" s="35" t="s">
        <v>25</v>
      </c>
      <c r="D1280" s="16" t="s">
        <v>1059</v>
      </c>
      <c r="E1280" s="18">
        <v>1</v>
      </c>
      <c r="F1280" s="18">
        <v>285</v>
      </c>
      <c r="G1280" s="19">
        <f t="shared" si="85"/>
        <v>0.21590909090909091</v>
      </c>
      <c r="H1280" s="16"/>
      <c r="I1280" s="16"/>
      <c r="J1280" s="16"/>
      <c r="K1280" s="16"/>
      <c r="L1280" s="16"/>
      <c r="M1280" s="16"/>
      <c r="N1280" s="16"/>
      <c r="O1280" s="16"/>
      <c r="P1280" s="16"/>
      <c r="Q1280" s="16"/>
      <c r="R1280" s="16"/>
      <c r="S1280" s="16"/>
      <c r="T1280" s="16"/>
      <c r="U1280" s="16"/>
      <c r="V1280" s="16"/>
      <c r="W1280" s="16"/>
      <c r="X1280" s="16"/>
      <c r="Y1280" s="16"/>
      <c r="Z1280" s="16"/>
    </row>
    <row r="1281" spans="1:26" ht="15.75" customHeight="1">
      <c r="A1281" s="21"/>
      <c r="B1281" s="18"/>
      <c r="C1281" s="35" t="s">
        <v>29</v>
      </c>
      <c r="D1281" s="16" t="s">
        <v>1055</v>
      </c>
      <c r="E1281" s="18">
        <v>1</v>
      </c>
      <c r="F1281" s="18">
        <v>285</v>
      </c>
      <c r="G1281" s="19">
        <f t="shared" si="85"/>
        <v>0.21590909090909091</v>
      </c>
      <c r="H1281" s="16"/>
      <c r="I1281" s="16"/>
      <c r="J1281" s="16"/>
      <c r="K1281" s="16"/>
      <c r="L1281" s="16"/>
      <c r="M1281" s="16"/>
      <c r="N1281" s="16"/>
      <c r="O1281" s="16"/>
      <c r="P1281" s="16"/>
      <c r="Q1281" s="16"/>
      <c r="R1281" s="16"/>
      <c r="S1281" s="16"/>
      <c r="T1281" s="16"/>
      <c r="U1281" s="16"/>
      <c r="V1281" s="16"/>
      <c r="W1281" s="16"/>
      <c r="X1281" s="16"/>
      <c r="Y1281" s="16"/>
      <c r="Z1281" s="16"/>
    </row>
    <row r="1282" spans="1:26" ht="15.75" customHeight="1">
      <c r="A1282" s="21" t="s">
        <v>1204</v>
      </c>
      <c r="B1282" s="18">
        <v>3</v>
      </c>
      <c r="C1282" s="35" t="s">
        <v>37</v>
      </c>
      <c r="D1282" s="16" t="s">
        <v>732</v>
      </c>
      <c r="E1282" s="18">
        <v>2</v>
      </c>
      <c r="F1282" s="18">
        <v>750</v>
      </c>
      <c r="G1282" s="19">
        <f t="shared" si="85"/>
        <v>0.56818181818181823</v>
      </c>
      <c r="H1282" s="16"/>
      <c r="I1282" s="16"/>
      <c r="J1282" s="16"/>
      <c r="K1282" s="16"/>
      <c r="L1282" s="16"/>
      <c r="M1282" s="16"/>
      <c r="N1282" s="16"/>
      <c r="O1282" s="16"/>
      <c r="P1282" s="16"/>
      <c r="Q1282" s="16"/>
      <c r="R1282" s="16"/>
      <c r="S1282" s="16"/>
      <c r="T1282" s="16"/>
      <c r="U1282" s="16"/>
      <c r="V1282" s="16"/>
      <c r="W1282" s="16"/>
      <c r="X1282" s="16"/>
      <c r="Y1282" s="16"/>
      <c r="Z1282" s="16"/>
    </row>
    <row r="1283" spans="1:26" ht="15.75" customHeight="1">
      <c r="A1283" s="21"/>
      <c r="B1283" s="18"/>
      <c r="C1283" s="35" t="s">
        <v>29</v>
      </c>
      <c r="D1283" s="16" t="s">
        <v>1055</v>
      </c>
      <c r="E1283" s="18">
        <v>1</v>
      </c>
      <c r="F1283" s="18">
        <v>285</v>
      </c>
      <c r="G1283" s="19">
        <f t="shared" si="85"/>
        <v>0.21590909090909091</v>
      </c>
      <c r="H1283" s="16"/>
      <c r="I1283" s="16"/>
      <c r="J1283" s="16"/>
      <c r="K1283" s="16"/>
      <c r="L1283" s="16"/>
      <c r="M1283" s="16"/>
      <c r="N1283" s="16"/>
      <c r="O1283" s="16"/>
      <c r="P1283" s="16"/>
      <c r="Q1283" s="16"/>
      <c r="R1283" s="16"/>
      <c r="S1283" s="16"/>
      <c r="T1283" s="16"/>
      <c r="U1283" s="16"/>
      <c r="V1283" s="16"/>
      <c r="W1283" s="16"/>
      <c r="X1283" s="16"/>
      <c r="Y1283" s="16"/>
      <c r="Z1283" s="16"/>
    </row>
    <row r="1284" spans="1:26" ht="15.75" customHeight="1">
      <c r="A1284" s="21"/>
      <c r="B1284" s="18"/>
      <c r="C1284" s="35" t="s">
        <v>27</v>
      </c>
      <c r="D1284" s="16" t="s">
        <v>1062</v>
      </c>
      <c r="E1284" s="18">
        <v>1</v>
      </c>
      <c r="F1284" s="18">
        <v>285</v>
      </c>
      <c r="G1284" s="19">
        <f t="shared" si="85"/>
        <v>0.21590909090909091</v>
      </c>
      <c r="H1284" s="16"/>
      <c r="I1284" s="16"/>
      <c r="J1284" s="16"/>
      <c r="K1284" s="16"/>
      <c r="L1284" s="16"/>
      <c r="M1284" s="16"/>
      <c r="N1284" s="16"/>
      <c r="O1284" s="16"/>
      <c r="P1284" s="16"/>
      <c r="Q1284" s="16"/>
      <c r="R1284" s="16"/>
      <c r="S1284" s="16"/>
      <c r="T1284" s="16"/>
      <c r="U1284" s="16"/>
      <c r="V1284" s="16"/>
      <c r="W1284" s="16"/>
      <c r="X1284" s="16"/>
      <c r="Y1284" s="16"/>
      <c r="Z1284" s="16"/>
    </row>
    <row r="1285" spans="1:26" ht="15.75" customHeight="1">
      <c r="A1285" s="21" t="s">
        <v>1205</v>
      </c>
      <c r="B1285" s="18">
        <v>3</v>
      </c>
      <c r="C1285" s="35" t="s">
        <v>37</v>
      </c>
      <c r="D1285" s="16" t="s">
        <v>732</v>
      </c>
      <c r="E1285" s="18">
        <v>2</v>
      </c>
      <c r="F1285" s="18">
        <v>750</v>
      </c>
      <c r="G1285" s="19">
        <f t="shared" si="85"/>
        <v>0.56818181818181823</v>
      </c>
      <c r="H1285" s="16"/>
      <c r="I1285" s="16"/>
      <c r="J1285" s="16"/>
      <c r="K1285" s="16"/>
      <c r="L1285" s="16"/>
      <c r="M1285" s="16"/>
      <c r="N1285" s="16"/>
      <c r="O1285" s="16"/>
      <c r="P1285" s="16"/>
      <c r="Q1285" s="16"/>
      <c r="R1285" s="16"/>
      <c r="S1285" s="16"/>
      <c r="T1285" s="16"/>
      <c r="U1285" s="16"/>
      <c r="V1285" s="16"/>
      <c r="W1285" s="16"/>
      <c r="X1285" s="16"/>
      <c r="Y1285" s="16"/>
      <c r="Z1285" s="16"/>
    </row>
    <row r="1286" spans="1:26" ht="15.75" customHeight="1">
      <c r="A1286" s="21"/>
      <c r="B1286" s="18"/>
      <c r="C1286" s="35" t="s">
        <v>29</v>
      </c>
      <c r="D1286" s="16" t="s">
        <v>1055</v>
      </c>
      <c r="E1286" s="18">
        <v>1</v>
      </c>
      <c r="F1286" s="18">
        <v>285</v>
      </c>
      <c r="G1286" s="19">
        <f t="shared" si="85"/>
        <v>0.21590909090909091</v>
      </c>
      <c r="H1286" s="16"/>
      <c r="I1286" s="16"/>
      <c r="J1286" s="16"/>
      <c r="K1286" s="16"/>
      <c r="L1286" s="16"/>
      <c r="M1286" s="16"/>
      <c r="N1286" s="16"/>
      <c r="O1286" s="16"/>
      <c r="P1286" s="16"/>
      <c r="Q1286" s="16"/>
      <c r="R1286" s="16"/>
      <c r="S1286" s="16"/>
      <c r="T1286" s="16"/>
      <c r="U1286" s="16"/>
      <c r="V1286" s="16"/>
      <c r="W1286" s="16"/>
      <c r="X1286" s="16"/>
      <c r="Y1286" s="16"/>
      <c r="Z1286" s="16"/>
    </row>
    <row r="1287" spans="1:26" ht="15.75" customHeight="1">
      <c r="A1287" s="21"/>
      <c r="B1287" s="18"/>
      <c r="C1287" s="35" t="s">
        <v>23</v>
      </c>
      <c r="D1287" s="16" t="s">
        <v>1061</v>
      </c>
      <c r="E1287" s="18">
        <v>1</v>
      </c>
      <c r="F1287" s="18">
        <v>285</v>
      </c>
      <c r="G1287" s="19">
        <f t="shared" si="85"/>
        <v>0.21590909090909091</v>
      </c>
      <c r="H1287" s="16"/>
      <c r="I1287" s="16"/>
      <c r="J1287" s="16"/>
      <c r="K1287" s="16"/>
      <c r="L1287" s="16"/>
      <c r="M1287" s="16"/>
      <c r="N1287" s="16"/>
      <c r="O1287" s="16"/>
      <c r="P1287" s="16"/>
      <c r="Q1287" s="16"/>
      <c r="R1287" s="16"/>
      <c r="S1287" s="16"/>
      <c r="T1287" s="16"/>
      <c r="U1287" s="16"/>
      <c r="V1287" s="16"/>
      <c r="W1287" s="16"/>
      <c r="X1287" s="16"/>
      <c r="Y1287" s="16"/>
      <c r="Z1287" s="16"/>
    </row>
    <row r="1288" spans="1:26" ht="15.75" customHeight="1">
      <c r="A1288" s="21" t="s">
        <v>1206</v>
      </c>
      <c r="B1288" s="18">
        <v>3</v>
      </c>
      <c r="C1288" s="35" t="s">
        <v>37</v>
      </c>
      <c r="D1288" s="16" t="s">
        <v>732</v>
      </c>
      <c r="E1288" s="18">
        <v>2</v>
      </c>
      <c r="F1288" s="18">
        <v>750</v>
      </c>
      <c r="G1288" s="19">
        <f t="shared" si="85"/>
        <v>0.56818181818181823</v>
      </c>
      <c r="H1288" s="16"/>
      <c r="I1288" s="16"/>
      <c r="J1288" s="16"/>
      <c r="K1288" s="16"/>
      <c r="L1288" s="16"/>
      <c r="M1288" s="16"/>
      <c r="N1288" s="16"/>
      <c r="O1288" s="16"/>
      <c r="P1288" s="16"/>
      <c r="Q1288" s="16"/>
      <c r="R1288" s="16"/>
      <c r="S1288" s="16"/>
      <c r="T1288" s="16"/>
      <c r="U1288" s="16"/>
      <c r="V1288" s="16"/>
      <c r="W1288" s="16"/>
      <c r="X1288" s="16"/>
      <c r="Y1288" s="16"/>
      <c r="Z1288" s="16"/>
    </row>
    <row r="1289" spans="1:26" ht="15.75" customHeight="1">
      <c r="A1289" s="21"/>
      <c r="B1289" s="18"/>
      <c r="C1289" s="35" t="s">
        <v>25</v>
      </c>
      <c r="D1289" s="16" t="s">
        <v>1059</v>
      </c>
      <c r="E1289" s="18">
        <v>1</v>
      </c>
      <c r="F1289" s="18">
        <v>285</v>
      </c>
      <c r="G1289" s="19">
        <f t="shared" si="85"/>
        <v>0.21590909090909091</v>
      </c>
      <c r="H1289" s="16"/>
      <c r="I1289" s="16"/>
      <c r="J1289" s="16"/>
      <c r="K1289" s="16"/>
      <c r="L1289" s="16"/>
      <c r="M1289" s="16"/>
      <c r="N1289" s="16"/>
      <c r="O1289" s="16"/>
      <c r="P1289" s="16"/>
      <c r="Q1289" s="16"/>
      <c r="R1289" s="16"/>
      <c r="S1289" s="16"/>
      <c r="T1289" s="16"/>
      <c r="U1289" s="16"/>
      <c r="V1289" s="16"/>
      <c r="W1289" s="16"/>
      <c r="X1289" s="16"/>
      <c r="Y1289" s="16"/>
      <c r="Z1289" s="16"/>
    </row>
    <row r="1290" spans="1:26" ht="15.75" customHeight="1">
      <c r="A1290" s="21"/>
      <c r="B1290" s="18"/>
      <c r="C1290" s="35" t="s">
        <v>23</v>
      </c>
      <c r="D1290" s="16" t="s">
        <v>1061</v>
      </c>
      <c r="E1290" s="18">
        <v>1</v>
      </c>
      <c r="F1290" s="18">
        <v>285</v>
      </c>
      <c r="G1290" s="19">
        <f t="shared" si="85"/>
        <v>0.21590909090909091</v>
      </c>
      <c r="H1290" s="16"/>
      <c r="I1290" s="16"/>
      <c r="J1290" s="16"/>
      <c r="K1290" s="16"/>
      <c r="L1290" s="16"/>
      <c r="M1290" s="16"/>
      <c r="N1290" s="16"/>
      <c r="O1290" s="16"/>
      <c r="P1290" s="16"/>
      <c r="Q1290" s="16"/>
      <c r="R1290" s="16"/>
      <c r="S1290" s="16"/>
      <c r="T1290" s="16"/>
      <c r="U1290" s="16"/>
      <c r="V1290" s="16"/>
      <c r="W1290" s="16"/>
      <c r="X1290" s="16"/>
      <c r="Y1290" s="16"/>
      <c r="Z1290" s="16"/>
    </row>
    <row r="1291" spans="1:26" ht="15.75" customHeight="1">
      <c r="A1291" s="21" t="s">
        <v>1207</v>
      </c>
      <c r="B1291" s="18">
        <v>3</v>
      </c>
      <c r="C1291" s="35" t="s">
        <v>37</v>
      </c>
      <c r="D1291" s="16" t="s">
        <v>732</v>
      </c>
      <c r="E1291" s="18">
        <v>2</v>
      </c>
      <c r="F1291" s="18">
        <v>750</v>
      </c>
      <c r="G1291" s="19">
        <f t="shared" si="85"/>
        <v>0.56818181818181823</v>
      </c>
      <c r="H1291" s="16"/>
      <c r="I1291" s="16"/>
      <c r="J1291" s="16"/>
      <c r="K1291" s="16"/>
      <c r="L1291" s="16"/>
      <c r="M1291" s="16"/>
      <c r="N1291" s="16"/>
      <c r="O1291" s="16"/>
      <c r="P1291" s="16"/>
      <c r="Q1291" s="16"/>
      <c r="R1291" s="16"/>
      <c r="S1291" s="16"/>
      <c r="T1291" s="16"/>
      <c r="U1291" s="16"/>
      <c r="V1291" s="16"/>
      <c r="W1291" s="16"/>
      <c r="X1291" s="16"/>
      <c r="Y1291" s="16"/>
      <c r="Z1291" s="16"/>
    </row>
    <row r="1292" spans="1:26" ht="15.75" customHeight="1">
      <c r="A1292" s="21"/>
      <c r="B1292" s="18"/>
      <c r="C1292" s="35" t="s">
        <v>25</v>
      </c>
      <c r="D1292" s="16" t="s">
        <v>1059</v>
      </c>
      <c r="E1292" s="18">
        <v>1</v>
      </c>
      <c r="F1292" s="18">
        <v>285</v>
      </c>
      <c r="G1292" s="19">
        <f t="shared" si="85"/>
        <v>0.21590909090909091</v>
      </c>
      <c r="H1292" s="16"/>
      <c r="I1292" s="16"/>
      <c r="J1292" s="16"/>
      <c r="K1292" s="16"/>
      <c r="L1292" s="16"/>
      <c r="M1292" s="16"/>
      <c r="N1292" s="16"/>
      <c r="O1292" s="16"/>
      <c r="P1292" s="16"/>
      <c r="Q1292" s="16"/>
      <c r="R1292" s="16"/>
      <c r="S1292" s="16"/>
      <c r="T1292" s="16"/>
      <c r="U1292" s="16"/>
      <c r="V1292" s="16"/>
      <c r="W1292" s="16"/>
      <c r="X1292" s="16"/>
      <c r="Y1292" s="16"/>
      <c r="Z1292" s="16"/>
    </row>
    <row r="1293" spans="1:26" ht="15.75" customHeight="1">
      <c r="A1293" s="21"/>
      <c r="B1293" s="18"/>
      <c r="C1293" s="35" t="s">
        <v>27</v>
      </c>
      <c r="D1293" s="16" t="s">
        <v>1062</v>
      </c>
      <c r="E1293" s="18">
        <v>1</v>
      </c>
      <c r="F1293" s="18">
        <v>285</v>
      </c>
      <c r="G1293" s="19">
        <f t="shared" si="85"/>
        <v>0.21590909090909091</v>
      </c>
      <c r="H1293" s="16"/>
      <c r="I1293" s="16"/>
      <c r="J1293" s="16"/>
      <c r="K1293" s="16"/>
      <c r="L1293" s="16"/>
      <c r="M1293" s="16"/>
      <c r="N1293" s="16"/>
      <c r="O1293" s="16"/>
      <c r="P1293" s="16"/>
      <c r="Q1293" s="16"/>
      <c r="R1293" s="16"/>
      <c r="S1293" s="16"/>
      <c r="T1293" s="16"/>
      <c r="U1293" s="16"/>
      <c r="V1293" s="16"/>
      <c r="W1293" s="16"/>
      <c r="X1293" s="16"/>
      <c r="Y1293" s="16"/>
      <c r="Z1293" s="16"/>
    </row>
    <row r="1294" spans="1:26" ht="15.75" customHeight="1">
      <c r="A1294" s="21" t="s">
        <v>1208</v>
      </c>
      <c r="B1294" s="18">
        <v>3</v>
      </c>
      <c r="C1294" s="35" t="s">
        <v>37</v>
      </c>
      <c r="D1294" s="16" t="s">
        <v>732</v>
      </c>
      <c r="E1294" s="18">
        <v>2</v>
      </c>
      <c r="F1294" s="18">
        <v>750</v>
      </c>
      <c r="G1294" s="19">
        <f t="shared" si="85"/>
        <v>0.56818181818181823</v>
      </c>
      <c r="H1294" s="16"/>
      <c r="I1294" s="16"/>
      <c r="J1294" s="16"/>
      <c r="K1294" s="16"/>
      <c r="L1294" s="16"/>
      <c r="M1294" s="16"/>
      <c r="N1294" s="16"/>
      <c r="O1294" s="16"/>
      <c r="P1294" s="16"/>
      <c r="Q1294" s="16"/>
      <c r="R1294" s="16"/>
      <c r="S1294" s="16"/>
      <c r="T1294" s="16"/>
      <c r="U1294" s="16"/>
      <c r="V1294" s="16"/>
      <c r="W1294" s="16"/>
      <c r="X1294" s="16"/>
      <c r="Y1294" s="16"/>
      <c r="Z1294" s="16"/>
    </row>
    <row r="1295" spans="1:26" ht="15.75" customHeight="1">
      <c r="A1295" s="21"/>
      <c r="B1295" s="18"/>
      <c r="C1295" s="35" t="s">
        <v>27</v>
      </c>
      <c r="D1295" s="16" t="s">
        <v>1062</v>
      </c>
      <c r="E1295" s="18">
        <v>1</v>
      </c>
      <c r="F1295" s="18">
        <v>285</v>
      </c>
      <c r="G1295" s="19">
        <f t="shared" si="85"/>
        <v>0.21590909090909091</v>
      </c>
      <c r="H1295" s="16"/>
      <c r="I1295" s="16"/>
      <c r="J1295" s="16"/>
      <c r="K1295" s="16"/>
      <c r="L1295" s="16"/>
      <c r="M1295" s="16"/>
      <c r="N1295" s="16"/>
      <c r="O1295" s="16"/>
      <c r="P1295" s="16"/>
      <c r="Q1295" s="16"/>
      <c r="R1295" s="16"/>
      <c r="S1295" s="16"/>
      <c r="T1295" s="16"/>
      <c r="U1295" s="16"/>
      <c r="V1295" s="16"/>
      <c r="W1295" s="16"/>
      <c r="X1295" s="16"/>
      <c r="Y1295" s="16"/>
      <c r="Z1295" s="16"/>
    </row>
    <row r="1296" spans="1:26" ht="15.75" customHeight="1">
      <c r="A1296" s="21"/>
      <c r="B1296" s="18"/>
      <c r="C1296" s="35" t="s">
        <v>23</v>
      </c>
      <c r="D1296" s="16" t="s">
        <v>1061</v>
      </c>
      <c r="E1296" s="18">
        <v>1</v>
      </c>
      <c r="F1296" s="18">
        <v>285</v>
      </c>
      <c r="G1296" s="19">
        <f t="shared" si="85"/>
        <v>0.21590909090909091</v>
      </c>
      <c r="H1296" s="16"/>
      <c r="I1296" s="16"/>
      <c r="J1296" s="16"/>
      <c r="K1296" s="16"/>
      <c r="L1296" s="16"/>
      <c r="M1296" s="16"/>
      <c r="N1296" s="16"/>
      <c r="O1296" s="16"/>
      <c r="P1296" s="16"/>
      <c r="Q1296" s="16"/>
      <c r="R1296" s="16"/>
      <c r="S1296" s="16"/>
      <c r="T1296" s="16"/>
      <c r="U1296" s="16"/>
      <c r="V1296" s="16"/>
      <c r="W1296" s="16"/>
      <c r="X1296" s="16"/>
      <c r="Y1296" s="16"/>
      <c r="Z1296" s="16"/>
    </row>
    <row r="1297" spans="1:26" ht="15.75" customHeight="1">
      <c r="A1297" s="21" t="s">
        <v>1209</v>
      </c>
      <c r="B1297" s="18">
        <v>1</v>
      </c>
      <c r="C1297" s="33">
        <v>4714781020794</v>
      </c>
      <c r="D1297" s="14" t="s">
        <v>264</v>
      </c>
      <c r="E1297" s="18">
        <v>2</v>
      </c>
      <c r="F1297" s="18">
        <v>230</v>
      </c>
      <c r="G1297" s="19">
        <f t="shared" ref="G1297:G1305" si="86">F1297/230</f>
        <v>1</v>
      </c>
      <c r="H1297" s="19"/>
      <c r="I1297" s="16"/>
      <c r="J1297" s="16"/>
      <c r="K1297" s="16"/>
      <c r="L1297" s="16"/>
      <c r="M1297" s="16"/>
      <c r="N1297" s="16"/>
      <c r="O1297" s="16"/>
      <c r="P1297" s="16"/>
      <c r="Q1297" s="16"/>
      <c r="R1297" s="16"/>
      <c r="S1297" s="16"/>
      <c r="T1297" s="16"/>
      <c r="U1297" s="16"/>
      <c r="V1297" s="16"/>
      <c r="W1297" s="16"/>
      <c r="X1297" s="16"/>
      <c r="Y1297" s="16"/>
      <c r="Z1297" s="16"/>
    </row>
    <row r="1298" spans="1:26" ht="15.75" customHeight="1">
      <c r="A1298" s="21" t="s">
        <v>1210</v>
      </c>
      <c r="B1298" s="18">
        <v>1</v>
      </c>
      <c r="C1298" s="33">
        <v>4714781020800</v>
      </c>
      <c r="D1298" s="14" t="s">
        <v>271</v>
      </c>
      <c r="E1298" s="18">
        <v>2</v>
      </c>
      <c r="F1298" s="18">
        <v>230</v>
      </c>
      <c r="G1298" s="19">
        <f t="shared" si="86"/>
        <v>1</v>
      </c>
      <c r="H1298" s="19"/>
      <c r="I1298" s="16"/>
      <c r="J1298" s="16"/>
      <c r="K1298" s="16"/>
      <c r="L1298" s="16"/>
      <c r="M1298" s="16"/>
      <c r="N1298" s="16"/>
      <c r="O1298" s="16"/>
      <c r="P1298" s="16"/>
      <c r="Q1298" s="16"/>
      <c r="R1298" s="16"/>
      <c r="S1298" s="16"/>
      <c r="T1298" s="16"/>
      <c r="U1298" s="16"/>
      <c r="V1298" s="16"/>
      <c r="W1298" s="16"/>
      <c r="X1298" s="16"/>
      <c r="Y1298" s="16"/>
      <c r="Z1298" s="16"/>
    </row>
    <row r="1299" spans="1:26" ht="15.75" customHeight="1">
      <c r="A1299" s="21" t="s">
        <v>1211</v>
      </c>
      <c r="B1299" s="18">
        <v>1</v>
      </c>
      <c r="C1299" s="33">
        <v>4714781020817</v>
      </c>
      <c r="D1299" s="14" t="s">
        <v>303</v>
      </c>
      <c r="E1299" s="18">
        <v>2</v>
      </c>
      <c r="F1299" s="18">
        <v>230</v>
      </c>
      <c r="G1299" s="19">
        <f t="shared" si="86"/>
        <v>1</v>
      </c>
      <c r="H1299" s="19"/>
      <c r="I1299" s="16"/>
      <c r="J1299" s="16"/>
      <c r="K1299" s="16"/>
      <c r="L1299" s="16"/>
      <c r="M1299" s="16"/>
      <c r="N1299" s="16"/>
      <c r="O1299" s="16"/>
      <c r="P1299" s="16"/>
      <c r="Q1299" s="16"/>
      <c r="R1299" s="16"/>
      <c r="S1299" s="16"/>
      <c r="T1299" s="16"/>
      <c r="U1299" s="16"/>
      <c r="V1299" s="16"/>
      <c r="W1299" s="16"/>
      <c r="X1299" s="16"/>
      <c r="Y1299" s="16"/>
      <c r="Z1299" s="16"/>
    </row>
    <row r="1300" spans="1:26" ht="15.75" customHeight="1">
      <c r="A1300" s="21" t="s">
        <v>1212</v>
      </c>
      <c r="B1300" s="18">
        <v>2</v>
      </c>
      <c r="C1300" s="33">
        <v>4714781020794</v>
      </c>
      <c r="D1300" s="14" t="s">
        <v>264</v>
      </c>
      <c r="E1300" s="18">
        <v>1</v>
      </c>
      <c r="F1300" s="18">
        <v>115</v>
      </c>
      <c r="G1300" s="19">
        <f t="shared" si="86"/>
        <v>0.5</v>
      </c>
      <c r="H1300" s="19"/>
      <c r="I1300" s="16"/>
      <c r="J1300" s="16"/>
      <c r="K1300" s="16"/>
      <c r="L1300" s="16"/>
      <c r="M1300" s="16"/>
      <c r="N1300" s="16"/>
      <c r="O1300" s="16"/>
      <c r="P1300" s="16"/>
      <c r="Q1300" s="16"/>
      <c r="R1300" s="16"/>
      <c r="S1300" s="16"/>
      <c r="T1300" s="16"/>
      <c r="U1300" s="16"/>
      <c r="V1300" s="16"/>
      <c r="W1300" s="16"/>
      <c r="X1300" s="16"/>
      <c r="Y1300" s="16"/>
      <c r="Z1300" s="16"/>
    </row>
    <row r="1301" spans="1:26" ht="15.75" customHeight="1">
      <c r="A1301" s="21"/>
      <c r="B1301" s="14"/>
      <c r="C1301" s="33">
        <v>4714781020800</v>
      </c>
      <c r="D1301" s="14" t="s">
        <v>271</v>
      </c>
      <c r="E1301" s="18">
        <v>1</v>
      </c>
      <c r="F1301" s="18">
        <v>115</v>
      </c>
      <c r="G1301" s="19">
        <f t="shared" si="86"/>
        <v>0.5</v>
      </c>
      <c r="H1301" s="19"/>
      <c r="I1301" s="16"/>
      <c r="J1301" s="16"/>
      <c r="K1301" s="16"/>
      <c r="L1301" s="16"/>
      <c r="M1301" s="16"/>
      <c r="N1301" s="16"/>
      <c r="O1301" s="16"/>
      <c r="P1301" s="16"/>
      <c r="Q1301" s="16"/>
      <c r="R1301" s="16"/>
      <c r="S1301" s="16"/>
      <c r="T1301" s="16"/>
      <c r="U1301" s="16"/>
      <c r="V1301" s="16"/>
      <c r="W1301" s="16"/>
      <c r="X1301" s="16"/>
      <c r="Y1301" s="16"/>
      <c r="Z1301" s="16"/>
    </row>
    <row r="1302" spans="1:26" ht="15.75" customHeight="1">
      <c r="A1302" s="21" t="s">
        <v>1213</v>
      </c>
      <c r="B1302" s="18">
        <v>2</v>
      </c>
      <c r="C1302" s="33">
        <v>4714781020794</v>
      </c>
      <c r="D1302" s="14" t="s">
        <v>264</v>
      </c>
      <c r="E1302" s="18">
        <v>1</v>
      </c>
      <c r="F1302" s="18">
        <v>115</v>
      </c>
      <c r="G1302" s="19">
        <f t="shared" si="86"/>
        <v>0.5</v>
      </c>
      <c r="H1302" s="19"/>
      <c r="I1302" s="16"/>
      <c r="J1302" s="16"/>
      <c r="K1302" s="16"/>
      <c r="L1302" s="16"/>
      <c r="M1302" s="16"/>
      <c r="N1302" s="16"/>
      <c r="O1302" s="16"/>
      <c r="P1302" s="16"/>
      <c r="Q1302" s="16"/>
      <c r="R1302" s="16"/>
      <c r="S1302" s="16"/>
      <c r="T1302" s="16"/>
      <c r="U1302" s="16"/>
      <c r="V1302" s="16"/>
      <c r="W1302" s="16"/>
      <c r="X1302" s="16"/>
      <c r="Y1302" s="16"/>
      <c r="Z1302" s="16"/>
    </row>
    <row r="1303" spans="1:26" ht="15.75" customHeight="1">
      <c r="A1303" s="21"/>
      <c r="B1303" s="14"/>
      <c r="C1303" s="33">
        <v>4714781020817</v>
      </c>
      <c r="D1303" s="14" t="s">
        <v>303</v>
      </c>
      <c r="E1303" s="18">
        <v>1</v>
      </c>
      <c r="F1303" s="18">
        <v>115</v>
      </c>
      <c r="G1303" s="19">
        <f t="shared" si="86"/>
        <v>0.5</v>
      </c>
      <c r="H1303" s="19"/>
      <c r="I1303" s="16"/>
      <c r="J1303" s="16"/>
      <c r="K1303" s="16"/>
      <c r="L1303" s="16"/>
      <c r="M1303" s="16"/>
      <c r="N1303" s="16"/>
      <c r="O1303" s="16"/>
      <c r="P1303" s="16"/>
      <c r="Q1303" s="16"/>
      <c r="R1303" s="16"/>
      <c r="S1303" s="16"/>
      <c r="T1303" s="16"/>
      <c r="U1303" s="16"/>
      <c r="V1303" s="16"/>
      <c r="W1303" s="16"/>
      <c r="X1303" s="16"/>
      <c r="Y1303" s="16"/>
      <c r="Z1303" s="16"/>
    </row>
    <row r="1304" spans="1:26" ht="15.75" customHeight="1">
      <c r="A1304" s="21" t="s">
        <v>1214</v>
      </c>
      <c r="B1304" s="18">
        <v>2</v>
      </c>
      <c r="C1304" s="33">
        <v>4714781020800</v>
      </c>
      <c r="D1304" s="14" t="s">
        <v>271</v>
      </c>
      <c r="E1304" s="18">
        <v>1</v>
      </c>
      <c r="F1304" s="18">
        <v>115</v>
      </c>
      <c r="G1304" s="19">
        <f t="shared" si="86"/>
        <v>0.5</v>
      </c>
      <c r="H1304" s="19"/>
      <c r="I1304" s="16"/>
      <c r="J1304" s="16"/>
      <c r="K1304" s="16"/>
      <c r="L1304" s="16"/>
      <c r="M1304" s="16"/>
      <c r="N1304" s="16"/>
      <c r="O1304" s="16"/>
      <c r="P1304" s="16"/>
      <c r="Q1304" s="16"/>
      <c r="R1304" s="16"/>
      <c r="S1304" s="16"/>
      <c r="T1304" s="16"/>
      <c r="U1304" s="16"/>
      <c r="V1304" s="16"/>
      <c r="W1304" s="16"/>
      <c r="X1304" s="16"/>
      <c r="Y1304" s="16"/>
      <c r="Z1304" s="16"/>
    </row>
    <row r="1305" spans="1:26" ht="15.75" customHeight="1">
      <c r="A1305" s="21"/>
      <c r="B1305" s="14"/>
      <c r="C1305" s="33">
        <v>4714781020817</v>
      </c>
      <c r="D1305" s="14" t="s">
        <v>303</v>
      </c>
      <c r="E1305" s="18">
        <v>1</v>
      </c>
      <c r="F1305" s="18">
        <v>115</v>
      </c>
      <c r="G1305" s="19">
        <f t="shared" si="86"/>
        <v>0.5</v>
      </c>
      <c r="H1305" s="19"/>
      <c r="I1305" s="16"/>
      <c r="J1305" s="16"/>
      <c r="K1305" s="16"/>
      <c r="L1305" s="16"/>
      <c r="M1305" s="16"/>
      <c r="N1305" s="16"/>
      <c r="O1305" s="16"/>
      <c r="P1305" s="16"/>
      <c r="Q1305" s="16"/>
      <c r="R1305" s="16"/>
      <c r="S1305" s="16"/>
      <c r="T1305" s="16"/>
      <c r="U1305" s="16"/>
      <c r="V1305" s="16"/>
      <c r="W1305" s="16"/>
      <c r="X1305" s="16"/>
      <c r="Y1305" s="16"/>
      <c r="Z1305" s="16"/>
    </row>
    <row r="1306" spans="1:26" ht="15.75" customHeight="1">
      <c r="A1306" s="21" t="s">
        <v>1215</v>
      </c>
      <c r="B1306" s="18">
        <v>1</v>
      </c>
      <c r="C1306" s="33">
        <v>4714781020770</v>
      </c>
      <c r="D1306" s="14" t="s">
        <v>305</v>
      </c>
      <c r="E1306" s="18">
        <v>2</v>
      </c>
      <c r="F1306" s="18">
        <v>270</v>
      </c>
      <c r="G1306" s="19">
        <f t="shared" ref="G1306:G1309" si="87">F1306/270</f>
        <v>1</v>
      </c>
      <c r="H1306" s="19"/>
      <c r="I1306" s="16"/>
      <c r="J1306" s="16"/>
      <c r="K1306" s="16"/>
      <c r="L1306" s="16"/>
      <c r="M1306" s="16"/>
      <c r="N1306" s="16"/>
      <c r="O1306" s="16"/>
      <c r="P1306" s="16"/>
      <c r="Q1306" s="16"/>
      <c r="R1306" s="16"/>
      <c r="S1306" s="16"/>
      <c r="T1306" s="16"/>
      <c r="U1306" s="16"/>
      <c r="V1306" s="16"/>
      <c r="W1306" s="16"/>
      <c r="X1306" s="16"/>
      <c r="Y1306" s="16"/>
      <c r="Z1306" s="16"/>
    </row>
    <row r="1307" spans="1:26" ht="15.75" customHeight="1">
      <c r="A1307" s="21" t="s">
        <v>1216</v>
      </c>
      <c r="B1307" s="18">
        <v>1</v>
      </c>
      <c r="C1307" s="33">
        <v>4714781020787</v>
      </c>
      <c r="D1307" s="14" t="s">
        <v>307</v>
      </c>
      <c r="E1307" s="18">
        <v>2</v>
      </c>
      <c r="F1307" s="18">
        <v>270</v>
      </c>
      <c r="G1307" s="19">
        <f t="shared" si="87"/>
        <v>1</v>
      </c>
      <c r="H1307" s="19"/>
      <c r="I1307" s="16"/>
      <c r="J1307" s="16"/>
      <c r="K1307" s="16"/>
      <c r="L1307" s="16"/>
      <c r="M1307" s="16"/>
      <c r="N1307" s="16"/>
      <c r="O1307" s="16"/>
      <c r="P1307" s="16"/>
      <c r="Q1307" s="16"/>
      <c r="R1307" s="16"/>
      <c r="S1307" s="16"/>
      <c r="T1307" s="16"/>
      <c r="U1307" s="16"/>
      <c r="V1307" s="16"/>
      <c r="W1307" s="16"/>
      <c r="X1307" s="16"/>
      <c r="Y1307" s="16"/>
      <c r="Z1307" s="16"/>
    </row>
    <row r="1308" spans="1:26" ht="15.75" customHeight="1">
      <c r="A1308" s="21" t="s">
        <v>1217</v>
      </c>
      <c r="B1308" s="18">
        <v>2</v>
      </c>
      <c r="C1308" s="33">
        <v>4714781020770</v>
      </c>
      <c r="D1308" s="14" t="s">
        <v>305</v>
      </c>
      <c r="E1308" s="18">
        <v>1</v>
      </c>
      <c r="F1308" s="18">
        <v>135</v>
      </c>
      <c r="G1308" s="19">
        <f t="shared" si="87"/>
        <v>0.5</v>
      </c>
      <c r="H1308" s="19"/>
      <c r="I1308" s="16"/>
      <c r="J1308" s="16"/>
      <c r="K1308" s="16"/>
      <c r="L1308" s="16"/>
      <c r="M1308" s="16"/>
      <c r="N1308" s="16"/>
      <c r="O1308" s="16"/>
      <c r="P1308" s="16"/>
      <c r="Q1308" s="16"/>
      <c r="R1308" s="16"/>
      <c r="S1308" s="16"/>
      <c r="T1308" s="16"/>
      <c r="U1308" s="16"/>
      <c r="V1308" s="16"/>
      <c r="W1308" s="16"/>
      <c r="X1308" s="16"/>
      <c r="Y1308" s="16"/>
      <c r="Z1308" s="16"/>
    </row>
    <row r="1309" spans="1:26" ht="15.75" customHeight="1">
      <c r="A1309" s="21"/>
      <c r="B1309" s="14"/>
      <c r="C1309" s="33">
        <v>4714781020787</v>
      </c>
      <c r="D1309" s="14" t="s">
        <v>307</v>
      </c>
      <c r="E1309" s="18">
        <v>1</v>
      </c>
      <c r="F1309" s="18">
        <v>135</v>
      </c>
      <c r="G1309" s="19">
        <f t="shared" si="87"/>
        <v>0.5</v>
      </c>
      <c r="H1309" s="19"/>
      <c r="I1309" s="16"/>
      <c r="J1309" s="16"/>
      <c r="K1309" s="16"/>
      <c r="L1309" s="16"/>
      <c r="M1309" s="16"/>
      <c r="N1309" s="16"/>
      <c r="O1309" s="16"/>
      <c r="P1309" s="16"/>
      <c r="Q1309" s="16"/>
      <c r="R1309" s="16"/>
      <c r="S1309" s="16"/>
      <c r="T1309" s="16"/>
      <c r="U1309" s="16"/>
      <c r="V1309" s="16"/>
      <c r="W1309" s="16"/>
      <c r="X1309" s="16"/>
      <c r="Y1309" s="16"/>
      <c r="Z1309" s="16"/>
    </row>
    <row r="1310" spans="1:26" ht="15.75" customHeight="1">
      <c r="A1310" s="21" t="s">
        <v>1218</v>
      </c>
      <c r="B1310" s="18">
        <v>1</v>
      </c>
      <c r="C1310" s="33">
        <v>4714781020848</v>
      </c>
      <c r="D1310" s="14" t="s">
        <v>322</v>
      </c>
      <c r="E1310" s="18">
        <v>2</v>
      </c>
      <c r="F1310" s="18">
        <v>650</v>
      </c>
      <c r="G1310" s="19">
        <f t="shared" ref="G1310:G1325" si="88">F1310/650</f>
        <v>1</v>
      </c>
      <c r="H1310" s="19"/>
      <c r="I1310" s="16"/>
      <c r="J1310" s="16"/>
      <c r="K1310" s="16"/>
      <c r="L1310" s="16"/>
      <c r="M1310" s="16"/>
      <c r="N1310" s="16"/>
      <c r="O1310" s="16"/>
      <c r="P1310" s="16"/>
      <c r="Q1310" s="16"/>
      <c r="R1310" s="16"/>
      <c r="S1310" s="16"/>
      <c r="T1310" s="16"/>
      <c r="U1310" s="16"/>
      <c r="V1310" s="16"/>
      <c r="W1310" s="16"/>
      <c r="X1310" s="16"/>
      <c r="Y1310" s="16"/>
      <c r="Z1310" s="16"/>
    </row>
    <row r="1311" spans="1:26" ht="15.75" customHeight="1">
      <c r="A1311" s="21" t="s">
        <v>1219</v>
      </c>
      <c r="B1311" s="18">
        <v>1</v>
      </c>
      <c r="C1311" s="33" t="s">
        <v>445</v>
      </c>
      <c r="D1311" s="14" t="s">
        <v>324</v>
      </c>
      <c r="E1311" s="18">
        <v>2</v>
      </c>
      <c r="F1311" s="18">
        <v>650</v>
      </c>
      <c r="G1311" s="19">
        <f t="shared" si="88"/>
        <v>1</v>
      </c>
      <c r="H1311" s="19"/>
      <c r="I1311" s="16"/>
      <c r="J1311" s="16"/>
      <c r="K1311" s="16"/>
      <c r="L1311" s="16"/>
      <c r="M1311" s="16"/>
      <c r="N1311" s="16"/>
      <c r="O1311" s="16"/>
      <c r="P1311" s="16"/>
      <c r="Q1311" s="16"/>
      <c r="R1311" s="16"/>
      <c r="S1311" s="16"/>
      <c r="T1311" s="16"/>
      <c r="U1311" s="16"/>
      <c r="V1311" s="16"/>
      <c r="W1311" s="16"/>
      <c r="X1311" s="16"/>
      <c r="Y1311" s="16"/>
      <c r="Z1311" s="16"/>
    </row>
    <row r="1312" spans="1:26" ht="15.75" customHeight="1">
      <c r="A1312" s="21" t="s">
        <v>1220</v>
      </c>
      <c r="B1312" s="18">
        <v>2</v>
      </c>
      <c r="C1312" s="33">
        <v>4714781020848</v>
      </c>
      <c r="D1312" s="14" t="s">
        <v>322</v>
      </c>
      <c r="E1312" s="18">
        <v>1</v>
      </c>
      <c r="F1312" s="18">
        <v>325</v>
      </c>
      <c r="G1312" s="19">
        <f t="shared" si="88"/>
        <v>0.5</v>
      </c>
      <c r="H1312" s="19"/>
      <c r="I1312" s="16"/>
      <c r="J1312" s="16"/>
      <c r="K1312" s="16"/>
      <c r="L1312" s="16"/>
      <c r="M1312" s="16"/>
      <c r="N1312" s="16"/>
      <c r="O1312" s="16"/>
      <c r="P1312" s="16"/>
      <c r="Q1312" s="16"/>
      <c r="R1312" s="16"/>
      <c r="S1312" s="16"/>
      <c r="T1312" s="16"/>
      <c r="U1312" s="16"/>
      <c r="V1312" s="16"/>
      <c r="W1312" s="16"/>
      <c r="X1312" s="16"/>
      <c r="Y1312" s="16"/>
      <c r="Z1312" s="16"/>
    </row>
    <row r="1313" spans="1:26" ht="15.75" customHeight="1">
      <c r="A1313" s="21"/>
      <c r="B1313" s="14"/>
      <c r="C1313" s="33" t="s">
        <v>445</v>
      </c>
      <c r="D1313" s="14" t="s">
        <v>324</v>
      </c>
      <c r="E1313" s="18">
        <v>1</v>
      </c>
      <c r="F1313" s="18">
        <v>325</v>
      </c>
      <c r="G1313" s="19">
        <f t="shared" si="88"/>
        <v>0.5</v>
      </c>
      <c r="H1313" s="19"/>
      <c r="I1313" s="16"/>
      <c r="J1313" s="16"/>
      <c r="K1313" s="16"/>
      <c r="L1313" s="16"/>
      <c r="M1313" s="16"/>
      <c r="N1313" s="16"/>
      <c r="O1313" s="16"/>
      <c r="P1313" s="16"/>
      <c r="Q1313" s="16"/>
      <c r="R1313" s="16"/>
      <c r="S1313" s="16"/>
      <c r="T1313" s="16"/>
      <c r="U1313" s="16"/>
      <c r="V1313" s="16"/>
      <c r="W1313" s="16"/>
      <c r="X1313" s="16"/>
      <c r="Y1313" s="16"/>
      <c r="Z1313" s="16"/>
    </row>
    <row r="1314" spans="1:26" ht="15.75" customHeight="1">
      <c r="A1314" s="21" t="s">
        <v>1221</v>
      </c>
      <c r="B1314" s="18">
        <v>1</v>
      </c>
      <c r="C1314" s="33">
        <v>4714781020824</v>
      </c>
      <c r="D1314" s="14" t="s">
        <v>325</v>
      </c>
      <c r="E1314" s="18">
        <v>2</v>
      </c>
      <c r="F1314" s="18">
        <v>650</v>
      </c>
      <c r="G1314" s="19">
        <f t="shared" si="88"/>
        <v>1</v>
      </c>
      <c r="H1314" s="19"/>
      <c r="I1314" s="16"/>
      <c r="J1314" s="16"/>
      <c r="K1314" s="16"/>
      <c r="L1314" s="16"/>
      <c r="M1314" s="16"/>
      <c r="N1314" s="16"/>
      <c r="O1314" s="16"/>
      <c r="P1314" s="16"/>
      <c r="Q1314" s="16"/>
      <c r="R1314" s="16"/>
      <c r="S1314" s="16"/>
      <c r="T1314" s="16"/>
      <c r="U1314" s="16"/>
      <c r="V1314" s="16"/>
      <c r="W1314" s="16"/>
      <c r="X1314" s="16"/>
      <c r="Y1314" s="16"/>
      <c r="Z1314" s="16"/>
    </row>
    <row r="1315" spans="1:26" ht="15.75" customHeight="1">
      <c r="A1315" s="21" t="s">
        <v>1222</v>
      </c>
      <c r="B1315" s="18">
        <v>1</v>
      </c>
      <c r="C1315" s="33">
        <v>4714781020831</v>
      </c>
      <c r="D1315" s="14" t="s">
        <v>326</v>
      </c>
      <c r="E1315" s="18">
        <v>2</v>
      </c>
      <c r="F1315" s="18">
        <v>650</v>
      </c>
      <c r="G1315" s="19">
        <f t="shared" si="88"/>
        <v>1</v>
      </c>
      <c r="H1315" s="19"/>
      <c r="I1315" s="16"/>
      <c r="J1315" s="16"/>
      <c r="K1315" s="16"/>
      <c r="L1315" s="16"/>
      <c r="M1315" s="16"/>
      <c r="N1315" s="16"/>
      <c r="O1315" s="16"/>
      <c r="P1315" s="16"/>
      <c r="Q1315" s="16"/>
      <c r="R1315" s="16"/>
      <c r="S1315" s="16"/>
      <c r="T1315" s="16"/>
      <c r="U1315" s="16"/>
      <c r="V1315" s="16"/>
      <c r="W1315" s="16"/>
      <c r="X1315" s="16"/>
      <c r="Y1315" s="16"/>
      <c r="Z1315" s="16"/>
    </row>
    <row r="1316" spans="1:26" ht="15.75" customHeight="1">
      <c r="A1316" s="21" t="s">
        <v>1223</v>
      </c>
      <c r="B1316" s="18">
        <v>2</v>
      </c>
      <c r="C1316" s="33">
        <v>4714781020824</v>
      </c>
      <c r="D1316" s="14" t="s">
        <v>325</v>
      </c>
      <c r="E1316" s="18">
        <v>1</v>
      </c>
      <c r="F1316" s="18">
        <v>325</v>
      </c>
      <c r="G1316" s="19">
        <f t="shared" si="88"/>
        <v>0.5</v>
      </c>
      <c r="H1316" s="19"/>
      <c r="I1316" s="16"/>
      <c r="J1316" s="16"/>
      <c r="K1316" s="16"/>
      <c r="L1316" s="16"/>
      <c r="M1316" s="16"/>
      <c r="N1316" s="16"/>
      <c r="O1316" s="16"/>
      <c r="P1316" s="16"/>
      <c r="Q1316" s="16"/>
      <c r="R1316" s="16"/>
      <c r="S1316" s="16"/>
      <c r="T1316" s="16"/>
      <c r="U1316" s="16"/>
      <c r="V1316" s="16"/>
      <c r="W1316" s="16"/>
      <c r="X1316" s="16"/>
      <c r="Y1316" s="16"/>
      <c r="Z1316" s="16"/>
    </row>
    <row r="1317" spans="1:26" ht="15.75" customHeight="1">
      <c r="A1317" s="21"/>
      <c r="B1317" s="14"/>
      <c r="C1317" s="33">
        <v>4714781020831</v>
      </c>
      <c r="D1317" s="14" t="s">
        <v>326</v>
      </c>
      <c r="E1317" s="18">
        <v>1</v>
      </c>
      <c r="F1317" s="18">
        <v>325</v>
      </c>
      <c r="G1317" s="19">
        <f t="shared" si="88"/>
        <v>0.5</v>
      </c>
      <c r="H1317" s="19"/>
      <c r="I1317" s="16"/>
      <c r="J1317" s="16"/>
      <c r="K1317" s="16"/>
      <c r="L1317" s="16"/>
      <c r="M1317" s="16"/>
      <c r="N1317" s="16"/>
      <c r="O1317" s="16"/>
      <c r="P1317" s="16"/>
      <c r="Q1317" s="16"/>
      <c r="R1317" s="16"/>
      <c r="S1317" s="16"/>
      <c r="T1317" s="16"/>
      <c r="U1317" s="16"/>
      <c r="V1317" s="16"/>
      <c r="W1317" s="16"/>
      <c r="X1317" s="16"/>
      <c r="Y1317" s="16"/>
      <c r="Z1317" s="16"/>
    </row>
    <row r="1318" spans="1:26" ht="15.75" customHeight="1">
      <c r="A1318" s="21" t="s">
        <v>1224</v>
      </c>
      <c r="B1318" s="18">
        <v>2</v>
      </c>
      <c r="C1318" s="33">
        <v>4714781020848</v>
      </c>
      <c r="D1318" s="14" t="s">
        <v>322</v>
      </c>
      <c r="E1318" s="18">
        <v>1</v>
      </c>
      <c r="F1318" s="18">
        <v>325</v>
      </c>
      <c r="G1318" s="19">
        <f t="shared" si="88"/>
        <v>0.5</v>
      </c>
      <c r="H1318" s="19"/>
      <c r="I1318" s="16"/>
      <c r="J1318" s="16"/>
      <c r="K1318" s="16"/>
      <c r="L1318" s="16"/>
      <c r="M1318" s="16"/>
      <c r="N1318" s="16"/>
      <c r="O1318" s="16"/>
      <c r="P1318" s="16"/>
      <c r="Q1318" s="16"/>
      <c r="R1318" s="16"/>
      <c r="S1318" s="16"/>
      <c r="T1318" s="16"/>
      <c r="U1318" s="16"/>
      <c r="V1318" s="16"/>
      <c r="W1318" s="16"/>
      <c r="X1318" s="16"/>
      <c r="Y1318" s="16"/>
      <c r="Z1318" s="16"/>
    </row>
    <row r="1319" spans="1:26" ht="15.75" customHeight="1">
      <c r="A1319" s="21"/>
      <c r="B1319" s="14"/>
      <c r="C1319" s="33">
        <v>4714781020824</v>
      </c>
      <c r="D1319" s="14" t="s">
        <v>325</v>
      </c>
      <c r="E1319" s="18">
        <v>1</v>
      </c>
      <c r="F1319" s="18">
        <v>325</v>
      </c>
      <c r="G1319" s="19">
        <f t="shared" si="88"/>
        <v>0.5</v>
      </c>
      <c r="H1319" s="19"/>
      <c r="I1319" s="16"/>
      <c r="J1319" s="16"/>
      <c r="K1319" s="16"/>
      <c r="L1319" s="16"/>
      <c r="M1319" s="16"/>
      <c r="N1319" s="16"/>
      <c r="O1319" s="16"/>
      <c r="P1319" s="16"/>
      <c r="Q1319" s="16"/>
      <c r="R1319" s="16"/>
      <c r="S1319" s="16"/>
      <c r="T1319" s="16"/>
      <c r="U1319" s="16"/>
      <c r="V1319" s="16"/>
      <c r="W1319" s="16"/>
      <c r="X1319" s="16"/>
      <c r="Y1319" s="16"/>
      <c r="Z1319" s="16"/>
    </row>
    <row r="1320" spans="1:26" ht="15.75" customHeight="1">
      <c r="A1320" s="21" t="s">
        <v>1225</v>
      </c>
      <c r="B1320" s="18">
        <v>2</v>
      </c>
      <c r="C1320" s="33">
        <v>4714781020848</v>
      </c>
      <c r="D1320" s="14" t="s">
        <v>322</v>
      </c>
      <c r="E1320" s="18">
        <v>1</v>
      </c>
      <c r="F1320" s="18">
        <v>325</v>
      </c>
      <c r="G1320" s="19">
        <f t="shared" si="88"/>
        <v>0.5</v>
      </c>
      <c r="H1320" s="19"/>
      <c r="I1320" s="16"/>
      <c r="J1320" s="16"/>
      <c r="K1320" s="16"/>
      <c r="L1320" s="16"/>
      <c r="M1320" s="16"/>
      <c r="N1320" s="16"/>
      <c r="O1320" s="16"/>
      <c r="P1320" s="16"/>
      <c r="Q1320" s="16"/>
      <c r="R1320" s="16"/>
      <c r="S1320" s="16"/>
      <c r="T1320" s="16"/>
      <c r="U1320" s="16"/>
      <c r="V1320" s="16"/>
      <c r="W1320" s="16"/>
      <c r="X1320" s="16"/>
      <c r="Y1320" s="16"/>
      <c r="Z1320" s="16"/>
    </row>
    <row r="1321" spans="1:26" ht="15.75" customHeight="1">
      <c r="A1321" s="21"/>
      <c r="B1321" s="14"/>
      <c r="C1321" s="33">
        <v>4714781020831</v>
      </c>
      <c r="D1321" s="14" t="s">
        <v>326</v>
      </c>
      <c r="E1321" s="18">
        <v>1</v>
      </c>
      <c r="F1321" s="18">
        <v>325</v>
      </c>
      <c r="G1321" s="19">
        <f t="shared" si="88"/>
        <v>0.5</v>
      </c>
      <c r="H1321" s="19"/>
      <c r="I1321" s="16"/>
      <c r="J1321" s="16"/>
      <c r="K1321" s="16"/>
      <c r="L1321" s="16"/>
      <c r="M1321" s="16"/>
      <c r="N1321" s="16"/>
      <c r="O1321" s="16"/>
      <c r="P1321" s="16"/>
      <c r="Q1321" s="16"/>
      <c r="R1321" s="16"/>
      <c r="S1321" s="16"/>
      <c r="T1321" s="16"/>
      <c r="U1321" s="16"/>
      <c r="V1321" s="16"/>
      <c r="W1321" s="16"/>
      <c r="X1321" s="16"/>
      <c r="Y1321" s="16"/>
      <c r="Z1321" s="16"/>
    </row>
    <row r="1322" spans="1:26" ht="15.75" customHeight="1">
      <c r="A1322" s="21" t="s">
        <v>1226</v>
      </c>
      <c r="B1322" s="18">
        <v>2</v>
      </c>
      <c r="C1322" s="33" t="s">
        <v>445</v>
      </c>
      <c r="D1322" s="14" t="s">
        <v>324</v>
      </c>
      <c r="E1322" s="18">
        <v>1</v>
      </c>
      <c r="F1322" s="18">
        <v>325</v>
      </c>
      <c r="G1322" s="19">
        <f t="shared" si="88"/>
        <v>0.5</v>
      </c>
      <c r="H1322" s="19"/>
      <c r="I1322" s="16"/>
      <c r="J1322" s="16"/>
      <c r="K1322" s="16"/>
      <c r="L1322" s="16"/>
      <c r="M1322" s="16"/>
      <c r="N1322" s="16"/>
      <c r="O1322" s="16"/>
      <c r="P1322" s="16"/>
      <c r="Q1322" s="16"/>
      <c r="R1322" s="16"/>
      <c r="S1322" s="16"/>
      <c r="T1322" s="16"/>
      <c r="U1322" s="16"/>
      <c r="V1322" s="16"/>
      <c r="W1322" s="16"/>
      <c r="X1322" s="16"/>
      <c r="Y1322" s="16"/>
      <c r="Z1322" s="16"/>
    </row>
    <row r="1323" spans="1:26" ht="15.75" customHeight="1">
      <c r="A1323" s="21"/>
      <c r="B1323" s="14"/>
      <c r="C1323" s="33">
        <v>4714781020824</v>
      </c>
      <c r="D1323" s="14" t="s">
        <v>325</v>
      </c>
      <c r="E1323" s="18">
        <v>1</v>
      </c>
      <c r="F1323" s="18">
        <v>325</v>
      </c>
      <c r="G1323" s="19">
        <f t="shared" si="88"/>
        <v>0.5</v>
      </c>
      <c r="H1323" s="19"/>
      <c r="I1323" s="16"/>
      <c r="J1323" s="16"/>
      <c r="K1323" s="16"/>
      <c r="L1323" s="16"/>
      <c r="M1323" s="16"/>
      <c r="N1323" s="16"/>
      <c r="O1323" s="16"/>
      <c r="P1323" s="16"/>
      <c r="Q1323" s="16"/>
      <c r="R1323" s="16"/>
      <c r="S1323" s="16"/>
      <c r="T1323" s="16"/>
      <c r="U1323" s="16"/>
      <c r="V1323" s="16"/>
      <c r="W1323" s="16"/>
      <c r="X1323" s="16"/>
      <c r="Y1323" s="16"/>
      <c r="Z1323" s="16"/>
    </row>
    <row r="1324" spans="1:26" ht="15.75" customHeight="1">
      <c r="A1324" s="21" t="s">
        <v>1227</v>
      </c>
      <c r="B1324" s="18">
        <v>2</v>
      </c>
      <c r="C1324" s="33" t="s">
        <v>445</v>
      </c>
      <c r="D1324" s="14" t="s">
        <v>324</v>
      </c>
      <c r="E1324" s="18">
        <v>1</v>
      </c>
      <c r="F1324" s="18">
        <v>325</v>
      </c>
      <c r="G1324" s="19">
        <f t="shared" si="88"/>
        <v>0.5</v>
      </c>
      <c r="H1324" s="19"/>
      <c r="I1324" s="16"/>
      <c r="J1324" s="16"/>
      <c r="K1324" s="16"/>
      <c r="L1324" s="16"/>
      <c r="M1324" s="16"/>
      <c r="N1324" s="16"/>
      <c r="O1324" s="16"/>
      <c r="P1324" s="16"/>
      <c r="Q1324" s="16"/>
      <c r="R1324" s="16"/>
      <c r="S1324" s="16"/>
      <c r="T1324" s="16"/>
      <c r="U1324" s="16"/>
      <c r="V1324" s="16"/>
      <c r="W1324" s="16"/>
      <c r="X1324" s="16"/>
      <c r="Y1324" s="16"/>
      <c r="Z1324" s="16"/>
    </row>
    <row r="1325" spans="1:26" ht="15.75" customHeight="1">
      <c r="A1325" s="21"/>
      <c r="B1325" s="14"/>
      <c r="C1325" s="33">
        <v>4714781020831</v>
      </c>
      <c r="D1325" s="14" t="s">
        <v>326</v>
      </c>
      <c r="E1325" s="18">
        <v>1</v>
      </c>
      <c r="F1325" s="18">
        <v>325</v>
      </c>
      <c r="G1325" s="19">
        <f t="shared" si="88"/>
        <v>0.5</v>
      </c>
      <c r="H1325" s="19"/>
      <c r="I1325" s="16"/>
      <c r="J1325" s="16"/>
      <c r="K1325" s="16"/>
      <c r="L1325" s="16"/>
      <c r="M1325" s="16"/>
      <c r="N1325" s="16"/>
      <c r="O1325" s="16"/>
      <c r="P1325" s="16"/>
      <c r="Q1325" s="16"/>
      <c r="R1325" s="16"/>
      <c r="S1325" s="16"/>
      <c r="T1325" s="16"/>
      <c r="U1325" s="16"/>
      <c r="V1325" s="16"/>
      <c r="W1325" s="16"/>
      <c r="X1325" s="16"/>
      <c r="Y1325" s="16"/>
      <c r="Z1325" s="16"/>
    </row>
    <row r="1326" spans="1:26" ht="15.75" customHeight="1">
      <c r="A1326" s="21" t="s">
        <v>1228</v>
      </c>
      <c r="B1326" s="18">
        <v>1</v>
      </c>
      <c r="C1326" s="33" t="s">
        <v>608</v>
      </c>
      <c r="D1326" s="14" t="s">
        <v>323</v>
      </c>
      <c r="E1326" s="18">
        <v>4</v>
      </c>
      <c r="F1326" s="18">
        <v>550</v>
      </c>
      <c r="G1326" s="19">
        <f>F1326/550</f>
        <v>1</v>
      </c>
      <c r="H1326" s="19"/>
      <c r="I1326" s="16"/>
      <c r="J1326" s="16"/>
      <c r="K1326" s="16"/>
      <c r="L1326" s="16"/>
      <c r="M1326" s="16"/>
      <c r="N1326" s="16"/>
      <c r="O1326" s="16"/>
      <c r="P1326" s="16"/>
      <c r="Q1326" s="16"/>
      <c r="R1326" s="16"/>
      <c r="S1326" s="16"/>
      <c r="T1326" s="16"/>
      <c r="U1326" s="16"/>
      <c r="V1326" s="16"/>
      <c r="W1326" s="16"/>
      <c r="X1326" s="16"/>
      <c r="Y1326" s="16"/>
      <c r="Z1326" s="16"/>
    </row>
    <row r="1327" spans="1:26" ht="15.75" customHeight="1">
      <c r="A1327" s="21" t="s">
        <v>1102</v>
      </c>
      <c r="B1327" s="18">
        <v>3</v>
      </c>
      <c r="C1327" s="33">
        <v>4714781020558</v>
      </c>
      <c r="D1327" s="14" t="s">
        <v>190</v>
      </c>
      <c r="E1327" s="18">
        <v>1</v>
      </c>
      <c r="F1327" s="18">
        <v>150</v>
      </c>
      <c r="G1327" s="19">
        <f t="shared" ref="G1327:G1329" si="89">F1327/450</f>
        <v>0.33333333333333331</v>
      </c>
      <c r="H1327" s="16"/>
      <c r="I1327" s="16"/>
      <c r="J1327" s="16"/>
      <c r="K1327" s="16"/>
      <c r="L1327" s="16"/>
      <c r="M1327" s="16"/>
      <c r="N1327" s="16"/>
      <c r="O1327" s="16"/>
      <c r="P1327" s="16"/>
      <c r="Q1327" s="16"/>
      <c r="R1327" s="16"/>
      <c r="S1327" s="16"/>
      <c r="T1327" s="16"/>
      <c r="U1327" s="16"/>
      <c r="V1327" s="16"/>
      <c r="W1327" s="16"/>
      <c r="X1327" s="16"/>
      <c r="Y1327" s="16"/>
      <c r="Z1327" s="16"/>
    </row>
    <row r="1328" spans="1:26" ht="15.75" customHeight="1">
      <c r="A1328" s="21"/>
      <c r="B1328" s="18"/>
      <c r="C1328" s="33">
        <v>4714781020503</v>
      </c>
      <c r="D1328" s="14" t="s">
        <v>182</v>
      </c>
      <c r="E1328" s="18">
        <v>1</v>
      </c>
      <c r="F1328" s="18">
        <v>150</v>
      </c>
      <c r="G1328" s="19">
        <f t="shared" si="89"/>
        <v>0.33333333333333331</v>
      </c>
      <c r="H1328" s="16"/>
      <c r="I1328" s="16"/>
      <c r="J1328" s="16"/>
      <c r="K1328" s="16"/>
      <c r="L1328" s="16"/>
      <c r="M1328" s="16"/>
      <c r="N1328" s="16"/>
      <c r="O1328" s="16"/>
      <c r="P1328" s="16"/>
      <c r="Q1328" s="16"/>
      <c r="R1328" s="16"/>
      <c r="S1328" s="16"/>
      <c r="T1328" s="16"/>
      <c r="U1328" s="16"/>
      <c r="V1328" s="16"/>
      <c r="W1328" s="16"/>
      <c r="X1328" s="16"/>
      <c r="Y1328" s="16"/>
      <c r="Z1328" s="16"/>
    </row>
    <row r="1329" spans="1:26" ht="15.75" customHeight="1">
      <c r="A1329" s="21"/>
      <c r="B1329" s="18"/>
      <c r="C1329" s="33">
        <v>4714781020466</v>
      </c>
      <c r="D1329" s="14" t="s">
        <v>174</v>
      </c>
      <c r="E1329" s="18">
        <v>1</v>
      </c>
      <c r="F1329" s="18">
        <v>150</v>
      </c>
      <c r="G1329" s="19">
        <f t="shared" si="89"/>
        <v>0.33333333333333331</v>
      </c>
      <c r="H1329" s="16"/>
      <c r="I1329" s="16"/>
      <c r="J1329" s="16"/>
      <c r="K1329" s="16"/>
      <c r="L1329" s="16"/>
      <c r="M1329" s="16"/>
      <c r="N1329" s="16"/>
      <c r="O1329" s="16"/>
      <c r="P1329" s="16"/>
      <c r="Q1329" s="16"/>
      <c r="R1329" s="16"/>
      <c r="S1329" s="16"/>
      <c r="T1329" s="16"/>
      <c r="U1329" s="16"/>
      <c r="V1329" s="16"/>
      <c r="W1329" s="16"/>
      <c r="X1329" s="16"/>
      <c r="Y1329" s="16"/>
      <c r="Z1329" s="16"/>
    </row>
    <row r="1330" spans="1:26" ht="15.75" customHeight="1">
      <c r="A1330" s="21" t="s">
        <v>1103</v>
      </c>
      <c r="B1330" s="18">
        <v>3</v>
      </c>
      <c r="C1330" s="33">
        <v>4714781020466</v>
      </c>
      <c r="D1330" s="14" t="s">
        <v>174</v>
      </c>
      <c r="E1330" s="18">
        <v>1</v>
      </c>
      <c r="F1330" s="18">
        <v>145</v>
      </c>
      <c r="G1330" s="19">
        <f t="shared" ref="G1330:G1347" si="90">F1330/435</f>
        <v>0.33333333333333331</v>
      </c>
      <c r="H1330" s="16"/>
      <c r="I1330" s="16"/>
      <c r="J1330" s="16"/>
      <c r="K1330" s="16"/>
      <c r="L1330" s="16"/>
      <c r="M1330" s="16"/>
      <c r="N1330" s="16"/>
      <c r="O1330" s="16"/>
      <c r="P1330" s="16"/>
      <c r="Q1330" s="16"/>
      <c r="R1330" s="16"/>
      <c r="S1330" s="16"/>
      <c r="T1330" s="16"/>
      <c r="U1330" s="16"/>
      <c r="V1330" s="16"/>
      <c r="W1330" s="16"/>
      <c r="X1330" s="16"/>
      <c r="Y1330" s="16"/>
      <c r="Z1330" s="16"/>
    </row>
    <row r="1331" spans="1:26" ht="15.75" customHeight="1">
      <c r="A1331" s="21"/>
      <c r="B1331" s="14"/>
      <c r="C1331" s="33">
        <v>4714781020503</v>
      </c>
      <c r="D1331" s="14" t="s">
        <v>182</v>
      </c>
      <c r="E1331" s="18">
        <v>1</v>
      </c>
      <c r="F1331" s="18">
        <v>145</v>
      </c>
      <c r="G1331" s="19">
        <f t="shared" si="90"/>
        <v>0.33333333333333331</v>
      </c>
      <c r="H1331" s="16"/>
      <c r="I1331" s="16"/>
      <c r="J1331" s="16"/>
      <c r="K1331" s="16"/>
      <c r="L1331" s="16"/>
      <c r="M1331" s="16"/>
      <c r="N1331" s="16"/>
      <c r="O1331" s="16"/>
      <c r="P1331" s="16"/>
      <c r="Q1331" s="16"/>
      <c r="R1331" s="16"/>
      <c r="S1331" s="16"/>
      <c r="T1331" s="16"/>
      <c r="U1331" s="16"/>
      <c r="V1331" s="16"/>
      <c r="W1331" s="16"/>
      <c r="X1331" s="16"/>
      <c r="Y1331" s="16"/>
      <c r="Z1331" s="16"/>
    </row>
    <row r="1332" spans="1:26" ht="15.75" customHeight="1">
      <c r="A1332" s="21"/>
      <c r="B1332" s="14"/>
      <c r="C1332" s="33">
        <v>4714781020558</v>
      </c>
      <c r="D1332" s="14" t="s">
        <v>190</v>
      </c>
      <c r="E1332" s="18">
        <v>1</v>
      </c>
      <c r="F1332" s="18">
        <v>145</v>
      </c>
      <c r="G1332" s="19">
        <f t="shared" si="90"/>
        <v>0.33333333333333331</v>
      </c>
      <c r="H1332" s="16"/>
      <c r="I1332" s="16"/>
      <c r="J1332" s="16"/>
      <c r="K1332" s="16"/>
      <c r="L1332" s="16"/>
      <c r="M1332" s="16"/>
      <c r="N1332" s="16"/>
      <c r="O1332" s="16"/>
      <c r="P1332" s="16"/>
      <c r="Q1332" s="16"/>
      <c r="R1332" s="16"/>
      <c r="S1332" s="16"/>
      <c r="T1332" s="16"/>
      <c r="U1332" s="16"/>
      <c r="V1332" s="16"/>
      <c r="W1332" s="16"/>
      <c r="X1332" s="16"/>
      <c r="Y1332" s="16"/>
      <c r="Z1332" s="16"/>
    </row>
    <row r="1333" spans="1:26" ht="15.75" customHeight="1">
      <c r="A1333" s="21" t="s">
        <v>1104</v>
      </c>
      <c r="B1333" s="18">
        <v>1</v>
      </c>
      <c r="C1333" s="33">
        <v>4714781020558</v>
      </c>
      <c r="D1333" s="14" t="s">
        <v>190</v>
      </c>
      <c r="E1333" s="18">
        <v>3</v>
      </c>
      <c r="F1333" s="18">
        <v>435</v>
      </c>
      <c r="G1333" s="19">
        <f t="shared" si="90"/>
        <v>1</v>
      </c>
      <c r="H1333" s="16"/>
      <c r="I1333" s="16"/>
      <c r="J1333" s="16"/>
      <c r="K1333" s="16"/>
      <c r="L1333" s="16"/>
      <c r="M1333" s="16"/>
      <c r="N1333" s="16"/>
      <c r="O1333" s="16"/>
      <c r="P1333" s="16"/>
      <c r="Q1333" s="16"/>
      <c r="R1333" s="16"/>
      <c r="S1333" s="16"/>
      <c r="T1333" s="16"/>
      <c r="U1333" s="16"/>
      <c r="V1333" s="16"/>
      <c r="W1333" s="16"/>
      <c r="X1333" s="16"/>
      <c r="Y1333" s="16"/>
      <c r="Z1333" s="16"/>
    </row>
    <row r="1334" spans="1:26" ht="15.75" customHeight="1">
      <c r="A1334" s="21" t="s">
        <v>1105</v>
      </c>
      <c r="B1334" s="18">
        <v>1</v>
      </c>
      <c r="C1334" s="33">
        <v>4714781020503</v>
      </c>
      <c r="D1334" s="14" t="s">
        <v>182</v>
      </c>
      <c r="E1334" s="18">
        <v>3</v>
      </c>
      <c r="F1334" s="18">
        <v>435</v>
      </c>
      <c r="G1334" s="19">
        <f t="shared" si="90"/>
        <v>1</v>
      </c>
      <c r="H1334" s="16"/>
      <c r="I1334" s="16"/>
      <c r="J1334" s="16"/>
      <c r="K1334" s="16"/>
      <c r="L1334" s="16"/>
      <c r="M1334" s="16"/>
      <c r="N1334" s="16"/>
      <c r="O1334" s="16"/>
      <c r="P1334" s="16"/>
      <c r="Q1334" s="16"/>
      <c r="R1334" s="16"/>
      <c r="S1334" s="16"/>
      <c r="T1334" s="16"/>
      <c r="U1334" s="16"/>
      <c r="V1334" s="16"/>
      <c r="W1334" s="16"/>
      <c r="X1334" s="16"/>
      <c r="Y1334" s="16"/>
      <c r="Z1334" s="16"/>
    </row>
    <row r="1335" spans="1:26" ht="15.75" customHeight="1">
      <c r="A1335" s="21" t="s">
        <v>1106</v>
      </c>
      <c r="B1335" s="18">
        <v>1</v>
      </c>
      <c r="C1335" s="33">
        <v>4714781020466</v>
      </c>
      <c r="D1335" s="14" t="s">
        <v>174</v>
      </c>
      <c r="E1335" s="18">
        <v>3</v>
      </c>
      <c r="F1335" s="18">
        <v>435</v>
      </c>
      <c r="G1335" s="19">
        <f t="shared" si="90"/>
        <v>1</v>
      </c>
      <c r="H1335" s="16"/>
      <c r="I1335" s="16"/>
      <c r="J1335" s="16"/>
      <c r="K1335" s="16"/>
      <c r="L1335" s="16"/>
      <c r="M1335" s="16"/>
      <c r="N1335" s="16"/>
      <c r="O1335" s="16"/>
      <c r="P1335" s="16"/>
      <c r="Q1335" s="16"/>
      <c r="R1335" s="16"/>
      <c r="S1335" s="16"/>
      <c r="T1335" s="16"/>
      <c r="U1335" s="16"/>
      <c r="V1335" s="16"/>
      <c r="W1335" s="16"/>
      <c r="X1335" s="16"/>
      <c r="Y1335" s="16"/>
      <c r="Z1335" s="16"/>
    </row>
    <row r="1336" spans="1:26" ht="15.75" customHeight="1">
      <c r="A1336" s="21" t="s">
        <v>1107</v>
      </c>
      <c r="B1336" s="18">
        <v>2</v>
      </c>
      <c r="C1336" s="33">
        <v>4714781020503</v>
      </c>
      <c r="D1336" s="14" t="s">
        <v>182</v>
      </c>
      <c r="E1336" s="18">
        <v>2</v>
      </c>
      <c r="F1336" s="18">
        <v>290</v>
      </c>
      <c r="G1336" s="19">
        <f t="shared" si="90"/>
        <v>0.66666666666666663</v>
      </c>
      <c r="H1336" s="16"/>
      <c r="I1336" s="16"/>
      <c r="J1336" s="16"/>
      <c r="K1336" s="16"/>
      <c r="L1336" s="16"/>
      <c r="M1336" s="16"/>
      <c r="N1336" s="16"/>
      <c r="O1336" s="16"/>
      <c r="P1336" s="16"/>
      <c r="Q1336" s="16"/>
      <c r="R1336" s="16"/>
      <c r="S1336" s="16"/>
      <c r="T1336" s="16"/>
      <c r="U1336" s="16"/>
      <c r="V1336" s="16"/>
      <c r="W1336" s="16"/>
      <c r="X1336" s="16"/>
      <c r="Y1336" s="16"/>
      <c r="Z1336" s="16"/>
    </row>
    <row r="1337" spans="1:26" ht="15.75" customHeight="1">
      <c r="A1337" s="21"/>
      <c r="B1337" s="14"/>
      <c r="C1337" s="33">
        <v>4714781020466</v>
      </c>
      <c r="D1337" s="14" t="s">
        <v>174</v>
      </c>
      <c r="E1337" s="18">
        <v>1</v>
      </c>
      <c r="F1337" s="18">
        <v>145</v>
      </c>
      <c r="G1337" s="19">
        <f t="shared" si="90"/>
        <v>0.33333333333333331</v>
      </c>
      <c r="H1337" s="16"/>
      <c r="I1337" s="16"/>
      <c r="J1337" s="16"/>
      <c r="K1337" s="16"/>
      <c r="L1337" s="16"/>
      <c r="M1337" s="16"/>
      <c r="N1337" s="16"/>
      <c r="O1337" s="16"/>
      <c r="P1337" s="16"/>
      <c r="Q1337" s="16"/>
      <c r="R1337" s="16"/>
      <c r="S1337" s="16"/>
      <c r="T1337" s="16"/>
      <c r="U1337" s="16"/>
      <c r="V1337" s="16"/>
      <c r="W1337" s="16"/>
      <c r="X1337" s="16"/>
      <c r="Y1337" s="16"/>
      <c r="Z1337" s="16"/>
    </row>
    <row r="1338" spans="1:26" ht="15.75" customHeight="1">
      <c r="A1338" s="21" t="s">
        <v>1108</v>
      </c>
      <c r="B1338" s="18">
        <v>2</v>
      </c>
      <c r="C1338" s="33">
        <v>4714781020503</v>
      </c>
      <c r="D1338" s="14" t="s">
        <v>182</v>
      </c>
      <c r="E1338" s="18">
        <v>2</v>
      </c>
      <c r="F1338" s="18">
        <v>290</v>
      </c>
      <c r="G1338" s="19">
        <f t="shared" si="90"/>
        <v>0.66666666666666663</v>
      </c>
      <c r="H1338" s="16"/>
      <c r="I1338" s="16"/>
      <c r="J1338" s="16"/>
      <c r="K1338" s="16"/>
      <c r="L1338" s="16"/>
      <c r="M1338" s="16"/>
      <c r="N1338" s="16"/>
      <c r="O1338" s="16"/>
      <c r="P1338" s="16"/>
      <c r="Q1338" s="16"/>
      <c r="R1338" s="16"/>
      <c r="S1338" s="16"/>
      <c r="T1338" s="16"/>
      <c r="U1338" s="16"/>
      <c r="V1338" s="16"/>
      <c r="W1338" s="16"/>
      <c r="X1338" s="16"/>
      <c r="Y1338" s="16"/>
      <c r="Z1338" s="16"/>
    </row>
    <row r="1339" spans="1:26" ht="15.75" customHeight="1">
      <c r="A1339" s="21"/>
      <c r="B1339" s="14"/>
      <c r="C1339" s="33">
        <v>4714781020558</v>
      </c>
      <c r="D1339" s="14" t="s">
        <v>190</v>
      </c>
      <c r="E1339" s="18">
        <v>1</v>
      </c>
      <c r="F1339" s="18">
        <v>145</v>
      </c>
      <c r="G1339" s="19">
        <f t="shared" si="90"/>
        <v>0.33333333333333331</v>
      </c>
      <c r="H1339" s="16"/>
      <c r="I1339" s="16"/>
      <c r="J1339" s="16"/>
      <c r="K1339" s="16"/>
      <c r="L1339" s="16"/>
      <c r="M1339" s="16"/>
      <c r="N1339" s="16"/>
      <c r="O1339" s="16"/>
      <c r="P1339" s="16"/>
      <c r="Q1339" s="16"/>
      <c r="R1339" s="16"/>
      <c r="S1339" s="16"/>
      <c r="T1339" s="16"/>
      <c r="U1339" s="16"/>
      <c r="V1339" s="16"/>
      <c r="W1339" s="16"/>
      <c r="X1339" s="16"/>
      <c r="Y1339" s="16"/>
      <c r="Z1339" s="16"/>
    </row>
    <row r="1340" spans="1:26" ht="15.75" customHeight="1">
      <c r="A1340" s="21" t="s">
        <v>1109</v>
      </c>
      <c r="B1340" s="18">
        <v>2</v>
      </c>
      <c r="C1340" s="33">
        <v>4714781020466</v>
      </c>
      <c r="D1340" s="14" t="s">
        <v>174</v>
      </c>
      <c r="E1340" s="18">
        <v>2</v>
      </c>
      <c r="F1340" s="18">
        <v>290</v>
      </c>
      <c r="G1340" s="19">
        <f t="shared" si="90"/>
        <v>0.66666666666666663</v>
      </c>
      <c r="H1340" s="16"/>
      <c r="I1340" s="16"/>
      <c r="J1340" s="16"/>
      <c r="K1340" s="16"/>
      <c r="L1340" s="16"/>
      <c r="M1340" s="16"/>
      <c r="N1340" s="16"/>
      <c r="O1340" s="16"/>
      <c r="P1340" s="16"/>
      <c r="Q1340" s="16"/>
      <c r="R1340" s="16"/>
      <c r="S1340" s="16"/>
      <c r="T1340" s="16"/>
      <c r="U1340" s="16"/>
      <c r="V1340" s="16"/>
      <c r="W1340" s="16"/>
      <c r="X1340" s="16"/>
      <c r="Y1340" s="16"/>
      <c r="Z1340" s="16"/>
    </row>
    <row r="1341" spans="1:26" ht="15.75" customHeight="1">
      <c r="A1341" s="21"/>
      <c r="B1341" s="14"/>
      <c r="C1341" s="33">
        <v>4714781020503</v>
      </c>
      <c r="D1341" s="14" t="s">
        <v>182</v>
      </c>
      <c r="E1341" s="18">
        <v>1</v>
      </c>
      <c r="F1341" s="18">
        <v>145</v>
      </c>
      <c r="G1341" s="19">
        <f t="shared" si="90"/>
        <v>0.33333333333333331</v>
      </c>
      <c r="H1341" s="16"/>
      <c r="I1341" s="16"/>
      <c r="J1341" s="16"/>
      <c r="K1341" s="16"/>
      <c r="L1341" s="16"/>
      <c r="M1341" s="16"/>
      <c r="N1341" s="16"/>
      <c r="O1341" s="16"/>
      <c r="P1341" s="16"/>
      <c r="Q1341" s="16"/>
      <c r="R1341" s="16"/>
      <c r="S1341" s="16"/>
      <c r="T1341" s="16"/>
      <c r="U1341" s="16"/>
      <c r="V1341" s="16"/>
      <c r="W1341" s="16"/>
      <c r="X1341" s="16"/>
      <c r="Y1341" s="16"/>
      <c r="Z1341" s="16"/>
    </row>
    <row r="1342" spans="1:26" ht="15.75" customHeight="1">
      <c r="A1342" s="21" t="s">
        <v>1110</v>
      </c>
      <c r="B1342" s="18">
        <v>2</v>
      </c>
      <c r="C1342" s="33">
        <v>4714781020466</v>
      </c>
      <c r="D1342" s="14" t="s">
        <v>174</v>
      </c>
      <c r="E1342" s="18">
        <v>2</v>
      </c>
      <c r="F1342" s="18">
        <v>290</v>
      </c>
      <c r="G1342" s="19">
        <f t="shared" si="90"/>
        <v>0.66666666666666663</v>
      </c>
      <c r="H1342" s="16"/>
      <c r="I1342" s="16"/>
      <c r="J1342" s="16"/>
      <c r="K1342" s="16"/>
      <c r="L1342" s="16"/>
      <c r="M1342" s="16"/>
      <c r="N1342" s="16"/>
      <c r="O1342" s="16"/>
      <c r="P1342" s="16"/>
      <c r="Q1342" s="16"/>
      <c r="R1342" s="16"/>
      <c r="S1342" s="16"/>
      <c r="T1342" s="16"/>
      <c r="U1342" s="16"/>
      <c r="V1342" s="16"/>
      <c r="W1342" s="16"/>
      <c r="X1342" s="16"/>
      <c r="Y1342" s="16"/>
      <c r="Z1342" s="16"/>
    </row>
    <row r="1343" spans="1:26" ht="15.75" customHeight="1">
      <c r="A1343" s="21"/>
      <c r="B1343" s="14"/>
      <c r="C1343" s="33">
        <v>4714781020558</v>
      </c>
      <c r="D1343" s="14" t="s">
        <v>190</v>
      </c>
      <c r="E1343" s="18">
        <v>1</v>
      </c>
      <c r="F1343" s="18">
        <v>145</v>
      </c>
      <c r="G1343" s="19">
        <f t="shared" si="90"/>
        <v>0.33333333333333331</v>
      </c>
      <c r="H1343" s="16"/>
      <c r="I1343" s="16"/>
      <c r="J1343" s="16"/>
      <c r="K1343" s="16"/>
      <c r="L1343" s="16"/>
      <c r="M1343" s="16"/>
      <c r="N1343" s="16"/>
      <c r="O1343" s="16"/>
      <c r="P1343" s="16"/>
      <c r="Q1343" s="16"/>
      <c r="R1343" s="16"/>
      <c r="S1343" s="16"/>
      <c r="T1343" s="16"/>
      <c r="U1343" s="16"/>
      <c r="V1343" s="16"/>
      <c r="W1343" s="16"/>
      <c r="X1343" s="16"/>
      <c r="Y1343" s="16"/>
      <c r="Z1343" s="16"/>
    </row>
    <row r="1344" spans="1:26" ht="15.75" customHeight="1">
      <c r="A1344" s="21" t="s">
        <v>1111</v>
      </c>
      <c r="B1344" s="18">
        <v>2</v>
      </c>
      <c r="C1344" s="33">
        <v>4714781020558</v>
      </c>
      <c r="D1344" s="14" t="s">
        <v>190</v>
      </c>
      <c r="E1344" s="18">
        <v>2</v>
      </c>
      <c r="F1344" s="18">
        <v>290</v>
      </c>
      <c r="G1344" s="19">
        <f t="shared" si="90"/>
        <v>0.66666666666666663</v>
      </c>
      <c r="H1344" s="16"/>
      <c r="I1344" s="16"/>
      <c r="J1344" s="16"/>
      <c r="K1344" s="16"/>
      <c r="L1344" s="16"/>
      <c r="M1344" s="16"/>
      <c r="N1344" s="16"/>
      <c r="O1344" s="16"/>
      <c r="P1344" s="16"/>
      <c r="Q1344" s="16"/>
      <c r="R1344" s="16"/>
      <c r="S1344" s="16"/>
      <c r="T1344" s="16"/>
      <c r="U1344" s="16"/>
      <c r="V1344" s="16"/>
      <c r="W1344" s="16"/>
      <c r="X1344" s="16"/>
      <c r="Y1344" s="16"/>
      <c r="Z1344" s="16"/>
    </row>
    <row r="1345" spans="1:26" ht="15.75" customHeight="1">
      <c r="A1345" s="21"/>
      <c r="B1345" s="14"/>
      <c r="C1345" s="33">
        <v>4714781020466</v>
      </c>
      <c r="D1345" s="14" t="s">
        <v>174</v>
      </c>
      <c r="E1345" s="18">
        <v>1</v>
      </c>
      <c r="F1345" s="18">
        <v>145</v>
      </c>
      <c r="G1345" s="19">
        <f t="shared" si="90"/>
        <v>0.33333333333333331</v>
      </c>
      <c r="H1345" s="16"/>
      <c r="I1345" s="16"/>
      <c r="J1345" s="16"/>
      <c r="K1345" s="16"/>
      <c r="L1345" s="16"/>
      <c r="M1345" s="16"/>
      <c r="N1345" s="16"/>
      <c r="O1345" s="16"/>
      <c r="P1345" s="16"/>
      <c r="Q1345" s="16"/>
      <c r="R1345" s="16"/>
      <c r="S1345" s="16"/>
      <c r="T1345" s="16"/>
      <c r="U1345" s="16"/>
      <c r="V1345" s="16"/>
      <c r="W1345" s="16"/>
      <c r="X1345" s="16"/>
      <c r="Y1345" s="16"/>
      <c r="Z1345" s="16"/>
    </row>
    <row r="1346" spans="1:26" ht="15.75" customHeight="1">
      <c r="A1346" s="21" t="s">
        <v>1112</v>
      </c>
      <c r="B1346" s="18">
        <v>2</v>
      </c>
      <c r="C1346" s="33">
        <v>4714781020558</v>
      </c>
      <c r="D1346" s="14" t="s">
        <v>190</v>
      </c>
      <c r="E1346" s="18">
        <v>2</v>
      </c>
      <c r="F1346" s="18">
        <v>290</v>
      </c>
      <c r="G1346" s="19">
        <f t="shared" si="90"/>
        <v>0.66666666666666663</v>
      </c>
      <c r="H1346" s="16"/>
      <c r="I1346" s="16"/>
      <c r="J1346" s="16"/>
      <c r="K1346" s="16"/>
      <c r="L1346" s="16"/>
      <c r="M1346" s="16"/>
      <c r="N1346" s="16"/>
      <c r="O1346" s="16"/>
      <c r="P1346" s="16"/>
      <c r="Q1346" s="16"/>
      <c r="R1346" s="16"/>
      <c r="S1346" s="16"/>
      <c r="T1346" s="16"/>
      <c r="U1346" s="16"/>
      <c r="V1346" s="16"/>
      <c r="W1346" s="16"/>
      <c r="X1346" s="16"/>
      <c r="Y1346" s="16"/>
      <c r="Z1346" s="16"/>
    </row>
    <row r="1347" spans="1:26" ht="15.75" customHeight="1">
      <c r="A1347" s="21"/>
      <c r="B1347" s="14"/>
      <c r="C1347" s="33">
        <v>4714781020503</v>
      </c>
      <c r="D1347" s="14" t="s">
        <v>182</v>
      </c>
      <c r="E1347" s="18">
        <v>1</v>
      </c>
      <c r="F1347" s="18">
        <v>145</v>
      </c>
      <c r="G1347" s="19">
        <f t="shared" si="90"/>
        <v>0.33333333333333331</v>
      </c>
      <c r="H1347" s="16"/>
      <c r="I1347" s="16"/>
      <c r="J1347" s="16"/>
      <c r="K1347" s="16"/>
      <c r="L1347" s="16"/>
      <c r="M1347" s="16"/>
      <c r="N1347" s="16"/>
      <c r="O1347" s="16"/>
      <c r="P1347" s="16"/>
      <c r="Q1347" s="16"/>
      <c r="R1347" s="16"/>
      <c r="S1347" s="16"/>
      <c r="T1347" s="16"/>
      <c r="U1347" s="16"/>
      <c r="V1347" s="16"/>
      <c r="W1347" s="16"/>
      <c r="X1347" s="16"/>
      <c r="Y1347" s="16"/>
      <c r="Z1347" s="16"/>
    </row>
    <row r="1348" spans="1:26" ht="15.75" customHeight="1">
      <c r="A1348" s="21" t="s">
        <v>1113</v>
      </c>
      <c r="B1348" s="18">
        <v>3</v>
      </c>
      <c r="C1348" s="35">
        <v>4714781021395</v>
      </c>
      <c r="D1348" s="16" t="s">
        <v>938</v>
      </c>
      <c r="E1348" s="18">
        <v>1</v>
      </c>
      <c r="F1348" s="18">
        <v>126</v>
      </c>
      <c r="G1348" s="19">
        <f t="shared" ref="G1348:G1365" si="91">F1348/380</f>
        <v>0.33157894736842103</v>
      </c>
      <c r="H1348" s="16"/>
      <c r="I1348" s="16"/>
      <c r="J1348" s="16"/>
      <c r="K1348" s="16"/>
      <c r="L1348" s="16"/>
      <c r="M1348" s="16"/>
      <c r="N1348" s="16"/>
      <c r="O1348" s="16"/>
      <c r="P1348" s="16"/>
      <c r="Q1348" s="16"/>
      <c r="R1348" s="16"/>
      <c r="S1348" s="16"/>
      <c r="T1348" s="16"/>
      <c r="U1348" s="16"/>
      <c r="V1348" s="16"/>
      <c r="W1348" s="16"/>
      <c r="X1348" s="16"/>
      <c r="Y1348" s="16"/>
      <c r="Z1348" s="16"/>
    </row>
    <row r="1349" spans="1:26" ht="15.75" customHeight="1">
      <c r="A1349" s="21"/>
      <c r="B1349" s="18"/>
      <c r="C1349" s="35">
        <v>4714781021012</v>
      </c>
      <c r="D1349" s="16" t="s">
        <v>939</v>
      </c>
      <c r="E1349" s="18">
        <v>1</v>
      </c>
      <c r="F1349" s="18">
        <v>126</v>
      </c>
      <c r="G1349" s="19">
        <f t="shared" si="91"/>
        <v>0.33157894736842103</v>
      </c>
      <c r="H1349" s="16"/>
      <c r="I1349" s="16"/>
      <c r="J1349" s="16"/>
      <c r="K1349" s="16"/>
      <c r="L1349" s="16"/>
      <c r="M1349" s="16"/>
      <c r="N1349" s="16"/>
      <c r="O1349" s="16"/>
      <c r="P1349" s="16"/>
      <c r="Q1349" s="16"/>
      <c r="R1349" s="16"/>
      <c r="S1349" s="16"/>
      <c r="T1349" s="16"/>
      <c r="U1349" s="16"/>
      <c r="V1349" s="16"/>
      <c r="W1349" s="16"/>
      <c r="X1349" s="16"/>
      <c r="Y1349" s="16"/>
      <c r="Z1349" s="16"/>
    </row>
    <row r="1350" spans="1:26" ht="15.75" customHeight="1">
      <c r="A1350" s="21"/>
      <c r="B1350" s="18"/>
      <c r="C1350" s="35">
        <v>4714781021029</v>
      </c>
      <c r="D1350" s="16" t="s">
        <v>940</v>
      </c>
      <c r="E1350" s="18">
        <v>1</v>
      </c>
      <c r="F1350" s="18">
        <v>128</v>
      </c>
      <c r="G1350" s="19">
        <f t="shared" si="91"/>
        <v>0.33684210526315789</v>
      </c>
      <c r="H1350" s="16"/>
      <c r="I1350" s="16"/>
      <c r="J1350" s="16"/>
      <c r="K1350" s="16"/>
      <c r="L1350" s="16"/>
      <c r="M1350" s="16"/>
      <c r="N1350" s="16"/>
      <c r="O1350" s="16"/>
      <c r="P1350" s="16"/>
      <c r="Q1350" s="16"/>
      <c r="R1350" s="16"/>
      <c r="S1350" s="16"/>
      <c r="T1350" s="16"/>
      <c r="U1350" s="16"/>
      <c r="V1350" s="16"/>
      <c r="W1350" s="16"/>
      <c r="X1350" s="16"/>
      <c r="Y1350" s="16"/>
      <c r="Z1350" s="16"/>
    </row>
    <row r="1351" spans="1:26" ht="15.75" customHeight="1">
      <c r="A1351" s="21" t="s">
        <v>1114</v>
      </c>
      <c r="B1351" s="18">
        <v>1</v>
      </c>
      <c r="C1351" s="35">
        <v>4714781021395</v>
      </c>
      <c r="D1351" s="16" t="s">
        <v>938</v>
      </c>
      <c r="E1351" s="18">
        <v>3</v>
      </c>
      <c r="F1351" s="18">
        <v>380</v>
      </c>
      <c r="G1351" s="19">
        <f t="shared" si="91"/>
        <v>1</v>
      </c>
      <c r="H1351" s="16"/>
      <c r="I1351" s="16"/>
      <c r="J1351" s="16"/>
      <c r="K1351" s="16"/>
      <c r="L1351" s="16"/>
      <c r="M1351" s="16"/>
      <c r="N1351" s="16"/>
      <c r="O1351" s="16"/>
      <c r="P1351" s="16"/>
      <c r="Q1351" s="16"/>
      <c r="R1351" s="16"/>
      <c r="S1351" s="16"/>
      <c r="T1351" s="16"/>
      <c r="U1351" s="16"/>
      <c r="V1351" s="16"/>
      <c r="W1351" s="16"/>
      <c r="X1351" s="16"/>
      <c r="Y1351" s="16"/>
      <c r="Z1351" s="16"/>
    </row>
    <row r="1352" spans="1:26" ht="15.75" customHeight="1">
      <c r="A1352" s="21" t="s">
        <v>1115</v>
      </c>
      <c r="B1352" s="18">
        <v>1</v>
      </c>
      <c r="C1352" s="35">
        <v>4714781021012</v>
      </c>
      <c r="D1352" s="16" t="s">
        <v>939</v>
      </c>
      <c r="E1352" s="18">
        <v>3</v>
      </c>
      <c r="F1352" s="18">
        <v>380</v>
      </c>
      <c r="G1352" s="19">
        <f t="shared" si="91"/>
        <v>1</v>
      </c>
      <c r="H1352" s="16"/>
      <c r="I1352" s="16"/>
      <c r="J1352" s="16"/>
      <c r="K1352" s="16"/>
      <c r="L1352" s="16"/>
      <c r="M1352" s="16"/>
      <c r="N1352" s="16"/>
      <c r="O1352" s="16"/>
      <c r="P1352" s="16"/>
      <c r="Q1352" s="16"/>
      <c r="R1352" s="16"/>
      <c r="S1352" s="16"/>
      <c r="T1352" s="16"/>
      <c r="U1352" s="16"/>
      <c r="V1352" s="16"/>
      <c r="W1352" s="16"/>
      <c r="X1352" s="16"/>
      <c r="Y1352" s="16"/>
      <c r="Z1352" s="16"/>
    </row>
    <row r="1353" spans="1:26" ht="15.75" customHeight="1">
      <c r="A1353" s="21" t="s">
        <v>1116</v>
      </c>
      <c r="B1353" s="18">
        <v>1</v>
      </c>
      <c r="C1353" s="35">
        <v>4714781021029</v>
      </c>
      <c r="D1353" s="16" t="s">
        <v>940</v>
      </c>
      <c r="E1353" s="18">
        <v>3</v>
      </c>
      <c r="F1353" s="18">
        <v>380</v>
      </c>
      <c r="G1353" s="19">
        <f t="shared" si="91"/>
        <v>1</v>
      </c>
      <c r="H1353" s="16"/>
      <c r="I1353" s="16"/>
      <c r="J1353" s="16"/>
      <c r="K1353" s="16"/>
      <c r="L1353" s="16"/>
      <c r="M1353" s="16"/>
      <c r="N1353" s="16"/>
      <c r="O1353" s="16"/>
      <c r="P1353" s="16"/>
      <c r="Q1353" s="16"/>
      <c r="R1353" s="16"/>
      <c r="S1353" s="16"/>
      <c r="T1353" s="16"/>
      <c r="U1353" s="16"/>
      <c r="V1353" s="16"/>
      <c r="W1353" s="16"/>
      <c r="X1353" s="16"/>
      <c r="Y1353" s="16"/>
      <c r="Z1353" s="16"/>
    </row>
    <row r="1354" spans="1:26" ht="15.75" customHeight="1">
      <c r="A1354" s="21" t="s">
        <v>1117</v>
      </c>
      <c r="B1354" s="18">
        <v>2</v>
      </c>
      <c r="C1354" s="35">
        <v>4714781021012</v>
      </c>
      <c r="D1354" s="16" t="s">
        <v>939</v>
      </c>
      <c r="E1354" s="18">
        <v>1</v>
      </c>
      <c r="F1354" s="18">
        <v>128</v>
      </c>
      <c r="G1354" s="19">
        <f t="shared" si="91"/>
        <v>0.33684210526315789</v>
      </c>
      <c r="H1354" s="16"/>
      <c r="I1354" s="16"/>
      <c r="J1354" s="16"/>
      <c r="K1354" s="16"/>
      <c r="L1354" s="16"/>
      <c r="M1354" s="16"/>
      <c r="N1354" s="16"/>
      <c r="O1354" s="16"/>
      <c r="P1354" s="16"/>
      <c r="Q1354" s="16"/>
      <c r="R1354" s="16"/>
      <c r="S1354" s="16"/>
      <c r="T1354" s="16"/>
      <c r="U1354" s="16"/>
      <c r="V1354" s="16"/>
      <c r="W1354" s="16"/>
      <c r="X1354" s="16"/>
      <c r="Y1354" s="16"/>
      <c r="Z1354" s="16"/>
    </row>
    <row r="1355" spans="1:26" ht="15.75" customHeight="1">
      <c r="A1355" s="21"/>
      <c r="B1355" s="18"/>
      <c r="C1355" s="35">
        <v>4714781021029</v>
      </c>
      <c r="D1355" s="16" t="s">
        <v>940</v>
      </c>
      <c r="E1355" s="18">
        <v>2</v>
      </c>
      <c r="F1355" s="18">
        <v>252</v>
      </c>
      <c r="G1355" s="19">
        <f t="shared" si="91"/>
        <v>0.66315789473684206</v>
      </c>
      <c r="H1355" s="16"/>
      <c r="I1355" s="16"/>
      <c r="J1355" s="16"/>
      <c r="K1355" s="16"/>
      <c r="L1355" s="16"/>
      <c r="M1355" s="16"/>
      <c r="N1355" s="16"/>
      <c r="O1355" s="16"/>
      <c r="P1355" s="16"/>
      <c r="Q1355" s="16"/>
      <c r="R1355" s="16"/>
      <c r="S1355" s="16"/>
      <c r="T1355" s="16"/>
      <c r="U1355" s="16"/>
      <c r="V1355" s="16"/>
      <c r="W1355" s="16"/>
      <c r="X1355" s="16"/>
      <c r="Y1355" s="16"/>
      <c r="Z1355" s="16"/>
    </row>
    <row r="1356" spans="1:26" ht="15.75" customHeight="1">
      <c r="A1356" s="21" t="s">
        <v>1118</v>
      </c>
      <c r="B1356" s="18">
        <v>2</v>
      </c>
      <c r="C1356" s="35">
        <v>4714781021029</v>
      </c>
      <c r="D1356" s="16" t="s">
        <v>940</v>
      </c>
      <c r="E1356" s="18">
        <v>2</v>
      </c>
      <c r="F1356" s="18">
        <v>252</v>
      </c>
      <c r="G1356" s="19">
        <f t="shared" si="91"/>
        <v>0.66315789473684206</v>
      </c>
      <c r="H1356" s="16"/>
      <c r="I1356" s="16"/>
      <c r="J1356" s="16"/>
      <c r="K1356" s="16"/>
      <c r="L1356" s="16"/>
      <c r="M1356" s="16"/>
      <c r="N1356" s="16"/>
      <c r="O1356" s="16"/>
      <c r="P1356" s="16"/>
      <c r="Q1356" s="16"/>
      <c r="R1356" s="16"/>
      <c r="S1356" s="16"/>
      <c r="T1356" s="16"/>
      <c r="U1356" s="16"/>
      <c r="V1356" s="16"/>
      <c r="W1356" s="16"/>
      <c r="X1356" s="16"/>
      <c r="Y1356" s="16"/>
      <c r="Z1356" s="16"/>
    </row>
    <row r="1357" spans="1:26" ht="15.75" customHeight="1">
      <c r="A1357" s="21"/>
      <c r="B1357" s="18"/>
      <c r="C1357" s="35" t="s">
        <v>420</v>
      </c>
      <c r="D1357" s="16" t="s">
        <v>941</v>
      </c>
      <c r="E1357" s="18">
        <v>1</v>
      </c>
      <c r="F1357" s="18">
        <v>128</v>
      </c>
      <c r="G1357" s="19">
        <f t="shared" si="91"/>
        <v>0.33684210526315789</v>
      </c>
      <c r="H1357" s="16"/>
      <c r="I1357" s="16"/>
      <c r="J1357" s="16"/>
      <c r="K1357" s="16"/>
      <c r="L1357" s="16"/>
      <c r="M1357" s="16"/>
      <c r="N1357" s="16"/>
      <c r="O1357" s="16"/>
      <c r="P1357" s="16"/>
      <c r="Q1357" s="16"/>
      <c r="R1357" s="16"/>
      <c r="S1357" s="16"/>
      <c r="T1357" s="16"/>
      <c r="U1357" s="16"/>
      <c r="V1357" s="16"/>
      <c r="W1357" s="16"/>
      <c r="X1357" s="16"/>
      <c r="Y1357" s="16"/>
      <c r="Z1357" s="16"/>
    </row>
    <row r="1358" spans="1:26" ht="15.75" customHeight="1">
      <c r="A1358" s="21" t="s">
        <v>1119</v>
      </c>
      <c r="B1358" s="18">
        <v>2</v>
      </c>
      <c r="C1358" s="35">
        <v>4714781021012</v>
      </c>
      <c r="D1358" s="16" t="s">
        <v>939</v>
      </c>
      <c r="E1358" s="18">
        <v>2</v>
      </c>
      <c r="F1358" s="18">
        <v>252</v>
      </c>
      <c r="G1358" s="19">
        <f t="shared" si="91"/>
        <v>0.66315789473684206</v>
      </c>
      <c r="H1358" s="16"/>
      <c r="I1358" s="16"/>
      <c r="J1358" s="16"/>
      <c r="K1358" s="16"/>
      <c r="L1358" s="16"/>
      <c r="M1358" s="16"/>
      <c r="N1358" s="16"/>
      <c r="O1358" s="16"/>
      <c r="P1358" s="16"/>
      <c r="Q1358" s="16"/>
      <c r="R1358" s="16"/>
      <c r="S1358" s="16"/>
      <c r="T1358" s="16"/>
      <c r="U1358" s="16"/>
      <c r="V1358" s="16"/>
      <c r="W1358" s="16"/>
      <c r="X1358" s="16"/>
      <c r="Y1358" s="16"/>
      <c r="Z1358" s="16"/>
    </row>
    <row r="1359" spans="1:26" ht="15.75" customHeight="1">
      <c r="A1359" s="21"/>
      <c r="B1359" s="18"/>
      <c r="C1359" s="35">
        <v>4714781021029</v>
      </c>
      <c r="D1359" s="16" t="s">
        <v>940</v>
      </c>
      <c r="E1359" s="18">
        <v>1</v>
      </c>
      <c r="F1359" s="18">
        <v>128</v>
      </c>
      <c r="G1359" s="19">
        <f t="shared" si="91"/>
        <v>0.33684210526315789</v>
      </c>
      <c r="H1359" s="16"/>
      <c r="I1359" s="16"/>
      <c r="J1359" s="16"/>
      <c r="K1359" s="16"/>
      <c r="L1359" s="16"/>
      <c r="M1359" s="16"/>
      <c r="N1359" s="16"/>
      <c r="O1359" s="16"/>
      <c r="P1359" s="16"/>
      <c r="Q1359" s="16"/>
      <c r="R1359" s="16"/>
      <c r="S1359" s="16"/>
      <c r="T1359" s="16"/>
      <c r="U1359" s="16"/>
      <c r="V1359" s="16"/>
      <c r="W1359" s="16"/>
      <c r="X1359" s="16"/>
      <c r="Y1359" s="16"/>
      <c r="Z1359" s="16"/>
    </row>
    <row r="1360" spans="1:26" ht="15.75" customHeight="1">
      <c r="A1360" s="21" t="s">
        <v>1120</v>
      </c>
      <c r="B1360" s="18">
        <v>2</v>
      </c>
      <c r="C1360" s="35">
        <v>4714781021012</v>
      </c>
      <c r="D1360" s="16" t="s">
        <v>939</v>
      </c>
      <c r="E1360" s="18">
        <v>2</v>
      </c>
      <c r="F1360" s="18">
        <v>252</v>
      </c>
      <c r="G1360" s="19">
        <f t="shared" si="91"/>
        <v>0.66315789473684206</v>
      </c>
      <c r="H1360" s="16"/>
      <c r="I1360" s="16"/>
      <c r="J1360" s="16"/>
      <c r="K1360" s="16"/>
      <c r="L1360" s="16"/>
      <c r="M1360" s="16"/>
      <c r="N1360" s="16"/>
      <c r="O1360" s="16"/>
      <c r="P1360" s="16"/>
      <c r="Q1360" s="16"/>
      <c r="R1360" s="16"/>
      <c r="S1360" s="16"/>
      <c r="T1360" s="16"/>
      <c r="U1360" s="16"/>
      <c r="V1360" s="16"/>
      <c r="W1360" s="16"/>
      <c r="X1360" s="16"/>
      <c r="Y1360" s="16"/>
      <c r="Z1360" s="16"/>
    </row>
    <row r="1361" spans="1:26" ht="15.75" customHeight="1">
      <c r="A1361" s="21"/>
      <c r="B1361" s="18"/>
      <c r="C1361" s="35" t="s">
        <v>420</v>
      </c>
      <c r="D1361" s="16" t="s">
        <v>941</v>
      </c>
      <c r="E1361" s="18">
        <v>1</v>
      </c>
      <c r="F1361" s="18">
        <v>128</v>
      </c>
      <c r="G1361" s="19">
        <f t="shared" si="91"/>
        <v>0.33684210526315789</v>
      </c>
      <c r="H1361" s="16"/>
      <c r="I1361" s="16"/>
      <c r="J1361" s="16"/>
      <c r="K1361" s="16"/>
      <c r="L1361" s="16"/>
      <c r="M1361" s="16"/>
      <c r="N1361" s="16"/>
      <c r="O1361" s="16"/>
      <c r="P1361" s="16"/>
      <c r="Q1361" s="16"/>
      <c r="R1361" s="16"/>
      <c r="S1361" s="16"/>
      <c r="T1361" s="16"/>
      <c r="U1361" s="16"/>
      <c r="V1361" s="16"/>
      <c r="W1361" s="16"/>
      <c r="X1361" s="16"/>
      <c r="Y1361" s="16"/>
      <c r="Z1361" s="16"/>
    </row>
    <row r="1362" spans="1:26" ht="15.75" customHeight="1">
      <c r="A1362" s="21" t="s">
        <v>1121</v>
      </c>
      <c r="B1362" s="18">
        <v>2</v>
      </c>
      <c r="C1362" s="35">
        <v>4714781021395</v>
      </c>
      <c r="D1362" s="16" t="s">
        <v>938</v>
      </c>
      <c r="E1362" s="18">
        <v>2</v>
      </c>
      <c r="F1362" s="18">
        <v>252</v>
      </c>
      <c r="G1362" s="19">
        <f t="shared" si="91"/>
        <v>0.66315789473684206</v>
      </c>
      <c r="H1362" s="16"/>
      <c r="I1362" s="16"/>
      <c r="J1362" s="16"/>
      <c r="K1362" s="16"/>
      <c r="L1362" s="16"/>
      <c r="M1362" s="16"/>
      <c r="N1362" s="16"/>
      <c r="O1362" s="16"/>
      <c r="P1362" s="16"/>
      <c r="Q1362" s="16"/>
      <c r="R1362" s="16"/>
      <c r="S1362" s="16"/>
      <c r="T1362" s="16"/>
      <c r="U1362" s="16"/>
      <c r="V1362" s="16"/>
      <c r="W1362" s="16"/>
      <c r="X1362" s="16"/>
      <c r="Y1362" s="16"/>
      <c r="Z1362" s="16"/>
    </row>
    <row r="1363" spans="1:26" ht="15.75" customHeight="1">
      <c r="A1363" s="21"/>
      <c r="B1363" s="18"/>
      <c r="C1363" s="35">
        <v>4714781021029</v>
      </c>
      <c r="D1363" s="16" t="s">
        <v>940</v>
      </c>
      <c r="E1363" s="18">
        <v>1</v>
      </c>
      <c r="F1363" s="18">
        <v>128</v>
      </c>
      <c r="G1363" s="19">
        <f t="shared" si="91"/>
        <v>0.33684210526315789</v>
      </c>
      <c r="H1363" s="16"/>
      <c r="I1363" s="16"/>
      <c r="J1363" s="16"/>
      <c r="K1363" s="16"/>
      <c r="L1363" s="16"/>
      <c r="M1363" s="16"/>
      <c r="N1363" s="16"/>
      <c r="O1363" s="16"/>
      <c r="P1363" s="16"/>
      <c r="Q1363" s="16"/>
      <c r="R1363" s="16"/>
      <c r="S1363" s="16"/>
      <c r="T1363" s="16"/>
      <c r="U1363" s="16"/>
      <c r="V1363" s="16"/>
      <c r="W1363" s="16"/>
      <c r="X1363" s="16"/>
      <c r="Y1363" s="16"/>
      <c r="Z1363" s="16"/>
    </row>
    <row r="1364" spans="1:26" ht="15.75" customHeight="1">
      <c r="A1364" s="21" t="s">
        <v>1122</v>
      </c>
      <c r="B1364" s="18">
        <v>2</v>
      </c>
      <c r="C1364" s="35">
        <v>4714781021395</v>
      </c>
      <c r="D1364" s="16" t="s">
        <v>938</v>
      </c>
      <c r="E1364" s="18">
        <v>2</v>
      </c>
      <c r="F1364" s="18">
        <v>252</v>
      </c>
      <c r="G1364" s="19">
        <f t="shared" si="91"/>
        <v>0.66315789473684206</v>
      </c>
      <c r="H1364" s="16"/>
      <c r="I1364" s="16"/>
      <c r="J1364" s="16"/>
      <c r="K1364" s="16"/>
      <c r="L1364" s="16"/>
      <c r="M1364" s="16"/>
      <c r="N1364" s="16"/>
      <c r="O1364" s="16"/>
      <c r="P1364" s="16"/>
      <c r="Q1364" s="16"/>
      <c r="R1364" s="16"/>
      <c r="S1364" s="16"/>
      <c r="T1364" s="16"/>
      <c r="U1364" s="16"/>
      <c r="V1364" s="16"/>
      <c r="W1364" s="16"/>
      <c r="X1364" s="16"/>
      <c r="Y1364" s="16"/>
      <c r="Z1364" s="16"/>
    </row>
    <row r="1365" spans="1:26" ht="15.75" customHeight="1">
      <c r="A1365" s="21"/>
      <c r="B1365" s="18"/>
      <c r="C1365" s="35">
        <v>4714781021012</v>
      </c>
      <c r="D1365" s="16" t="s">
        <v>939</v>
      </c>
      <c r="E1365" s="18">
        <v>1</v>
      </c>
      <c r="F1365" s="18">
        <v>128</v>
      </c>
      <c r="G1365" s="19">
        <f t="shared" si="91"/>
        <v>0.33684210526315789</v>
      </c>
      <c r="H1365" s="16"/>
      <c r="I1365" s="16"/>
      <c r="J1365" s="16"/>
      <c r="K1365" s="16"/>
      <c r="L1365" s="16"/>
      <c r="M1365" s="16"/>
      <c r="N1365" s="16"/>
      <c r="O1365" s="16"/>
      <c r="P1365" s="16"/>
      <c r="Q1365" s="16"/>
      <c r="R1365" s="16"/>
      <c r="S1365" s="16"/>
      <c r="T1365" s="16"/>
      <c r="U1365" s="16"/>
      <c r="V1365" s="16"/>
      <c r="W1365" s="16"/>
      <c r="X1365" s="16"/>
      <c r="Y1365" s="16"/>
      <c r="Z1365" s="16"/>
    </row>
    <row r="1366" spans="1:26" ht="15.75" customHeight="1">
      <c r="A1366" s="21" t="s">
        <v>1123</v>
      </c>
      <c r="B1366" s="18">
        <v>6</v>
      </c>
      <c r="C1366" s="35">
        <v>4714781021029</v>
      </c>
      <c r="D1366" s="16" t="s">
        <v>169</v>
      </c>
      <c r="E1366" s="18">
        <v>1</v>
      </c>
      <c r="F1366" s="18">
        <v>133</v>
      </c>
      <c r="G1366" s="19">
        <f t="shared" ref="G1366:G1389" si="92">F1366/820</f>
        <v>0.16219512195121952</v>
      </c>
      <c r="H1366" s="16"/>
      <c r="I1366" s="16"/>
      <c r="J1366" s="16"/>
      <c r="K1366" s="16"/>
      <c r="L1366" s="16"/>
      <c r="M1366" s="16"/>
      <c r="N1366" s="16"/>
      <c r="O1366" s="16"/>
      <c r="P1366" s="16"/>
      <c r="Q1366" s="16"/>
      <c r="R1366" s="16"/>
      <c r="S1366" s="16"/>
      <c r="T1366" s="16"/>
      <c r="U1366" s="16"/>
      <c r="V1366" s="16"/>
      <c r="W1366" s="16"/>
      <c r="X1366" s="16"/>
      <c r="Y1366" s="16"/>
      <c r="Z1366" s="16"/>
    </row>
    <row r="1367" spans="1:26" ht="15.75" customHeight="1">
      <c r="A1367" s="21"/>
      <c r="B1367" s="16"/>
      <c r="C1367" s="35">
        <v>4714781021012</v>
      </c>
      <c r="D1367" s="16" t="s">
        <v>168</v>
      </c>
      <c r="E1367" s="18">
        <v>1</v>
      </c>
      <c r="F1367" s="18">
        <v>133</v>
      </c>
      <c r="G1367" s="19">
        <f t="shared" si="92"/>
        <v>0.16219512195121952</v>
      </c>
      <c r="H1367" s="16"/>
      <c r="I1367" s="16"/>
      <c r="J1367" s="16"/>
      <c r="K1367" s="16"/>
      <c r="L1367" s="16"/>
      <c r="M1367" s="16"/>
      <c r="N1367" s="16"/>
      <c r="O1367" s="16"/>
      <c r="P1367" s="16"/>
      <c r="Q1367" s="16"/>
      <c r="R1367" s="16"/>
      <c r="S1367" s="16"/>
      <c r="T1367" s="16"/>
      <c r="U1367" s="16"/>
      <c r="V1367" s="16"/>
      <c r="W1367" s="16"/>
      <c r="X1367" s="16"/>
      <c r="Y1367" s="16"/>
      <c r="Z1367" s="16"/>
    </row>
    <row r="1368" spans="1:26" ht="15.75" customHeight="1">
      <c r="A1368" s="21"/>
      <c r="B1368" s="16"/>
      <c r="C1368" s="35">
        <v>4714781021395</v>
      </c>
      <c r="D1368" s="16" t="s">
        <v>938</v>
      </c>
      <c r="E1368" s="18">
        <v>1</v>
      </c>
      <c r="F1368" s="18">
        <v>134</v>
      </c>
      <c r="G1368" s="19">
        <f t="shared" si="92"/>
        <v>0.16341463414634147</v>
      </c>
      <c r="H1368" s="16"/>
      <c r="I1368" s="16"/>
      <c r="J1368" s="16"/>
      <c r="K1368" s="16"/>
      <c r="L1368" s="16"/>
      <c r="M1368" s="16"/>
      <c r="N1368" s="16"/>
      <c r="O1368" s="16"/>
      <c r="P1368" s="16"/>
      <c r="Q1368" s="16"/>
      <c r="R1368" s="16"/>
      <c r="S1368" s="16"/>
      <c r="T1368" s="16"/>
      <c r="U1368" s="16"/>
      <c r="V1368" s="16"/>
      <c r="W1368" s="16"/>
      <c r="X1368" s="16"/>
      <c r="Y1368" s="16"/>
      <c r="Z1368" s="16"/>
    </row>
    <row r="1369" spans="1:26" ht="15.75" customHeight="1">
      <c r="A1369" s="21"/>
      <c r="B1369" s="16"/>
      <c r="C1369" s="33">
        <v>4714781020466</v>
      </c>
      <c r="D1369" s="16" t="s">
        <v>174</v>
      </c>
      <c r="E1369" s="18">
        <v>1</v>
      </c>
      <c r="F1369" s="18">
        <v>140</v>
      </c>
      <c r="G1369" s="19">
        <f t="shared" si="92"/>
        <v>0.17073170731707318</v>
      </c>
      <c r="H1369" s="16"/>
      <c r="I1369" s="16"/>
      <c r="J1369" s="16"/>
      <c r="K1369" s="16"/>
      <c r="L1369" s="16"/>
      <c r="M1369" s="16"/>
      <c r="N1369" s="16"/>
      <c r="O1369" s="16"/>
      <c r="P1369" s="16"/>
      <c r="Q1369" s="16"/>
      <c r="R1369" s="16"/>
      <c r="S1369" s="16"/>
      <c r="T1369" s="16"/>
      <c r="U1369" s="16"/>
      <c r="V1369" s="16"/>
      <c r="W1369" s="16"/>
      <c r="X1369" s="16"/>
      <c r="Y1369" s="16"/>
      <c r="Z1369" s="16"/>
    </row>
    <row r="1370" spans="1:26" ht="15.75" customHeight="1">
      <c r="A1370" s="21"/>
      <c r="B1370" s="16"/>
      <c r="C1370" s="33">
        <v>4714781020503</v>
      </c>
      <c r="D1370" s="16" t="s">
        <v>182</v>
      </c>
      <c r="E1370" s="18">
        <v>1</v>
      </c>
      <c r="F1370" s="18">
        <v>140</v>
      </c>
      <c r="G1370" s="19">
        <f t="shared" si="92"/>
        <v>0.17073170731707318</v>
      </c>
      <c r="H1370" s="16"/>
      <c r="I1370" s="16"/>
      <c r="J1370" s="16"/>
      <c r="K1370" s="16"/>
      <c r="L1370" s="16"/>
      <c r="M1370" s="16"/>
      <c r="N1370" s="16"/>
      <c r="O1370" s="16"/>
      <c r="P1370" s="16"/>
      <c r="Q1370" s="16"/>
      <c r="R1370" s="16"/>
      <c r="S1370" s="16"/>
      <c r="T1370" s="16"/>
      <c r="U1370" s="16"/>
      <c r="V1370" s="16"/>
      <c r="W1370" s="16"/>
      <c r="X1370" s="16"/>
      <c r="Y1370" s="16"/>
      <c r="Z1370" s="16"/>
    </row>
    <row r="1371" spans="1:26" ht="15.75" customHeight="1">
      <c r="A1371" s="21"/>
      <c r="B1371" s="16"/>
      <c r="C1371" s="33">
        <v>4714781020558</v>
      </c>
      <c r="D1371" s="16" t="s">
        <v>190</v>
      </c>
      <c r="E1371" s="18">
        <v>1</v>
      </c>
      <c r="F1371" s="18">
        <v>140</v>
      </c>
      <c r="G1371" s="19">
        <f t="shared" si="92"/>
        <v>0.17073170731707318</v>
      </c>
      <c r="H1371" s="16"/>
      <c r="I1371" s="16"/>
      <c r="J1371" s="16"/>
      <c r="K1371" s="16"/>
      <c r="L1371" s="16"/>
      <c r="M1371" s="16"/>
      <c r="N1371" s="16"/>
      <c r="O1371" s="16"/>
      <c r="P1371" s="16"/>
      <c r="Q1371" s="16"/>
      <c r="R1371" s="16"/>
      <c r="S1371" s="16"/>
      <c r="T1371" s="16"/>
      <c r="U1371" s="16"/>
      <c r="V1371" s="16"/>
      <c r="W1371" s="16"/>
      <c r="X1371" s="16"/>
      <c r="Y1371" s="16"/>
      <c r="Z1371" s="16"/>
    </row>
    <row r="1372" spans="1:26" ht="15.75" customHeight="1">
      <c r="A1372" s="21" t="s">
        <v>1124</v>
      </c>
      <c r="B1372" s="18">
        <v>2</v>
      </c>
      <c r="C1372" s="35">
        <v>4714781021029</v>
      </c>
      <c r="D1372" s="16" t="s">
        <v>169</v>
      </c>
      <c r="E1372" s="18">
        <v>3</v>
      </c>
      <c r="F1372" s="18">
        <v>400</v>
      </c>
      <c r="G1372" s="19">
        <f t="shared" si="92"/>
        <v>0.48780487804878048</v>
      </c>
      <c r="H1372" s="16"/>
      <c r="I1372" s="16"/>
      <c r="J1372" s="16"/>
      <c r="K1372" s="16"/>
      <c r="L1372" s="16"/>
      <c r="M1372" s="16"/>
      <c r="N1372" s="16"/>
      <c r="O1372" s="16"/>
      <c r="P1372" s="16"/>
      <c r="Q1372" s="16"/>
      <c r="R1372" s="16"/>
      <c r="S1372" s="16"/>
      <c r="T1372" s="16"/>
      <c r="U1372" s="16"/>
      <c r="V1372" s="16"/>
      <c r="W1372" s="16"/>
      <c r="X1372" s="16"/>
      <c r="Y1372" s="16"/>
      <c r="Z1372" s="16"/>
    </row>
    <row r="1373" spans="1:26" ht="15.75" customHeight="1">
      <c r="A1373" s="21"/>
      <c r="B1373" s="16"/>
      <c r="C1373" s="33">
        <v>4714781020558</v>
      </c>
      <c r="D1373" s="16" t="s">
        <v>190</v>
      </c>
      <c r="E1373" s="18">
        <v>3</v>
      </c>
      <c r="F1373" s="18">
        <v>420</v>
      </c>
      <c r="G1373" s="19">
        <f t="shared" si="92"/>
        <v>0.51219512195121952</v>
      </c>
      <c r="H1373" s="16"/>
      <c r="I1373" s="16"/>
      <c r="J1373" s="16"/>
      <c r="K1373" s="16"/>
      <c r="L1373" s="16"/>
      <c r="M1373" s="16"/>
      <c r="N1373" s="16"/>
      <c r="O1373" s="16"/>
      <c r="P1373" s="16"/>
      <c r="Q1373" s="16"/>
      <c r="R1373" s="16"/>
      <c r="S1373" s="16"/>
      <c r="T1373" s="16"/>
      <c r="U1373" s="16"/>
      <c r="V1373" s="16"/>
      <c r="W1373" s="16"/>
      <c r="X1373" s="16"/>
      <c r="Y1373" s="16"/>
      <c r="Z1373" s="16"/>
    </row>
    <row r="1374" spans="1:26" ht="15.75" customHeight="1">
      <c r="A1374" s="21" t="s">
        <v>1125</v>
      </c>
      <c r="B1374" s="18">
        <v>2</v>
      </c>
      <c r="C1374" s="35">
        <v>4714781021029</v>
      </c>
      <c r="D1374" s="16" t="s">
        <v>169</v>
      </c>
      <c r="E1374" s="18">
        <v>3</v>
      </c>
      <c r="F1374" s="18">
        <v>400</v>
      </c>
      <c r="G1374" s="19">
        <f t="shared" si="92"/>
        <v>0.48780487804878048</v>
      </c>
      <c r="H1374" s="16"/>
      <c r="I1374" s="16"/>
      <c r="J1374" s="16"/>
      <c r="K1374" s="16"/>
      <c r="L1374" s="16"/>
      <c r="M1374" s="16"/>
      <c r="N1374" s="16"/>
      <c r="O1374" s="16"/>
      <c r="P1374" s="16"/>
      <c r="Q1374" s="16"/>
      <c r="R1374" s="16"/>
      <c r="S1374" s="16"/>
      <c r="T1374" s="16"/>
      <c r="U1374" s="16"/>
      <c r="V1374" s="16"/>
      <c r="W1374" s="16"/>
      <c r="X1374" s="16"/>
      <c r="Y1374" s="16"/>
      <c r="Z1374" s="16"/>
    </row>
    <row r="1375" spans="1:26" ht="15.75" customHeight="1">
      <c r="A1375" s="21"/>
      <c r="B1375" s="16"/>
      <c r="C1375" s="33">
        <v>4714781020466</v>
      </c>
      <c r="D1375" s="16" t="s">
        <v>174</v>
      </c>
      <c r="E1375" s="18">
        <v>3</v>
      </c>
      <c r="F1375" s="18">
        <v>420</v>
      </c>
      <c r="G1375" s="19">
        <f t="shared" si="92"/>
        <v>0.51219512195121952</v>
      </c>
      <c r="H1375" s="16"/>
      <c r="I1375" s="16"/>
      <c r="J1375" s="16"/>
      <c r="K1375" s="16"/>
      <c r="L1375" s="16"/>
      <c r="M1375" s="16"/>
      <c r="N1375" s="16"/>
      <c r="O1375" s="16"/>
      <c r="P1375" s="16"/>
      <c r="Q1375" s="16"/>
      <c r="R1375" s="16"/>
      <c r="S1375" s="16"/>
      <c r="T1375" s="16"/>
      <c r="U1375" s="16"/>
      <c r="V1375" s="16"/>
      <c r="W1375" s="16"/>
      <c r="X1375" s="16"/>
      <c r="Y1375" s="16"/>
      <c r="Z1375" s="16"/>
    </row>
    <row r="1376" spans="1:26" ht="15.75" customHeight="1">
      <c r="A1376" s="21" t="s">
        <v>1126</v>
      </c>
      <c r="B1376" s="18">
        <v>2</v>
      </c>
      <c r="C1376" s="35">
        <v>4714781021029</v>
      </c>
      <c r="D1376" s="16" t="s">
        <v>169</v>
      </c>
      <c r="E1376" s="18">
        <v>3</v>
      </c>
      <c r="F1376" s="18">
        <v>400</v>
      </c>
      <c r="G1376" s="19">
        <f t="shared" si="92"/>
        <v>0.48780487804878048</v>
      </c>
      <c r="H1376" s="16"/>
      <c r="I1376" s="16"/>
      <c r="J1376" s="16"/>
      <c r="K1376" s="16"/>
      <c r="L1376" s="16"/>
      <c r="M1376" s="16"/>
      <c r="N1376" s="16"/>
      <c r="O1376" s="16"/>
      <c r="P1376" s="16"/>
      <c r="Q1376" s="16"/>
      <c r="R1376" s="16"/>
      <c r="S1376" s="16"/>
      <c r="T1376" s="16"/>
      <c r="U1376" s="16"/>
      <c r="V1376" s="16"/>
      <c r="W1376" s="16"/>
      <c r="X1376" s="16"/>
      <c r="Y1376" s="16"/>
      <c r="Z1376" s="16"/>
    </row>
    <row r="1377" spans="1:26" ht="15.75" customHeight="1">
      <c r="A1377" s="21"/>
      <c r="B1377" s="16"/>
      <c r="C1377" s="33">
        <v>4714781020503</v>
      </c>
      <c r="D1377" s="16" t="s">
        <v>182</v>
      </c>
      <c r="E1377" s="18">
        <v>3</v>
      </c>
      <c r="F1377" s="18">
        <v>420</v>
      </c>
      <c r="G1377" s="19">
        <f t="shared" si="92"/>
        <v>0.51219512195121952</v>
      </c>
      <c r="H1377" s="16"/>
      <c r="I1377" s="16"/>
      <c r="J1377" s="16"/>
      <c r="K1377" s="16"/>
      <c r="L1377" s="16"/>
      <c r="M1377" s="16"/>
      <c r="N1377" s="16"/>
      <c r="O1377" s="16"/>
      <c r="P1377" s="16"/>
      <c r="Q1377" s="16"/>
      <c r="R1377" s="16"/>
      <c r="S1377" s="16"/>
      <c r="T1377" s="16"/>
      <c r="U1377" s="16"/>
      <c r="V1377" s="16"/>
      <c r="W1377" s="16"/>
      <c r="X1377" s="16"/>
      <c r="Y1377" s="16"/>
      <c r="Z1377" s="16"/>
    </row>
    <row r="1378" spans="1:26" ht="15.75" customHeight="1">
      <c r="A1378" s="21" t="s">
        <v>1127</v>
      </c>
      <c r="B1378" s="18">
        <v>2</v>
      </c>
      <c r="C1378" s="35">
        <v>4714781021012</v>
      </c>
      <c r="D1378" s="16" t="s">
        <v>168</v>
      </c>
      <c r="E1378" s="18">
        <v>3</v>
      </c>
      <c r="F1378" s="18">
        <v>400</v>
      </c>
      <c r="G1378" s="19">
        <f t="shared" si="92"/>
        <v>0.48780487804878048</v>
      </c>
      <c r="H1378" s="16"/>
      <c r="I1378" s="16"/>
      <c r="J1378" s="16"/>
      <c r="K1378" s="16"/>
      <c r="L1378" s="16"/>
      <c r="M1378" s="16"/>
      <c r="N1378" s="16"/>
      <c r="O1378" s="16"/>
      <c r="P1378" s="16"/>
      <c r="Q1378" s="16"/>
      <c r="R1378" s="16"/>
      <c r="S1378" s="16"/>
      <c r="T1378" s="16"/>
      <c r="U1378" s="16"/>
      <c r="V1378" s="16"/>
      <c r="W1378" s="16"/>
      <c r="X1378" s="16"/>
      <c r="Y1378" s="16"/>
      <c r="Z1378" s="16"/>
    </row>
    <row r="1379" spans="1:26" ht="15.75" customHeight="1">
      <c r="A1379" s="21"/>
      <c r="B1379" s="16"/>
      <c r="C1379" s="33">
        <v>4714781020558</v>
      </c>
      <c r="D1379" s="16" t="s">
        <v>190</v>
      </c>
      <c r="E1379" s="18">
        <v>3</v>
      </c>
      <c r="F1379" s="18">
        <v>420</v>
      </c>
      <c r="G1379" s="19">
        <f t="shared" si="92"/>
        <v>0.51219512195121952</v>
      </c>
      <c r="H1379" s="16"/>
      <c r="I1379" s="16"/>
      <c r="J1379" s="16"/>
      <c r="K1379" s="16"/>
      <c r="L1379" s="16"/>
      <c r="M1379" s="16"/>
      <c r="N1379" s="16"/>
      <c r="O1379" s="16"/>
      <c r="P1379" s="16"/>
      <c r="Q1379" s="16"/>
      <c r="R1379" s="16"/>
      <c r="S1379" s="16"/>
      <c r="T1379" s="16"/>
      <c r="U1379" s="16"/>
      <c r="V1379" s="16"/>
      <c r="W1379" s="16"/>
      <c r="X1379" s="16"/>
      <c r="Y1379" s="16"/>
      <c r="Z1379" s="16"/>
    </row>
    <row r="1380" spans="1:26" ht="15.75" customHeight="1">
      <c r="A1380" s="21" t="s">
        <v>1128</v>
      </c>
      <c r="B1380" s="18">
        <v>2</v>
      </c>
      <c r="C1380" s="35">
        <v>4714781021012</v>
      </c>
      <c r="D1380" s="16" t="s">
        <v>168</v>
      </c>
      <c r="E1380" s="18">
        <v>3</v>
      </c>
      <c r="F1380" s="18">
        <v>400</v>
      </c>
      <c r="G1380" s="19">
        <f t="shared" si="92"/>
        <v>0.48780487804878048</v>
      </c>
      <c r="H1380" s="16"/>
      <c r="I1380" s="16"/>
      <c r="J1380" s="16"/>
      <c r="K1380" s="16"/>
      <c r="L1380" s="16"/>
      <c r="M1380" s="16"/>
      <c r="N1380" s="16"/>
      <c r="O1380" s="16"/>
      <c r="P1380" s="16"/>
      <c r="Q1380" s="16"/>
      <c r="R1380" s="16"/>
      <c r="S1380" s="16"/>
      <c r="T1380" s="16"/>
      <c r="U1380" s="16"/>
      <c r="V1380" s="16"/>
      <c r="W1380" s="16"/>
      <c r="X1380" s="16"/>
      <c r="Y1380" s="16"/>
      <c r="Z1380" s="16"/>
    </row>
    <row r="1381" spans="1:26" ht="15.75" customHeight="1">
      <c r="A1381" s="21"/>
      <c r="B1381" s="16"/>
      <c r="C1381" s="33">
        <v>4714781020466</v>
      </c>
      <c r="D1381" s="16" t="s">
        <v>174</v>
      </c>
      <c r="E1381" s="18">
        <v>3</v>
      </c>
      <c r="F1381" s="18">
        <v>420</v>
      </c>
      <c r="G1381" s="19">
        <f t="shared" si="92"/>
        <v>0.51219512195121952</v>
      </c>
      <c r="H1381" s="16"/>
      <c r="I1381" s="16"/>
      <c r="J1381" s="16"/>
      <c r="K1381" s="16"/>
      <c r="L1381" s="16"/>
      <c r="M1381" s="16"/>
      <c r="N1381" s="16"/>
      <c r="O1381" s="16"/>
      <c r="P1381" s="16"/>
      <c r="Q1381" s="16"/>
      <c r="R1381" s="16"/>
      <c r="S1381" s="16"/>
      <c r="T1381" s="16"/>
      <c r="U1381" s="16"/>
      <c r="V1381" s="16"/>
      <c r="W1381" s="16"/>
      <c r="X1381" s="16"/>
      <c r="Y1381" s="16"/>
      <c r="Z1381" s="16"/>
    </row>
    <row r="1382" spans="1:26" ht="15.75" customHeight="1">
      <c r="A1382" s="21" t="s">
        <v>1129</v>
      </c>
      <c r="B1382" s="18">
        <v>2</v>
      </c>
      <c r="C1382" s="35">
        <v>4714781021012</v>
      </c>
      <c r="D1382" s="16" t="s">
        <v>168</v>
      </c>
      <c r="E1382" s="18">
        <v>3</v>
      </c>
      <c r="F1382" s="18">
        <v>400</v>
      </c>
      <c r="G1382" s="19">
        <f t="shared" si="92"/>
        <v>0.48780487804878048</v>
      </c>
      <c r="H1382" s="16"/>
      <c r="I1382" s="16"/>
      <c r="J1382" s="16"/>
      <c r="K1382" s="16"/>
      <c r="L1382" s="16"/>
      <c r="M1382" s="16"/>
      <c r="N1382" s="16"/>
      <c r="O1382" s="16"/>
      <c r="P1382" s="16"/>
      <c r="Q1382" s="16"/>
      <c r="R1382" s="16"/>
      <c r="S1382" s="16"/>
      <c r="T1382" s="16"/>
      <c r="U1382" s="16"/>
      <c r="V1382" s="16"/>
      <c r="W1382" s="16"/>
      <c r="X1382" s="16"/>
      <c r="Y1382" s="16"/>
      <c r="Z1382" s="16"/>
    </row>
    <row r="1383" spans="1:26" ht="15.75" customHeight="1">
      <c r="A1383" s="21"/>
      <c r="B1383" s="16"/>
      <c r="C1383" s="33">
        <v>4714781020503</v>
      </c>
      <c r="D1383" s="16" t="s">
        <v>182</v>
      </c>
      <c r="E1383" s="18">
        <v>3</v>
      </c>
      <c r="F1383" s="18">
        <v>420</v>
      </c>
      <c r="G1383" s="19">
        <f t="shared" si="92"/>
        <v>0.51219512195121952</v>
      </c>
      <c r="H1383" s="16"/>
      <c r="I1383" s="16"/>
      <c r="J1383" s="16"/>
      <c r="K1383" s="16"/>
      <c r="L1383" s="16"/>
      <c r="M1383" s="16"/>
      <c r="N1383" s="16"/>
      <c r="O1383" s="16"/>
      <c r="P1383" s="16"/>
      <c r="Q1383" s="16"/>
      <c r="R1383" s="16"/>
      <c r="S1383" s="16"/>
      <c r="T1383" s="16"/>
      <c r="U1383" s="16"/>
      <c r="V1383" s="16"/>
      <c r="W1383" s="16"/>
      <c r="X1383" s="16"/>
      <c r="Y1383" s="16"/>
      <c r="Z1383" s="16"/>
    </row>
    <row r="1384" spans="1:26" ht="15.75" customHeight="1">
      <c r="A1384" s="21" t="s">
        <v>1130</v>
      </c>
      <c r="B1384" s="18">
        <v>2</v>
      </c>
      <c r="C1384" s="35">
        <v>4714781021395</v>
      </c>
      <c r="D1384" s="16" t="s">
        <v>938</v>
      </c>
      <c r="E1384" s="18">
        <v>3</v>
      </c>
      <c r="F1384" s="18">
        <v>400</v>
      </c>
      <c r="G1384" s="19">
        <f t="shared" si="92"/>
        <v>0.48780487804878048</v>
      </c>
      <c r="H1384" s="16"/>
      <c r="I1384" s="16"/>
      <c r="J1384" s="16"/>
      <c r="K1384" s="16"/>
      <c r="L1384" s="16"/>
      <c r="M1384" s="16"/>
      <c r="N1384" s="16"/>
      <c r="O1384" s="16"/>
      <c r="P1384" s="16"/>
      <c r="Q1384" s="16"/>
      <c r="R1384" s="16"/>
      <c r="S1384" s="16"/>
      <c r="T1384" s="16"/>
      <c r="U1384" s="16"/>
      <c r="V1384" s="16"/>
      <c r="W1384" s="16"/>
      <c r="X1384" s="16"/>
      <c r="Y1384" s="16"/>
      <c r="Z1384" s="16"/>
    </row>
    <row r="1385" spans="1:26" ht="15.75" customHeight="1">
      <c r="A1385" s="21"/>
      <c r="B1385" s="16"/>
      <c r="C1385" s="33">
        <v>4714781020558</v>
      </c>
      <c r="D1385" s="16" t="s">
        <v>190</v>
      </c>
      <c r="E1385" s="18">
        <v>3</v>
      </c>
      <c r="F1385" s="18">
        <v>420</v>
      </c>
      <c r="G1385" s="19">
        <f t="shared" si="92"/>
        <v>0.51219512195121952</v>
      </c>
      <c r="H1385" s="16"/>
      <c r="I1385" s="16"/>
      <c r="J1385" s="16"/>
      <c r="K1385" s="16"/>
      <c r="L1385" s="16"/>
      <c r="M1385" s="16"/>
      <c r="N1385" s="16"/>
      <c r="O1385" s="16"/>
      <c r="P1385" s="16"/>
      <c r="Q1385" s="16"/>
      <c r="R1385" s="16"/>
      <c r="S1385" s="16"/>
      <c r="T1385" s="16"/>
      <c r="U1385" s="16"/>
      <c r="V1385" s="16"/>
      <c r="W1385" s="16"/>
      <c r="X1385" s="16"/>
      <c r="Y1385" s="16"/>
      <c r="Z1385" s="16"/>
    </row>
    <row r="1386" spans="1:26" ht="15.75" customHeight="1">
      <c r="A1386" s="21" t="s">
        <v>1131</v>
      </c>
      <c r="B1386" s="18">
        <v>2</v>
      </c>
      <c r="C1386" s="35">
        <v>4714781021395</v>
      </c>
      <c r="D1386" s="16" t="s">
        <v>938</v>
      </c>
      <c r="E1386" s="18">
        <v>3</v>
      </c>
      <c r="F1386" s="18">
        <v>400</v>
      </c>
      <c r="G1386" s="19">
        <f t="shared" si="92"/>
        <v>0.48780487804878048</v>
      </c>
      <c r="H1386" s="16"/>
      <c r="I1386" s="16"/>
      <c r="J1386" s="16"/>
      <c r="K1386" s="16"/>
      <c r="L1386" s="16"/>
      <c r="M1386" s="16"/>
      <c r="N1386" s="16"/>
      <c r="O1386" s="16"/>
      <c r="P1386" s="16"/>
      <c r="Q1386" s="16"/>
      <c r="R1386" s="16"/>
      <c r="S1386" s="16"/>
      <c r="T1386" s="16"/>
      <c r="U1386" s="16"/>
      <c r="V1386" s="16"/>
      <c r="W1386" s="16"/>
      <c r="X1386" s="16"/>
      <c r="Y1386" s="16"/>
      <c r="Z1386" s="16"/>
    </row>
    <row r="1387" spans="1:26" ht="15.75" customHeight="1">
      <c r="A1387" s="21"/>
      <c r="B1387" s="16"/>
      <c r="C1387" s="33">
        <v>4714781020466</v>
      </c>
      <c r="D1387" s="16" t="s">
        <v>174</v>
      </c>
      <c r="E1387" s="18">
        <v>3</v>
      </c>
      <c r="F1387" s="18">
        <v>420</v>
      </c>
      <c r="G1387" s="19">
        <f t="shared" si="92"/>
        <v>0.51219512195121952</v>
      </c>
      <c r="H1387" s="16"/>
      <c r="I1387" s="16"/>
      <c r="J1387" s="16"/>
      <c r="K1387" s="16"/>
      <c r="L1387" s="16"/>
      <c r="M1387" s="16"/>
      <c r="N1387" s="16"/>
      <c r="O1387" s="16"/>
      <c r="P1387" s="16"/>
      <c r="Q1387" s="16"/>
      <c r="R1387" s="16"/>
      <c r="S1387" s="16"/>
      <c r="T1387" s="16"/>
      <c r="U1387" s="16"/>
      <c r="V1387" s="16"/>
      <c r="W1387" s="16"/>
      <c r="X1387" s="16"/>
      <c r="Y1387" s="16"/>
      <c r="Z1387" s="16"/>
    </row>
    <row r="1388" spans="1:26" ht="15.75" customHeight="1">
      <c r="A1388" s="21" t="s">
        <v>1132</v>
      </c>
      <c r="B1388" s="18">
        <v>2</v>
      </c>
      <c r="C1388" s="35">
        <v>4714781021395</v>
      </c>
      <c r="D1388" s="16" t="s">
        <v>938</v>
      </c>
      <c r="E1388" s="18">
        <v>3</v>
      </c>
      <c r="F1388" s="18">
        <v>400</v>
      </c>
      <c r="G1388" s="19">
        <f t="shared" si="92"/>
        <v>0.48780487804878048</v>
      </c>
      <c r="H1388" s="16"/>
      <c r="I1388" s="16"/>
      <c r="J1388" s="16"/>
      <c r="K1388" s="16"/>
      <c r="L1388" s="16"/>
      <c r="M1388" s="16"/>
      <c r="N1388" s="16"/>
      <c r="O1388" s="16"/>
      <c r="P1388" s="16"/>
      <c r="Q1388" s="16"/>
      <c r="R1388" s="16"/>
      <c r="S1388" s="16"/>
      <c r="T1388" s="16"/>
      <c r="U1388" s="16"/>
      <c r="V1388" s="16"/>
      <c r="W1388" s="16"/>
      <c r="X1388" s="16"/>
      <c r="Y1388" s="16"/>
      <c r="Z1388" s="16"/>
    </row>
    <row r="1389" spans="1:26" ht="15.75" customHeight="1">
      <c r="A1389" s="21"/>
      <c r="B1389" s="16"/>
      <c r="C1389" s="33">
        <v>4714781020503</v>
      </c>
      <c r="D1389" s="16" t="s">
        <v>182</v>
      </c>
      <c r="E1389" s="18">
        <v>3</v>
      </c>
      <c r="F1389" s="18">
        <v>420</v>
      </c>
      <c r="G1389" s="19">
        <f t="shared" si="92"/>
        <v>0.51219512195121952</v>
      </c>
      <c r="H1389" s="16"/>
      <c r="I1389" s="16"/>
      <c r="J1389" s="16"/>
      <c r="K1389" s="16"/>
      <c r="L1389" s="16"/>
      <c r="M1389" s="16"/>
      <c r="N1389" s="16"/>
      <c r="O1389" s="16"/>
      <c r="P1389" s="16"/>
      <c r="Q1389" s="16"/>
      <c r="R1389" s="16"/>
      <c r="S1389" s="16"/>
      <c r="T1389" s="16"/>
      <c r="U1389" s="16"/>
      <c r="V1389" s="16"/>
      <c r="W1389" s="16"/>
      <c r="X1389" s="16"/>
      <c r="Y1389" s="16"/>
      <c r="Z1389" s="16"/>
    </row>
    <row r="1390" spans="1:26" ht="15.75" customHeight="1">
      <c r="A1390" s="21" t="s">
        <v>1133</v>
      </c>
      <c r="B1390" s="18">
        <v>3</v>
      </c>
      <c r="C1390" s="35">
        <v>4714781021227</v>
      </c>
      <c r="D1390" s="16" t="s">
        <v>862</v>
      </c>
      <c r="E1390" s="18">
        <v>1</v>
      </c>
      <c r="F1390" s="18">
        <v>60</v>
      </c>
      <c r="G1390" s="19">
        <f t="shared" ref="G1390:G1407" si="93">F1390/180</f>
        <v>0.33333333333333331</v>
      </c>
      <c r="H1390" s="16"/>
      <c r="I1390" s="16"/>
      <c r="J1390" s="16"/>
      <c r="K1390" s="16"/>
      <c r="L1390" s="16"/>
      <c r="M1390" s="16"/>
      <c r="N1390" s="16"/>
      <c r="O1390" s="16"/>
      <c r="P1390" s="16"/>
      <c r="Q1390" s="16"/>
      <c r="R1390" s="16"/>
      <c r="S1390" s="16"/>
      <c r="T1390" s="16"/>
      <c r="U1390" s="16"/>
      <c r="V1390" s="16"/>
      <c r="W1390" s="16"/>
      <c r="X1390" s="16"/>
      <c r="Y1390" s="16"/>
      <c r="Z1390" s="16"/>
    </row>
    <row r="1391" spans="1:26" ht="15.75" customHeight="1">
      <c r="A1391" s="21"/>
      <c r="B1391" s="16"/>
      <c r="C1391" s="35">
        <v>4714781021234</v>
      </c>
      <c r="D1391" s="16" t="s">
        <v>864</v>
      </c>
      <c r="E1391" s="18">
        <v>1</v>
      </c>
      <c r="F1391" s="18">
        <v>60</v>
      </c>
      <c r="G1391" s="19">
        <f t="shared" si="93"/>
        <v>0.33333333333333331</v>
      </c>
      <c r="H1391" s="16"/>
      <c r="I1391" s="16"/>
      <c r="J1391" s="16"/>
      <c r="K1391" s="16"/>
      <c r="L1391" s="16"/>
      <c r="M1391" s="16"/>
      <c r="N1391" s="16"/>
      <c r="O1391" s="16"/>
      <c r="P1391" s="16"/>
      <c r="Q1391" s="16"/>
      <c r="R1391" s="16"/>
      <c r="S1391" s="16"/>
      <c r="T1391" s="16"/>
      <c r="U1391" s="16"/>
      <c r="V1391" s="16"/>
      <c r="W1391" s="16"/>
      <c r="X1391" s="16"/>
      <c r="Y1391" s="16"/>
      <c r="Z1391" s="16"/>
    </row>
    <row r="1392" spans="1:26" ht="15.75" customHeight="1">
      <c r="A1392" s="21"/>
      <c r="B1392" s="16"/>
      <c r="C1392" s="35">
        <v>4714781021241</v>
      </c>
      <c r="D1392" s="16" t="s">
        <v>867</v>
      </c>
      <c r="E1392" s="18">
        <v>1</v>
      </c>
      <c r="F1392" s="18">
        <v>60</v>
      </c>
      <c r="G1392" s="19">
        <f t="shared" si="93"/>
        <v>0.33333333333333331</v>
      </c>
      <c r="H1392" s="16"/>
      <c r="I1392" s="16"/>
      <c r="J1392" s="16"/>
      <c r="K1392" s="16"/>
      <c r="L1392" s="16"/>
      <c r="M1392" s="16"/>
      <c r="N1392" s="16"/>
      <c r="O1392" s="16"/>
      <c r="P1392" s="16"/>
      <c r="Q1392" s="16"/>
      <c r="R1392" s="16"/>
      <c r="S1392" s="16"/>
      <c r="T1392" s="16"/>
      <c r="U1392" s="16"/>
      <c r="V1392" s="16"/>
      <c r="W1392" s="16"/>
      <c r="X1392" s="16"/>
      <c r="Y1392" s="16"/>
      <c r="Z1392" s="16"/>
    </row>
    <row r="1393" spans="1:26" ht="15.75" customHeight="1">
      <c r="A1393" s="21" t="s">
        <v>1134</v>
      </c>
      <c r="B1393" s="18">
        <v>1</v>
      </c>
      <c r="C1393" s="35">
        <v>4714781021227</v>
      </c>
      <c r="D1393" s="16" t="s">
        <v>862</v>
      </c>
      <c r="E1393" s="18">
        <v>3</v>
      </c>
      <c r="F1393" s="18">
        <v>180</v>
      </c>
      <c r="G1393" s="19">
        <f t="shared" si="93"/>
        <v>1</v>
      </c>
      <c r="H1393" s="16"/>
      <c r="I1393" s="16"/>
      <c r="J1393" s="16"/>
      <c r="K1393" s="16"/>
      <c r="L1393" s="16"/>
      <c r="M1393" s="16"/>
      <c r="N1393" s="16"/>
      <c r="O1393" s="16"/>
      <c r="P1393" s="16"/>
      <c r="Q1393" s="16"/>
      <c r="R1393" s="16"/>
      <c r="S1393" s="16"/>
      <c r="T1393" s="16"/>
      <c r="U1393" s="16"/>
      <c r="V1393" s="16"/>
      <c r="W1393" s="16"/>
      <c r="X1393" s="16"/>
      <c r="Y1393" s="16"/>
      <c r="Z1393" s="16"/>
    </row>
    <row r="1394" spans="1:26" ht="15.75" customHeight="1">
      <c r="A1394" s="16" t="s">
        <v>1135</v>
      </c>
      <c r="B1394" s="18">
        <v>1</v>
      </c>
      <c r="C1394" s="35">
        <v>4714781021234</v>
      </c>
      <c r="D1394" s="16" t="s">
        <v>864</v>
      </c>
      <c r="E1394" s="18">
        <v>3</v>
      </c>
      <c r="F1394" s="18">
        <v>180</v>
      </c>
      <c r="G1394" s="19">
        <f t="shared" si="93"/>
        <v>1</v>
      </c>
      <c r="H1394" s="16"/>
      <c r="I1394" s="16"/>
      <c r="J1394" s="16"/>
      <c r="K1394" s="16"/>
      <c r="L1394" s="16"/>
      <c r="M1394" s="16"/>
      <c r="N1394" s="16"/>
      <c r="O1394" s="16"/>
      <c r="P1394" s="16"/>
      <c r="Q1394" s="16"/>
      <c r="R1394" s="16"/>
      <c r="S1394" s="16"/>
      <c r="T1394" s="16"/>
      <c r="U1394" s="16"/>
      <c r="V1394" s="16"/>
      <c r="W1394" s="16"/>
      <c r="X1394" s="16"/>
      <c r="Y1394" s="16"/>
      <c r="Z1394" s="16"/>
    </row>
    <row r="1395" spans="1:26" ht="15.75" customHeight="1">
      <c r="A1395" s="21" t="s">
        <v>1136</v>
      </c>
      <c r="B1395" s="18">
        <v>1</v>
      </c>
      <c r="C1395" s="35">
        <v>4714781021241</v>
      </c>
      <c r="D1395" s="16" t="s">
        <v>867</v>
      </c>
      <c r="E1395" s="18">
        <v>3</v>
      </c>
      <c r="F1395" s="18">
        <v>180</v>
      </c>
      <c r="G1395" s="19">
        <f t="shared" si="93"/>
        <v>1</v>
      </c>
      <c r="H1395" s="16"/>
      <c r="I1395" s="16"/>
      <c r="J1395" s="16"/>
      <c r="K1395" s="16"/>
      <c r="L1395" s="16"/>
      <c r="M1395" s="16"/>
      <c r="N1395" s="16"/>
      <c r="O1395" s="16"/>
      <c r="P1395" s="16"/>
      <c r="Q1395" s="16"/>
      <c r="R1395" s="16"/>
      <c r="S1395" s="16"/>
      <c r="T1395" s="16"/>
      <c r="U1395" s="16"/>
      <c r="V1395" s="16"/>
      <c r="W1395" s="16"/>
      <c r="X1395" s="16"/>
      <c r="Y1395" s="16"/>
      <c r="Z1395" s="16"/>
    </row>
    <row r="1396" spans="1:26" ht="15.75" customHeight="1">
      <c r="A1396" s="21" t="s">
        <v>1137</v>
      </c>
      <c r="B1396" s="18">
        <v>2</v>
      </c>
      <c r="C1396" s="35">
        <v>4714781021227</v>
      </c>
      <c r="D1396" s="16" t="s">
        <v>862</v>
      </c>
      <c r="E1396" s="18">
        <v>2</v>
      </c>
      <c r="F1396" s="18">
        <v>120</v>
      </c>
      <c r="G1396" s="19">
        <f t="shared" si="93"/>
        <v>0.66666666666666663</v>
      </c>
      <c r="H1396" s="16"/>
      <c r="I1396" s="16"/>
      <c r="J1396" s="16"/>
      <c r="K1396" s="16"/>
      <c r="L1396" s="16"/>
      <c r="M1396" s="16"/>
      <c r="N1396" s="16"/>
      <c r="O1396" s="16"/>
      <c r="P1396" s="16"/>
      <c r="Q1396" s="16"/>
      <c r="R1396" s="16"/>
      <c r="S1396" s="16"/>
      <c r="T1396" s="16"/>
      <c r="U1396" s="16"/>
      <c r="V1396" s="16"/>
      <c r="W1396" s="16"/>
      <c r="X1396" s="16"/>
      <c r="Y1396" s="16"/>
      <c r="Z1396" s="16"/>
    </row>
    <row r="1397" spans="1:26" ht="15.75" customHeight="1">
      <c r="A1397" s="21"/>
      <c r="B1397" s="16"/>
      <c r="C1397" s="35">
        <v>4714781021234</v>
      </c>
      <c r="D1397" s="16" t="s">
        <v>864</v>
      </c>
      <c r="E1397" s="18">
        <v>1</v>
      </c>
      <c r="F1397" s="18">
        <v>60</v>
      </c>
      <c r="G1397" s="19">
        <f t="shared" si="93"/>
        <v>0.33333333333333331</v>
      </c>
      <c r="H1397" s="16"/>
      <c r="I1397" s="16"/>
      <c r="J1397" s="16"/>
      <c r="K1397" s="16"/>
      <c r="L1397" s="16"/>
      <c r="M1397" s="16"/>
      <c r="N1397" s="16"/>
      <c r="O1397" s="16"/>
      <c r="P1397" s="16"/>
      <c r="Q1397" s="16"/>
      <c r="R1397" s="16"/>
      <c r="S1397" s="16"/>
      <c r="T1397" s="16"/>
      <c r="U1397" s="16"/>
      <c r="V1397" s="16"/>
      <c r="W1397" s="16"/>
      <c r="X1397" s="16"/>
      <c r="Y1397" s="16"/>
      <c r="Z1397" s="16"/>
    </row>
    <row r="1398" spans="1:26" ht="15.75" customHeight="1">
      <c r="A1398" s="21" t="s">
        <v>1138</v>
      </c>
      <c r="B1398" s="18">
        <v>2</v>
      </c>
      <c r="C1398" s="35">
        <v>4714781021227</v>
      </c>
      <c r="D1398" s="16" t="s">
        <v>862</v>
      </c>
      <c r="E1398" s="18">
        <v>2</v>
      </c>
      <c r="F1398" s="18">
        <v>120</v>
      </c>
      <c r="G1398" s="19">
        <f t="shared" si="93"/>
        <v>0.66666666666666663</v>
      </c>
      <c r="H1398" s="16"/>
      <c r="I1398" s="16"/>
      <c r="J1398" s="16"/>
      <c r="K1398" s="16"/>
      <c r="L1398" s="16"/>
      <c r="M1398" s="16"/>
      <c r="N1398" s="16"/>
      <c r="O1398" s="16"/>
      <c r="P1398" s="16"/>
      <c r="Q1398" s="16"/>
      <c r="R1398" s="16"/>
      <c r="S1398" s="16"/>
      <c r="T1398" s="16"/>
      <c r="U1398" s="16"/>
      <c r="V1398" s="16"/>
      <c r="W1398" s="16"/>
      <c r="X1398" s="16"/>
      <c r="Y1398" s="16"/>
      <c r="Z1398" s="16"/>
    </row>
    <row r="1399" spans="1:26" ht="15.75" customHeight="1">
      <c r="A1399" s="21"/>
      <c r="B1399" s="16"/>
      <c r="C1399" s="35">
        <v>4714781021241</v>
      </c>
      <c r="D1399" s="16" t="s">
        <v>867</v>
      </c>
      <c r="E1399" s="18">
        <v>1</v>
      </c>
      <c r="F1399" s="18">
        <v>60</v>
      </c>
      <c r="G1399" s="19">
        <f t="shared" si="93"/>
        <v>0.33333333333333331</v>
      </c>
      <c r="H1399" s="16"/>
      <c r="I1399" s="16"/>
      <c r="J1399" s="16"/>
      <c r="K1399" s="16"/>
      <c r="L1399" s="16"/>
      <c r="M1399" s="16"/>
      <c r="N1399" s="16"/>
      <c r="O1399" s="16"/>
      <c r="P1399" s="16"/>
      <c r="Q1399" s="16"/>
      <c r="R1399" s="16"/>
      <c r="S1399" s="16"/>
      <c r="T1399" s="16"/>
      <c r="U1399" s="16"/>
      <c r="V1399" s="16"/>
      <c r="W1399" s="16"/>
      <c r="X1399" s="16"/>
      <c r="Y1399" s="16"/>
      <c r="Z1399" s="16"/>
    </row>
    <row r="1400" spans="1:26" ht="15.75" customHeight="1">
      <c r="A1400" s="21" t="s">
        <v>1139</v>
      </c>
      <c r="B1400" s="18">
        <v>2</v>
      </c>
      <c r="C1400" s="35">
        <v>4714781021234</v>
      </c>
      <c r="D1400" s="16" t="s">
        <v>864</v>
      </c>
      <c r="E1400" s="18">
        <v>2</v>
      </c>
      <c r="F1400" s="18">
        <v>120</v>
      </c>
      <c r="G1400" s="19">
        <f t="shared" si="93"/>
        <v>0.66666666666666663</v>
      </c>
      <c r="H1400" s="16"/>
      <c r="I1400" s="16"/>
      <c r="J1400" s="16"/>
      <c r="K1400" s="16"/>
      <c r="L1400" s="16"/>
      <c r="M1400" s="16"/>
      <c r="N1400" s="16"/>
      <c r="O1400" s="16"/>
      <c r="P1400" s="16"/>
      <c r="Q1400" s="16"/>
      <c r="R1400" s="16"/>
      <c r="S1400" s="16"/>
      <c r="T1400" s="16"/>
      <c r="U1400" s="16"/>
      <c r="V1400" s="16"/>
      <c r="W1400" s="16"/>
      <c r="X1400" s="16"/>
      <c r="Y1400" s="16"/>
      <c r="Z1400" s="16"/>
    </row>
    <row r="1401" spans="1:26" ht="15.75" customHeight="1">
      <c r="A1401" s="21"/>
      <c r="B1401" s="16"/>
      <c r="C1401" s="35">
        <v>4714781021227</v>
      </c>
      <c r="D1401" s="16" t="s">
        <v>862</v>
      </c>
      <c r="E1401" s="18">
        <v>1</v>
      </c>
      <c r="F1401" s="18">
        <v>60</v>
      </c>
      <c r="G1401" s="19">
        <f t="shared" si="93"/>
        <v>0.33333333333333331</v>
      </c>
      <c r="H1401" s="16"/>
      <c r="I1401" s="16"/>
      <c r="J1401" s="16"/>
      <c r="K1401" s="16"/>
      <c r="L1401" s="16"/>
      <c r="M1401" s="16"/>
      <c r="N1401" s="16"/>
      <c r="O1401" s="16"/>
      <c r="P1401" s="16"/>
      <c r="Q1401" s="16"/>
      <c r="R1401" s="16"/>
      <c r="S1401" s="16"/>
      <c r="T1401" s="16"/>
      <c r="U1401" s="16"/>
      <c r="V1401" s="16"/>
      <c r="W1401" s="16"/>
      <c r="X1401" s="16"/>
      <c r="Y1401" s="16"/>
      <c r="Z1401" s="16"/>
    </row>
    <row r="1402" spans="1:26" ht="15.75" customHeight="1">
      <c r="A1402" s="21" t="s">
        <v>1140</v>
      </c>
      <c r="B1402" s="18">
        <v>2</v>
      </c>
      <c r="C1402" s="35">
        <v>4714781021234</v>
      </c>
      <c r="D1402" s="16" t="s">
        <v>864</v>
      </c>
      <c r="E1402" s="18">
        <v>2</v>
      </c>
      <c r="F1402" s="18">
        <v>120</v>
      </c>
      <c r="G1402" s="19">
        <f t="shared" si="93"/>
        <v>0.66666666666666663</v>
      </c>
      <c r="H1402" s="16"/>
      <c r="I1402" s="16"/>
      <c r="J1402" s="16"/>
      <c r="K1402" s="16"/>
      <c r="L1402" s="16"/>
      <c r="M1402" s="16"/>
      <c r="N1402" s="16"/>
      <c r="O1402" s="16"/>
      <c r="P1402" s="16"/>
      <c r="Q1402" s="16"/>
      <c r="R1402" s="16"/>
      <c r="S1402" s="16"/>
      <c r="T1402" s="16"/>
      <c r="U1402" s="16"/>
      <c r="V1402" s="16"/>
      <c r="W1402" s="16"/>
      <c r="X1402" s="16"/>
      <c r="Y1402" s="16"/>
      <c r="Z1402" s="16"/>
    </row>
    <row r="1403" spans="1:26" ht="15.75" customHeight="1">
      <c r="A1403" s="21"/>
      <c r="B1403" s="16"/>
      <c r="C1403" s="35">
        <v>4714781021241</v>
      </c>
      <c r="D1403" s="16" t="s">
        <v>867</v>
      </c>
      <c r="E1403" s="18">
        <v>1</v>
      </c>
      <c r="F1403" s="18">
        <v>60</v>
      </c>
      <c r="G1403" s="19">
        <f t="shared" si="93"/>
        <v>0.33333333333333331</v>
      </c>
      <c r="H1403" s="16"/>
      <c r="I1403" s="16"/>
      <c r="J1403" s="16"/>
      <c r="K1403" s="16"/>
      <c r="L1403" s="16"/>
      <c r="M1403" s="16"/>
      <c r="N1403" s="16"/>
      <c r="O1403" s="16"/>
      <c r="P1403" s="16"/>
      <c r="Q1403" s="16"/>
      <c r="R1403" s="16"/>
      <c r="S1403" s="16"/>
      <c r="T1403" s="16"/>
      <c r="U1403" s="16"/>
      <c r="V1403" s="16"/>
      <c r="W1403" s="16"/>
      <c r="X1403" s="16"/>
      <c r="Y1403" s="16"/>
      <c r="Z1403" s="16"/>
    </row>
    <row r="1404" spans="1:26" ht="15.75" customHeight="1">
      <c r="A1404" s="21" t="s">
        <v>1141</v>
      </c>
      <c r="B1404" s="18">
        <v>2</v>
      </c>
      <c r="C1404" s="35">
        <v>4714781021241</v>
      </c>
      <c r="D1404" s="16" t="s">
        <v>867</v>
      </c>
      <c r="E1404" s="18">
        <v>2</v>
      </c>
      <c r="F1404" s="18">
        <v>120</v>
      </c>
      <c r="G1404" s="19">
        <f t="shared" si="93"/>
        <v>0.66666666666666663</v>
      </c>
      <c r="H1404" s="16"/>
      <c r="I1404" s="16"/>
      <c r="J1404" s="16"/>
      <c r="K1404" s="16"/>
      <c r="L1404" s="16"/>
      <c r="M1404" s="16"/>
      <c r="N1404" s="16"/>
      <c r="O1404" s="16"/>
      <c r="P1404" s="16"/>
      <c r="Q1404" s="16"/>
      <c r="R1404" s="16"/>
      <c r="S1404" s="16"/>
      <c r="T1404" s="16"/>
      <c r="U1404" s="16"/>
      <c r="V1404" s="16"/>
      <c r="W1404" s="16"/>
      <c r="X1404" s="16"/>
      <c r="Y1404" s="16"/>
      <c r="Z1404" s="16"/>
    </row>
    <row r="1405" spans="1:26" ht="15.75" customHeight="1">
      <c r="A1405" s="21"/>
      <c r="B1405" s="16"/>
      <c r="C1405" s="35">
        <v>4714781021227</v>
      </c>
      <c r="D1405" s="16" t="s">
        <v>862</v>
      </c>
      <c r="E1405" s="18">
        <v>1</v>
      </c>
      <c r="F1405" s="18">
        <v>60</v>
      </c>
      <c r="G1405" s="19">
        <f t="shared" si="93"/>
        <v>0.33333333333333331</v>
      </c>
      <c r="H1405" s="16"/>
      <c r="I1405" s="16"/>
      <c r="J1405" s="16"/>
      <c r="K1405" s="16"/>
      <c r="L1405" s="16"/>
      <c r="M1405" s="16"/>
      <c r="N1405" s="16"/>
      <c r="O1405" s="16"/>
      <c r="P1405" s="16"/>
      <c r="Q1405" s="16"/>
      <c r="R1405" s="16"/>
      <c r="S1405" s="16"/>
      <c r="T1405" s="16"/>
      <c r="U1405" s="16"/>
      <c r="V1405" s="16"/>
      <c r="W1405" s="16"/>
      <c r="X1405" s="16"/>
      <c r="Y1405" s="16"/>
      <c r="Z1405" s="16"/>
    </row>
    <row r="1406" spans="1:26" ht="15.75" customHeight="1">
      <c r="A1406" s="21" t="s">
        <v>1142</v>
      </c>
      <c r="B1406" s="18">
        <v>2</v>
      </c>
      <c r="C1406" s="35">
        <v>4714781021241</v>
      </c>
      <c r="D1406" s="16" t="s">
        <v>867</v>
      </c>
      <c r="E1406" s="18">
        <v>2</v>
      </c>
      <c r="F1406" s="18">
        <v>120</v>
      </c>
      <c r="G1406" s="19">
        <f t="shared" si="93"/>
        <v>0.66666666666666663</v>
      </c>
      <c r="H1406" s="16"/>
      <c r="I1406" s="16"/>
      <c r="J1406" s="16"/>
      <c r="K1406" s="16"/>
      <c r="L1406" s="16"/>
      <c r="M1406" s="16"/>
      <c r="N1406" s="16"/>
      <c r="O1406" s="16"/>
      <c r="P1406" s="16"/>
      <c r="Q1406" s="16"/>
      <c r="R1406" s="16"/>
      <c r="S1406" s="16"/>
      <c r="T1406" s="16"/>
      <c r="U1406" s="16"/>
      <c r="V1406" s="16"/>
      <c r="W1406" s="16"/>
      <c r="X1406" s="16"/>
      <c r="Y1406" s="16"/>
      <c r="Z1406" s="16"/>
    </row>
    <row r="1407" spans="1:26" ht="15.75" customHeight="1">
      <c r="A1407" s="21"/>
      <c r="B1407" s="16"/>
      <c r="C1407" s="35">
        <v>4714781021234</v>
      </c>
      <c r="D1407" s="16" t="s">
        <v>864</v>
      </c>
      <c r="E1407" s="18">
        <v>1</v>
      </c>
      <c r="F1407" s="18">
        <v>60</v>
      </c>
      <c r="G1407" s="19">
        <f t="shared" si="93"/>
        <v>0.33333333333333331</v>
      </c>
      <c r="H1407" s="16"/>
      <c r="I1407" s="16"/>
      <c r="J1407" s="16"/>
      <c r="K1407" s="16"/>
      <c r="L1407" s="16"/>
      <c r="M1407" s="16"/>
      <c r="N1407" s="16"/>
      <c r="O1407" s="16"/>
      <c r="P1407" s="16"/>
      <c r="Q1407" s="16"/>
      <c r="R1407" s="16"/>
      <c r="S1407" s="16"/>
      <c r="T1407" s="16"/>
      <c r="U1407" s="16"/>
      <c r="V1407" s="16"/>
      <c r="W1407" s="16"/>
      <c r="X1407" s="16"/>
      <c r="Y1407" s="16"/>
      <c r="Z1407" s="16"/>
    </row>
    <row r="1408" spans="1:26" ht="15.75" customHeight="1">
      <c r="A1408" s="21" t="s">
        <v>1143</v>
      </c>
      <c r="B1408" s="18">
        <v>1</v>
      </c>
      <c r="C1408" s="33">
        <v>4714781020794</v>
      </c>
      <c r="D1408" s="14" t="s">
        <v>264</v>
      </c>
      <c r="E1408" s="18">
        <v>2</v>
      </c>
      <c r="F1408" s="18">
        <v>230</v>
      </c>
      <c r="G1408" s="19">
        <f t="shared" ref="G1408:G1416" si="94">F1408/230</f>
        <v>1</v>
      </c>
      <c r="H1408" s="16"/>
      <c r="I1408" s="16"/>
      <c r="J1408" s="16"/>
      <c r="K1408" s="16"/>
      <c r="L1408" s="16"/>
      <c r="M1408" s="16"/>
      <c r="N1408" s="16"/>
      <c r="O1408" s="16"/>
      <c r="P1408" s="16"/>
      <c r="Q1408" s="16"/>
      <c r="R1408" s="16"/>
      <c r="S1408" s="16"/>
      <c r="T1408" s="16"/>
      <c r="U1408" s="16"/>
      <c r="V1408" s="16"/>
      <c r="W1408" s="16"/>
      <c r="X1408" s="16"/>
      <c r="Y1408" s="16"/>
      <c r="Z1408" s="16"/>
    </row>
    <row r="1409" spans="1:26" ht="15.75" customHeight="1">
      <c r="A1409" s="21" t="s">
        <v>1144</v>
      </c>
      <c r="B1409" s="18">
        <v>1</v>
      </c>
      <c r="C1409" s="33">
        <v>4714781020800</v>
      </c>
      <c r="D1409" s="14" t="s">
        <v>271</v>
      </c>
      <c r="E1409" s="18">
        <v>2</v>
      </c>
      <c r="F1409" s="18">
        <v>230</v>
      </c>
      <c r="G1409" s="19">
        <f t="shared" si="94"/>
        <v>1</v>
      </c>
      <c r="H1409" s="16"/>
      <c r="I1409" s="16"/>
      <c r="J1409" s="16"/>
      <c r="K1409" s="16"/>
      <c r="L1409" s="16"/>
      <c r="M1409" s="16"/>
      <c r="N1409" s="16"/>
      <c r="O1409" s="16"/>
      <c r="P1409" s="16"/>
      <c r="Q1409" s="16"/>
      <c r="R1409" s="16"/>
      <c r="S1409" s="16"/>
      <c r="T1409" s="16"/>
      <c r="U1409" s="16"/>
      <c r="V1409" s="16"/>
      <c r="W1409" s="16"/>
      <c r="X1409" s="16"/>
      <c r="Y1409" s="16"/>
      <c r="Z1409" s="16"/>
    </row>
    <row r="1410" spans="1:26" ht="15.75" customHeight="1">
      <c r="A1410" s="21" t="s">
        <v>1145</v>
      </c>
      <c r="B1410" s="18">
        <v>1</v>
      </c>
      <c r="C1410" s="33">
        <v>4714781020817</v>
      </c>
      <c r="D1410" s="14" t="s">
        <v>303</v>
      </c>
      <c r="E1410" s="18">
        <v>2</v>
      </c>
      <c r="F1410" s="18">
        <v>230</v>
      </c>
      <c r="G1410" s="19">
        <f t="shared" si="94"/>
        <v>1</v>
      </c>
      <c r="H1410" s="16"/>
      <c r="I1410" s="16"/>
      <c r="J1410" s="16"/>
      <c r="K1410" s="16"/>
      <c r="L1410" s="16"/>
      <c r="M1410" s="16"/>
      <c r="N1410" s="16"/>
      <c r="O1410" s="16"/>
      <c r="P1410" s="16"/>
      <c r="Q1410" s="16"/>
      <c r="R1410" s="16"/>
      <c r="S1410" s="16"/>
      <c r="T1410" s="16"/>
      <c r="U1410" s="16"/>
      <c r="V1410" s="16"/>
      <c r="W1410" s="16"/>
      <c r="X1410" s="16"/>
      <c r="Y1410" s="16"/>
      <c r="Z1410" s="16"/>
    </row>
    <row r="1411" spans="1:26" ht="15.75" customHeight="1">
      <c r="A1411" s="21" t="s">
        <v>1146</v>
      </c>
      <c r="B1411" s="18">
        <v>2</v>
      </c>
      <c r="C1411" s="33">
        <v>4714781020794</v>
      </c>
      <c r="D1411" s="14" t="s">
        <v>264</v>
      </c>
      <c r="E1411" s="18">
        <v>1</v>
      </c>
      <c r="F1411" s="18">
        <v>115</v>
      </c>
      <c r="G1411" s="19">
        <f t="shared" si="94"/>
        <v>0.5</v>
      </c>
      <c r="H1411" s="16"/>
      <c r="I1411" s="16"/>
      <c r="J1411" s="16"/>
      <c r="K1411" s="16"/>
      <c r="L1411" s="16"/>
      <c r="M1411" s="16"/>
      <c r="N1411" s="16"/>
      <c r="O1411" s="16"/>
      <c r="P1411" s="16"/>
      <c r="Q1411" s="16"/>
      <c r="R1411" s="16"/>
      <c r="S1411" s="16"/>
      <c r="T1411" s="16"/>
      <c r="U1411" s="16"/>
      <c r="V1411" s="16"/>
      <c r="W1411" s="16"/>
      <c r="X1411" s="16"/>
      <c r="Y1411" s="16"/>
      <c r="Z1411" s="16"/>
    </row>
    <row r="1412" spans="1:26" ht="15.75" customHeight="1">
      <c r="A1412" s="21"/>
      <c r="B1412" s="14"/>
      <c r="C1412" s="33">
        <v>4714781020800</v>
      </c>
      <c r="D1412" s="14" t="s">
        <v>271</v>
      </c>
      <c r="E1412" s="18">
        <v>1</v>
      </c>
      <c r="F1412" s="18">
        <v>115</v>
      </c>
      <c r="G1412" s="19">
        <f t="shared" si="94"/>
        <v>0.5</v>
      </c>
      <c r="H1412" s="16"/>
      <c r="I1412" s="16"/>
      <c r="J1412" s="16"/>
      <c r="K1412" s="16"/>
      <c r="L1412" s="16"/>
      <c r="M1412" s="16"/>
      <c r="N1412" s="16"/>
      <c r="O1412" s="16"/>
      <c r="P1412" s="16"/>
      <c r="Q1412" s="16"/>
      <c r="R1412" s="16"/>
      <c r="S1412" s="16"/>
      <c r="T1412" s="16"/>
      <c r="U1412" s="16"/>
      <c r="V1412" s="16"/>
      <c r="W1412" s="16"/>
      <c r="X1412" s="16"/>
      <c r="Y1412" s="16"/>
      <c r="Z1412" s="16"/>
    </row>
    <row r="1413" spans="1:26" ht="15.75" customHeight="1">
      <c r="A1413" s="21" t="s">
        <v>1147</v>
      </c>
      <c r="B1413" s="18">
        <v>2</v>
      </c>
      <c r="C1413" s="33">
        <v>4714781020794</v>
      </c>
      <c r="D1413" s="14" t="s">
        <v>264</v>
      </c>
      <c r="E1413" s="18">
        <v>1</v>
      </c>
      <c r="F1413" s="18">
        <v>115</v>
      </c>
      <c r="G1413" s="19">
        <f t="shared" si="94"/>
        <v>0.5</v>
      </c>
      <c r="H1413" s="16"/>
      <c r="I1413" s="16"/>
      <c r="J1413" s="16"/>
      <c r="K1413" s="16"/>
      <c r="L1413" s="16"/>
      <c r="M1413" s="16"/>
      <c r="N1413" s="16"/>
      <c r="O1413" s="16"/>
      <c r="P1413" s="16"/>
      <c r="Q1413" s="16"/>
      <c r="R1413" s="16"/>
      <c r="S1413" s="16"/>
      <c r="T1413" s="16"/>
      <c r="U1413" s="16"/>
      <c r="V1413" s="16"/>
      <c r="W1413" s="16"/>
      <c r="X1413" s="16"/>
      <c r="Y1413" s="16"/>
      <c r="Z1413" s="16"/>
    </row>
    <row r="1414" spans="1:26" ht="15.75" customHeight="1">
      <c r="A1414" s="21"/>
      <c r="B1414" s="14"/>
      <c r="C1414" s="33">
        <v>4714781020817</v>
      </c>
      <c r="D1414" s="14" t="s">
        <v>303</v>
      </c>
      <c r="E1414" s="18">
        <v>1</v>
      </c>
      <c r="F1414" s="18">
        <v>115</v>
      </c>
      <c r="G1414" s="19">
        <f t="shared" si="94"/>
        <v>0.5</v>
      </c>
      <c r="H1414" s="16"/>
      <c r="I1414" s="16"/>
      <c r="J1414" s="16"/>
      <c r="K1414" s="16"/>
      <c r="L1414" s="16"/>
      <c r="M1414" s="16"/>
      <c r="N1414" s="16"/>
      <c r="O1414" s="16"/>
      <c r="P1414" s="16"/>
      <c r="Q1414" s="16"/>
      <c r="R1414" s="16"/>
      <c r="S1414" s="16"/>
      <c r="T1414" s="16"/>
      <c r="U1414" s="16"/>
      <c r="V1414" s="16"/>
      <c r="W1414" s="16"/>
      <c r="X1414" s="16"/>
      <c r="Y1414" s="16"/>
      <c r="Z1414" s="16"/>
    </row>
    <row r="1415" spans="1:26" ht="15.75" customHeight="1">
      <c r="A1415" s="21" t="s">
        <v>1148</v>
      </c>
      <c r="B1415" s="18">
        <v>2</v>
      </c>
      <c r="C1415" s="33">
        <v>4714781020800</v>
      </c>
      <c r="D1415" s="14" t="s">
        <v>271</v>
      </c>
      <c r="E1415" s="18">
        <v>1</v>
      </c>
      <c r="F1415" s="18">
        <v>115</v>
      </c>
      <c r="G1415" s="19">
        <f t="shared" si="94"/>
        <v>0.5</v>
      </c>
      <c r="H1415" s="16"/>
      <c r="I1415" s="16"/>
      <c r="J1415" s="16"/>
      <c r="K1415" s="16"/>
      <c r="L1415" s="16"/>
      <c r="M1415" s="16"/>
      <c r="N1415" s="16"/>
      <c r="O1415" s="16"/>
      <c r="P1415" s="16"/>
      <c r="Q1415" s="16"/>
      <c r="R1415" s="16"/>
      <c r="S1415" s="16"/>
      <c r="T1415" s="16"/>
      <c r="U1415" s="16"/>
      <c r="V1415" s="16"/>
      <c r="W1415" s="16"/>
      <c r="X1415" s="16"/>
      <c r="Y1415" s="16"/>
      <c r="Z1415" s="16"/>
    </row>
    <row r="1416" spans="1:26" ht="15.75" customHeight="1">
      <c r="A1416" s="21"/>
      <c r="B1416" s="14"/>
      <c r="C1416" s="33">
        <v>4714781020817</v>
      </c>
      <c r="D1416" s="14" t="s">
        <v>303</v>
      </c>
      <c r="E1416" s="18">
        <v>1</v>
      </c>
      <c r="F1416" s="18">
        <v>115</v>
      </c>
      <c r="G1416" s="19">
        <f t="shared" si="94"/>
        <v>0.5</v>
      </c>
      <c r="H1416" s="16"/>
      <c r="I1416" s="16"/>
      <c r="J1416" s="16"/>
      <c r="K1416" s="16"/>
      <c r="L1416" s="16"/>
      <c r="M1416" s="16"/>
      <c r="N1416" s="16"/>
      <c r="O1416" s="16"/>
      <c r="P1416" s="16"/>
      <c r="Q1416" s="16"/>
      <c r="R1416" s="16"/>
      <c r="S1416" s="16"/>
      <c r="T1416" s="16"/>
      <c r="U1416" s="16"/>
      <c r="V1416" s="16"/>
      <c r="W1416" s="16"/>
      <c r="X1416" s="16"/>
      <c r="Y1416" s="16"/>
      <c r="Z1416" s="16"/>
    </row>
    <row r="1417" spans="1:26" ht="15.75" customHeight="1">
      <c r="A1417" s="21" t="s">
        <v>1149</v>
      </c>
      <c r="B1417" s="18">
        <v>1</v>
      </c>
      <c r="C1417" s="33">
        <v>4714781020770</v>
      </c>
      <c r="D1417" s="14" t="s">
        <v>305</v>
      </c>
      <c r="E1417" s="18">
        <v>2</v>
      </c>
      <c r="F1417" s="18">
        <v>270</v>
      </c>
      <c r="G1417" s="19">
        <f t="shared" ref="G1417:G1420" si="95">F1417/270</f>
        <v>1</v>
      </c>
      <c r="H1417" s="16"/>
      <c r="I1417" s="16"/>
      <c r="J1417" s="16"/>
      <c r="K1417" s="16"/>
      <c r="L1417" s="16"/>
      <c r="M1417" s="16"/>
      <c r="N1417" s="16"/>
      <c r="O1417" s="16"/>
      <c r="P1417" s="16"/>
      <c r="Q1417" s="16"/>
      <c r="R1417" s="16"/>
      <c r="S1417" s="16"/>
      <c r="T1417" s="16"/>
      <c r="U1417" s="16"/>
      <c r="V1417" s="16"/>
      <c r="W1417" s="16"/>
      <c r="X1417" s="16"/>
      <c r="Y1417" s="16"/>
      <c r="Z1417" s="16"/>
    </row>
    <row r="1418" spans="1:26" ht="15.75" customHeight="1">
      <c r="A1418" s="21" t="s">
        <v>1150</v>
      </c>
      <c r="B1418" s="18">
        <v>1</v>
      </c>
      <c r="C1418" s="33">
        <v>4714781020787</v>
      </c>
      <c r="D1418" s="14" t="s">
        <v>307</v>
      </c>
      <c r="E1418" s="18">
        <v>2</v>
      </c>
      <c r="F1418" s="18">
        <v>270</v>
      </c>
      <c r="G1418" s="19">
        <f t="shared" si="95"/>
        <v>1</v>
      </c>
      <c r="H1418" s="16"/>
      <c r="I1418" s="16"/>
      <c r="J1418" s="16"/>
      <c r="K1418" s="16"/>
      <c r="L1418" s="16"/>
      <c r="M1418" s="16"/>
      <c r="N1418" s="16"/>
      <c r="O1418" s="16"/>
      <c r="P1418" s="16"/>
      <c r="Q1418" s="16"/>
      <c r="R1418" s="16"/>
      <c r="S1418" s="16"/>
      <c r="T1418" s="16"/>
      <c r="U1418" s="16"/>
      <c r="V1418" s="16"/>
      <c r="W1418" s="16"/>
      <c r="X1418" s="16"/>
      <c r="Y1418" s="16"/>
      <c r="Z1418" s="16"/>
    </row>
    <row r="1419" spans="1:26" ht="15.75" customHeight="1">
      <c r="A1419" s="21" t="s">
        <v>1151</v>
      </c>
      <c r="B1419" s="18">
        <v>2</v>
      </c>
      <c r="C1419" s="33">
        <v>4714781020770</v>
      </c>
      <c r="D1419" s="14" t="s">
        <v>305</v>
      </c>
      <c r="E1419" s="18">
        <v>1</v>
      </c>
      <c r="F1419" s="18">
        <v>135</v>
      </c>
      <c r="G1419" s="19">
        <f t="shared" si="95"/>
        <v>0.5</v>
      </c>
      <c r="H1419" s="16"/>
      <c r="I1419" s="16"/>
      <c r="J1419" s="16"/>
      <c r="K1419" s="16"/>
      <c r="L1419" s="16"/>
      <c r="M1419" s="16"/>
      <c r="N1419" s="16"/>
      <c r="O1419" s="16"/>
      <c r="P1419" s="16"/>
      <c r="Q1419" s="16"/>
      <c r="R1419" s="16"/>
      <c r="S1419" s="16"/>
      <c r="T1419" s="16"/>
      <c r="U1419" s="16"/>
      <c r="V1419" s="16"/>
      <c r="W1419" s="16"/>
      <c r="X1419" s="16"/>
      <c r="Y1419" s="16"/>
      <c r="Z1419" s="16"/>
    </row>
    <row r="1420" spans="1:26" ht="15.75" customHeight="1">
      <c r="A1420" s="21"/>
      <c r="B1420" s="14"/>
      <c r="C1420" s="33">
        <v>4714781020787</v>
      </c>
      <c r="D1420" s="14" t="s">
        <v>307</v>
      </c>
      <c r="E1420" s="18">
        <v>1</v>
      </c>
      <c r="F1420" s="18">
        <v>135</v>
      </c>
      <c r="G1420" s="19">
        <f t="shared" si="95"/>
        <v>0.5</v>
      </c>
      <c r="H1420" s="16"/>
      <c r="I1420" s="16"/>
      <c r="J1420" s="16"/>
      <c r="K1420" s="16"/>
      <c r="L1420" s="16"/>
      <c r="M1420" s="16"/>
      <c r="N1420" s="16"/>
      <c r="O1420" s="16"/>
      <c r="P1420" s="16"/>
      <c r="Q1420" s="16"/>
      <c r="R1420" s="16"/>
      <c r="S1420" s="16"/>
      <c r="T1420" s="16"/>
      <c r="U1420" s="16"/>
      <c r="V1420" s="16"/>
      <c r="W1420" s="16"/>
      <c r="X1420" s="16"/>
      <c r="Y1420" s="16"/>
      <c r="Z1420" s="16"/>
    </row>
    <row r="1421" spans="1:26" ht="15.75" customHeight="1">
      <c r="A1421" s="21" t="s">
        <v>1152</v>
      </c>
      <c r="B1421" s="18">
        <v>1</v>
      </c>
      <c r="C1421" s="33">
        <v>4714781020848</v>
      </c>
      <c r="D1421" s="14" t="s">
        <v>322</v>
      </c>
      <c r="E1421" s="18">
        <v>2</v>
      </c>
      <c r="F1421" s="18">
        <v>650</v>
      </c>
      <c r="G1421" s="19">
        <f t="shared" ref="G1421:G1436" si="96">F1421/650</f>
        <v>1</v>
      </c>
      <c r="H1421" s="16"/>
      <c r="I1421" s="16"/>
      <c r="J1421" s="16"/>
      <c r="K1421" s="16"/>
      <c r="L1421" s="16"/>
      <c r="M1421" s="16"/>
      <c r="N1421" s="16"/>
      <c r="O1421" s="16"/>
      <c r="P1421" s="16"/>
      <c r="Q1421" s="16"/>
      <c r="R1421" s="16"/>
      <c r="S1421" s="16"/>
      <c r="T1421" s="16"/>
      <c r="U1421" s="16"/>
      <c r="V1421" s="16"/>
      <c r="W1421" s="16"/>
      <c r="X1421" s="16"/>
      <c r="Y1421" s="16"/>
      <c r="Z1421" s="16"/>
    </row>
    <row r="1422" spans="1:26" ht="15.75" customHeight="1">
      <c r="A1422" s="21" t="s">
        <v>1153</v>
      </c>
      <c r="B1422" s="18">
        <v>1</v>
      </c>
      <c r="C1422" s="33" t="s">
        <v>445</v>
      </c>
      <c r="D1422" s="14" t="s">
        <v>324</v>
      </c>
      <c r="E1422" s="18">
        <v>2</v>
      </c>
      <c r="F1422" s="18">
        <v>650</v>
      </c>
      <c r="G1422" s="19">
        <f t="shared" si="96"/>
        <v>1</v>
      </c>
      <c r="H1422" s="16"/>
      <c r="I1422" s="16"/>
      <c r="J1422" s="16"/>
      <c r="K1422" s="16"/>
      <c r="L1422" s="16"/>
      <c r="M1422" s="16"/>
      <c r="N1422" s="16"/>
      <c r="O1422" s="16"/>
      <c r="P1422" s="16"/>
      <c r="Q1422" s="16"/>
      <c r="R1422" s="16"/>
      <c r="S1422" s="16"/>
      <c r="T1422" s="16"/>
      <c r="U1422" s="16"/>
      <c r="V1422" s="16"/>
      <c r="W1422" s="16"/>
      <c r="X1422" s="16"/>
      <c r="Y1422" s="16"/>
      <c r="Z1422" s="16"/>
    </row>
    <row r="1423" spans="1:26" ht="15.75" customHeight="1">
      <c r="A1423" s="21" t="s">
        <v>1154</v>
      </c>
      <c r="B1423" s="18">
        <v>2</v>
      </c>
      <c r="C1423" s="33">
        <v>4714781020848</v>
      </c>
      <c r="D1423" s="14" t="s">
        <v>322</v>
      </c>
      <c r="E1423" s="18">
        <v>1</v>
      </c>
      <c r="F1423" s="18">
        <v>325</v>
      </c>
      <c r="G1423" s="19">
        <f t="shared" si="96"/>
        <v>0.5</v>
      </c>
      <c r="H1423" s="16"/>
      <c r="I1423" s="16"/>
      <c r="J1423" s="16"/>
      <c r="K1423" s="16"/>
      <c r="L1423" s="16"/>
      <c r="M1423" s="16"/>
      <c r="N1423" s="16"/>
      <c r="O1423" s="16"/>
      <c r="P1423" s="16"/>
      <c r="Q1423" s="16"/>
      <c r="R1423" s="16"/>
      <c r="S1423" s="16"/>
      <c r="T1423" s="16"/>
      <c r="U1423" s="16"/>
      <c r="V1423" s="16"/>
      <c r="W1423" s="16"/>
      <c r="X1423" s="16"/>
      <c r="Y1423" s="16"/>
      <c r="Z1423" s="16"/>
    </row>
    <row r="1424" spans="1:26" ht="15.75" customHeight="1">
      <c r="A1424" s="21"/>
      <c r="B1424" s="14"/>
      <c r="C1424" s="33" t="s">
        <v>445</v>
      </c>
      <c r="D1424" s="14" t="s">
        <v>324</v>
      </c>
      <c r="E1424" s="18">
        <v>1</v>
      </c>
      <c r="F1424" s="18">
        <v>325</v>
      </c>
      <c r="G1424" s="19">
        <f t="shared" si="96"/>
        <v>0.5</v>
      </c>
      <c r="H1424" s="16"/>
      <c r="I1424" s="16"/>
      <c r="J1424" s="16"/>
      <c r="K1424" s="16"/>
      <c r="L1424" s="16"/>
      <c r="M1424" s="16"/>
      <c r="N1424" s="16"/>
      <c r="O1424" s="16"/>
      <c r="P1424" s="16"/>
      <c r="Q1424" s="16"/>
      <c r="R1424" s="16"/>
      <c r="S1424" s="16"/>
      <c r="T1424" s="16"/>
      <c r="U1424" s="16"/>
      <c r="V1424" s="16"/>
      <c r="W1424" s="16"/>
      <c r="X1424" s="16"/>
      <c r="Y1424" s="16"/>
      <c r="Z1424" s="16"/>
    </row>
    <row r="1425" spans="1:26" ht="15.75" customHeight="1">
      <c r="A1425" s="21" t="s">
        <v>1155</v>
      </c>
      <c r="B1425" s="18">
        <v>1</v>
      </c>
      <c r="C1425" s="33">
        <v>4714781020824</v>
      </c>
      <c r="D1425" s="14" t="s">
        <v>325</v>
      </c>
      <c r="E1425" s="18">
        <v>2</v>
      </c>
      <c r="F1425" s="18">
        <v>650</v>
      </c>
      <c r="G1425" s="19">
        <f t="shared" si="96"/>
        <v>1</v>
      </c>
      <c r="H1425" s="16"/>
      <c r="I1425" s="16"/>
      <c r="J1425" s="16"/>
      <c r="K1425" s="16"/>
      <c r="L1425" s="16"/>
      <c r="M1425" s="16"/>
      <c r="N1425" s="16"/>
      <c r="O1425" s="16"/>
      <c r="P1425" s="16"/>
      <c r="Q1425" s="16"/>
      <c r="R1425" s="16"/>
      <c r="S1425" s="16"/>
      <c r="T1425" s="16"/>
      <c r="U1425" s="16"/>
      <c r="V1425" s="16"/>
      <c r="W1425" s="16"/>
      <c r="X1425" s="16"/>
      <c r="Y1425" s="16"/>
      <c r="Z1425" s="16"/>
    </row>
    <row r="1426" spans="1:26" ht="15.75" customHeight="1">
      <c r="A1426" s="21" t="s">
        <v>1156</v>
      </c>
      <c r="B1426" s="18">
        <v>1</v>
      </c>
      <c r="C1426" s="33">
        <v>4714781020831</v>
      </c>
      <c r="D1426" s="14" t="s">
        <v>326</v>
      </c>
      <c r="E1426" s="18">
        <v>2</v>
      </c>
      <c r="F1426" s="18">
        <v>650</v>
      </c>
      <c r="G1426" s="19">
        <f t="shared" si="96"/>
        <v>1</v>
      </c>
      <c r="H1426" s="16"/>
      <c r="I1426" s="16"/>
      <c r="J1426" s="16"/>
      <c r="K1426" s="16"/>
      <c r="L1426" s="16"/>
      <c r="M1426" s="16"/>
      <c r="N1426" s="16"/>
      <c r="O1426" s="16"/>
      <c r="P1426" s="16"/>
      <c r="Q1426" s="16"/>
      <c r="R1426" s="16"/>
      <c r="S1426" s="16"/>
      <c r="T1426" s="16"/>
      <c r="U1426" s="16"/>
      <c r="V1426" s="16"/>
      <c r="W1426" s="16"/>
      <c r="X1426" s="16"/>
      <c r="Y1426" s="16"/>
      <c r="Z1426" s="16"/>
    </row>
    <row r="1427" spans="1:26" ht="15.75" customHeight="1">
      <c r="A1427" s="21" t="s">
        <v>1157</v>
      </c>
      <c r="B1427" s="18">
        <v>2</v>
      </c>
      <c r="C1427" s="33">
        <v>4714781020824</v>
      </c>
      <c r="D1427" s="14" t="s">
        <v>325</v>
      </c>
      <c r="E1427" s="18">
        <v>1</v>
      </c>
      <c r="F1427" s="18">
        <v>325</v>
      </c>
      <c r="G1427" s="19">
        <f t="shared" si="96"/>
        <v>0.5</v>
      </c>
      <c r="H1427" s="16"/>
      <c r="I1427" s="16"/>
      <c r="J1427" s="16"/>
      <c r="K1427" s="16"/>
      <c r="L1427" s="16"/>
      <c r="M1427" s="16"/>
      <c r="N1427" s="16"/>
      <c r="O1427" s="16"/>
      <c r="P1427" s="16"/>
      <c r="Q1427" s="16"/>
      <c r="R1427" s="16"/>
      <c r="S1427" s="16"/>
      <c r="T1427" s="16"/>
      <c r="U1427" s="16"/>
      <c r="V1427" s="16"/>
      <c r="W1427" s="16"/>
      <c r="X1427" s="16"/>
      <c r="Y1427" s="16"/>
      <c r="Z1427" s="16"/>
    </row>
    <row r="1428" spans="1:26" ht="15.75" customHeight="1">
      <c r="A1428" s="21"/>
      <c r="B1428" s="14"/>
      <c r="C1428" s="33">
        <v>4714781020831</v>
      </c>
      <c r="D1428" s="14" t="s">
        <v>326</v>
      </c>
      <c r="E1428" s="18">
        <v>1</v>
      </c>
      <c r="F1428" s="18">
        <v>325</v>
      </c>
      <c r="G1428" s="19">
        <f t="shared" si="96"/>
        <v>0.5</v>
      </c>
      <c r="H1428" s="16"/>
      <c r="I1428" s="16"/>
      <c r="J1428" s="16"/>
      <c r="K1428" s="16"/>
      <c r="L1428" s="16"/>
      <c r="M1428" s="16"/>
      <c r="N1428" s="16"/>
      <c r="O1428" s="16"/>
      <c r="P1428" s="16"/>
      <c r="Q1428" s="16"/>
      <c r="R1428" s="16"/>
      <c r="S1428" s="16"/>
      <c r="T1428" s="16"/>
      <c r="U1428" s="16"/>
      <c r="V1428" s="16"/>
      <c r="W1428" s="16"/>
      <c r="X1428" s="16"/>
      <c r="Y1428" s="16"/>
      <c r="Z1428" s="16"/>
    </row>
    <row r="1429" spans="1:26" ht="15.75" customHeight="1">
      <c r="A1429" s="21" t="s">
        <v>1158</v>
      </c>
      <c r="B1429" s="18">
        <v>2</v>
      </c>
      <c r="C1429" s="33">
        <v>4714781020848</v>
      </c>
      <c r="D1429" s="14" t="s">
        <v>322</v>
      </c>
      <c r="E1429" s="18">
        <v>1</v>
      </c>
      <c r="F1429" s="18">
        <v>325</v>
      </c>
      <c r="G1429" s="19">
        <f t="shared" si="96"/>
        <v>0.5</v>
      </c>
      <c r="H1429" s="16"/>
      <c r="I1429" s="16"/>
      <c r="J1429" s="16"/>
      <c r="K1429" s="16"/>
      <c r="L1429" s="16"/>
      <c r="M1429" s="16"/>
      <c r="N1429" s="16"/>
      <c r="O1429" s="16"/>
      <c r="P1429" s="16"/>
      <c r="Q1429" s="16"/>
      <c r="R1429" s="16"/>
      <c r="S1429" s="16"/>
      <c r="T1429" s="16"/>
      <c r="U1429" s="16"/>
      <c r="V1429" s="16"/>
      <c r="W1429" s="16"/>
      <c r="X1429" s="16"/>
      <c r="Y1429" s="16"/>
      <c r="Z1429" s="16"/>
    </row>
    <row r="1430" spans="1:26" ht="15.75" customHeight="1">
      <c r="A1430" s="21"/>
      <c r="B1430" s="14"/>
      <c r="C1430" s="33">
        <v>4714781020824</v>
      </c>
      <c r="D1430" s="14" t="s">
        <v>325</v>
      </c>
      <c r="E1430" s="18">
        <v>1</v>
      </c>
      <c r="F1430" s="18">
        <v>325</v>
      </c>
      <c r="G1430" s="19">
        <f t="shared" si="96"/>
        <v>0.5</v>
      </c>
      <c r="H1430" s="16"/>
      <c r="I1430" s="16"/>
      <c r="J1430" s="16"/>
      <c r="K1430" s="16"/>
      <c r="L1430" s="16"/>
      <c r="M1430" s="16"/>
      <c r="N1430" s="16"/>
      <c r="O1430" s="16"/>
      <c r="P1430" s="16"/>
      <c r="Q1430" s="16"/>
      <c r="R1430" s="16"/>
      <c r="S1430" s="16"/>
      <c r="T1430" s="16"/>
      <c r="U1430" s="16"/>
      <c r="V1430" s="16"/>
      <c r="W1430" s="16"/>
      <c r="X1430" s="16"/>
      <c r="Y1430" s="16"/>
      <c r="Z1430" s="16"/>
    </row>
    <row r="1431" spans="1:26" ht="15.75" customHeight="1">
      <c r="A1431" s="21" t="s">
        <v>1159</v>
      </c>
      <c r="B1431" s="18">
        <v>2</v>
      </c>
      <c r="C1431" s="33">
        <v>4714781020848</v>
      </c>
      <c r="D1431" s="14" t="s">
        <v>322</v>
      </c>
      <c r="E1431" s="18">
        <v>1</v>
      </c>
      <c r="F1431" s="18">
        <v>325</v>
      </c>
      <c r="G1431" s="19">
        <f t="shared" si="96"/>
        <v>0.5</v>
      </c>
      <c r="H1431" s="16"/>
      <c r="I1431" s="16"/>
      <c r="J1431" s="16"/>
      <c r="K1431" s="16"/>
      <c r="L1431" s="16"/>
      <c r="M1431" s="16"/>
      <c r="N1431" s="16"/>
      <c r="O1431" s="16"/>
      <c r="P1431" s="16"/>
      <c r="Q1431" s="16"/>
      <c r="R1431" s="16"/>
      <c r="S1431" s="16"/>
      <c r="T1431" s="16"/>
      <c r="U1431" s="16"/>
      <c r="V1431" s="16"/>
      <c r="W1431" s="16"/>
      <c r="X1431" s="16"/>
      <c r="Y1431" s="16"/>
      <c r="Z1431" s="16"/>
    </row>
    <row r="1432" spans="1:26" ht="15.75" customHeight="1">
      <c r="A1432" s="21"/>
      <c r="B1432" s="14"/>
      <c r="C1432" s="33">
        <v>4714781020831</v>
      </c>
      <c r="D1432" s="14" t="s">
        <v>326</v>
      </c>
      <c r="E1432" s="18">
        <v>1</v>
      </c>
      <c r="F1432" s="18">
        <v>325</v>
      </c>
      <c r="G1432" s="19">
        <f t="shared" si="96"/>
        <v>0.5</v>
      </c>
      <c r="H1432" s="16"/>
      <c r="I1432" s="16"/>
      <c r="J1432" s="16"/>
      <c r="K1432" s="16"/>
      <c r="L1432" s="16"/>
      <c r="M1432" s="16"/>
      <c r="N1432" s="16"/>
      <c r="O1432" s="16"/>
      <c r="P1432" s="16"/>
      <c r="Q1432" s="16"/>
      <c r="R1432" s="16"/>
      <c r="S1432" s="16"/>
      <c r="T1432" s="16"/>
      <c r="U1432" s="16"/>
      <c r="V1432" s="16"/>
      <c r="W1432" s="16"/>
      <c r="X1432" s="16"/>
      <c r="Y1432" s="16"/>
      <c r="Z1432" s="16"/>
    </row>
    <row r="1433" spans="1:26" ht="15.75" customHeight="1">
      <c r="A1433" s="21" t="s">
        <v>1160</v>
      </c>
      <c r="B1433" s="18">
        <v>2</v>
      </c>
      <c r="C1433" s="33" t="s">
        <v>445</v>
      </c>
      <c r="D1433" s="14" t="s">
        <v>324</v>
      </c>
      <c r="E1433" s="18">
        <v>1</v>
      </c>
      <c r="F1433" s="18">
        <v>325</v>
      </c>
      <c r="G1433" s="19">
        <f t="shared" si="96"/>
        <v>0.5</v>
      </c>
      <c r="H1433" s="16"/>
      <c r="I1433" s="16"/>
      <c r="J1433" s="16"/>
      <c r="K1433" s="16"/>
      <c r="L1433" s="16"/>
      <c r="M1433" s="16"/>
      <c r="N1433" s="16"/>
      <c r="O1433" s="16"/>
      <c r="P1433" s="16"/>
      <c r="Q1433" s="16"/>
      <c r="R1433" s="16"/>
      <c r="S1433" s="16"/>
      <c r="T1433" s="16"/>
      <c r="U1433" s="16"/>
      <c r="V1433" s="16"/>
      <c r="W1433" s="16"/>
      <c r="X1433" s="16"/>
      <c r="Y1433" s="16"/>
      <c r="Z1433" s="16"/>
    </row>
    <row r="1434" spans="1:26" ht="15.75" customHeight="1">
      <c r="A1434" s="21"/>
      <c r="B1434" s="14"/>
      <c r="C1434" s="33">
        <v>4714781020824</v>
      </c>
      <c r="D1434" s="14" t="s">
        <v>325</v>
      </c>
      <c r="E1434" s="18">
        <v>1</v>
      </c>
      <c r="F1434" s="18">
        <v>325</v>
      </c>
      <c r="G1434" s="19">
        <f t="shared" si="96"/>
        <v>0.5</v>
      </c>
      <c r="H1434" s="16"/>
      <c r="I1434" s="16"/>
      <c r="J1434" s="16"/>
      <c r="K1434" s="16"/>
      <c r="L1434" s="16"/>
      <c r="M1434" s="16"/>
      <c r="N1434" s="16"/>
      <c r="O1434" s="16"/>
      <c r="P1434" s="16"/>
      <c r="Q1434" s="16"/>
      <c r="R1434" s="16"/>
      <c r="S1434" s="16"/>
      <c r="T1434" s="16"/>
      <c r="U1434" s="16"/>
      <c r="V1434" s="16"/>
      <c r="W1434" s="16"/>
      <c r="X1434" s="16"/>
      <c r="Y1434" s="16"/>
      <c r="Z1434" s="16"/>
    </row>
    <row r="1435" spans="1:26" ht="15.75" customHeight="1">
      <c r="A1435" s="21" t="s">
        <v>1161</v>
      </c>
      <c r="B1435" s="18">
        <v>2</v>
      </c>
      <c r="C1435" s="33" t="s">
        <v>445</v>
      </c>
      <c r="D1435" s="14" t="s">
        <v>324</v>
      </c>
      <c r="E1435" s="18">
        <v>1</v>
      </c>
      <c r="F1435" s="18">
        <v>325</v>
      </c>
      <c r="G1435" s="19">
        <f t="shared" si="96"/>
        <v>0.5</v>
      </c>
      <c r="H1435" s="16"/>
      <c r="I1435" s="16"/>
      <c r="J1435" s="16"/>
      <c r="K1435" s="16"/>
      <c r="L1435" s="16"/>
      <c r="M1435" s="16"/>
      <c r="N1435" s="16"/>
      <c r="O1435" s="16"/>
      <c r="P1435" s="16"/>
      <c r="Q1435" s="16"/>
      <c r="R1435" s="16"/>
      <c r="S1435" s="16"/>
      <c r="T1435" s="16"/>
      <c r="U1435" s="16"/>
      <c r="V1435" s="16"/>
      <c r="W1435" s="16"/>
      <c r="X1435" s="16"/>
      <c r="Y1435" s="16"/>
      <c r="Z1435" s="16"/>
    </row>
    <row r="1436" spans="1:26" ht="15.75" customHeight="1">
      <c r="A1436" s="21"/>
      <c r="B1436" s="14"/>
      <c r="C1436" s="33">
        <v>4714781020831</v>
      </c>
      <c r="D1436" s="14" t="s">
        <v>326</v>
      </c>
      <c r="E1436" s="18">
        <v>1</v>
      </c>
      <c r="F1436" s="18">
        <v>325</v>
      </c>
      <c r="G1436" s="19">
        <f t="shared" si="96"/>
        <v>0.5</v>
      </c>
      <c r="H1436" s="16"/>
      <c r="I1436" s="16"/>
      <c r="J1436" s="16"/>
      <c r="K1436" s="16"/>
      <c r="L1436" s="16"/>
      <c r="M1436" s="16"/>
      <c r="N1436" s="16"/>
      <c r="O1436" s="16"/>
      <c r="P1436" s="16"/>
      <c r="Q1436" s="16"/>
      <c r="R1436" s="16"/>
      <c r="S1436" s="16"/>
      <c r="T1436" s="16"/>
      <c r="U1436" s="16"/>
      <c r="V1436" s="16"/>
      <c r="W1436" s="16"/>
      <c r="X1436" s="16"/>
      <c r="Y1436" s="16"/>
      <c r="Z1436" s="16"/>
    </row>
    <row r="1437" spans="1:26" ht="15.75" customHeight="1">
      <c r="A1437" s="21" t="s">
        <v>1162</v>
      </c>
      <c r="B1437" s="18">
        <v>1</v>
      </c>
      <c r="C1437" s="33" t="s">
        <v>608</v>
      </c>
      <c r="D1437" s="14" t="s">
        <v>323</v>
      </c>
      <c r="E1437" s="18">
        <v>4</v>
      </c>
      <c r="F1437" s="18">
        <v>550</v>
      </c>
      <c r="G1437" s="19">
        <f>F1437/550</f>
        <v>1</v>
      </c>
      <c r="H1437" s="16"/>
      <c r="I1437" s="16"/>
      <c r="J1437" s="16"/>
      <c r="K1437" s="16"/>
      <c r="L1437" s="16"/>
      <c r="M1437" s="16"/>
      <c r="N1437" s="16"/>
      <c r="O1437" s="16"/>
      <c r="P1437" s="16"/>
      <c r="Q1437" s="16"/>
      <c r="R1437" s="16"/>
      <c r="S1437" s="16"/>
      <c r="T1437" s="16"/>
      <c r="U1437" s="16"/>
      <c r="V1437" s="16"/>
      <c r="W1437" s="16"/>
      <c r="X1437" s="16"/>
      <c r="Y1437" s="16"/>
      <c r="Z1437" s="16"/>
    </row>
    <row r="1438" spans="1:26" ht="15.75" customHeight="1">
      <c r="A1438" s="21" t="s">
        <v>1163</v>
      </c>
      <c r="B1438" s="18">
        <v>5</v>
      </c>
      <c r="C1438" s="33" t="s">
        <v>437</v>
      </c>
      <c r="D1438" s="14" t="s">
        <v>438</v>
      </c>
      <c r="E1438" s="18">
        <v>1</v>
      </c>
      <c r="F1438" s="18">
        <v>60</v>
      </c>
      <c r="G1438" s="19">
        <f t="shared" ref="G1438:G1467" si="97">F1438/600</f>
        <v>0.1</v>
      </c>
      <c r="H1438" s="16"/>
      <c r="I1438" s="16"/>
      <c r="J1438" s="16"/>
      <c r="K1438" s="16"/>
      <c r="L1438" s="16"/>
      <c r="M1438" s="16"/>
      <c r="N1438" s="16"/>
      <c r="O1438" s="16"/>
      <c r="P1438" s="16"/>
      <c r="Q1438" s="16"/>
      <c r="R1438" s="16"/>
      <c r="S1438" s="16"/>
      <c r="T1438" s="16"/>
      <c r="U1438" s="16"/>
      <c r="V1438" s="16"/>
      <c r="W1438" s="16"/>
      <c r="X1438" s="16"/>
      <c r="Y1438" s="16"/>
      <c r="Z1438" s="16"/>
    </row>
    <row r="1439" spans="1:26" ht="15.75" customHeight="1">
      <c r="A1439" s="21"/>
      <c r="B1439" s="16"/>
      <c r="C1439" s="33" t="s">
        <v>439</v>
      </c>
      <c r="D1439" s="14" t="s">
        <v>322</v>
      </c>
      <c r="E1439" s="18">
        <v>1</v>
      </c>
      <c r="F1439" s="18">
        <v>300</v>
      </c>
      <c r="G1439" s="19">
        <f t="shared" si="97"/>
        <v>0.5</v>
      </c>
      <c r="H1439" s="16"/>
      <c r="I1439" s="16"/>
      <c r="J1439" s="16"/>
      <c r="K1439" s="16"/>
      <c r="L1439" s="16"/>
      <c r="M1439" s="16"/>
      <c r="N1439" s="16"/>
      <c r="O1439" s="16"/>
      <c r="P1439" s="16"/>
      <c r="Q1439" s="16"/>
      <c r="R1439" s="16"/>
      <c r="S1439" s="16"/>
      <c r="T1439" s="16"/>
      <c r="U1439" s="16"/>
      <c r="V1439" s="16"/>
      <c r="W1439" s="16"/>
      <c r="X1439" s="16"/>
      <c r="Y1439" s="16"/>
      <c r="Z1439" s="16"/>
    </row>
    <row r="1440" spans="1:26" ht="15.75" customHeight="1">
      <c r="A1440" s="21"/>
      <c r="B1440" s="16"/>
      <c r="C1440" s="33" t="s">
        <v>440</v>
      </c>
      <c r="D1440" s="14" t="s">
        <v>307</v>
      </c>
      <c r="E1440" s="18">
        <v>1</v>
      </c>
      <c r="F1440" s="18">
        <v>120</v>
      </c>
      <c r="G1440" s="19">
        <f t="shared" si="97"/>
        <v>0.2</v>
      </c>
      <c r="H1440" s="16"/>
      <c r="I1440" s="16"/>
      <c r="J1440" s="16"/>
      <c r="K1440" s="16"/>
      <c r="L1440" s="16"/>
      <c r="M1440" s="16"/>
      <c r="N1440" s="16"/>
      <c r="O1440" s="16"/>
      <c r="P1440" s="16"/>
      <c r="Q1440" s="16"/>
      <c r="R1440" s="16"/>
      <c r="S1440" s="16"/>
      <c r="T1440" s="16"/>
      <c r="U1440" s="16"/>
      <c r="V1440" s="16"/>
      <c r="W1440" s="16"/>
      <c r="X1440" s="16"/>
      <c r="Y1440" s="16"/>
      <c r="Z1440" s="16"/>
    </row>
    <row r="1441" spans="1:26" ht="15.75" customHeight="1">
      <c r="A1441" s="21"/>
      <c r="B1441" s="16"/>
      <c r="C1441" s="33" t="s">
        <v>441</v>
      </c>
      <c r="D1441" s="14" t="s">
        <v>442</v>
      </c>
      <c r="E1441" s="18">
        <v>1</v>
      </c>
      <c r="F1441" s="18">
        <v>50</v>
      </c>
      <c r="G1441" s="19">
        <f t="shared" si="97"/>
        <v>8.3333333333333329E-2</v>
      </c>
      <c r="H1441" s="16"/>
      <c r="I1441" s="16"/>
      <c r="J1441" s="16"/>
      <c r="K1441" s="16"/>
      <c r="L1441" s="16"/>
      <c r="M1441" s="16"/>
      <c r="N1441" s="16"/>
      <c r="O1441" s="16"/>
      <c r="P1441" s="16"/>
      <c r="Q1441" s="16"/>
      <c r="R1441" s="16"/>
      <c r="S1441" s="16"/>
      <c r="T1441" s="16"/>
      <c r="U1441" s="16"/>
      <c r="V1441" s="16"/>
      <c r="W1441" s="16"/>
      <c r="X1441" s="16"/>
      <c r="Y1441" s="16"/>
      <c r="Z1441" s="16"/>
    </row>
    <row r="1442" spans="1:26" ht="15.75" customHeight="1">
      <c r="A1442" s="21"/>
      <c r="B1442" s="16"/>
      <c r="C1442" s="33" t="s">
        <v>443</v>
      </c>
      <c r="D1442" s="14" t="s">
        <v>444</v>
      </c>
      <c r="E1442" s="18">
        <v>1</v>
      </c>
      <c r="F1442" s="18">
        <v>70</v>
      </c>
      <c r="G1442" s="19">
        <f t="shared" si="97"/>
        <v>0.11666666666666667</v>
      </c>
      <c r="H1442" s="16"/>
      <c r="I1442" s="16"/>
      <c r="J1442" s="16"/>
      <c r="K1442" s="16"/>
      <c r="L1442" s="16"/>
      <c r="M1442" s="16"/>
      <c r="N1442" s="16"/>
      <c r="O1442" s="16"/>
      <c r="P1442" s="16"/>
      <c r="Q1442" s="16"/>
      <c r="R1442" s="16"/>
      <c r="S1442" s="16"/>
      <c r="T1442" s="16"/>
      <c r="U1442" s="16"/>
      <c r="V1442" s="16"/>
      <c r="W1442" s="16"/>
      <c r="X1442" s="16"/>
      <c r="Y1442" s="16"/>
      <c r="Z1442" s="16"/>
    </row>
    <row r="1443" spans="1:26" ht="15.75" customHeight="1">
      <c r="A1443" s="21" t="s">
        <v>1164</v>
      </c>
      <c r="B1443" s="18">
        <v>5</v>
      </c>
      <c r="C1443" s="33" t="s">
        <v>437</v>
      </c>
      <c r="D1443" s="14" t="s">
        <v>438</v>
      </c>
      <c r="E1443" s="18">
        <v>1</v>
      </c>
      <c r="F1443" s="18">
        <v>60</v>
      </c>
      <c r="G1443" s="19">
        <f t="shared" si="97"/>
        <v>0.1</v>
      </c>
      <c r="H1443" s="16"/>
      <c r="I1443" s="16"/>
      <c r="J1443" s="16"/>
      <c r="K1443" s="16"/>
      <c r="L1443" s="16"/>
      <c r="M1443" s="16"/>
      <c r="N1443" s="16"/>
      <c r="O1443" s="16"/>
      <c r="P1443" s="16"/>
      <c r="Q1443" s="16"/>
      <c r="R1443" s="16"/>
      <c r="S1443" s="16"/>
      <c r="T1443" s="16"/>
      <c r="U1443" s="16"/>
      <c r="V1443" s="16"/>
      <c r="W1443" s="16"/>
      <c r="X1443" s="16"/>
      <c r="Y1443" s="16"/>
      <c r="Z1443" s="16"/>
    </row>
    <row r="1444" spans="1:26" ht="15.75" customHeight="1">
      <c r="A1444" s="21"/>
      <c r="B1444" s="16"/>
      <c r="C1444" s="33" t="s">
        <v>445</v>
      </c>
      <c r="D1444" s="14" t="s">
        <v>324</v>
      </c>
      <c r="E1444" s="18">
        <v>1</v>
      </c>
      <c r="F1444" s="18">
        <v>300</v>
      </c>
      <c r="G1444" s="19">
        <f t="shared" si="97"/>
        <v>0.5</v>
      </c>
      <c r="H1444" s="16"/>
      <c r="I1444" s="16"/>
      <c r="J1444" s="16"/>
      <c r="K1444" s="16"/>
      <c r="L1444" s="16"/>
      <c r="M1444" s="16"/>
      <c r="N1444" s="16"/>
      <c r="O1444" s="16"/>
      <c r="P1444" s="16"/>
      <c r="Q1444" s="16"/>
      <c r="R1444" s="16"/>
      <c r="S1444" s="16"/>
      <c r="T1444" s="16"/>
      <c r="U1444" s="16"/>
      <c r="V1444" s="16"/>
      <c r="W1444" s="16"/>
      <c r="X1444" s="16"/>
      <c r="Y1444" s="16"/>
      <c r="Z1444" s="16"/>
    </row>
    <row r="1445" spans="1:26" ht="15.75" customHeight="1">
      <c r="A1445" s="21"/>
      <c r="B1445" s="16"/>
      <c r="C1445" s="33" t="s">
        <v>446</v>
      </c>
      <c r="D1445" s="14" t="s">
        <v>305</v>
      </c>
      <c r="E1445" s="18">
        <v>1</v>
      </c>
      <c r="F1445" s="18">
        <v>120</v>
      </c>
      <c r="G1445" s="19">
        <f t="shared" si="97"/>
        <v>0.2</v>
      </c>
      <c r="H1445" s="16"/>
      <c r="I1445" s="16"/>
      <c r="J1445" s="16"/>
      <c r="K1445" s="16"/>
      <c r="L1445" s="16"/>
      <c r="M1445" s="16"/>
      <c r="N1445" s="16"/>
      <c r="O1445" s="16"/>
      <c r="P1445" s="16"/>
      <c r="Q1445" s="16"/>
      <c r="R1445" s="16"/>
      <c r="S1445" s="16"/>
      <c r="T1445" s="16"/>
      <c r="U1445" s="16"/>
      <c r="V1445" s="16"/>
      <c r="W1445" s="16"/>
      <c r="X1445" s="16"/>
      <c r="Y1445" s="16"/>
      <c r="Z1445" s="16"/>
    </row>
    <row r="1446" spans="1:26" ht="15.75" customHeight="1">
      <c r="A1446" s="21"/>
      <c r="B1446" s="16"/>
      <c r="C1446" s="33" t="s">
        <v>447</v>
      </c>
      <c r="D1446" s="14" t="s">
        <v>448</v>
      </c>
      <c r="E1446" s="18">
        <v>1</v>
      </c>
      <c r="F1446" s="18">
        <v>50</v>
      </c>
      <c r="G1446" s="19">
        <f t="shared" si="97"/>
        <v>8.3333333333333329E-2</v>
      </c>
      <c r="H1446" s="16"/>
      <c r="I1446" s="16"/>
      <c r="J1446" s="16"/>
      <c r="K1446" s="16"/>
      <c r="L1446" s="16"/>
      <c r="M1446" s="16"/>
      <c r="N1446" s="16"/>
      <c r="O1446" s="16"/>
      <c r="P1446" s="16"/>
      <c r="Q1446" s="16"/>
      <c r="R1446" s="16"/>
      <c r="S1446" s="16"/>
      <c r="T1446" s="16"/>
      <c r="U1446" s="16"/>
      <c r="V1446" s="16"/>
      <c r="W1446" s="16"/>
      <c r="X1446" s="16"/>
      <c r="Y1446" s="16"/>
      <c r="Z1446" s="16"/>
    </row>
    <row r="1447" spans="1:26" ht="15.75" customHeight="1">
      <c r="A1447" s="21"/>
      <c r="B1447" s="16"/>
      <c r="C1447" s="33" t="s">
        <v>449</v>
      </c>
      <c r="D1447" s="14" t="s">
        <v>450</v>
      </c>
      <c r="E1447" s="18">
        <v>1</v>
      </c>
      <c r="F1447" s="18">
        <v>70</v>
      </c>
      <c r="G1447" s="19">
        <f t="shared" si="97"/>
        <v>0.11666666666666667</v>
      </c>
      <c r="H1447" s="16"/>
      <c r="I1447" s="16"/>
      <c r="J1447" s="16"/>
      <c r="K1447" s="16"/>
      <c r="L1447" s="16"/>
      <c r="M1447" s="16"/>
      <c r="N1447" s="16"/>
      <c r="O1447" s="16"/>
      <c r="P1447" s="16"/>
      <c r="Q1447" s="16"/>
      <c r="R1447" s="16"/>
      <c r="S1447" s="16"/>
      <c r="T1447" s="16"/>
      <c r="U1447" s="16"/>
      <c r="V1447" s="16"/>
      <c r="W1447" s="16"/>
      <c r="X1447" s="16"/>
      <c r="Y1447" s="16"/>
      <c r="Z1447" s="16"/>
    </row>
    <row r="1448" spans="1:26" ht="15.75" customHeight="1">
      <c r="A1448" s="21" t="s">
        <v>1165</v>
      </c>
      <c r="B1448" s="18">
        <v>5</v>
      </c>
      <c r="C1448" s="33" t="s">
        <v>437</v>
      </c>
      <c r="D1448" s="14" t="s">
        <v>438</v>
      </c>
      <c r="E1448" s="18">
        <v>1</v>
      </c>
      <c r="F1448" s="18">
        <v>60</v>
      </c>
      <c r="G1448" s="19">
        <f t="shared" si="97"/>
        <v>0.1</v>
      </c>
      <c r="H1448" s="16"/>
      <c r="I1448" s="16"/>
      <c r="J1448" s="16"/>
      <c r="K1448" s="16"/>
      <c r="L1448" s="16"/>
      <c r="M1448" s="16"/>
      <c r="N1448" s="16"/>
      <c r="O1448" s="16"/>
      <c r="P1448" s="16"/>
      <c r="Q1448" s="16"/>
      <c r="R1448" s="16"/>
      <c r="S1448" s="16"/>
      <c r="T1448" s="16"/>
      <c r="U1448" s="16"/>
      <c r="V1448" s="16"/>
      <c r="W1448" s="16"/>
      <c r="X1448" s="16"/>
      <c r="Y1448" s="16"/>
      <c r="Z1448" s="16"/>
    </row>
    <row r="1449" spans="1:26" ht="15.75" customHeight="1">
      <c r="A1449" s="21"/>
      <c r="B1449" s="16"/>
      <c r="C1449" s="33" t="s">
        <v>445</v>
      </c>
      <c r="D1449" s="14" t="s">
        <v>324</v>
      </c>
      <c r="E1449" s="18">
        <v>1</v>
      </c>
      <c r="F1449" s="18">
        <v>300</v>
      </c>
      <c r="G1449" s="19">
        <f t="shared" si="97"/>
        <v>0.5</v>
      </c>
      <c r="H1449" s="16"/>
      <c r="I1449" s="16"/>
      <c r="J1449" s="16"/>
      <c r="K1449" s="16"/>
      <c r="L1449" s="16"/>
      <c r="M1449" s="16"/>
      <c r="N1449" s="16"/>
      <c r="O1449" s="16"/>
      <c r="P1449" s="16"/>
      <c r="Q1449" s="16"/>
      <c r="R1449" s="16"/>
      <c r="S1449" s="16"/>
      <c r="T1449" s="16"/>
      <c r="U1449" s="16"/>
      <c r="V1449" s="16"/>
      <c r="W1449" s="16"/>
      <c r="X1449" s="16"/>
      <c r="Y1449" s="16"/>
      <c r="Z1449" s="16"/>
    </row>
    <row r="1450" spans="1:26" ht="15.75" customHeight="1">
      <c r="A1450" s="21"/>
      <c r="B1450" s="16"/>
      <c r="C1450" s="33" t="s">
        <v>440</v>
      </c>
      <c r="D1450" s="14" t="s">
        <v>307</v>
      </c>
      <c r="E1450" s="18">
        <v>1</v>
      </c>
      <c r="F1450" s="18">
        <v>120</v>
      </c>
      <c r="G1450" s="19">
        <f t="shared" si="97"/>
        <v>0.2</v>
      </c>
      <c r="H1450" s="16"/>
      <c r="I1450" s="16"/>
      <c r="J1450" s="16"/>
      <c r="K1450" s="16"/>
      <c r="L1450" s="16"/>
      <c r="M1450" s="16"/>
      <c r="N1450" s="16"/>
      <c r="O1450" s="16"/>
      <c r="P1450" s="16"/>
      <c r="Q1450" s="16"/>
      <c r="R1450" s="16"/>
      <c r="S1450" s="16"/>
      <c r="T1450" s="16"/>
      <c r="U1450" s="16"/>
      <c r="V1450" s="16"/>
      <c r="W1450" s="16"/>
      <c r="X1450" s="16"/>
      <c r="Y1450" s="16"/>
      <c r="Z1450" s="16"/>
    </row>
    <row r="1451" spans="1:26" ht="15.75" customHeight="1">
      <c r="A1451" s="21"/>
      <c r="B1451" s="16"/>
      <c r="C1451" s="33" t="s">
        <v>452</v>
      </c>
      <c r="D1451" s="14" t="s">
        <v>453</v>
      </c>
      <c r="E1451" s="18">
        <v>1</v>
      </c>
      <c r="F1451" s="18">
        <v>50</v>
      </c>
      <c r="G1451" s="19">
        <f t="shared" si="97"/>
        <v>8.3333333333333329E-2</v>
      </c>
      <c r="H1451" s="16"/>
      <c r="I1451" s="16"/>
      <c r="J1451" s="16"/>
      <c r="K1451" s="16"/>
      <c r="L1451" s="16"/>
      <c r="M1451" s="16"/>
      <c r="N1451" s="16"/>
      <c r="O1451" s="16"/>
      <c r="P1451" s="16"/>
      <c r="Q1451" s="16"/>
      <c r="R1451" s="16"/>
      <c r="S1451" s="16"/>
      <c r="T1451" s="16"/>
      <c r="U1451" s="16"/>
      <c r="V1451" s="16"/>
      <c r="W1451" s="16"/>
      <c r="X1451" s="16"/>
      <c r="Y1451" s="16"/>
      <c r="Z1451" s="16"/>
    </row>
    <row r="1452" spans="1:26" ht="15.75" customHeight="1">
      <c r="A1452" s="21"/>
      <c r="B1452" s="16"/>
      <c r="C1452" s="33" t="s">
        <v>443</v>
      </c>
      <c r="D1452" s="14" t="s">
        <v>444</v>
      </c>
      <c r="E1452" s="18">
        <v>1</v>
      </c>
      <c r="F1452" s="18">
        <v>70</v>
      </c>
      <c r="G1452" s="19">
        <f t="shared" si="97"/>
        <v>0.11666666666666667</v>
      </c>
      <c r="H1452" s="16"/>
      <c r="I1452" s="16"/>
      <c r="J1452" s="16"/>
      <c r="K1452" s="16"/>
      <c r="L1452" s="16"/>
      <c r="M1452" s="16"/>
      <c r="N1452" s="16"/>
      <c r="O1452" s="16"/>
      <c r="P1452" s="16"/>
      <c r="Q1452" s="16"/>
      <c r="R1452" s="16"/>
      <c r="S1452" s="16"/>
      <c r="T1452" s="16"/>
      <c r="U1452" s="16"/>
      <c r="V1452" s="16"/>
      <c r="W1452" s="16"/>
      <c r="X1452" s="16"/>
      <c r="Y1452" s="16"/>
      <c r="Z1452" s="16"/>
    </row>
    <row r="1453" spans="1:26" ht="15.75" customHeight="1">
      <c r="A1453" s="21" t="s">
        <v>1166</v>
      </c>
      <c r="B1453" s="18">
        <v>5</v>
      </c>
      <c r="C1453" s="33" t="s">
        <v>437</v>
      </c>
      <c r="D1453" s="14" t="s">
        <v>438</v>
      </c>
      <c r="E1453" s="18">
        <v>1</v>
      </c>
      <c r="F1453" s="18">
        <v>60</v>
      </c>
      <c r="G1453" s="19">
        <f t="shared" si="97"/>
        <v>0.1</v>
      </c>
      <c r="H1453" s="16"/>
      <c r="I1453" s="16"/>
      <c r="J1453" s="16"/>
      <c r="K1453" s="16"/>
      <c r="L1453" s="16"/>
      <c r="M1453" s="16"/>
      <c r="N1453" s="16"/>
      <c r="O1453" s="16"/>
      <c r="P1453" s="16"/>
      <c r="Q1453" s="16"/>
      <c r="R1453" s="16"/>
      <c r="S1453" s="16"/>
      <c r="T1453" s="16"/>
      <c r="U1453" s="16"/>
      <c r="V1453" s="16"/>
      <c r="W1453" s="16"/>
      <c r="X1453" s="16"/>
      <c r="Y1453" s="16"/>
      <c r="Z1453" s="16"/>
    </row>
    <row r="1454" spans="1:26" ht="15.75" customHeight="1">
      <c r="A1454" s="21"/>
      <c r="B1454" s="16"/>
      <c r="C1454" s="33" t="s">
        <v>443</v>
      </c>
      <c r="D1454" s="14" t="s">
        <v>444</v>
      </c>
      <c r="E1454" s="18">
        <v>1</v>
      </c>
      <c r="F1454" s="18">
        <v>300</v>
      </c>
      <c r="G1454" s="19">
        <f t="shared" si="97"/>
        <v>0.5</v>
      </c>
      <c r="H1454" s="16"/>
      <c r="I1454" s="16"/>
      <c r="J1454" s="16"/>
      <c r="K1454" s="16"/>
      <c r="L1454" s="16"/>
      <c r="M1454" s="16"/>
      <c r="N1454" s="16"/>
      <c r="O1454" s="16"/>
      <c r="P1454" s="16"/>
      <c r="Q1454" s="16"/>
      <c r="R1454" s="16"/>
      <c r="S1454" s="16"/>
      <c r="T1454" s="16"/>
      <c r="U1454" s="16"/>
      <c r="V1454" s="16"/>
      <c r="W1454" s="16"/>
      <c r="X1454" s="16"/>
      <c r="Y1454" s="16"/>
      <c r="Z1454" s="16"/>
    </row>
    <row r="1455" spans="1:26" ht="15.75" customHeight="1">
      <c r="A1455" s="21"/>
      <c r="B1455" s="16"/>
      <c r="C1455" s="33" t="s">
        <v>441</v>
      </c>
      <c r="D1455" s="14" t="s">
        <v>442</v>
      </c>
      <c r="E1455" s="18">
        <v>1</v>
      </c>
      <c r="F1455" s="18">
        <v>120</v>
      </c>
      <c r="G1455" s="19">
        <f t="shared" si="97"/>
        <v>0.2</v>
      </c>
      <c r="H1455" s="16"/>
      <c r="I1455" s="16"/>
      <c r="J1455" s="16"/>
      <c r="K1455" s="16"/>
      <c r="L1455" s="16"/>
      <c r="M1455" s="16"/>
      <c r="N1455" s="16"/>
      <c r="O1455" s="16"/>
      <c r="P1455" s="16"/>
      <c r="Q1455" s="16"/>
      <c r="R1455" s="16"/>
      <c r="S1455" s="16"/>
      <c r="T1455" s="16"/>
      <c r="U1455" s="16"/>
      <c r="V1455" s="16"/>
      <c r="W1455" s="16"/>
      <c r="X1455" s="16"/>
      <c r="Y1455" s="16"/>
      <c r="Z1455" s="16"/>
    </row>
    <row r="1456" spans="1:26" ht="15.75" customHeight="1">
      <c r="A1456" s="21"/>
      <c r="B1456" s="16"/>
      <c r="C1456" s="33">
        <v>4714781020800</v>
      </c>
      <c r="D1456" s="14" t="s">
        <v>271</v>
      </c>
      <c r="E1456" s="18">
        <v>1</v>
      </c>
      <c r="F1456" s="18">
        <v>50</v>
      </c>
      <c r="G1456" s="19">
        <f t="shared" si="97"/>
        <v>8.3333333333333329E-2</v>
      </c>
      <c r="H1456" s="16"/>
      <c r="I1456" s="16"/>
      <c r="J1456" s="16"/>
      <c r="K1456" s="16"/>
      <c r="L1456" s="16"/>
      <c r="M1456" s="16"/>
      <c r="N1456" s="16"/>
      <c r="O1456" s="16"/>
      <c r="P1456" s="16"/>
      <c r="Q1456" s="16"/>
      <c r="R1456" s="16"/>
      <c r="S1456" s="16"/>
      <c r="T1456" s="16"/>
      <c r="U1456" s="16"/>
      <c r="V1456" s="16"/>
      <c r="W1456" s="16"/>
      <c r="X1456" s="16"/>
      <c r="Y1456" s="16"/>
      <c r="Z1456" s="16"/>
    </row>
    <row r="1457" spans="1:26" ht="15.75" customHeight="1">
      <c r="A1457" s="21"/>
      <c r="B1457" s="16"/>
      <c r="C1457" s="33">
        <v>4714781020824</v>
      </c>
      <c r="D1457" s="14" t="s">
        <v>325</v>
      </c>
      <c r="E1457" s="18">
        <v>1</v>
      </c>
      <c r="F1457" s="18">
        <v>70</v>
      </c>
      <c r="G1457" s="19">
        <f t="shared" si="97"/>
        <v>0.11666666666666667</v>
      </c>
      <c r="H1457" s="16"/>
      <c r="I1457" s="16"/>
      <c r="J1457" s="16"/>
      <c r="K1457" s="16"/>
      <c r="L1457" s="16"/>
      <c r="M1457" s="16"/>
      <c r="N1457" s="16"/>
      <c r="O1457" s="16"/>
      <c r="P1457" s="16"/>
      <c r="Q1457" s="16"/>
      <c r="R1457" s="16"/>
      <c r="S1457" s="16"/>
      <c r="T1457" s="16"/>
      <c r="U1457" s="16"/>
      <c r="V1457" s="16"/>
      <c r="W1457" s="16"/>
      <c r="X1457" s="16"/>
      <c r="Y1457" s="16"/>
      <c r="Z1457" s="16"/>
    </row>
    <row r="1458" spans="1:26" ht="15.75" customHeight="1">
      <c r="A1458" s="21" t="s">
        <v>1167</v>
      </c>
      <c r="B1458" s="18">
        <v>5</v>
      </c>
      <c r="C1458" s="33" t="s">
        <v>437</v>
      </c>
      <c r="D1458" s="14" t="s">
        <v>438</v>
      </c>
      <c r="E1458" s="18">
        <v>1</v>
      </c>
      <c r="F1458" s="18">
        <v>60</v>
      </c>
      <c r="G1458" s="19">
        <f t="shared" si="97"/>
        <v>0.1</v>
      </c>
      <c r="H1458" s="16"/>
      <c r="I1458" s="16"/>
      <c r="J1458" s="16"/>
      <c r="K1458" s="16"/>
      <c r="L1458" s="16"/>
      <c r="M1458" s="16"/>
      <c r="N1458" s="16"/>
      <c r="O1458" s="16"/>
      <c r="P1458" s="16"/>
      <c r="Q1458" s="16"/>
      <c r="R1458" s="16"/>
      <c r="S1458" s="16"/>
      <c r="T1458" s="16"/>
      <c r="U1458" s="16"/>
      <c r="V1458" s="16"/>
      <c r="W1458" s="16"/>
      <c r="X1458" s="16"/>
      <c r="Y1458" s="16"/>
      <c r="Z1458" s="16"/>
    </row>
    <row r="1459" spans="1:26" ht="15.75" customHeight="1">
      <c r="A1459" s="21"/>
      <c r="B1459" s="16"/>
      <c r="C1459" s="33" t="s">
        <v>449</v>
      </c>
      <c r="D1459" s="14" t="s">
        <v>450</v>
      </c>
      <c r="E1459" s="18">
        <v>1</v>
      </c>
      <c r="F1459" s="18">
        <v>300</v>
      </c>
      <c r="G1459" s="19">
        <f t="shared" si="97"/>
        <v>0.5</v>
      </c>
      <c r="H1459" s="16"/>
      <c r="I1459" s="16"/>
      <c r="J1459" s="16"/>
      <c r="K1459" s="16"/>
      <c r="L1459" s="16"/>
      <c r="M1459" s="16"/>
      <c r="N1459" s="16"/>
      <c r="O1459" s="16"/>
      <c r="P1459" s="16"/>
      <c r="Q1459" s="16"/>
      <c r="R1459" s="16"/>
      <c r="S1459" s="16"/>
      <c r="T1459" s="16"/>
      <c r="U1459" s="16"/>
      <c r="V1459" s="16"/>
      <c r="W1459" s="16"/>
      <c r="X1459" s="16"/>
      <c r="Y1459" s="16"/>
      <c r="Z1459" s="16"/>
    </row>
    <row r="1460" spans="1:26" ht="15.75" customHeight="1">
      <c r="A1460" s="21"/>
      <c r="B1460" s="16"/>
      <c r="C1460" s="33" t="s">
        <v>447</v>
      </c>
      <c r="D1460" s="14" t="s">
        <v>448</v>
      </c>
      <c r="E1460" s="18">
        <v>1</v>
      </c>
      <c r="F1460" s="18">
        <v>120</v>
      </c>
      <c r="G1460" s="19">
        <f t="shared" si="97"/>
        <v>0.2</v>
      </c>
      <c r="H1460" s="16"/>
      <c r="I1460" s="16"/>
      <c r="J1460" s="16"/>
      <c r="K1460" s="16"/>
      <c r="L1460" s="16"/>
      <c r="M1460" s="16"/>
      <c r="N1460" s="16"/>
      <c r="O1460" s="16"/>
      <c r="P1460" s="16"/>
      <c r="Q1460" s="16"/>
      <c r="R1460" s="16"/>
      <c r="S1460" s="16"/>
      <c r="T1460" s="16"/>
      <c r="U1460" s="16"/>
      <c r="V1460" s="16"/>
      <c r="W1460" s="16"/>
      <c r="X1460" s="16"/>
      <c r="Y1460" s="16"/>
      <c r="Z1460" s="16"/>
    </row>
    <row r="1461" spans="1:26" ht="15.75" customHeight="1">
      <c r="A1461" s="21"/>
      <c r="B1461" s="16"/>
      <c r="C1461" s="33">
        <v>4714781020817</v>
      </c>
      <c r="D1461" s="14" t="s">
        <v>303</v>
      </c>
      <c r="E1461" s="18">
        <v>1</v>
      </c>
      <c r="F1461" s="18">
        <v>50</v>
      </c>
      <c r="G1461" s="19">
        <f t="shared" si="97"/>
        <v>8.3333333333333329E-2</v>
      </c>
      <c r="H1461" s="16"/>
      <c r="I1461" s="16"/>
      <c r="J1461" s="16"/>
      <c r="K1461" s="16"/>
      <c r="L1461" s="16"/>
      <c r="M1461" s="16"/>
      <c r="N1461" s="16"/>
      <c r="O1461" s="16"/>
      <c r="P1461" s="16"/>
      <c r="Q1461" s="16"/>
      <c r="R1461" s="16"/>
      <c r="S1461" s="16"/>
      <c r="T1461" s="16"/>
      <c r="U1461" s="16"/>
      <c r="V1461" s="16"/>
      <c r="W1461" s="16"/>
      <c r="X1461" s="16"/>
      <c r="Y1461" s="16"/>
      <c r="Z1461" s="16"/>
    </row>
    <row r="1462" spans="1:26" ht="15.75" customHeight="1">
      <c r="A1462" s="21"/>
      <c r="B1462" s="16"/>
      <c r="C1462" s="33" t="s">
        <v>613</v>
      </c>
      <c r="D1462" s="14" t="s">
        <v>326</v>
      </c>
      <c r="E1462" s="18">
        <v>1</v>
      </c>
      <c r="F1462" s="18">
        <v>70</v>
      </c>
      <c r="G1462" s="19">
        <f t="shared" si="97"/>
        <v>0.11666666666666667</v>
      </c>
      <c r="H1462" s="16"/>
      <c r="I1462" s="16"/>
      <c r="J1462" s="16"/>
      <c r="K1462" s="16"/>
      <c r="L1462" s="16"/>
      <c r="M1462" s="16"/>
      <c r="N1462" s="16"/>
      <c r="O1462" s="16"/>
      <c r="P1462" s="16"/>
      <c r="Q1462" s="16"/>
      <c r="R1462" s="16"/>
      <c r="S1462" s="16"/>
      <c r="T1462" s="16"/>
      <c r="U1462" s="16"/>
      <c r="V1462" s="16"/>
      <c r="W1462" s="16"/>
      <c r="X1462" s="16"/>
      <c r="Y1462" s="16"/>
      <c r="Z1462" s="16"/>
    </row>
    <row r="1463" spans="1:26" ht="15.75" customHeight="1">
      <c r="A1463" s="21" t="s">
        <v>1168</v>
      </c>
      <c r="B1463" s="18">
        <v>5</v>
      </c>
      <c r="C1463" s="33" t="s">
        <v>437</v>
      </c>
      <c r="D1463" s="14" t="s">
        <v>438</v>
      </c>
      <c r="E1463" s="18">
        <v>1</v>
      </c>
      <c r="F1463" s="18">
        <v>60</v>
      </c>
      <c r="G1463" s="19">
        <f t="shared" si="97"/>
        <v>0.1</v>
      </c>
      <c r="H1463" s="16"/>
      <c r="I1463" s="16"/>
      <c r="J1463" s="16"/>
      <c r="K1463" s="16"/>
      <c r="L1463" s="16"/>
      <c r="M1463" s="16"/>
      <c r="N1463" s="16"/>
      <c r="O1463" s="16"/>
      <c r="P1463" s="16"/>
      <c r="Q1463" s="16"/>
      <c r="R1463" s="16"/>
      <c r="S1463" s="16"/>
      <c r="T1463" s="16"/>
      <c r="U1463" s="16"/>
      <c r="V1463" s="16"/>
      <c r="W1463" s="16"/>
      <c r="X1463" s="16"/>
      <c r="Y1463" s="16"/>
      <c r="Z1463" s="16"/>
    </row>
    <row r="1464" spans="1:26" ht="15.75" customHeight="1">
      <c r="A1464" s="21"/>
      <c r="B1464" s="16"/>
      <c r="C1464" s="33" t="s">
        <v>443</v>
      </c>
      <c r="D1464" s="14" t="s">
        <v>444</v>
      </c>
      <c r="E1464" s="18">
        <v>1</v>
      </c>
      <c r="F1464" s="18">
        <v>300</v>
      </c>
      <c r="G1464" s="19">
        <f t="shared" si="97"/>
        <v>0.5</v>
      </c>
      <c r="H1464" s="16"/>
      <c r="I1464" s="16"/>
      <c r="J1464" s="16"/>
      <c r="K1464" s="16"/>
      <c r="L1464" s="16"/>
      <c r="M1464" s="16"/>
      <c r="N1464" s="16"/>
      <c r="O1464" s="16"/>
      <c r="P1464" s="16"/>
      <c r="Q1464" s="16"/>
      <c r="R1464" s="16"/>
      <c r="S1464" s="16"/>
      <c r="T1464" s="16"/>
      <c r="U1464" s="16"/>
      <c r="V1464" s="16"/>
      <c r="W1464" s="16"/>
      <c r="X1464" s="16"/>
      <c r="Y1464" s="16"/>
      <c r="Z1464" s="16"/>
    </row>
    <row r="1465" spans="1:26" ht="15.75" customHeight="1">
      <c r="A1465" s="21"/>
      <c r="B1465" s="16"/>
      <c r="C1465" s="33" t="s">
        <v>452</v>
      </c>
      <c r="D1465" s="14" t="s">
        <v>453</v>
      </c>
      <c r="E1465" s="18">
        <v>1</v>
      </c>
      <c r="F1465" s="18">
        <v>120</v>
      </c>
      <c r="G1465" s="19">
        <f t="shared" si="97"/>
        <v>0.2</v>
      </c>
      <c r="H1465" s="16"/>
      <c r="I1465" s="16"/>
      <c r="J1465" s="16"/>
      <c r="K1465" s="16"/>
      <c r="L1465" s="16"/>
      <c r="M1465" s="16"/>
      <c r="N1465" s="16"/>
      <c r="O1465" s="16"/>
      <c r="P1465" s="16"/>
      <c r="Q1465" s="16"/>
      <c r="R1465" s="16"/>
      <c r="S1465" s="16"/>
      <c r="T1465" s="16"/>
      <c r="U1465" s="16"/>
      <c r="V1465" s="16"/>
      <c r="W1465" s="16"/>
      <c r="X1465" s="16"/>
      <c r="Y1465" s="16"/>
      <c r="Z1465" s="16"/>
    </row>
    <row r="1466" spans="1:26" ht="15.75" customHeight="1">
      <c r="A1466" s="21"/>
      <c r="B1466" s="16"/>
      <c r="C1466" s="33">
        <v>4714781020817</v>
      </c>
      <c r="D1466" s="14" t="s">
        <v>303</v>
      </c>
      <c r="E1466" s="18">
        <v>1</v>
      </c>
      <c r="F1466" s="18">
        <v>50</v>
      </c>
      <c r="G1466" s="19">
        <f t="shared" si="97"/>
        <v>8.3333333333333329E-2</v>
      </c>
      <c r="H1466" s="16"/>
      <c r="I1466" s="16"/>
      <c r="J1466" s="16"/>
      <c r="K1466" s="16"/>
      <c r="L1466" s="16"/>
      <c r="M1466" s="16"/>
      <c r="N1466" s="16"/>
      <c r="O1466" s="16"/>
      <c r="P1466" s="16"/>
      <c r="Q1466" s="16"/>
      <c r="R1466" s="16"/>
      <c r="S1466" s="16"/>
      <c r="T1466" s="16"/>
      <c r="U1466" s="16"/>
      <c r="V1466" s="16"/>
      <c r="W1466" s="16"/>
      <c r="X1466" s="16"/>
      <c r="Y1466" s="16"/>
      <c r="Z1466" s="16"/>
    </row>
    <row r="1467" spans="1:26" ht="15.75" customHeight="1">
      <c r="A1467" s="21"/>
      <c r="B1467" s="16"/>
      <c r="C1467" s="33" t="s">
        <v>613</v>
      </c>
      <c r="D1467" s="14" t="s">
        <v>326</v>
      </c>
      <c r="E1467" s="18">
        <v>1</v>
      </c>
      <c r="F1467" s="18">
        <v>70</v>
      </c>
      <c r="G1467" s="19">
        <f t="shared" si="97"/>
        <v>0.11666666666666667</v>
      </c>
      <c r="H1467" s="16"/>
      <c r="I1467" s="16"/>
      <c r="J1467" s="16"/>
      <c r="K1467" s="16"/>
      <c r="L1467" s="16"/>
      <c r="M1467" s="16"/>
      <c r="N1467" s="16"/>
      <c r="O1467" s="16"/>
      <c r="P1467" s="16"/>
      <c r="Q1467" s="16"/>
      <c r="R1467" s="16"/>
      <c r="S1467" s="16"/>
      <c r="T1467" s="16"/>
      <c r="U1467" s="16"/>
      <c r="V1467" s="16"/>
      <c r="W1467" s="16"/>
      <c r="X1467" s="16"/>
      <c r="Y1467" s="16"/>
      <c r="Z1467" s="16"/>
    </row>
    <row r="1468" spans="1:26" ht="15.75" customHeight="1">
      <c r="A1468" s="21" t="s">
        <v>1087</v>
      </c>
      <c r="B1468" s="18">
        <v>1</v>
      </c>
      <c r="C1468" s="35" t="s">
        <v>161</v>
      </c>
      <c r="D1468" s="16" t="s">
        <v>169</v>
      </c>
      <c r="E1468" s="18">
        <v>7</v>
      </c>
      <c r="F1468" s="18">
        <v>894</v>
      </c>
      <c r="G1468" s="19">
        <f t="shared" ref="G1468:G1470" si="98">F1468/894</f>
        <v>1</v>
      </c>
      <c r="H1468" s="16"/>
      <c r="I1468" s="16"/>
      <c r="J1468" s="16"/>
      <c r="K1468" s="16"/>
      <c r="L1468" s="16"/>
      <c r="M1468" s="16"/>
      <c r="N1468" s="16"/>
      <c r="O1468" s="16"/>
      <c r="P1468" s="16"/>
      <c r="Q1468" s="16"/>
      <c r="R1468" s="16"/>
      <c r="S1468" s="16"/>
      <c r="T1468" s="16"/>
      <c r="U1468" s="16"/>
      <c r="V1468" s="16"/>
      <c r="W1468" s="16"/>
      <c r="X1468" s="16"/>
      <c r="Y1468" s="16"/>
      <c r="Z1468" s="16"/>
    </row>
    <row r="1469" spans="1:26" ht="15.75" customHeight="1">
      <c r="A1469" s="21" t="s">
        <v>1088</v>
      </c>
      <c r="B1469" s="18">
        <v>1</v>
      </c>
      <c r="C1469" s="35">
        <v>4714781021012</v>
      </c>
      <c r="D1469" s="16" t="s">
        <v>168</v>
      </c>
      <c r="E1469" s="18">
        <v>7</v>
      </c>
      <c r="F1469" s="18">
        <v>894</v>
      </c>
      <c r="G1469" s="19">
        <f t="shared" si="98"/>
        <v>1</v>
      </c>
      <c r="H1469" s="16"/>
      <c r="I1469" s="16"/>
      <c r="J1469" s="16"/>
      <c r="K1469" s="16"/>
      <c r="L1469" s="16"/>
      <c r="M1469" s="16"/>
      <c r="N1469" s="16"/>
      <c r="O1469" s="16"/>
      <c r="P1469" s="16"/>
      <c r="Q1469" s="16"/>
      <c r="R1469" s="16"/>
      <c r="S1469" s="16"/>
      <c r="T1469" s="16"/>
      <c r="U1469" s="16"/>
      <c r="V1469" s="16"/>
      <c r="W1469" s="16"/>
      <c r="X1469" s="16"/>
      <c r="Y1469" s="16"/>
      <c r="Z1469" s="16"/>
    </row>
    <row r="1470" spans="1:26" ht="15.75" customHeight="1">
      <c r="A1470" s="21" t="s">
        <v>1089</v>
      </c>
      <c r="B1470" s="18">
        <v>1</v>
      </c>
      <c r="C1470" s="35" t="s">
        <v>887</v>
      </c>
      <c r="D1470" s="16" t="s">
        <v>1090</v>
      </c>
      <c r="E1470" s="18">
        <v>7</v>
      </c>
      <c r="F1470" s="18">
        <v>894</v>
      </c>
      <c r="G1470" s="19">
        <f t="shared" si="98"/>
        <v>1</v>
      </c>
      <c r="H1470" s="16"/>
      <c r="I1470" s="16"/>
      <c r="J1470" s="16"/>
      <c r="K1470" s="16"/>
      <c r="L1470" s="16"/>
      <c r="M1470" s="16"/>
      <c r="N1470" s="16"/>
      <c r="O1470" s="16"/>
      <c r="P1470" s="16"/>
      <c r="Q1470" s="16"/>
      <c r="R1470" s="16"/>
      <c r="S1470" s="16"/>
      <c r="T1470" s="16"/>
      <c r="U1470" s="16"/>
      <c r="V1470" s="16"/>
      <c r="W1470" s="16"/>
      <c r="X1470" s="16"/>
      <c r="Y1470" s="16"/>
      <c r="Z1470" s="16"/>
    </row>
    <row r="1471" spans="1:26" ht="15.75" customHeight="1">
      <c r="A1471" s="21" t="s">
        <v>1091</v>
      </c>
      <c r="B1471" s="18">
        <v>3</v>
      </c>
      <c r="C1471" s="35">
        <v>4714781021227</v>
      </c>
      <c r="D1471" s="16" t="s">
        <v>862</v>
      </c>
      <c r="E1471" s="18">
        <v>2</v>
      </c>
      <c r="F1471" s="18">
        <v>118</v>
      </c>
      <c r="G1471" s="19">
        <f t="shared" ref="G1471:G1473" si="99">F1471/414</f>
        <v>0.28502415458937197</v>
      </c>
      <c r="H1471" s="16"/>
      <c r="I1471" s="16"/>
      <c r="J1471" s="16"/>
      <c r="K1471" s="16"/>
      <c r="L1471" s="16"/>
      <c r="M1471" s="16"/>
      <c r="N1471" s="16"/>
      <c r="O1471" s="16"/>
      <c r="P1471" s="16"/>
      <c r="Q1471" s="16"/>
      <c r="R1471" s="16"/>
      <c r="S1471" s="16"/>
      <c r="T1471" s="16"/>
      <c r="U1471" s="16"/>
      <c r="V1471" s="16"/>
      <c r="W1471" s="16"/>
      <c r="X1471" s="16"/>
      <c r="Y1471" s="16"/>
      <c r="Z1471" s="16"/>
    </row>
    <row r="1472" spans="1:26" ht="15.75" customHeight="1">
      <c r="B1472" s="18"/>
      <c r="C1472" s="35">
        <v>4714781021234</v>
      </c>
      <c r="D1472" s="16" t="s">
        <v>864</v>
      </c>
      <c r="E1472" s="18">
        <v>2</v>
      </c>
      <c r="F1472" s="18">
        <v>118</v>
      </c>
      <c r="G1472" s="19">
        <f t="shared" si="99"/>
        <v>0.28502415458937197</v>
      </c>
      <c r="H1472" s="16"/>
      <c r="I1472" s="16"/>
      <c r="J1472" s="16"/>
      <c r="K1472" s="16"/>
      <c r="L1472" s="16"/>
      <c r="M1472" s="16"/>
      <c r="N1472" s="16"/>
      <c r="O1472" s="16"/>
      <c r="P1472" s="16"/>
      <c r="Q1472" s="16"/>
      <c r="R1472" s="16"/>
      <c r="S1472" s="16"/>
      <c r="T1472" s="16"/>
      <c r="U1472" s="16"/>
      <c r="V1472" s="16"/>
      <c r="W1472" s="16"/>
      <c r="X1472" s="16"/>
      <c r="Y1472" s="16"/>
      <c r="Z1472" s="16"/>
    </row>
    <row r="1473" spans="1:26" ht="15.75" customHeight="1">
      <c r="B1473" s="18"/>
      <c r="C1473" s="35">
        <v>4714781021241</v>
      </c>
      <c r="D1473" s="16" t="s">
        <v>867</v>
      </c>
      <c r="E1473" s="18">
        <v>3</v>
      </c>
      <c r="F1473" s="18">
        <v>178</v>
      </c>
      <c r="G1473" s="19">
        <f t="shared" si="99"/>
        <v>0.42995169082125606</v>
      </c>
      <c r="H1473" s="16"/>
      <c r="I1473" s="16"/>
      <c r="J1473" s="16"/>
      <c r="K1473" s="16"/>
      <c r="L1473" s="16"/>
      <c r="M1473" s="16"/>
      <c r="N1473" s="16"/>
      <c r="O1473" s="16"/>
      <c r="P1473" s="16"/>
      <c r="Q1473" s="16"/>
      <c r="R1473" s="16"/>
      <c r="S1473" s="16"/>
      <c r="T1473" s="16"/>
      <c r="U1473" s="16"/>
      <c r="V1473" s="16"/>
      <c r="W1473" s="16"/>
      <c r="X1473" s="16"/>
      <c r="Y1473" s="16"/>
      <c r="Z1473" s="16"/>
    </row>
    <row r="1474" spans="1:26" ht="15.75" customHeight="1">
      <c r="A1474" s="21" t="s">
        <v>1092</v>
      </c>
      <c r="B1474" s="18">
        <v>2</v>
      </c>
      <c r="C1474" s="35" t="s">
        <v>161</v>
      </c>
      <c r="D1474" s="16" t="s">
        <v>169</v>
      </c>
      <c r="E1474" s="18">
        <v>1</v>
      </c>
      <c r="F1474" s="18">
        <v>100</v>
      </c>
      <c r="G1474" s="19">
        <f t="shared" ref="G1474:G1477" si="100">F1474/600</f>
        <v>0.16666666666666666</v>
      </c>
      <c r="H1474" s="16"/>
      <c r="I1474" s="16"/>
      <c r="J1474" s="16"/>
      <c r="K1474" s="16"/>
      <c r="L1474" s="16"/>
      <c r="M1474" s="16"/>
      <c r="N1474" s="16"/>
      <c r="O1474" s="16"/>
      <c r="P1474" s="16"/>
      <c r="Q1474" s="16"/>
      <c r="R1474" s="16"/>
      <c r="S1474" s="16"/>
      <c r="T1474" s="16"/>
      <c r="U1474" s="16"/>
      <c r="V1474" s="16"/>
      <c r="W1474" s="16"/>
      <c r="X1474" s="16"/>
      <c r="Y1474" s="16"/>
      <c r="Z1474" s="16"/>
    </row>
    <row r="1475" spans="1:26" ht="15.75" customHeight="1">
      <c r="A1475" s="21"/>
      <c r="B1475" s="18"/>
      <c r="C1475" s="35" t="s">
        <v>854</v>
      </c>
      <c r="D1475" s="16" t="s">
        <v>545</v>
      </c>
      <c r="E1475" s="18">
        <v>6</v>
      </c>
      <c r="F1475" s="18">
        <v>500</v>
      </c>
      <c r="G1475" s="19">
        <f t="shared" si="100"/>
        <v>0.83333333333333337</v>
      </c>
      <c r="H1475" s="16"/>
      <c r="I1475" s="16"/>
      <c r="J1475" s="16"/>
      <c r="K1475" s="16"/>
      <c r="L1475" s="16"/>
      <c r="M1475" s="16"/>
      <c r="N1475" s="16"/>
      <c r="O1475" s="16"/>
      <c r="P1475" s="16"/>
      <c r="Q1475" s="16"/>
      <c r="R1475" s="16"/>
      <c r="S1475" s="16"/>
      <c r="T1475" s="16"/>
      <c r="U1475" s="16"/>
      <c r="V1475" s="16"/>
      <c r="W1475" s="16"/>
      <c r="X1475" s="16"/>
      <c r="Y1475" s="16"/>
      <c r="Z1475" s="16"/>
    </row>
    <row r="1476" spans="1:26" ht="15.75" customHeight="1">
      <c r="A1476" s="21" t="s">
        <v>1093</v>
      </c>
      <c r="B1476" s="18">
        <v>1</v>
      </c>
      <c r="C1476" s="35" t="s">
        <v>827</v>
      </c>
      <c r="D1476" s="16" t="s">
        <v>328</v>
      </c>
      <c r="E1476" s="18">
        <v>7</v>
      </c>
      <c r="F1476" s="18">
        <v>600</v>
      </c>
      <c r="G1476" s="19">
        <f t="shared" si="100"/>
        <v>1</v>
      </c>
      <c r="H1476" s="16"/>
      <c r="I1476" s="16"/>
      <c r="J1476" s="16"/>
      <c r="K1476" s="16"/>
      <c r="L1476" s="16"/>
      <c r="M1476" s="16"/>
      <c r="N1476" s="16"/>
      <c r="O1476" s="16"/>
      <c r="P1476" s="16"/>
      <c r="Q1476" s="16"/>
      <c r="R1476" s="16"/>
      <c r="S1476" s="16"/>
      <c r="T1476" s="16"/>
      <c r="U1476" s="16"/>
      <c r="V1476" s="16"/>
      <c r="W1476" s="16"/>
      <c r="X1476" s="16"/>
      <c r="Y1476" s="16"/>
      <c r="Z1476" s="16"/>
    </row>
    <row r="1477" spans="1:26" ht="15.75" customHeight="1">
      <c r="A1477" s="21" t="s">
        <v>1094</v>
      </c>
      <c r="B1477" s="18">
        <v>1</v>
      </c>
      <c r="C1477" s="35" t="s">
        <v>1095</v>
      </c>
      <c r="D1477" s="16" t="s">
        <v>329</v>
      </c>
      <c r="E1477" s="18">
        <v>7</v>
      </c>
      <c r="F1477" s="18">
        <v>600</v>
      </c>
      <c r="G1477" s="19">
        <f t="shared" si="100"/>
        <v>1</v>
      </c>
      <c r="H1477" s="16"/>
      <c r="I1477" s="16"/>
      <c r="J1477" s="16"/>
      <c r="K1477" s="16"/>
      <c r="L1477" s="16"/>
      <c r="M1477" s="16"/>
      <c r="N1477" s="16"/>
      <c r="O1477" s="16"/>
      <c r="P1477" s="16"/>
      <c r="Q1477" s="16"/>
      <c r="R1477" s="16"/>
      <c r="S1477" s="16"/>
      <c r="T1477" s="16"/>
      <c r="U1477" s="16"/>
      <c r="V1477" s="16"/>
      <c r="W1477" s="16"/>
      <c r="X1477" s="16"/>
      <c r="Y1477" s="16"/>
      <c r="Z1477" s="16"/>
    </row>
    <row r="1478" spans="1:26" ht="15.75" customHeight="1">
      <c r="A1478" s="21" t="s">
        <v>1096</v>
      </c>
      <c r="B1478" s="18">
        <v>1</v>
      </c>
      <c r="C1478" s="35" t="s">
        <v>824</v>
      </c>
      <c r="D1478" s="16" t="s">
        <v>327</v>
      </c>
      <c r="E1478" s="18">
        <v>7</v>
      </c>
      <c r="F1478" s="18">
        <v>750</v>
      </c>
      <c r="G1478" s="19">
        <f>F1478/750</f>
        <v>1</v>
      </c>
      <c r="H1478" s="16"/>
      <c r="I1478" s="16"/>
      <c r="J1478" s="16"/>
      <c r="K1478" s="16"/>
      <c r="L1478" s="16"/>
      <c r="M1478" s="16"/>
      <c r="N1478" s="16"/>
      <c r="O1478" s="16"/>
      <c r="P1478" s="16"/>
      <c r="Q1478" s="16"/>
      <c r="R1478" s="16"/>
      <c r="S1478" s="16"/>
      <c r="T1478" s="16"/>
      <c r="U1478" s="16"/>
      <c r="V1478" s="16"/>
      <c r="W1478" s="16"/>
      <c r="X1478" s="16"/>
      <c r="Y1478" s="16"/>
      <c r="Z1478" s="16"/>
    </row>
    <row r="1479" spans="1:26" ht="15.75" customHeight="1">
      <c r="A1479" s="21" t="s">
        <v>1097</v>
      </c>
      <c r="B1479" s="18">
        <v>1</v>
      </c>
      <c r="C1479" s="35" t="s">
        <v>1098</v>
      </c>
      <c r="D1479" s="16" t="s">
        <v>195</v>
      </c>
      <c r="E1479" s="18">
        <v>22</v>
      </c>
      <c r="F1479" s="18">
        <v>649</v>
      </c>
      <c r="G1479" s="19">
        <f>F1479/649</f>
        <v>1</v>
      </c>
      <c r="H1479" s="16"/>
      <c r="I1479" s="16"/>
      <c r="J1479" s="16"/>
      <c r="K1479" s="16"/>
      <c r="L1479" s="16"/>
      <c r="M1479" s="16"/>
      <c r="N1479" s="16"/>
      <c r="O1479" s="16"/>
      <c r="P1479" s="16"/>
      <c r="Q1479" s="16"/>
      <c r="R1479" s="16"/>
      <c r="S1479" s="16"/>
      <c r="T1479" s="16"/>
      <c r="U1479" s="16"/>
      <c r="V1479" s="16"/>
      <c r="W1479" s="16"/>
      <c r="X1479" s="16"/>
      <c r="Y1479" s="16"/>
      <c r="Z1479" s="16"/>
    </row>
    <row r="1480" spans="1:26" ht="15.75" customHeight="1">
      <c r="A1480" s="21" t="s">
        <v>1099</v>
      </c>
      <c r="B1480" s="18">
        <v>1</v>
      </c>
      <c r="C1480" s="35" t="s">
        <v>161</v>
      </c>
      <c r="D1480" s="16" t="s">
        <v>169</v>
      </c>
      <c r="E1480" s="18">
        <v>7</v>
      </c>
      <c r="F1480" s="18">
        <v>894</v>
      </c>
      <c r="G1480" s="19">
        <f>F1480/894</f>
        <v>1</v>
      </c>
      <c r="H1480" s="16"/>
      <c r="I1480" s="16"/>
      <c r="J1480" s="16"/>
      <c r="K1480" s="16"/>
      <c r="L1480" s="16"/>
      <c r="M1480" s="16"/>
      <c r="N1480" s="16"/>
      <c r="O1480" s="16"/>
      <c r="P1480" s="16"/>
      <c r="Q1480" s="16"/>
      <c r="R1480" s="16"/>
      <c r="S1480" s="16"/>
      <c r="T1480" s="16"/>
      <c r="U1480" s="16"/>
      <c r="V1480" s="16"/>
      <c r="W1480" s="16"/>
      <c r="X1480" s="16"/>
      <c r="Y1480" s="16"/>
      <c r="Z1480" s="16"/>
    </row>
    <row r="1481" spans="1:26" ht="15.75" customHeight="1">
      <c r="A1481" s="21" t="s">
        <v>1100</v>
      </c>
      <c r="B1481" s="18">
        <v>1</v>
      </c>
      <c r="C1481" s="35" t="s">
        <v>1098</v>
      </c>
      <c r="D1481" s="16" t="s">
        <v>195</v>
      </c>
      <c r="E1481" s="18">
        <v>33</v>
      </c>
      <c r="F1481" s="18">
        <v>1298</v>
      </c>
      <c r="G1481" s="19">
        <f>F1481/1298</f>
        <v>1</v>
      </c>
      <c r="H1481" s="16"/>
      <c r="I1481" s="16"/>
      <c r="J1481" s="16"/>
      <c r="K1481" s="16"/>
      <c r="L1481" s="16"/>
      <c r="M1481" s="16"/>
      <c r="N1481" s="16"/>
      <c r="O1481" s="16"/>
      <c r="P1481" s="16"/>
      <c r="Q1481" s="16"/>
      <c r="R1481" s="16"/>
      <c r="S1481" s="16"/>
      <c r="T1481" s="16"/>
      <c r="U1481" s="16"/>
      <c r="V1481" s="16"/>
      <c r="W1481" s="16"/>
      <c r="X1481" s="16"/>
      <c r="Y1481" s="16"/>
      <c r="Z1481" s="16"/>
    </row>
    <row r="1482" spans="1:26" ht="15.75" customHeight="1">
      <c r="A1482" s="21" t="s">
        <v>1101</v>
      </c>
      <c r="B1482" s="18">
        <v>3</v>
      </c>
      <c r="C1482" s="35">
        <v>4714781021227</v>
      </c>
      <c r="D1482" s="16" t="s">
        <v>862</v>
      </c>
      <c r="E1482" s="18">
        <v>2</v>
      </c>
      <c r="F1482" s="18">
        <v>118</v>
      </c>
      <c r="G1482" s="19">
        <f t="shared" ref="G1482:G1484" si="101">F1482/414</f>
        <v>0.28502415458937197</v>
      </c>
      <c r="H1482" s="16"/>
      <c r="I1482" s="16"/>
      <c r="J1482" s="16"/>
      <c r="K1482" s="16"/>
      <c r="L1482" s="16"/>
      <c r="M1482" s="16"/>
      <c r="N1482" s="16"/>
      <c r="O1482" s="16"/>
      <c r="P1482" s="16"/>
      <c r="Q1482" s="16"/>
      <c r="R1482" s="16"/>
      <c r="S1482" s="16"/>
      <c r="T1482" s="16"/>
      <c r="U1482" s="16"/>
      <c r="V1482" s="16"/>
      <c r="W1482" s="16"/>
      <c r="X1482" s="16"/>
      <c r="Y1482" s="16"/>
      <c r="Z1482" s="16"/>
    </row>
    <row r="1483" spans="1:26" ht="15.75" customHeight="1">
      <c r="A1483" s="21"/>
      <c r="B1483" s="18"/>
      <c r="C1483" s="35">
        <v>4714781021234</v>
      </c>
      <c r="D1483" s="16" t="s">
        <v>864</v>
      </c>
      <c r="E1483" s="18">
        <v>2</v>
      </c>
      <c r="F1483" s="18">
        <v>118</v>
      </c>
      <c r="G1483" s="19">
        <f t="shared" si="101"/>
        <v>0.28502415458937197</v>
      </c>
      <c r="H1483" s="16"/>
      <c r="I1483" s="16"/>
      <c r="J1483" s="16"/>
      <c r="K1483" s="16"/>
      <c r="L1483" s="16"/>
      <c r="M1483" s="16"/>
      <c r="N1483" s="16"/>
      <c r="O1483" s="16"/>
      <c r="P1483" s="16"/>
      <c r="Q1483" s="16"/>
      <c r="R1483" s="16"/>
      <c r="S1483" s="16"/>
      <c r="T1483" s="16"/>
      <c r="U1483" s="16"/>
      <c r="V1483" s="16"/>
      <c r="W1483" s="16"/>
      <c r="X1483" s="16"/>
      <c r="Y1483" s="16"/>
      <c r="Z1483" s="16"/>
    </row>
    <row r="1484" spans="1:26" ht="15.75" customHeight="1">
      <c r="A1484" s="21"/>
      <c r="B1484" s="18"/>
      <c r="C1484" s="35">
        <v>4714781021241</v>
      </c>
      <c r="D1484" s="16" t="s">
        <v>867</v>
      </c>
      <c r="E1484" s="18">
        <v>3</v>
      </c>
      <c r="F1484" s="18">
        <v>178</v>
      </c>
      <c r="G1484" s="19">
        <f t="shared" si="101"/>
        <v>0.42995169082125606</v>
      </c>
      <c r="H1484" s="16"/>
      <c r="I1484" s="16"/>
      <c r="J1484" s="16"/>
      <c r="K1484" s="16"/>
      <c r="L1484" s="16"/>
      <c r="M1484" s="16"/>
      <c r="N1484" s="16"/>
      <c r="O1484" s="16"/>
      <c r="P1484" s="16"/>
      <c r="Q1484" s="16"/>
      <c r="R1484" s="16"/>
      <c r="S1484" s="16"/>
      <c r="T1484" s="16"/>
      <c r="U1484" s="16"/>
      <c r="V1484" s="16"/>
      <c r="W1484" s="16"/>
      <c r="X1484" s="16"/>
      <c r="Y1484" s="16"/>
      <c r="Z1484" s="16"/>
    </row>
    <row r="1485" spans="1:26" ht="15.75" customHeight="1">
      <c r="A1485" s="21" t="s">
        <v>1054</v>
      </c>
      <c r="B1485" s="18">
        <v>2</v>
      </c>
      <c r="C1485" s="35" t="s">
        <v>37</v>
      </c>
      <c r="D1485" s="16" t="s">
        <v>732</v>
      </c>
      <c r="E1485" s="18">
        <v>1</v>
      </c>
      <c r="F1485" s="18">
        <v>380</v>
      </c>
      <c r="G1485" s="19">
        <f t="shared" ref="G1485:G1494" si="102">F1485/660</f>
        <v>0.5757575757575758</v>
      </c>
      <c r="H1485" s="16"/>
      <c r="I1485" s="16"/>
      <c r="J1485" s="16"/>
      <c r="K1485" s="16"/>
      <c r="L1485" s="16"/>
      <c r="M1485" s="16"/>
      <c r="N1485" s="16"/>
      <c r="O1485" s="16"/>
      <c r="P1485" s="16"/>
      <c r="Q1485" s="16"/>
      <c r="R1485" s="16"/>
      <c r="S1485" s="16"/>
      <c r="T1485" s="16"/>
      <c r="U1485" s="16"/>
      <c r="V1485" s="16"/>
      <c r="W1485" s="16"/>
      <c r="X1485" s="16"/>
      <c r="Y1485" s="16"/>
      <c r="Z1485" s="16"/>
    </row>
    <row r="1486" spans="1:26" ht="15.75" customHeight="1">
      <c r="A1486" s="21"/>
      <c r="B1486" s="18"/>
      <c r="C1486" s="35" t="s">
        <v>29</v>
      </c>
      <c r="D1486" s="16" t="s">
        <v>1055</v>
      </c>
      <c r="E1486" s="18">
        <v>1</v>
      </c>
      <c r="F1486" s="18">
        <v>280</v>
      </c>
      <c r="G1486" s="19">
        <f t="shared" si="102"/>
        <v>0.42424242424242425</v>
      </c>
      <c r="H1486" s="16"/>
      <c r="I1486" s="16"/>
      <c r="J1486" s="16"/>
      <c r="K1486" s="16"/>
      <c r="L1486" s="16"/>
      <c r="M1486" s="16"/>
      <c r="N1486" s="16"/>
      <c r="O1486" s="16"/>
      <c r="P1486" s="16"/>
      <c r="Q1486" s="16"/>
      <c r="R1486" s="16"/>
      <c r="S1486" s="16"/>
      <c r="T1486" s="16"/>
      <c r="U1486" s="16"/>
      <c r="V1486" s="16"/>
      <c r="W1486" s="16"/>
      <c r="X1486" s="16"/>
      <c r="Y1486" s="16"/>
      <c r="Z1486" s="16"/>
    </row>
    <row r="1487" spans="1:26" ht="15.75" customHeight="1">
      <c r="A1487" s="21" t="s">
        <v>1056</v>
      </c>
      <c r="B1487" s="18">
        <v>2</v>
      </c>
      <c r="C1487" s="35" t="s">
        <v>37</v>
      </c>
      <c r="D1487" s="16" t="s">
        <v>732</v>
      </c>
      <c r="E1487" s="18">
        <v>1</v>
      </c>
      <c r="F1487" s="18">
        <v>380</v>
      </c>
      <c r="G1487" s="19">
        <f t="shared" si="102"/>
        <v>0.5757575757575758</v>
      </c>
      <c r="H1487" s="16"/>
      <c r="I1487" s="16"/>
      <c r="J1487" s="16"/>
      <c r="K1487" s="16"/>
      <c r="L1487" s="16"/>
      <c r="M1487" s="16"/>
      <c r="N1487" s="16"/>
      <c r="O1487" s="16"/>
      <c r="P1487" s="16"/>
      <c r="Q1487" s="16"/>
      <c r="R1487" s="16"/>
      <c r="S1487" s="16"/>
      <c r="T1487" s="16"/>
      <c r="U1487" s="16"/>
      <c r="V1487" s="16"/>
      <c r="W1487" s="16"/>
      <c r="X1487" s="16"/>
      <c r="Y1487" s="16"/>
      <c r="Z1487" s="16"/>
    </row>
    <row r="1488" spans="1:26" ht="15.75" customHeight="1">
      <c r="A1488" s="21"/>
      <c r="B1488" s="18"/>
      <c r="C1488" s="35" t="s">
        <v>31</v>
      </c>
      <c r="D1488" s="16" t="s">
        <v>1057</v>
      </c>
      <c r="E1488" s="18">
        <v>1</v>
      </c>
      <c r="F1488" s="18">
        <v>280</v>
      </c>
      <c r="G1488" s="19">
        <f t="shared" si="102"/>
        <v>0.42424242424242425</v>
      </c>
      <c r="H1488" s="16"/>
      <c r="I1488" s="16"/>
      <c r="J1488" s="16"/>
      <c r="K1488" s="16"/>
      <c r="L1488" s="16"/>
      <c r="M1488" s="16"/>
      <c r="N1488" s="16"/>
      <c r="O1488" s="16"/>
      <c r="P1488" s="16"/>
      <c r="Q1488" s="16"/>
      <c r="R1488" s="16"/>
      <c r="S1488" s="16"/>
      <c r="T1488" s="16"/>
      <c r="U1488" s="16"/>
      <c r="V1488" s="16"/>
      <c r="W1488" s="16"/>
      <c r="X1488" s="16"/>
      <c r="Y1488" s="16"/>
      <c r="Z1488" s="16"/>
    </row>
    <row r="1489" spans="1:26" ht="15.75" customHeight="1">
      <c r="A1489" s="21" t="s">
        <v>1058</v>
      </c>
      <c r="B1489" s="18">
        <v>2</v>
      </c>
      <c r="C1489" s="35" t="s">
        <v>37</v>
      </c>
      <c r="D1489" s="16" t="s">
        <v>732</v>
      </c>
      <c r="E1489" s="18">
        <v>1</v>
      </c>
      <c r="F1489" s="18">
        <v>380</v>
      </c>
      <c r="G1489" s="19">
        <f t="shared" si="102"/>
        <v>0.5757575757575758</v>
      </c>
      <c r="H1489" s="16"/>
      <c r="I1489" s="16"/>
      <c r="J1489" s="16"/>
      <c r="K1489" s="16"/>
      <c r="L1489" s="16"/>
      <c r="M1489" s="16"/>
      <c r="N1489" s="16"/>
      <c r="O1489" s="16"/>
      <c r="P1489" s="16"/>
      <c r="Q1489" s="16"/>
      <c r="R1489" s="16"/>
      <c r="S1489" s="16"/>
      <c r="T1489" s="16"/>
      <c r="U1489" s="16"/>
      <c r="V1489" s="16"/>
      <c r="W1489" s="16"/>
      <c r="X1489" s="16"/>
      <c r="Y1489" s="16"/>
      <c r="Z1489" s="16"/>
    </row>
    <row r="1490" spans="1:26" ht="15.75" customHeight="1">
      <c r="A1490" s="21"/>
      <c r="B1490" s="18"/>
      <c r="C1490" s="35" t="s">
        <v>25</v>
      </c>
      <c r="D1490" s="16" t="s">
        <v>1059</v>
      </c>
      <c r="E1490" s="18">
        <v>1</v>
      </c>
      <c r="F1490" s="18">
        <v>280</v>
      </c>
      <c r="G1490" s="19">
        <f t="shared" si="102"/>
        <v>0.42424242424242425</v>
      </c>
      <c r="H1490" s="16"/>
      <c r="I1490" s="16"/>
      <c r="J1490" s="16"/>
      <c r="K1490" s="16"/>
      <c r="L1490" s="16"/>
      <c r="M1490" s="16"/>
      <c r="N1490" s="16"/>
      <c r="O1490" s="16"/>
      <c r="P1490" s="16"/>
      <c r="Q1490" s="16"/>
      <c r="R1490" s="16"/>
      <c r="S1490" s="16"/>
      <c r="T1490" s="16"/>
      <c r="U1490" s="16"/>
      <c r="V1490" s="16"/>
      <c r="W1490" s="16"/>
      <c r="X1490" s="16"/>
      <c r="Y1490" s="16"/>
      <c r="Z1490" s="16"/>
    </row>
    <row r="1491" spans="1:26" ht="15.75" customHeight="1">
      <c r="A1491" s="21" t="s">
        <v>1060</v>
      </c>
      <c r="B1491" s="18">
        <v>2</v>
      </c>
      <c r="C1491" s="35" t="s">
        <v>37</v>
      </c>
      <c r="D1491" s="16" t="s">
        <v>732</v>
      </c>
      <c r="E1491" s="18">
        <v>1</v>
      </c>
      <c r="F1491" s="18">
        <v>380</v>
      </c>
      <c r="G1491" s="19">
        <f t="shared" si="102"/>
        <v>0.5757575757575758</v>
      </c>
      <c r="H1491" s="16"/>
      <c r="I1491" s="16"/>
      <c r="J1491" s="16"/>
      <c r="K1491" s="16"/>
      <c r="L1491" s="16"/>
      <c r="M1491" s="16"/>
      <c r="N1491" s="16"/>
      <c r="O1491" s="16"/>
      <c r="P1491" s="16"/>
      <c r="Q1491" s="16"/>
      <c r="R1491" s="16"/>
      <c r="S1491" s="16"/>
      <c r="T1491" s="16"/>
      <c r="U1491" s="16"/>
      <c r="V1491" s="16"/>
      <c r="W1491" s="16"/>
      <c r="X1491" s="16"/>
      <c r="Y1491" s="16"/>
      <c r="Z1491" s="16"/>
    </row>
    <row r="1492" spans="1:26" ht="15.75" customHeight="1">
      <c r="A1492" s="21"/>
      <c r="B1492" s="18"/>
      <c r="C1492" s="35" t="s">
        <v>23</v>
      </c>
      <c r="D1492" s="16" t="s">
        <v>1061</v>
      </c>
      <c r="E1492" s="18">
        <v>1</v>
      </c>
      <c r="F1492" s="18">
        <v>280</v>
      </c>
      <c r="G1492" s="19">
        <f t="shared" si="102"/>
        <v>0.42424242424242425</v>
      </c>
      <c r="H1492" s="16"/>
      <c r="I1492" s="16"/>
      <c r="J1492" s="16"/>
      <c r="K1492" s="16"/>
      <c r="L1492" s="16"/>
      <c r="M1492" s="16"/>
      <c r="N1492" s="16"/>
      <c r="O1492" s="16"/>
      <c r="P1492" s="16"/>
      <c r="Q1492" s="16"/>
      <c r="R1492" s="16"/>
      <c r="S1492" s="16"/>
      <c r="T1492" s="16"/>
      <c r="U1492" s="16"/>
      <c r="V1492" s="16"/>
      <c r="W1492" s="16"/>
      <c r="X1492" s="16"/>
      <c r="Y1492" s="16"/>
      <c r="Z1492" s="16"/>
    </row>
    <row r="1493" spans="1:26" ht="15.75" customHeight="1">
      <c r="A1493" s="21" t="s">
        <v>1053</v>
      </c>
      <c r="B1493" s="18">
        <v>2</v>
      </c>
      <c r="C1493" s="35" t="s">
        <v>37</v>
      </c>
      <c r="D1493" s="16" t="s">
        <v>732</v>
      </c>
      <c r="E1493" s="18">
        <v>1</v>
      </c>
      <c r="F1493" s="18">
        <v>380</v>
      </c>
      <c r="G1493" s="19">
        <f t="shared" si="102"/>
        <v>0.5757575757575758</v>
      </c>
      <c r="H1493" s="16"/>
      <c r="I1493" s="16"/>
      <c r="J1493" s="16"/>
      <c r="K1493" s="16"/>
      <c r="L1493" s="16"/>
      <c r="M1493" s="16"/>
      <c r="N1493" s="16"/>
      <c r="O1493" s="16"/>
      <c r="P1493" s="16"/>
      <c r="Q1493" s="16"/>
      <c r="R1493" s="16"/>
      <c r="S1493" s="16"/>
      <c r="T1493" s="16"/>
      <c r="U1493" s="16"/>
      <c r="V1493" s="16"/>
      <c r="W1493" s="16"/>
      <c r="X1493" s="16"/>
      <c r="Y1493" s="16"/>
      <c r="Z1493" s="16"/>
    </row>
    <row r="1494" spans="1:26" ht="15.75" customHeight="1">
      <c r="A1494" s="21"/>
      <c r="B1494" s="18"/>
      <c r="C1494" s="35" t="s">
        <v>27</v>
      </c>
      <c r="D1494" s="16" t="s">
        <v>1062</v>
      </c>
      <c r="E1494" s="18">
        <v>1</v>
      </c>
      <c r="F1494" s="18">
        <v>280</v>
      </c>
      <c r="G1494" s="19">
        <f t="shared" si="102"/>
        <v>0.42424242424242425</v>
      </c>
      <c r="H1494" s="16"/>
      <c r="I1494" s="16"/>
      <c r="J1494" s="16"/>
      <c r="K1494" s="16"/>
      <c r="L1494" s="16"/>
      <c r="M1494" s="16"/>
      <c r="N1494" s="16"/>
      <c r="O1494" s="16"/>
      <c r="P1494" s="16"/>
      <c r="Q1494" s="16"/>
      <c r="R1494" s="16"/>
      <c r="S1494" s="16"/>
      <c r="T1494" s="16"/>
      <c r="U1494" s="16"/>
      <c r="V1494" s="16"/>
      <c r="W1494" s="16"/>
      <c r="X1494" s="16"/>
      <c r="Y1494" s="16"/>
      <c r="Z1494" s="16"/>
    </row>
    <row r="1495" spans="1:26" ht="15.75" customHeight="1">
      <c r="A1495" s="21" t="s">
        <v>1063</v>
      </c>
      <c r="B1495" s="18">
        <v>1</v>
      </c>
      <c r="C1495" s="35" t="s">
        <v>39</v>
      </c>
      <c r="D1495" s="16" t="s">
        <v>544</v>
      </c>
      <c r="E1495" s="18">
        <v>2</v>
      </c>
      <c r="F1495" s="18">
        <v>180</v>
      </c>
      <c r="G1495" s="19">
        <f t="shared" ref="G1495:G1498" si="103">F1495/180</f>
        <v>1</v>
      </c>
      <c r="H1495" s="16"/>
      <c r="I1495" s="16"/>
      <c r="J1495" s="16"/>
      <c r="K1495" s="16"/>
      <c r="L1495" s="16"/>
      <c r="M1495" s="16"/>
      <c r="N1495" s="16"/>
      <c r="O1495" s="16"/>
      <c r="P1495" s="16"/>
      <c r="Q1495" s="16"/>
      <c r="R1495" s="16"/>
      <c r="S1495" s="16"/>
      <c r="T1495" s="16"/>
      <c r="U1495" s="16"/>
      <c r="V1495" s="16"/>
      <c r="W1495" s="16"/>
      <c r="X1495" s="16"/>
      <c r="Y1495" s="16"/>
      <c r="Z1495" s="16"/>
    </row>
    <row r="1496" spans="1:26" ht="15.75" customHeight="1">
      <c r="A1496" s="21" t="s">
        <v>1064</v>
      </c>
      <c r="B1496" s="18">
        <v>1</v>
      </c>
      <c r="C1496" s="35" t="s">
        <v>113</v>
      </c>
      <c r="D1496" s="16" t="s">
        <v>545</v>
      </c>
      <c r="E1496" s="18">
        <v>2</v>
      </c>
      <c r="F1496" s="18">
        <v>180</v>
      </c>
      <c r="G1496" s="19">
        <f t="shared" si="103"/>
        <v>1</v>
      </c>
      <c r="H1496" s="16"/>
      <c r="I1496" s="16"/>
      <c r="J1496" s="16"/>
      <c r="K1496" s="16"/>
      <c r="L1496" s="16"/>
      <c r="M1496" s="16"/>
      <c r="N1496" s="16"/>
      <c r="O1496" s="16"/>
      <c r="P1496" s="16"/>
      <c r="Q1496" s="16"/>
      <c r="R1496" s="16"/>
      <c r="S1496" s="16"/>
      <c r="T1496" s="16"/>
      <c r="U1496" s="16"/>
      <c r="V1496" s="16"/>
      <c r="W1496" s="16"/>
      <c r="X1496" s="16"/>
      <c r="Y1496" s="16"/>
      <c r="Z1496" s="16"/>
    </row>
    <row r="1497" spans="1:26" ht="15.75" customHeight="1">
      <c r="A1497" s="21" t="s">
        <v>1052</v>
      </c>
      <c r="B1497" s="18">
        <v>2</v>
      </c>
      <c r="C1497" s="35" t="s">
        <v>39</v>
      </c>
      <c r="D1497" s="16" t="s">
        <v>544</v>
      </c>
      <c r="E1497" s="18">
        <v>1</v>
      </c>
      <c r="F1497" s="18">
        <v>90</v>
      </c>
      <c r="G1497" s="19">
        <f t="shared" si="103"/>
        <v>0.5</v>
      </c>
      <c r="H1497" s="16"/>
      <c r="I1497" s="16"/>
      <c r="J1497" s="16"/>
      <c r="K1497" s="16"/>
      <c r="L1497" s="16"/>
      <c r="M1497" s="16"/>
      <c r="N1497" s="16"/>
      <c r="O1497" s="16"/>
      <c r="P1497" s="16"/>
      <c r="Q1497" s="16"/>
      <c r="R1497" s="16"/>
      <c r="S1497" s="16"/>
      <c r="T1497" s="16"/>
      <c r="U1497" s="16"/>
      <c r="V1497" s="16"/>
      <c r="W1497" s="16"/>
      <c r="X1497" s="16"/>
      <c r="Y1497" s="16"/>
      <c r="Z1497" s="16"/>
    </row>
    <row r="1498" spans="1:26" ht="15.75" customHeight="1">
      <c r="A1498" s="21"/>
      <c r="B1498" s="18"/>
      <c r="C1498" s="35" t="s">
        <v>113</v>
      </c>
      <c r="D1498" s="16" t="s">
        <v>545</v>
      </c>
      <c r="E1498" s="18">
        <v>1</v>
      </c>
      <c r="F1498" s="18">
        <v>90</v>
      </c>
      <c r="G1498" s="19">
        <f t="shared" si="103"/>
        <v>0.5</v>
      </c>
      <c r="H1498" s="16"/>
      <c r="I1498" s="16"/>
      <c r="J1498" s="16"/>
      <c r="K1498" s="16"/>
      <c r="L1498" s="16"/>
      <c r="M1498" s="16"/>
      <c r="N1498" s="16"/>
      <c r="O1498" s="16"/>
      <c r="P1498" s="16"/>
      <c r="Q1498" s="16"/>
      <c r="R1498" s="16"/>
      <c r="S1498" s="16"/>
      <c r="T1498" s="16"/>
      <c r="U1498" s="16"/>
      <c r="V1498" s="16"/>
      <c r="W1498" s="16"/>
      <c r="X1498" s="16"/>
      <c r="Y1498" s="16"/>
      <c r="Z1498" s="16"/>
    </row>
    <row r="1499" spans="1:26" ht="15.75" customHeight="1">
      <c r="A1499" s="21" t="s">
        <v>1065</v>
      </c>
      <c r="B1499" s="18">
        <v>1</v>
      </c>
      <c r="C1499" s="35" t="s">
        <v>126</v>
      </c>
      <c r="D1499" s="16" t="s">
        <v>322</v>
      </c>
      <c r="E1499" s="18">
        <v>2</v>
      </c>
      <c r="F1499" s="18">
        <v>599</v>
      </c>
      <c r="G1499" s="19">
        <f t="shared" ref="G1499:G1514" si="104">F1499/599</f>
        <v>1</v>
      </c>
      <c r="H1499" s="16"/>
      <c r="I1499" s="16"/>
      <c r="J1499" s="16"/>
      <c r="K1499" s="16"/>
      <c r="L1499" s="16"/>
      <c r="M1499" s="16"/>
      <c r="N1499" s="16"/>
      <c r="O1499" s="16"/>
      <c r="P1499" s="16"/>
      <c r="Q1499" s="16"/>
      <c r="R1499" s="16"/>
      <c r="S1499" s="16"/>
      <c r="T1499" s="16"/>
      <c r="U1499" s="16"/>
      <c r="V1499" s="16"/>
      <c r="W1499" s="16"/>
      <c r="X1499" s="16"/>
      <c r="Y1499" s="16"/>
      <c r="Z1499" s="16"/>
    </row>
    <row r="1500" spans="1:26" ht="15.75" customHeight="1">
      <c r="A1500" s="21" t="s">
        <v>1066</v>
      </c>
      <c r="B1500" s="18">
        <v>1</v>
      </c>
      <c r="C1500" s="35" t="s">
        <v>129</v>
      </c>
      <c r="D1500" s="16" t="s">
        <v>324</v>
      </c>
      <c r="E1500" s="18">
        <v>2</v>
      </c>
      <c r="F1500" s="18">
        <v>599</v>
      </c>
      <c r="G1500" s="19">
        <f t="shared" si="104"/>
        <v>1</v>
      </c>
      <c r="H1500" s="16"/>
      <c r="I1500" s="16"/>
      <c r="J1500" s="16"/>
      <c r="K1500" s="16"/>
      <c r="L1500" s="16"/>
      <c r="M1500" s="16"/>
      <c r="N1500" s="16"/>
      <c r="O1500" s="16"/>
      <c r="P1500" s="16"/>
      <c r="Q1500" s="16"/>
      <c r="R1500" s="16"/>
      <c r="S1500" s="16"/>
      <c r="T1500" s="16"/>
      <c r="U1500" s="16"/>
      <c r="V1500" s="16"/>
      <c r="W1500" s="16"/>
      <c r="X1500" s="16"/>
      <c r="Y1500" s="16"/>
      <c r="Z1500" s="16"/>
    </row>
    <row r="1501" spans="1:26" ht="15.75" customHeight="1">
      <c r="A1501" s="21" t="s">
        <v>1067</v>
      </c>
      <c r="B1501" s="18">
        <v>2</v>
      </c>
      <c r="C1501" s="35" t="s">
        <v>126</v>
      </c>
      <c r="D1501" s="16" t="s">
        <v>322</v>
      </c>
      <c r="E1501" s="18">
        <v>1</v>
      </c>
      <c r="F1501" s="18">
        <v>299</v>
      </c>
      <c r="G1501" s="19">
        <f t="shared" si="104"/>
        <v>0.4991652754590985</v>
      </c>
      <c r="H1501" s="16"/>
      <c r="I1501" s="16"/>
      <c r="J1501" s="16"/>
      <c r="K1501" s="16"/>
      <c r="L1501" s="16"/>
      <c r="M1501" s="16"/>
      <c r="N1501" s="16"/>
      <c r="O1501" s="16"/>
      <c r="P1501" s="16"/>
      <c r="Q1501" s="16"/>
      <c r="R1501" s="16"/>
      <c r="S1501" s="16"/>
      <c r="T1501" s="16"/>
      <c r="U1501" s="16"/>
      <c r="V1501" s="16"/>
      <c r="W1501" s="16"/>
      <c r="X1501" s="16"/>
      <c r="Y1501" s="16"/>
      <c r="Z1501" s="16"/>
    </row>
    <row r="1502" spans="1:26" ht="15.75" customHeight="1">
      <c r="A1502" s="21"/>
      <c r="B1502" s="18"/>
      <c r="C1502" s="35" t="s">
        <v>129</v>
      </c>
      <c r="D1502" s="16" t="s">
        <v>324</v>
      </c>
      <c r="E1502" s="18">
        <v>1</v>
      </c>
      <c r="F1502" s="18">
        <v>300</v>
      </c>
      <c r="G1502" s="19">
        <f t="shared" si="104"/>
        <v>0.5008347245409015</v>
      </c>
      <c r="H1502" s="16"/>
      <c r="I1502" s="16"/>
      <c r="J1502" s="16"/>
      <c r="K1502" s="16"/>
      <c r="L1502" s="16"/>
      <c r="M1502" s="16"/>
      <c r="N1502" s="16"/>
      <c r="O1502" s="16"/>
      <c r="P1502" s="16"/>
      <c r="Q1502" s="16"/>
      <c r="R1502" s="16"/>
      <c r="S1502" s="16"/>
      <c r="T1502" s="16"/>
      <c r="U1502" s="16"/>
      <c r="V1502" s="16"/>
      <c r="W1502" s="16"/>
      <c r="X1502" s="16"/>
      <c r="Y1502" s="16"/>
      <c r="Z1502" s="16"/>
    </row>
    <row r="1503" spans="1:26" ht="15.75" customHeight="1">
      <c r="A1503" s="21" t="s">
        <v>1068</v>
      </c>
      <c r="B1503" s="18">
        <v>1</v>
      </c>
      <c r="C1503" s="35" t="s">
        <v>121</v>
      </c>
      <c r="D1503" s="16" t="s">
        <v>325</v>
      </c>
      <c r="E1503" s="18">
        <v>2</v>
      </c>
      <c r="F1503" s="18">
        <v>599</v>
      </c>
      <c r="G1503" s="19">
        <f t="shared" si="104"/>
        <v>1</v>
      </c>
      <c r="H1503" s="16"/>
      <c r="I1503" s="16"/>
      <c r="J1503" s="16"/>
      <c r="K1503" s="16"/>
      <c r="L1503" s="16"/>
      <c r="M1503" s="16"/>
      <c r="N1503" s="16"/>
      <c r="O1503" s="16"/>
      <c r="P1503" s="16"/>
      <c r="Q1503" s="16"/>
      <c r="R1503" s="16"/>
      <c r="S1503" s="16"/>
      <c r="T1503" s="16"/>
      <c r="U1503" s="16"/>
      <c r="V1503" s="16"/>
      <c r="W1503" s="16"/>
      <c r="X1503" s="16"/>
      <c r="Y1503" s="16"/>
      <c r="Z1503" s="16"/>
    </row>
    <row r="1504" spans="1:26" ht="15.75" customHeight="1">
      <c r="A1504" s="21" t="s">
        <v>1069</v>
      </c>
      <c r="B1504" s="18">
        <v>1</v>
      </c>
      <c r="C1504" s="35" t="s">
        <v>123</v>
      </c>
      <c r="D1504" s="16" t="s">
        <v>326</v>
      </c>
      <c r="E1504" s="18">
        <v>2</v>
      </c>
      <c r="F1504" s="18">
        <v>599</v>
      </c>
      <c r="G1504" s="19">
        <f t="shared" si="104"/>
        <v>1</v>
      </c>
      <c r="H1504" s="16"/>
      <c r="I1504" s="16"/>
      <c r="J1504" s="16"/>
      <c r="K1504" s="16"/>
      <c r="L1504" s="16"/>
      <c r="M1504" s="16"/>
      <c r="N1504" s="16"/>
      <c r="O1504" s="16"/>
      <c r="P1504" s="16"/>
      <c r="Q1504" s="16"/>
      <c r="R1504" s="16"/>
      <c r="S1504" s="16"/>
      <c r="T1504" s="16"/>
      <c r="U1504" s="16"/>
      <c r="V1504" s="16"/>
      <c r="W1504" s="16"/>
      <c r="X1504" s="16"/>
      <c r="Y1504" s="16"/>
      <c r="Z1504" s="16"/>
    </row>
    <row r="1505" spans="1:26" ht="15.75" customHeight="1">
      <c r="A1505" s="21" t="s">
        <v>1070</v>
      </c>
      <c r="B1505" s="18">
        <v>2</v>
      </c>
      <c r="C1505" s="35" t="s">
        <v>121</v>
      </c>
      <c r="D1505" s="16" t="s">
        <v>325</v>
      </c>
      <c r="E1505" s="18">
        <v>1</v>
      </c>
      <c r="F1505" s="18">
        <v>299</v>
      </c>
      <c r="G1505" s="19">
        <f t="shared" si="104"/>
        <v>0.4991652754590985</v>
      </c>
      <c r="H1505" s="16"/>
      <c r="I1505" s="16"/>
      <c r="J1505" s="16"/>
      <c r="K1505" s="16"/>
      <c r="L1505" s="16"/>
      <c r="M1505" s="16"/>
      <c r="N1505" s="16"/>
      <c r="O1505" s="16"/>
      <c r="P1505" s="16"/>
      <c r="Q1505" s="16"/>
      <c r="R1505" s="16"/>
      <c r="S1505" s="16"/>
      <c r="T1505" s="16"/>
      <c r="U1505" s="16"/>
      <c r="V1505" s="16"/>
      <c r="W1505" s="16"/>
      <c r="X1505" s="16"/>
      <c r="Y1505" s="16"/>
      <c r="Z1505" s="16"/>
    </row>
    <row r="1506" spans="1:26" ht="15.75" customHeight="1">
      <c r="A1506" s="21"/>
      <c r="B1506" s="18"/>
      <c r="C1506" s="35" t="s">
        <v>123</v>
      </c>
      <c r="D1506" s="16" t="s">
        <v>326</v>
      </c>
      <c r="E1506" s="18">
        <v>1</v>
      </c>
      <c r="F1506" s="18">
        <v>300</v>
      </c>
      <c r="G1506" s="19">
        <f t="shared" si="104"/>
        <v>0.5008347245409015</v>
      </c>
      <c r="H1506" s="16"/>
      <c r="I1506" s="16"/>
      <c r="J1506" s="16"/>
      <c r="K1506" s="16"/>
      <c r="L1506" s="16"/>
      <c r="M1506" s="16"/>
      <c r="N1506" s="16"/>
      <c r="O1506" s="16"/>
      <c r="P1506" s="16"/>
      <c r="Q1506" s="16"/>
      <c r="R1506" s="16"/>
      <c r="S1506" s="16"/>
      <c r="T1506" s="16"/>
      <c r="U1506" s="16"/>
      <c r="V1506" s="16"/>
      <c r="W1506" s="16"/>
      <c r="X1506" s="16"/>
      <c r="Y1506" s="16"/>
      <c r="Z1506" s="16"/>
    </row>
    <row r="1507" spans="1:26" ht="15.75" customHeight="1">
      <c r="A1507" s="21" t="s">
        <v>1071</v>
      </c>
      <c r="B1507" s="18">
        <v>2</v>
      </c>
      <c r="C1507" s="35" t="s">
        <v>126</v>
      </c>
      <c r="D1507" s="16" t="s">
        <v>322</v>
      </c>
      <c r="E1507" s="18">
        <v>1</v>
      </c>
      <c r="F1507" s="18">
        <v>299</v>
      </c>
      <c r="G1507" s="19">
        <f t="shared" si="104"/>
        <v>0.4991652754590985</v>
      </c>
      <c r="H1507" s="16"/>
      <c r="I1507" s="16"/>
      <c r="J1507" s="16"/>
      <c r="K1507" s="16"/>
      <c r="L1507" s="16"/>
      <c r="M1507" s="16"/>
      <c r="N1507" s="16"/>
      <c r="O1507" s="16"/>
      <c r="P1507" s="16"/>
      <c r="Q1507" s="16"/>
      <c r="R1507" s="16"/>
      <c r="S1507" s="16"/>
      <c r="T1507" s="16"/>
      <c r="U1507" s="16"/>
      <c r="V1507" s="16"/>
      <c r="W1507" s="16"/>
      <c r="X1507" s="16"/>
      <c r="Y1507" s="16"/>
      <c r="Z1507" s="16"/>
    </row>
    <row r="1508" spans="1:26" ht="15.75" customHeight="1">
      <c r="A1508" s="21"/>
      <c r="B1508" s="18"/>
      <c r="C1508" s="35" t="s">
        <v>121</v>
      </c>
      <c r="D1508" s="16" t="s">
        <v>325</v>
      </c>
      <c r="E1508" s="18">
        <v>1</v>
      </c>
      <c r="F1508" s="18">
        <v>300</v>
      </c>
      <c r="G1508" s="19">
        <f t="shared" si="104"/>
        <v>0.5008347245409015</v>
      </c>
      <c r="H1508" s="16"/>
      <c r="I1508" s="16"/>
      <c r="J1508" s="16"/>
      <c r="K1508" s="16"/>
      <c r="L1508" s="16"/>
      <c r="M1508" s="16"/>
      <c r="N1508" s="16"/>
      <c r="O1508" s="16"/>
      <c r="P1508" s="16"/>
      <c r="Q1508" s="16"/>
      <c r="R1508" s="16"/>
      <c r="S1508" s="16"/>
      <c r="T1508" s="16"/>
      <c r="U1508" s="16"/>
      <c r="V1508" s="16"/>
      <c r="W1508" s="16"/>
      <c r="X1508" s="16"/>
      <c r="Y1508" s="16"/>
      <c r="Z1508" s="16"/>
    </row>
    <row r="1509" spans="1:26" ht="15.75" customHeight="1">
      <c r="A1509" s="21" t="s">
        <v>1072</v>
      </c>
      <c r="B1509" s="18">
        <v>2</v>
      </c>
      <c r="C1509" s="35" t="s">
        <v>126</v>
      </c>
      <c r="D1509" s="16" t="s">
        <v>322</v>
      </c>
      <c r="E1509" s="18">
        <v>1</v>
      </c>
      <c r="F1509" s="18">
        <v>299</v>
      </c>
      <c r="G1509" s="19">
        <f t="shared" si="104"/>
        <v>0.4991652754590985</v>
      </c>
      <c r="H1509" s="16"/>
      <c r="I1509" s="16"/>
      <c r="J1509" s="16"/>
      <c r="K1509" s="16"/>
      <c r="L1509" s="16"/>
      <c r="M1509" s="16"/>
      <c r="N1509" s="16"/>
      <c r="O1509" s="16"/>
      <c r="P1509" s="16"/>
      <c r="Q1509" s="16"/>
      <c r="R1509" s="16"/>
      <c r="S1509" s="16"/>
      <c r="T1509" s="16"/>
      <c r="U1509" s="16"/>
      <c r="V1509" s="16"/>
      <c r="W1509" s="16"/>
      <c r="X1509" s="16"/>
      <c r="Y1509" s="16"/>
      <c r="Z1509" s="16"/>
    </row>
    <row r="1510" spans="1:26" ht="15.75" customHeight="1">
      <c r="A1510" s="21"/>
      <c r="B1510" s="18"/>
      <c r="C1510" s="35" t="s">
        <v>123</v>
      </c>
      <c r="D1510" s="16" t="s">
        <v>326</v>
      </c>
      <c r="E1510" s="18">
        <v>1</v>
      </c>
      <c r="F1510" s="18">
        <v>300</v>
      </c>
      <c r="G1510" s="19">
        <f t="shared" si="104"/>
        <v>0.5008347245409015</v>
      </c>
      <c r="H1510" s="16"/>
      <c r="I1510" s="16"/>
      <c r="J1510" s="16"/>
      <c r="K1510" s="16"/>
      <c r="L1510" s="16"/>
      <c r="M1510" s="16"/>
      <c r="N1510" s="16"/>
      <c r="O1510" s="16"/>
      <c r="P1510" s="16"/>
      <c r="Q1510" s="16"/>
      <c r="R1510" s="16"/>
      <c r="S1510" s="16"/>
      <c r="T1510" s="16"/>
      <c r="U1510" s="16"/>
      <c r="V1510" s="16"/>
      <c r="W1510" s="16"/>
      <c r="X1510" s="16"/>
      <c r="Y1510" s="16"/>
      <c r="Z1510" s="16"/>
    </row>
    <row r="1511" spans="1:26" ht="15.75" customHeight="1">
      <c r="A1511" s="21" t="s">
        <v>1073</v>
      </c>
      <c r="B1511" s="18">
        <v>2</v>
      </c>
      <c r="C1511" s="35" t="s">
        <v>129</v>
      </c>
      <c r="D1511" s="16" t="s">
        <v>324</v>
      </c>
      <c r="E1511" s="18">
        <v>1</v>
      </c>
      <c r="F1511" s="18">
        <v>299</v>
      </c>
      <c r="G1511" s="19">
        <f t="shared" si="104"/>
        <v>0.4991652754590985</v>
      </c>
      <c r="H1511" s="16"/>
      <c r="I1511" s="16"/>
      <c r="J1511" s="16"/>
      <c r="K1511" s="16"/>
      <c r="L1511" s="16"/>
      <c r="M1511" s="16"/>
      <c r="N1511" s="16"/>
      <c r="O1511" s="16"/>
      <c r="P1511" s="16"/>
      <c r="Q1511" s="16"/>
      <c r="R1511" s="16"/>
      <c r="S1511" s="16"/>
      <c r="T1511" s="16"/>
      <c r="U1511" s="16"/>
      <c r="V1511" s="16"/>
      <c r="W1511" s="16"/>
      <c r="X1511" s="16"/>
      <c r="Y1511" s="16"/>
      <c r="Z1511" s="16"/>
    </row>
    <row r="1512" spans="1:26" ht="15.75" customHeight="1">
      <c r="A1512" s="21"/>
      <c r="B1512" s="18"/>
      <c r="C1512" s="35" t="s">
        <v>121</v>
      </c>
      <c r="D1512" s="16" t="s">
        <v>325</v>
      </c>
      <c r="E1512" s="18">
        <v>1</v>
      </c>
      <c r="F1512" s="18">
        <v>300</v>
      </c>
      <c r="G1512" s="19">
        <f t="shared" si="104"/>
        <v>0.5008347245409015</v>
      </c>
      <c r="H1512" s="16"/>
      <c r="I1512" s="16"/>
      <c r="J1512" s="16"/>
      <c r="K1512" s="16"/>
      <c r="L1512" s="16"/>
      <c r="M1512" s="16"/>
      <c r="N1512" s="16"/>
      <c r="O1512" s="16"/>
      <c r="P1512" s="16"/>
      <c r="Q1512" s="16"/>
      <c r="R1512" s="16"/>
      <c r="S1512" s="16"/>
      <c r="T1512" s="16"/>
      <c r="U1512" s="16"/>
      <c r="V1512" s="16"/>
      <c r="W1512" s="16"/>
      <c r="X1512" s="16"/>
      <c r="Y1512" s="16"/>
      <c r="Z1512" s="16"/>
    </row>
    <row r="1513" spans="1:26" ht="15.75" customHeight="1">
      <c r="A1513" s="21" t="s">
        <v>1074</v>
      </c>
      <c r="B1513" s="18">
        <v>2</v>
      </c>
      <c r="C1513" s="35" t="s">
        <v>129</v>
      </c>
      <c r="D1513" s="16" t="s">
        <v>324</v>
      </c>
      <c r="E1513" s="18">
        <v>1</v>
      </c>
      <c r="F1513" s="18">
        <v>299</v>
      </c>
      <c r="G1513" s="19">
        <f t="shared" si="104"/>
        <v>0.4991652754590985</v>
      </c>
      <c r="H1513" s="16"/>
      <c r="I1513" s="16"/>
      <c r="J1513" s="16"/>
      <c r="K1513" s="16"/>
      <c r="L1513" s="16"/>
      <c r="M1513" s="16"/>
      <c r="N1513" s="16"/>
      <c r="O1513" s="16"/>
      <c r="P1513" s="16"/>
      <c r="Q1513" s="16"/>
      <c r="R1513" s="16"/>
      <c r="S1513" s="16"/>
      <c r="T1513" s="16"/>
      <c r="U1513" s="16"/>
      <c r="V1513" s="16"/>
      <c r="W1513" s="16"/>
      <c r="X1513" s="16"/>
      <c r="Y1513" s="16"/>
      <c r="Z1513" s="16"/>
    </row>
    <row r="1514" spans="1:26" ht="15.75" customHeight="1">
      <c r="A1514" s="21"/>
      <c r="B1514" s="18"/>
      <c r="C1514" s="35" t="s">
        <v>123</v>
      </c>
      <c r="D1514" s="16" t="s">
        <v>326</v>
      </c>
      <c r="E1514" s="18">
        <v>1</v>
      </c>
      <c r="F1514" s="18">
        <v>300</v>
      </c>
      <c r="G1514" s="19">
        <f t="shared" si="104"/>
        <v>0.5008347245409015</v>
      </c>
      <c r="H1514" s="16"/>
      <c r="I1514" s="16"/>
      <c r="J1514" s="16"/>
      <c r="K1514" s="16"/>
      <c r="L1514" s="16"/>
      <c r="M1514" s="16"/>
      <c r="N1514" s="16"/>
      <c r="O1514" s="16"/>
      <c r="P1514" s="16"/>
      <c r="Q1514" s="16"/>
      <c r="R1514" s="16"/>
      <c r="S1514" s="16"/>
      <c r="T1514" s="16"/>
      <c r="U1514" s="16"/>
      <c r="V1514" s="16"/>
      <c r="W1514" s="16"/>
      <c r="X1514" s="16"/>
      <c r="Y1514" s="16"/>
      <c r="Z1514" s="16"/>
    </row>
    <row r="1515" spans="1:26" ht="15.75" customHeight="1">
      <c r="A1515" s="21" t="s">
        <v>1051</v>
      </c>
      <c r="B1515" s="18">
        <v>2</v>
      </c>
      <c r="C1515" s="35" t="s">
        <v>133</v>
      </c>
      <c r="D1515" s="16" t="s">
        <v>323</v>
      </c>
      <c r="E1515" s="18">
        <v>1</v>
      </c>
      <c r="F1515" s="18">
        <v>135</v>
      </c>
      <c r="G1515" s="19">
        <f t="shared" ref="G1515:G1524" si="105">F1515/269</f>
        <v>0.5018587360594795</v>
      </c>
      <c r="H1515" s="16"/>
      <c r="I1515" s="16"/>
      <c r="J1515" s="16"/>
      <c r="K1515" s="16"/>
      <c r="L1515" s="16"/>
      <c r="M1515" s="16"/>
      <c r="N1515" s="16"/>
      <c r="O1515" s="16"/>
      <c r="P1515" s="16"/>
      <c r="Q1515" s="16"/>
      <c r="R1515" s="16"/>
      <c r="S1515" s="16"/>
      <c r="T1515" s="16"/>
      <c r="U1515" s="16"/>
      <c r="V1515" s="16"/>
      <c r="W1515" s="16"/>
      <c r="X1515" s="16"/>
      <c r="Y1515" s="16"/>
      <c r="Z1515" s="16"/>
    </row>
    <row r="1516" spans="1:26" ht="15.75" customHeight="1">
      <c r="A1516" s="21"/>
      <c r="B1516" s="18"/>
      <c r="C1516" s="35" t="s">
        <v>128</v>
      </c>
      <c r="D1516" s="16" t="s">
        <v>305</v>
      </c>
      <c r="E1516" s="18">
        <v>1</v>
      </c>
      <c r="F1516" s="18">
        <v>134</v>
      </c>
      <c r="G1516" s="19">
        <f t="shared" si="105"/>
        <v>0.49814126394052044</v>
      </c>
      <c r="H1516" s="16"/>
      <c r="I1516" s="16"/>
      <c r="J1516" s="16"/>
      <c r="K1516" s="16"/>
      <c r="L1516" s="16"/>
      <c r="M1516" s="16"/>
      <c r="N1516" s="16"/>
      <c r="O1516" s="16"/>
      <c r="P1516" s="16"/>
      <c r="Q1516" s="16"/>
      <c r="R1516" s="16"/>
      <c r="S1516" s="16"/>
      <c r="T1516" s="16"/>
      <c r="U1516" s="16"/>
      <c r="V1516" s="16"/>
      <c r="W1516" s="16"/>
      <c r="X1516" s="16"/>
      <c r="Y1516" s="16"/>
      <c r="Z1516" s="16"/>
    </row>
    <row r="1517" spans="1:26" ht="15.75" customHeight="1">
      <c r="A1517" s="21" t="s">
        <v>1075</v>
      </c>
      <c r="B1517" s="18">
        <v>2</v>
      </c>
      <c r="C1517" s="35" t="s">
        <v>133</v>
      </c>
      <c r="D1517" s="16" t="s">
        <v>323</v>
      </c>
      <c r="E1517" s="18">
        <v>1</v>
      </c>
      <c r="F1517" s="18">
        <v>135</v>
      </c>
      <c r="G1517" s="19">
        <f t="shared" si="105"/>
        <v>0.5018587360594795</v>
      </c>
      <c r="H1517" s="16"/>
      <c r="I1517" s="16"/>
      <c r="J1517" s="16"/>
      <c r="K1517" s="16"/>
      <c r="L1517" s="16"/>
      <c r="M1517" s="16"/>
      <c r="N1517" s="16"/>
      <c r="O1517" s="16"/>
      <c r="P1517" s="16"/>
      <c r="Q1517" s="16"/>
      <c r="R1517" s="16"/>
      <c r="S1517" s="16"/>
      <c r="T1517" s="16"/>
      <c r="U1517" s="16"/>
      <c r="V1517" s="16"/>
      <c r="W1517" s="16"/>
      <c r="X1517" s="16"/>
      <c r="Y1517" s="16"/>
      <c r="Z1517" s="16"/>
    </row>
    <row r="1518" spans="1:26" ht="15.75" customHeight="1">
      <c r="A1518" s="21"/>
      <c r="B1518" s="18"/>
      <c r="C1518" s="35" t="s">
        <v>127</v>
      </c>
      <c r="D1518" s="16" t="s">
        <v>307</v>
      </c>
      <c r="E1518" s="18">
        <v>1</v>
      </c>
      <c r="F1518" s="18">
        <v>134</v>
      </c>
      <c r="G1518" s="19">
        <f t="shared" si="105"/>
        <v>0.49814126394052044</v>
      </c>
      <c r="H1518" s="16"/>
      <c r="I1518" s="16"/>
      <c r="J1518" s="16"/>
      <c r="K1518" s="16"/>
      <c r="L1518" s="16"/>
      <c r="M1518" s="16"/>
      <c r="N1518" s="16"/>
      <c r="O1518" s="16"/>
      <c r="P1518" s="16"/>
      <c r="Q1518" s="16"/>
      <c r="R1518" s="16"/>
      <c r="S1518" s="16"/>
      <c r="T1518" s="16"/>
      <c r="U1518" s="16"/>
      <c r="V1518" s="16"/>
      <c r="W1518" s="16"/>
      <c r="X1518" s="16"/>
      <c r="Y1518" s="16"/>
      <c r="Z1518" s="16"/>
    </row>
    <row r="1519" spans="1:26" ht="15.75" customHeight="1">
      <c r="A1519" s="21" t="s">
        <v>1076</v>
      </c>
      <c r="B1519" s="18">
        <v>2</v>
      </c>
      <c r="C1519" s="35" t="s">
        <v>133</v>
      </c>
      <c r="D1519" s="16" t="s">
        <v>323</v>
      </c>
      <c r="E1519" s="18">
        <v>1</v>
      </c>
      <c r="F1519" s="18">
        <v>145</v>
      </c>
      <c r="G1519" s="19">
        <f t="shared" si="105"/>
        <v>0.53903345724907059</v>
      </c>
      <c r="H1519" s="16"/>
      <c r="I1519" s="16"/>
      <c r="J1519" s="16"/>
      <c r="K1519" s="16"/>
      <c r="L1519" s="16"/>
      <c r="M1519" s="16"/>
      <c r="N1519" s="16"/>
      <c r="O1519" s="16"/>
      <c r="P1519" s="16"/>
      <c r="Q1519" s="16"/>
      <c r="R1519" s="16"/>
      <c r="S1519" s="16"/>
      <c r="T1519" s="16"/>
      <c r="U1519" s="16"/>
      <c r="V1519" s="16"/>
      <c r="W1519" s="16"/>
      <c r="X1519" s="16"/>
      <c r="Y1519" s="16"/>
      <c r="Z1519" s="16"/>
    </row>
    <row r="1520" spans="1:26" ht="15.75" customHeight="1">
      <c r="A1520" s="21"/>
      <c r="B1520" s="18"/>
      <c r="C1520" s="35" t="s">
        <v>132</v>
      </c>
      <c r="D1520" s="16" t="s">
        <v>264</v>
      </c>
      <c r="E1520" s="18">
        <v>1</v>
      </c>
      <c r="F1520" s="18">
        <v>124</v>
      </c>
      <c r="G1520" s="19">
        <f t="shared" si="105"/>
        <v>0.46096654275092935</v>
      </c>
      <c r="H1520" s="16"/>
      <c r="I1520" s="16"/>
      <c r="J1520" s="16"/>
      <c r="K1520" s="16"/>
      <c r="L1520" s="16"/>
      <c r="M1520" s="16"/>
      <c r="N1520" s="16"/>
      <c r="O1520" s="16"/>
      <c r="P1520" s="16"/>
      <c r="Q1520" s="16"/>
      <c r="R1520" s="16"/>
      <c r="S1520" s="16"/>
      <c r="T1520" s="16"/>
      <c r="U1520" s="16"/>
      <c r="V1520" s="16"/>
      <c r="W1520" s="16"/>
      <c r="X1520" s="16"/>
      <c r="Y1520" s="16"/>
      <c r="Z1520" s="16"/>
    </row>
    <row r="1521" spans="1:26" ht="15.75" customHeight="1">
      <c r="A1521" s="21" t="s">
        <v>1077</v>
      </c>
      <c r="B1521" s="18">
        <v>2</v>
      </c>
      <c r="C1521" s="35" t="s">
        <v>133</v>
      </c>
      <c r="D1521" s="16" t="s">
        <v>323</v>
      </c>
      <c r="E1521" s="18">
        <v>1</v>
      </c>
      <c r="F1521" s="18">
        <v>145</v>
      </c>
      <c r="G1521" s="19">
        <f t="shared" si="105"/>
        <v>0.53903345724907059</v>
      </c>
      <c r="H1521" s="16"/>
      <c r="I1521" s="16"/>
      <c r="J1521" s="16"/>
      <c r="K1521" s="16"/>
      <c r="L1521" s="16"/>
      <c r="M1521" s="16"/>
      <c r="N1521" s="16"/>
      <c r="O1521" s="16"/>
      <c r="P1521" s="16"/>
      <c r="Q1521" s="16"/>
      <c r="R1521" s="16"/>
      <c r="S1521" s="16"/>
      <c r="T1521" s="16"/>
      <c r="U1521" s="16"/>
      <c r="V1521" s="16"/>
      <c r="W1521" s="16"/>
      <c r="X1521" s="16"/>
      <c r="Y1521" s="16"/>
      <c r="Z1521" s="16"/>
    </row>
    <row r="1522" spans="1:26" ht="15.75" customHeight="1">
      <c r="A1522" s="21"/>
      <c r="B1522" s="18"/>
      <c r="C1522" s="35" t="s">
        <v>131</v>
      </c>
      <c r="D1522" s="16" t="s">
        <v>271</v>
      </c>
      <c r="E1522" s="18">
        <v>1</v>
      </c>
      <c r="F1522" s="18">
        <v>124</v>
      </c>
      <c r="G1522" s="19">
        <f t="shared" si="105"/>
        <v>0.46096654275092935</v>
      </c>
      <c r="H1522" s="16"/>
      <c r="I1522" s="16"/>
      <c r="J1522" s="16"/>
      <c r="K1522" s="16"/>
      <c r="L1522" s="16"/>
      <c r="M1522" s="16"/>
      <c r="N1522" s="16"/>
      <c r="O1522" s="16"/>
      <c r="P1522" s="16"/>
      <c r="Q1522" s="16"/>
      <c r="R1522" s="16"/>
      <c r="S1522" s="16"/>
      <c r="T1522" s="16"/>
      <c r="U1522" s="16"/>
      <c r="V1522" s="16"/>
      <c r="W1522" s="16"/>
      <c r="X1522" s="16"/>
      <c r="Y1522" s="16"/>
      <c r="Z1522" s="16"/>
    </row>
    <row r="1523" spans="1:26" ht="15.75" customHeight="1">
      <c r="A1523" s="21" t="s">
        <v>1078</v>
      </c>
      <c r="B1523" s="18">
        <v>2</v>
      </c>
      <c r="C1523" s="35" t="s">
        <v>133</v>
      </c>
      <c r="D1523" s="16" t="s">
        <v>323</v>
      </c>
      <c r="E1523" s="18">
        <v>1</v>
      </c>
      <c r="F1523" s="18">
        <v>145</v>
      </c>
      <c r="G1523" s="19">
        <f t="shared" si="105"/>
        <v>0.53903345724907059</v>
      </c>
      <c r="H1523" s="16"/>
      <c r="I1523" s="16"/>
      <c r="J1523" s="16"/>
      <c r="K1523" s="16"/>
      <c r="L1523" s="16"/>
      <c r="M1523" s="16"/>
      <c r="N1523" s="16"/>
      <c r="O1523" s="16"/>
      <c r="P1523" s="16"/>
      <c r="Q1523" s="16"/>
      <c r="R1523" s="16"/>
      <c r="S1523" s="16"/>
      <c r="T1523" s="16"/>
      <c r="U1523" s="16"/>
      <c r="V1523" s="16"/>
      <c r="W1523" s="16"/>
      <c r="X1523" s="16"/>
      <c r="Y1523" s="16"/>
      <c r="Z1523" s="16"/>
    </row>
    <row r="1524" spans="1:26" ht="15.75" customHeight="1">
      <c r="A1524" s="21"/>
      <c r="B1524" s="18"/>
      <c r="C1524" s="35" t="s">
        <v>130</v>
      </c>
      <c r="D1524" s="16" t="s">
        <v>303</v>
      </c>
      <c r="E1524" s="18">
        <v>1</v>
      </c>
      <c r="F1524" s="18">
        <v>124</v>
      </c>
      <c r="G1524" s="19">
        <f t="shared" si="105"/>
        <v>0.46096654275092935</v>
      </c>
      <c r="H1524" s="16"/>
      <c r="I1524" s="16"/>
      <c r="J1524" s="16"/>
      <c r="K1524" s="16"/>
      <c r="L1524" s="16"/>
      <c r="M1524" s="16"/>
      <c r="N1524" s="16"/>
      <c r="O1524" s="16"/>
      <c r="P1524" s="16"/>
      <c r="Q1524" s="16"/>
      <c r="R1524" s="16"/>
      <c r="S1524" s="16"/>
      <c r="T1524" s="16"/>
      <c r="U1524" s="16"/>
      <c r="V1524" s="16"/>
      <c r="W1524" s="16"/>
      <c r="X1524" s="16"/>
      <c r="Y1524" s="16"/>
      <c r="Z1524" s="16"/>
    </row>
    <row r="1525" spans="1:26" ht="15.75" customHeight="1">
      <c r="A1525" s="21" t="s">
        <v>1050</v>
      </c>
      <c r="B1525" s="18">
        <v>2</v>
      </c>
      <c r="C1525" s="35" t="s">
        <v>818</v>
      </c>
      <c r="D1525" s="16" t="s">
        <v>819</v>
      </c>
      <c r="E1525" s="18">
        <v>1</v>
      </c>
      <c r="F1525" s="18">
        <v>520</v>
      </c>
      <c r="G1525" s="19">
        <f t="shared" ref="G1525:G1526" si="106">F1525/650</f>
        <v>0.8</v>
      </c>
      <c r="H1525" s="16"/>
      <c r="I1525" s="16"/>
      <c r="J1525" s="16"/>
      <c r="K1525" s="16"/>
      <c r="L1525" s="16"/>
      <c r="M1525" s="16"/>
      <c r="N1525" s="16"/>
      <c r="O1525" s="16"/>
      <c r="P1525" s="16"/>
      <c r="Q1525" s="16"/>
      <c r="R1525" s="16"/>
      <c r="S1525" s="16"/>
      <c r="T1525" s="16"/>
      <c r="U1525" s="16"/>
      <c r="V1525" s="16"/>
      <c r="W1525" s="16"/>
      <c r="X1525" s="16"/>
      <c r="Y1525" s="16"/>
      <c r="Z1525" s="16"/>
    </row>
    <row r="1526" spans="1:26" ht="15.75" customHeight="1">
      <c r="A1526" s="21"/>
      <c r="B1526" s="18"/>
      <c r="C1526" s="35" t="s">
        <v>161</v>
      </c>
      <c r="D1526" s="16" t="s">
        <v>169</v>
      </c>
      <c r="E1526" s="18">
        <v>1</v>
      </c>
      <c r="F1526" s="18">
        <v>130</v>
      </c>
      <c r="G1526" s="19">
        <f t="shared" si="106"/>
        <v>0.2</v>
      </c>
      <c r="H1526" s="16"/>
      <c r="I1526" s="16"/>
      <c r="J1526" s="16"/>
      <c r="K1526" s="16"/>
      <c r="L1526" s="16"/>
      <c r="M1526" s="16"/>
      <c r="N1526" s="16"/>
      <c r="O1526" s="16"/>
      <c r="P1526" s="16"/>
      <c r="Q1526" s="16"/>
      <c r="R1526" s="16"/>
      <c r="S1526" s="16"/>
      <c r="T1526" s="16"/>
      <c r="U1526" s="16"/>
      <c r="V1526" s="16"/>
      <c r="W1526" s="16"/>
      <c r="X1526" s="16"/>
      <c r="Y1526" s="16"/>
      <c r="Z1526" s="16"/>
    </row>
    <row r="1527" spans="1:26" ht="15.75" customHeight="1">
      <c r="A1527" s="21" t="s">
        <v>1079</v>
      </c>
      <c r="B1527" s="18">
        <v>1</v>
      </c>
      <c r="C1527" s="35" t="s">
        <v>27</v>
      </c>
      <c r="D1527" s="16" t="s">
        <v>173</v>
      </c>
      <c r="E1527" s="18">
        <v>1</v>
      </c>
      <c r="F1527" s="18">
        <v>111</v>
      </c>
      <c r="G1527" s="19">
        <f t="shared" ref="G1527:G1528" si="107">F1527/111</f>
        <v>1</v>
      </c>
      <c r="H1527" s="16"/>
      <c r="I1527" s="16"/>
      <c r="J1527" s="16"/>
      <c r="K1527" s="16"/>
      <c r="L1527" s="16"/>
      <c r="M1527" s="16"/>
      <c r="N1527" s="16"/>
      <c r="O1527" s="16"/>
      <c r="P1527" s="16"/>
      <c r="Q1527" s="16"/>
      <c r="R1527" s="16"/>
      <c r="S1527" s="16"/>
      <c r="T1527" s="16"/>
      <c r="U1527" s="16"/>
      <c r="V1527" s="16"/>
      <c r="W1527" s="16"/>
      <c r="X1527" s="16"/>
      <c r="Y1527" s="16"/>
      <c r="Z1527" s="16"/>
    </row>
    <row r="1528" spans="1:26" ht="15.75" customHeight="1">
      <c r="A1528" s="21" t="s">
        <v>1080</v>
      </c>
      <c r="B1528" s="18">
        <v>1</v>
      </c>
      <c r="C1528" s="35" t="s">
        <v>37</v>
      </c>
      <c r="D1528" s="16" t="s">
        <v>732</v>
      </c>
      <c r="E1528" s="18">
        <v>1</v>
      </c>
      <c r="F1528" s="18">
        <v>111</v>
      </c>
      <c r="G1528" s="19">
        <f t="shared" si="107"/>
        <v>1</v>
      </c>
      <c r="H1528" s="16"/>
      <c r="I1528" s="16"/>
      <c r="J1528" s="16"/>
      <c r="K1528" s="16"/>
      <c r="L1528" s="16"/>
      <c r="M1528" s="16"/>
      <c r="N1528" s="16"/>
      <c r="O1528" s="16"/>
      <c r="P1528" s="16"/>
      <c r="Q1528" s="16"/>
      <c r="R1528" s="16"/>
      <c r="S1528" s="16"/>
      <c r="T1528" s="16"/>
      <c r="U1528" s="16"/>
      <c r="V1528" s="16"/>
      <c r="W1528" s="16"/>
      <c r="X1528" s="16"/>
      <c r="Y1528" s="16"/>
      <c r="Z1528" s="16"/>
    </row>
    <row r="1529" spans="1:26" ht="15.75" customHeight="1">
      <c r="A1529" s="21" t="s">
        <v>1081</v>
      </c>
      <c r="B1529" s="18">
        <v>1</v>
      </c>
      <c r="C1529" s="35" t="s">
        <v>133</v>
      </c>
      <c r="D1529" s="16" t="s">
        <v>323</v>
      </c>
      <c r="E1529" s="18">
        <v>1</v>
      </c>
      <c r="F1529" s="18">
        <v>11</v>
      </c>
      <c r="G1529" s="19">
        <f>F1529/11</f>
        <v>1</v>
      </c>
      <c r="H1529" s="16"/>
      <c r="I1529" s="16"/>
      <c r="J1529" s="16"/>
      <c r="K1529" s="16"/>
      <c r="L1529" s="16"/>
      <c r="M1529" s="16"/>
      <c r="N1529" s="16"/>
      <c r="O1529" s="16"/>
      <c r="P1529" s="16"/>
      <c r="Q1529" s="16"/>
      <c r="R1529" s="16"/>
      <c r="S1529" s="16"/>
      <c r="T1529" s="16"/>
      <c r="U1529" s="16"/>
      <c r="V1529" s="16"/>
      <c r="W1529" s="16"/>
      <c r="X1529" s="16"/>
      <c r="Y1529" s="16"/>
      <c r="Z1529" s="16"/>
    </row>
    <row r="1530" spans="1:26" ht="15.75" customHeight="1">
      <c r="A1530" s="21" t="s">
        <v>1082</v>
      </c>
      <c r="B1530" s="18">
        <v>1</v>
      </c>
      <c r="C1530" s="35" t="s">
        <v>161</v>
      </c>
      <c r="D1530" s="16" t="s">
        <v>169</v>
      </c>
      <c r="E1530" s="18">
        <v>1</v>
      </c>
      <c r="F1530" s="18">
        <v>1</v>
      </c>
      <c r="G1530" s="19">
        <f t="shared" ref="G1530:G1531" si="108">F1530/1</f>
        <v>1</v>
      </c>
      <c r="H1530" s="16"/>
      <c r="I1530" s="16"/>
      <c r="J1530" s="16"/>
      <c r="K1530" s="16"/>
      <c r="L1530" s="16"/>
      <c r="M1530" s="16"/>
      <c r="N1530" s="16"/>
      <c r="O1530" s="16"/>
      <c r="P1530" s="16"/>
      <c r="Q1530" s="16"/>
      <c r="R1530" s="16"/>
      <c r="S1530" s="16"/>
      <c r="T1530" s="16"/>
      <c r="U1530" s="16"/>
      <c r="V1530" s="16"/>
      <c r="W1530" s="16"/>
      <c r="X1530" s="16"/>
      <c r="Y1530" s="16"/>
      <c r="Z1530" s="16"/>
    </row>
    <row r="1531" spans="1:26" ht="15.75" customHeight="1">
      <c r="A1531" s="21" t="s">
        <v>1083</v>
      </c>
      <c r="B1531" s="18">
        <v>1</v>
      </c>
      <c r="C1531" s="35" t="s">
        <v>33</v>
      </c>
      <c r="D1531" s="16" t="s">
        <v>182</v>
      </c>
      <c r="E1531" s="18">
        <v>1</v>
      </c>
      <c r="F1531" s="18">
        <v>1</v>
      </c>
      <c r="G1531" s="19">
        <f t="shared" si="108"/>
        <v>1</v>
      </c>
      <c r="H1531" s="16"/>
      <c r="I1531" s="16"/>
      <c r="J1531" s="16"/>
      <c r="K1531" s="16"/>
      <c r="L1531" s="16"/>
      <c r="M1531" s="16"/>
      <c r="N1531" s="16"/>
      <c r="O1531" s="16"/>
      <c r="P1531" s="16"/>
      <c r="Q1531" s="16"/>
      <c r="R1531" s="16"/>
      <c r="S1531" s="16"/>
      <c r="T1531" s="16"/>
      <c r="U1531" s="16"/>
      <c r="V1531" s="16"/>
      <c r="W1531" s="16"/>
      <c r="X1531" s="16"/>
      <c r="Y1531" s="16"/>
      <c r="Z1531" s="16"/>
    </row>
    <row r="1532" spans="1:26" ht="15.75" customHeight="1">
      <c r="A1532" s="21" t="s">
        <v>1021</v>
      </c>
      <c r="B1532" s="18">
        <v>3</v>
      </c>
      <c r="C1532" s="35">
        <v>4714781021227</v>
      </c>
      <c r="D1532" s="16" t="s">
        <v>862</v>
      </c>
      <c r="E1532" s="18">
        <v>1</v>
      </c>
      <c r="F1532" s="18">
        <v>66</v>
      </c>
      <c r="G1532" s="19">
        <f t="shared" ref="G1532:G1549" si="109">F1532/199</f>
        <v>0.33165829145728642</v>
      </c>
      <c r="H1532" s="16"/>
      <c r="I1532" s="16"/>
      <c r="J1532" s="16"/>
      <c r="K1532" s="16"/>
      <c r="L1532" s="16"/>
      <c r="M1532" s="16"/>
      <c r="N1532" s="16"/>
      <c r="O1532" s="16"/>
      <c r="P1532" s="16"/>
      <c r="Q1532" s="16"/>
      <c r="R1532" s="16"/>
      <c r="S1532" s="16"/>
      <c r="T1532" s="16"/>
      <c r="U1532" s="16"/>
      <c r="V1532" s="16"/>
      <c r="W1532" s="16"/>
      <c r="X1532" s="16"/>
      <c r="Y1532" s="16"/>
      <c r="Z1532" s="16"/>
    </row>
    <row r="1533" spans="1:26" ht="15.75" customHeight="1">
      <c r="A1533" s="21"/>
      <c r="B1533" s="18"/>
      <c r="C1533" s="35">
        <v>4714781021234</v>
      </c>
      <c r="D1533" s="16" t="s">
        <v>864</v>
      </c>
      <c r="E1533" s="18">
        <v>1</v>
      </c>
      <c r="F1533" s="18">
        <v>66</v>
      </c>
      <c r="G1533" s="19">
        <f t="shared" si="109"/>
        <v>0.33165829145728642</v>
      </c>
      <c r="H1533" s="16"/>
      <c r="I1533" s="16"/>
      <c r="J1533" s="16"/>
      <c r="K1533" s="16"/>
      <c r="L1533" s="16"/>
      <c r="M1533" s="16"/>
      <c r="N1533" s="16"/>
      <c r="O1533" s="16"/>
      <c r="P1533" s="16"/>
      <c r="Q1533" s="16"/>
      <c r="R1533" s="16"/>
      <c r="S1533" s="16"/>
      <c r="T1533" s="16"/>
      <c r="U1533" s="16"/>
      <c r="V1533" s="16"/>
      <c r="W1533" s="16"/>
      <c r="X1533" s="16"/>
      <c r="Y1533" s="16"/>
      <c r="Z1533" s="16"/>
    </row>
    <row r="1534" spans="1:26" ht="15.75" customHeight="1">
      <c r="A1534" s="21"/>
      <c r="B1534" s="18"/>
      <c r="C1534" s="35">
        <v>4714781021241</v>
      </c>
      <c r="D1534" s="16" t="s">
        <v>867</v>
      </c>
      <c r="E1534" s="18">
        <v>1</v>
      </c>
      <c r="F1534" s="18">
        <v>67</v>
      </c>
      <c r="G1534" s="19">
        <f t="shared" si="109"/>
        <v>0.33668341708542715</v>
      </c>
      <c r="H1534" s="16"/>
      <c r="I1534" s="16"/>
      <c r="J1534" s="16"/>
      <c r="K1534" s="16"/>
      <c r="L1534" s="16"/>
      <c r="M1534" s="16"/>
      <c r="N1534" s="16"/>
      <c r="O1534" s="16"/>
      <c r="P1534" s="16"/>
      <c r="Q1534" s="16"/>
      <c r="R1534" s="16"/>
      <c r="S1534" s="16"/>
      <c r="T1534" s="16"/>
      <c r="U1534" s="16"/>
      <c r="V1534" s="16"/>
      <c r="W1534" s="16"/>
      <c r="X1534" s="16"/>
      <c r="Y1534" s="16"/>
      <c r="Z1534" s="16"/>
    </row>
    <row r="1535" spans="1:26" ht="15.75" customHeight="1">
      <c r="A1535" s="21" t="s">
        <v>1022</v>
      </c>
      <c r="B1535" s="18">
        <v>1</v>
      </c>
      <c r="C1535" s="35">
        <v>4714781021227</v>
      </c>
      <c r="D1535" s="16" t="s">
        <v>862</v>
      </c>
      <c r="E1535" s="18">
        <v>3</v>
      </c>
      <c r="F1535" s="18">
        <v>199</v>
      </c>
      <c r="G1535" s="19">
        <f t="shared" si="109"/>
        <v>1</v>
      </c>
      <c r="H1535" s="16"/>
      <c r="I1535" s="16"/>
      <c r="J1535" s="16"/>
      <c r="K1535" s="16"/>
      <c r="L1535" s="16"/>
      <c r="M1535" s="16"/>
      <c r="N1535" s="16"/>
      <c r="O1535" s="16"/>
      <c r="P1535" s="16"/>
      <c r="Q1535" s="16"/>
      <c r="R1535" s="16"/>
      <c r="S1535" s="16"/>
      <c r="T1535" s="16"/>
      <c r="U1535" s="16"/>
      <c r="V1535" s="16"/>
      <c r="W1535" s="16"/>
      <c r="X1535" s="16"/>
      <c r="Y1535" s="16"/>
      <c r="Z1535" s="16"/>
    </row>
    <row r="1536" spans="1:26" ht="15.75" customHeight="1">
      <c r="A1536" s="21" t="s">
        <v>1023</v>
      </c>
      <c r="B1536" s="18">
        <v>1</v>
      </c>
      <c r="C1536" s="35">
        <v>4714781021234</v>
      </c>
      <c r="D1536" s="16" t="s">
        <v>864</v>
      </c>
      <c r="E1536" s="18">
        <v>3</v>
      </c>
      <c r="F1536" s="18">
        <v>199</v>
      </c>
      <c r="G1536" s="19">
        <f t="shared" si="109"/>
        <v>1</v>
      </c>
      <c r="H1536" s="16"/>
      <c r="I1536" s="16"/>
      <c r="J1536" s="16"/>
      <c r="K1536" s="16"/>
      <c r="L1536" s="16"/>
      <c r="M1536" s="16"/>
      <c r="N1536" s="16"/>
      <c r="O1536" s="16"/>
      <c r="P1536" s="16"/>
      <c r="Q1536" s="16"/>
      <c r="R1536" s="16"/>
      <c r="S1536" s="16"/>
      <c r="T1536" s="16"/>
      <c r="U1536" s="16"/>
      <c r="V1536" s="16"/>
      <c r="W1536" s="16"/>
      <c r="X1536" s="16"/>
      <c r="Y1536" s="16"/>
      <c r="Z1536" s="16"/>
    </row>
    <row r="1537" spans="1:26" ht="15.75" customHeight="1">
      <c r="A1537" s="21" t="s">
        <v>1024</v>
      </c>
      <c r="B1537" s="18">
        <v>1</v>
      </c>
      <c r="C1537" s="35">
        <v>4714781021241</v>
      </c>
      <c r="D1537" s="16" t="s">
        <v>867</v>
      </c>
      <c r="E1537" s="18">
        <v>3</v>
      </c>
      <c r="F1537" s="18">
        <v>199</v>
      </c>
      <c r="G1537" s="19">
        <f t="shared" si="109"/>
        <v>1</v>
      </c>
      <c r="H1537" s="16"/>
      <c r="I1537" s="16"/>
      <c r="J1537" s="16"/>
      <c r="K1537" s="16"/>
      <c r="L1537" s="16"/>
      <c r="M1537" s="16"/>
      <c r="N1537" s="16"/>
      <c r="O1537" s="16"/>
      <c r="P1537" s="16"/>
      <c r="Q1537" s="16"/>
      <c r="R1537" s="16"/>
      <c r="S1537" s="16"/>
      <c r="T1537" s="16"/>
      <c r="U1537" s="16"/>
      <c r="V1537" s="16"/>
      <c r="W1537" s="16"/>
      <c r="X1537" s="16"/>
      <c r="Y1537" s="16"/>
      <c r="Z1537" s="16"/>
    </row>
    <row r="1538" spans="1:26" ht="15.75" customHeight="1">
      <c r="A1538" s="21" t="s">
        <v>1025</v>
      </c>
      <c r="B1538" s="18">
        <v>2</v>
      </c>
      <c r="C1538" s="35">
        <v>4714781021227</v>
      </c>
      <c r="D1538" s="16" t="s">
        <v>862</v>
      </c>
      <c r="E1538" s="18">
        <v>2</v>
      </c>
      <c r="F1538" s="18">
        <v>132</v>
      </c>
      <c r="G1538" s="19">
        <f t="shared" si="109"/>
        <v>0.66331658291457285</v>
      </c>
      <c r="H1538" s="16"/>
      <c r="I1538" s="16"/>
      <c r="J1538" s="16"/>
      <c r="K1538" s="16"/>
      <c r="L1538" s="16"/>
      <c r="M1538" s="16"/>
      <c r="N1538" s="16"/>
      <c r="O1538" s="16"/>
      <c r="P1538" s="16"/>
      <c r="Q1538" s="16"/>
      <c r="R1538" s="16"/>
      <c r="S1538" s="16"/>
      <c r="T1538" s="16"/>
      <c r="U1538" s="16"/>
      <c r="V1538" s="16"/>
      <c r="W1538" s="16"/>
      <c r="X1538" s="16"/>
      <c r="Y1538" s="16"/>
      <c r="Z1538" s="16"/>
    </row>
    <row r="1539" spans="1:26" ht="15.75" customHeight="1">
      <c r="A1539" s="21"/>
      <c r="B1539" s="18"/>
      <c r="C1539" s="35">
        <v>4714781021234</v>
      </c>
      <c r="D1539" s="16" t="s">
        <v>864</v>
      </c>
      <c r="E1539" s="18">
        <v>1</v>
      </c>
      <c r="F1539" s="18">
        <v>67</v>
      </c>
      <c r="G1539" s="19">
        <f t="shared" si="109"/>
        <v>0.33668341708542715</v>
      </c>
      <c r="H1539" s="16"/>
      <c r="I1539" s="16"/>
      <c r="J1539" s="16"/>
      <c r="K1539" s="16"/>
      <c r="L1539" s="16"/>
      <c r="M1539" s="16"/>
      <c r="N1539" s="16"/>
      <c r="O1539" s="16"/>
      <c r="P1539" s="16"/>
      <c r="Q1539" s="16"/>
      <c r="R1539" s="16"/>
      <c r="S1539" s="16"/>
      <c r="T1539" s="16"/>
      <c r="U1539" s="16"/>
      <c r="V1539" s="16"/>
      <c r="W1539" s="16"/>
      <c r="X1539" s="16"/>
      <c r="Y1539" s="16"/>
      <c r="Z1539" s="16"/>
    </row>
    <row r="1540" spans="1:26" ht="15.75" customHeight="1">
      <c r="A1540" s="21" t="s">
        <v>1026</v>
      </c>
      <c r="B1540" s="18">
        <v>2</v>
      </c>
      <c r="C1540" s="35">
        <v>4714781021227</v>
      </c>
      <c r="D1540" s="16" t="s">
        <v>862</v>
      </c>
      <c r="E1540" s="18">
        <v>2</v>
      </c>
      <c r="F1540" s="18">
        <v>132</v>
      </c>
      <c r="G1540" s="19">
        <f t="shared" si="109"/>
        <v>0.66331658291457285</v>
      </c>
      <c r="H1540" s="16"/>
      <c r="I1540" s="16"/>
      <c r="J1540" s="16"/>
      <c r="K1540" s="16"/>
      <c r="L1540" s="16"/>
      <c r="M1540" s="16"/>
      <c r="N1540" s="16"/>
      <c r="O1540" s="16"/>
      <c r="P1540" s="16"/>
      <c r="Q1540" s="16"/>
      <c r="R1540" s="16"/>
      <c r="S1540" s="16"/>
      <c r="T1540" s="16"/>
      <c r="U1540" s="16"/>
      <c r="V1540" s="16"/>
      <c r="W1540" s="16"/>
      <c r="X1540" s="16"/>
      <c r="Y1540" s="16"/>
      <c r="Z1540" s="16"/>
    </row>
    <row r="1541" spans="1:26" ht="15.75" customHeight="1">
      <c r="A1541" s="21"/>
      <c r="B1541" s="18"/>
      <c r="C1541" s="35">
        <v>4714781021241</v>
      </c>
      <c r="D1541" s="16" t="s">
        <v>867</v>
      </c>
      <c r="E1541" s="18">
        <v>1</v>
      </c>
      <c r="F1541" s="18">
        <v>67</v>
      </c>
      <c r="G1541" s="19">
        <f t="shared" si="109"/>
        <v>0.33668341708542715</v>
      </c>
      <c r="H1541" s="16"/>
      <c r="I1541" s="16"/>
      <c r="J1541" s="16"/>
      <c r="K1541" s="16"/>
      <c r="L1541" s="16"/>
      <c r="M1541" s="16"/>
      <c r="N1541" s="16"/>
      <c r="O1541" s="16"/>
      <c r="P1541" s="16"/>
      <c r="Q1541" s="16"/>
      <c r="R1541" s="16"/>
      <c r="S1541" s="16"/>
      <c r="T1541" s="16"/>
      <c r="U1541" s="16"/>
      <c r="V1541" s="16"/>
      <c r="W1541" s="16"/>
      <c r="X1541" s="16"/>
      <c r="Y1541" s="16"/>
      <c r="Z1541" s="16"/>
    </row>
    <row r="1542" spans="1:26" ht="15.75" customHeight="1">
      <c r="A1542" s="21" t="s">
        <v>1027</v>
      </c>
      <c r="B1542" s="18">
        <v>2</v>
      </c>
      <c r="C1542" s="35">
        <v>4714781021234</v>
      </c>
      <c r="D1542" s="16" t="s">
        <v>864</v>
      </c>
      <c r="E1542" s="18">
        <v>2</v>
      </c>
      <c r="F1542" s="18">
        <v>132</v>
      </c>
      <c r="G1542" s="19">
        <f t="shared" si="109"/>
        <v>0.66331658291457285</v>
      </c>
      <c r="H1542" s="16"/>
      <c r="I1542" s="16"/>
      <c r="J1542" s="16"/>
      <c r="K1542" s="16"/>
      <c r="L1542" s="16"/>
      <c r="M1542" s="16"/>
      <c r="N1542" s="16"/>
      <c r="O1542" s="16"/>
      <c r="P1542" s="16"/>
      <c r="Q1542" s="16"/>
      <c r="R1542" s="16"/>
      <c r="S1542" s="16"/>
      <c r="T1542" s="16"/>
      <c r="U1542" s="16"/>
      <c r="V1542" s="16"/>
      <c r="W1542" s="16"/>
      <c r="X1542" s="16"/>
      <c r="Y1542" s="16"/>
      <c r="Z1542" s="16"/>
    </row>
    <row r="1543" spans="1:26" ht="15.75" customHeight="1">
      <c r="A1543" s="21"/>
      <c r="B1543" s="18"/>
      <c r="C1543" s="35">
        <v>4714781021227</v>
      </c>
      <c r="D1543" s="16" t="s">
        <v>862</v>
      </c>
      <c r="E1543" s="18">
        <v>1</v>
      </c>
      <c r="F1543" s="18">
        <v>67</v>
      </c>
      <c r="G1543" s="19">
        <f t="shared" si="109"/>
        <v>0.33668341708542715</v>
      </c>
      <c r="H1543" s="16"/>
      <c r="I1543" s="16"/>
      <c r="J1543" s="16"/>
      <c r="K1543" s="16"/>
      <c r="L1543" s="16"/>
      <c r="M1543" s="16"/>
      <c r="N1543" s="16"/>
      <c r="O1543" s="16"/>
      <c r="P1543" s="16"/>
      <c r="Q1543" s="16"/>
      <c r="R1543" s="16"/>
      <c r="S1543" s="16"/>
      <c r="T1543" s="16"/>
      <c r="U1543" s="16"/>
      <c r="V1543" s="16"/>
      <c r="W1543" s="16"/>
      <c r="X1543" s="16"/>
      <c r="Y1543" s="16"/>
      <c r="Z1543" s="16"/>
    </row>
    <row r="1544" spans="1:26" ht="15.75" customHeight="1">
      <c r="A1544" s="21" t="s">
        <v>1028</v>
      </c>
      <c r="B1544" s="18">
        <v>2</v>
      </c>
      <c r="C1544" s="35">
        <v>4714781021234</v>
      </c>
      <c r="D1544" s="16" t="s">
        <v>864</v>
      </c>
      <c r="E1544" s="18">
        <v>2</v>
      </c>
      <c r="F1544" s="18">
        <v>132</v>
      </c>
      <c r="G1544" s="19">
        <f t="shared" si="109"/>
        <v>0.66331658291457285</v>
      </c>
      <c r="H1544" s="16"/>
      <c r="I1544" s="16"/>
      <c r="J1544" s="16"/>
      <c r="K1544" s="16"/>
      <c r="L1544" s="16"/>
      <c r="M1544" s="16"/>
      <c r="N1544" s="16"/>
      <c r="O1544" s="16"/>
      <c r="P1544" s="16"/>
      <c r="Q1544" s="16"/>
      <c r="R1544" s="16"/>
      <c r="S1544" s="16"/>
      <c r="T1544" s="16"/>
      <c r="U1544" s="16"/>
      <c r="V1544" s="16"/>
      <c r="W1544" s="16"/>
      <c r="X1544" s="16"/>
      <c r="Y1544" s="16"/>
      <c r="Z1544" s="16"/>
    </row>
    <row r="1545" spans="1:26" ht="15.75" customHeight="1">
      <c r="A1545" s="21"/>
      <c r="B1545" s="18"/>
      <c r="C1545" s="35">
        <v>4714781021241</v>
      </c>
      <c r="D1545" s="16" t="s">
        <v>867</v>
      </c>
      <c r="E1545" s="18">
        <v>1</v>
      </c>
      <c r="F1545" s="18">
        <v>67</v>
      </c>
      <c r="G1545" s="19">
        <f t="shared" si="109"/>
        <v>0.33668341708542715</v>
      </c>
      <c r="H1545" s="16"/>
      <c r="I1545" s="16"/>
      <c r="J1545" s="16"/>
      <c r="K1545" s="16"/>
      <c r="L1545" s="16"/>
      <c r="M1545" s="16"/>
      <c r="N1545" s="16"/>
      <c r="O1545" s="16"/>
      <c r="P1545" s="16"/>
      <c r="Q1545" s="16"/>
      <c r="R1545" s="16"/>
      <c r="S1545" s="16"/>
      <c r="T1545" s="16"/>
      <c r="U1545" s="16"/>
      <c r="V1545" s="16"/>
      <c r="W1545" s="16"/>
      <c r="X1545" s="16"/>
      <c r="Y1545" s="16"/>
      <c r="Z1545" s="16"/>
    </row>
    <row r="1546" spans="1:26" ht="15.75" customHeight="1">
      <c r="A1546" s="21" t="s">
        <v>1029</v>
      </c>
      <c r="B1546" s="18">
        <v>2</v>
      </c>
      <c r="C1546" s="35">
        <v>4714781021241</v>
      </c>
      <c r="D1546" s="16" t="s">
        <v>867</v>
      </c>
      <c r="E1546" s="18">
        <v>2</v>
      </c>
      <c r="F1546" s="18">
        <v>132</v>
      </c>
      <c r="G1546" s="19">
        <f t="shared" si="109"/>
        <v>0.66331658291457285</v>
      </c>
      <c r="H1546" s="16"/>
      <c r="I1546" s="16"/>
      <c r="J1546" s="16"/>
      <c r="K1546" s="16"/>
      <c r="L1546" s="16"/>
      <c r="M1546" s="16"/>
      <c r="N1546" s="16"/>
      <c r="O1546" s="16"/>
      <c r="P1546" s="16"/>
      <c r="Q1546" s="16"/>
      <c r="R1546" s="16"/>
      <c r="S1546" s="16"/>
      <c r="T1546" s="16"/>
      <c r="U1546" s="16"/>
      <c r="V1546" s="16"/>
      <c r="W1546" s="16"/>
      <c r="X1546" s="16"/>
      <c r="Y1546" s="16"/>
      <c r="Z1546" s="16"/>
    </row>
    <row r="1547" spans="1:26" ht="15.75" customHeight="1">
      <c r="A1547" s="21"/>
      <c r="B1547" s="18"/>
      <c r="C1547" s="35">
        <v>4714781021227</v>
      </c>
      <c r="D1547" s="16" t="s">
        <v>862</v>
      </c>
      <c r="E1547" s="18">
        <v>1</v>
      </c>
      <c r="F1547" s="18">
        <v>67</v>
      </c>
      <c r="G1547" s="19">
        <f t="shared" si="109"/>
        <v>0.33668341708542715</v>
      </c>
      <c r="H1547" s="16"/>
      <c r="I1547" s="16"/>
      <c r="J1547" s="16"/>
      <c r="K1547" s="16"/>
      <c r="L1547" s="16"/>
      <c r="M1547" s="16"/>
      <c r="N1547" s="16"/>
      <c r="O1547" s="16"/>
      <c r="P1547" s="16"/>
      <c r="Q1547" s="16"/>
      <c r="R1547" s="16"/>
      <c r="S1547" s="16"/>
      <c r="T1547" s="16"/>
      <c r="U1547" s="16"/>
      <c r="V1547" s="16"/>
      <c r="W1547" s="16"/>
      <c r="X1547" s="16"/>
      <c r="Y1547" s="16"/>
      <c r="Z1547" s="16"/>
    </row>
    <row r="1548" spans="1:26" ht="15.75" customHeight="1">
      <c r="A1548" s="21" t="s">
        <v>1030</v>
      </c>
      <c r="B1548" s="18">
        <v>2</v>
      </c>
      <c r="C1548" s="35">
        <v>4714781021241</v>
      </c>
      <c r="D1548" s="16" t="s">
        <v>867</v>
      </c>
      <c r="E1548" s="18">
        <v>2</v>
      </c>
      <c r="F1548" s="18">
        <v>132</v>
      </c>
      <c r="G1548" s="19">
        <f t="shared" si="109"/>
        <v>0.66331658291457285</v>
      </c>
      <c r="H1548" s="16"/>
      <c r="I1548" s="16"/>
      <c r="J1548" s="16"/>
      <c r="K1548" s="16"/>
      <c r="L1548" s="16"/>
      <c r="M1548" s="16"/>
      <c r="N1548" s="16"/>
      <c r="O1548" s="16"/>
      <c r="P1548" s="16"/>
      <c r="Q1548" s="16"/>
      <c r="R1548" s="16"/>
      <c r="S1548" s="16"/>
      <c r="T1548" s="16"/>
      <c r="U1548" s="16"/>
      <c r="V1548" s="16"/>
      <c r="W1548" s="16"/>
      <c r="X1548" s="16"/>
      <c r="Y1548" s="16"/>
      <c r="Z1548" s="16"/>
    </row>
    <row r="1549" spans="1:26" ht="15.75" customHeight="1">
      <c r="A1549" s="21"/>
      <c r="B1549" s="18"/>
      <c r="C1549" s="35">
        <v>4714781021234</v>
      </c>
      <c r="D1549" s="16" t="s">
        <v>864</v>
      </c>
      <c r="E1549" s="18">
        <v>1</v>
      </c>
      <c r="F1549" s="18">
        <v>67</v>
      </c>
      <c r="G1549" s="19">
        <f t="shared" si="109"/>
        <v>0.33668341708542715</v>
      </c>
      <c r="H1549" s="16"/>
      <c r="I1549" s="16"/>
      <c r="J1549" s="16"/>
      <c r="K1549" s="16"/>
      <c r="L1549" s="16"/>
      <c r="M1549" s="16"/>
      <c r="N1549" s="16"/>
      <c r="O1549" s="16"/>
      <c r="P1549" s="16"/>
      <c r="Q1549" s="16"/>
      <c r="R1549" s="16"/>
      <c r="S1549" s="16"/>
      <c r="T1549" s="16"/>
      <c r="U1549" s="16"/>
      <c r="V1549" s="16"/>
      <c r="W1549" s="16"/>
      <c r="X1549" s="16"/>
      <c r="Y1549" s="16"/>
      <c r="Z1549" s="16"/>
    </row>
    <row r="1550" spans="1:26" ht="15.75" customHeight="1">
      <c r="A1550" s="21" t="s">
        <v>1031</v>
      </c>
      <c r="B1550" s="18">
        <v>3</v>
      </c>
      <c r="C1550" s="35">
        <v>4714781021227</v>
      </c>
      <c r="D1550" s="16" t="s">
        <v>862</v>
      </c>
      <c r="E1550" s="18">
        <v>2</v>
      </c>
      <c r="F1550" s="18">
        <v>132</v>
      </c>
      <c r="G1550" s="19">
        <f t="shared" ref="G1550:G1561" si="110">F1550/398</f>
        <v>0.33165829145728642</v>
      </c>
      <c r="H1550" s="16"/>
      <c r="I1550" s="16"/>
      <c r="J1550" s="16"/>
      <c r="K1550" s="16"/>
      <c r="L1550" s="16"/>
      <c r="M1550" s="16"/>
      <c r="N1550" s="16"/>
      <c r="O1550" s="16"/>
      <c r="P1550" s="16"/>
      <c r="Q1550" s="16"/>
      <c r="R1550" s="16"/>
      <c r="S1550" s="16"/>
      <c r="T1550" s="16"/>
      <c r="U1550" s="16"/>
      <c r="V1550" s="16"/>
      <c r="W1550" s="16"/>
      <c r="X1550" s="16"/>
      <c r="Y1550" s="16"/>
      <c r="Z1550" s="16"/>
    </row>
    <row r="1551" spans="1:26" ht="15.75" customHeight="1">
      <c r="A1551" s="21"/>
      <c r="B1551" s="18"/>
      <c r="C1551" s="35">
        <v>4714781021234</v>
      </c>
      <c r="D1551" s="16" t="s">
        <v>864</v>
      </c>
      <c r="E1551" s="18">
        <v>2</v>
      </c>
      <c r="F1551" s="18">
        <v>133</v>
      </c>
      <c r="G1551" s="19">
        <f t="shared" si="110"/>
        <v>0.33417085427135679</v>
      </c>
      <c r="H1551" s="16"/>
      <c r="I1551" s="16"/>
      <c r="J1551" s="16"/>
      <c r="K1551" s="16"/>
      <c r="L1551" s="16"/>
      <c r="M1551" s="16"/>
      <c r="N1551" s="16"/>
      <c r="O1551" s="16"/>
      <c r="P1551" s="16"/>
      <c r="Q1551" s="16"/>
      <c r="R1551" s="16"/>
      <c r="S1551" s="16"/>
      <c r="T1551" s="16"/>
      <c r="U1551" s="16"/>
      <c r="V1551" s="16"/>
      <c r="W1551" s="16"/>
      <c r="X1551" s="16"/>
      <c r="Y1551" s="16"/>
      <c r="Z1551" s="16"/>
    </row>
    <row r="1552" spans="1:26" ht="15.75" customHeight="1">
      <c r="A1552" s="21"/>
      <c r="B1552" s="18"/>
      <c r="C1552" s="35">
        <v>4714781021241</v>
      </c>
      <c r="D1552" s="16" t="s">
        <v>867</v>
      </c>
      <c r="E1552" s="18">
        <v>2</v>
      </c>
      <c r="F1552" s="18">
        <v>133</v>
      </c>
      <c r="G1552" s="19">
        <f t="shared" si="110"/>
        <v>0.33417085427135679</v>
      </c>
      <c r="H1552" s="16"/>
      <c r="I1552" s="16"/>
      <c r="J1552" s="16"/>
      <c r="K1552" s="16"/>
      <c r="L1552" s="16"/>
      <c r="M1552" s="16"/>
      <c r="N1552" s="16"/>
      <c r="O1552" s="16"/>
      <c r="P1552" s="16"/>
      <c r="Q1552" s="16"/>
      <c r="R1552" s="16"/>
      <c r="S1552" s="16"/>
      <c r="T1552" s="16"/>
      <c r="U1552" s="16"/>
      <c r="V1552" s="16"/>
      <c r="W1552" s="16"/>
      <c r="X1552" s="16"/>
      <c r="Y1552" s="16"/>
      <c r="Z1552" s="16"/>
    </row>
    <row r="1553" spans="1:26" ht="15.75" customHeight="1">
      <c r="A1553" s="21" t="s">
        <v>1032</v>
      </c>
      <c r="B1553" s="18">
        <v>2</v>
      </c>
      <c r="C1553" s="35">
        <v>4714781021227</v>
      </c>
      <c r="D1553" s="16" t="s">
        <v>862</v>
      </c>
      <c r="E1553" s="18">
        <v>3</v>
      </c>
      <c r="F1553" s="18">
        <v>199</v>
      </c>
      <c r="G1553" s="19">
        <f t="shared" si="110"/>
        <v>0.5</v>
      </c>
      <c r="H1553" s="16"/>
      <c r="I1553" s="16"/>
      <c r="J1553" s="16"/>
      <c r="K1553" s="16"/>
      <c r="L1553" s="16"/>
      <c r="M1553" s="16"/>
      <c r="N1553" s="16"/>
      <c r="O1553" s="16"/>
      <c r="P1553" s="16"/>
      <c r="Q1553" s="16"/>
      <c r="R1553" s="16"/>
      <c r="S1553" s="16"/>
      <c r="T1553" s="16"/>
      <c r="U1553" s="16"/>
      <c r="V1553" s="16"/>
      <c r="W1553" s="16"/>
      <c r="X1553" s="16"/>
      <c r="Y1553" s="16"/>
      <c r="Z1553" s="16"/>
    </row>
    <row r="1554" spans="1:26" ht="15.75" customHeight="1">
      <c r="A1554" s="21"/>
      <c r="B1554" s="18"/>
      <c r="C1554" s="35">
        <v>4714781021234</v>
      </c>
      <c r="D1554" s="16" t="s">
        <v>864</v>
      </c>
      <c r="E1554" s="18">
        <v>3</v>
      </c>
      <c r="F1554" s="18">
        <v>199</v>
      </c>
      <c r="G1554" s="19">
        <f t="shared" si="110"/>
        <v>0.5</v>
      </c>
      <c r="H1554" s="16"/>
      <c r="I1554" s="16"/>
      <c r="J1554" s="16"/>
      <c r="K1554" s="16"/>
      <c r="L1554" s="16"/>
      <c r="M1554" s="16"/>
      <c r="N1554" s="16"/>
      <c r="O1554" s="16"/>
      <c r="P1554" s="16"/>
      <c r="Q1554" s="16"/>
      <c r="R1554" s="16"/>
      <c r="S1554" s="16"/>
      <c r="T1554" s="16"/>
      <c r="U1554" s="16"/>
      <c r="V1554" s="16"/>
      <c r="W1554" s="16"/>
      <c r="X1554" s="16"/>
      <c r="Y1554" s="16"/>
      <c r="Z1554" s="16"/>
    </row>
    <row r="1555" spans="1:26" ht="15.75" customHeight="1">
      <c r="A1555" s="21" t="s">
        <v>1033</v>
      </c>
      <c r="B1555" s="18">
        <v>2</v>
      </c>
      <c r="C1555" s="35">
        <v>4714781021227</v>
      </c>
      <c r="D1555" s="16" t="s">
        <v>862</v>
      </c>
      <c r="E1555" s="18">
        <v>3</v>
      </c>
      <c r="F1555" s="18">
        <v>199</v>
      </c>
      <c r="G1555" s="19">
        <f t="shared" si="110"/>
        <v>0.5</v>
      </c>
      <c r="H1555" s="16"/>
      <c r="I1555" s="16"/>
      <c r="J1555" s="16"/>
      <c r="K1555" s="16"/>
      <c r="L1555" s="16"/>
      <c r="M1555" s="16"/>
      <c r="N1555" s="16"/>
      <c r="O1555" s="16"/>
      <c r="P1555" s="16"/>
      <c r="Q1555" s="16"/>
      <c r="R1555" s="16"/>
      <c r="S1555" s="16"/>
      <c r="T1555" s="16"/>
      <c r="U1555" s="16"/>
      <c r="V1555" s="16"/>
      <c r="W1555" s="16"/>
      <c r="X1555" s="16"/>
      <c r="Y1555" s="16"/>
      <c r="Z1555" s="16"/>
    </row>
    <row r="1556" spans="1:26" ht="15.75" customHeight="1">
      <c r="A1556" s="21"/>
      <c r="B1556" s="18"/>
      <c r="C1556" s="35">
        <v>4714781021241</v>
      </c>
      <c r="D1556" s="16" t="s">
        <v>867</v>
      </c>
      <c r="E1556" s="18">
        <v>3</v>
      </c>
      <c r="F1556" s="18">
        <v>199</v>
      </c>
      <c r="G1556" s="19">
        <f t="shared" si="110"/>
        <v>0.5</v>
      </c>
      <c r="H1556" s="16"/>
      <c r="I1556" s="16"/>
      <c r="J1556" s="16"/>
      <c r="K1556" s="16"/>
      <c r="L1556" s="16"/>
      <c r="M1556" s="16"/>
      <c r="N1556" s="16"/>
      <c r="O1556" s="16"/>
      <c r="P1556" s="16"/>
      <c r="Q1556" s="16"/>
      <c r="R1556" s="16"/>
      <c r="S1556" s="16"/>
      <c r="T1556" s="16"/>
      <c r="U1556" s="16"/>
      <c r="V1556" s="16"/>
      <c r="W1556" s="16"/>
      <c r="X1556" s="16"/>
      <c r="Y1556" s="16"/>
      <c r="Z1556" s="16"/>
    </row>
    <row r="1557" spans="1:26" ht="15.75" customHeight="1">
      <c r="A1557" s="21" t="s">
        <v>1034</v>
      </c>
      <c r="B1557" s="18">
        <v>2</v>
      </c>
      <c r="C1557" s="35">
        <v>4714781021234</v>
      </c>
      <c r="D1557" s="16" t="s">
        <v>864</v>
      </c>
      <c r="E1557" s="18">
        <v>3</v>
      </c>
      <c r="F1557" s="18">
        <v>199</v>
      </c>
      <c r="G1557" s="19">
        <f t="shared" si="110"/>
        <v>0.5</v>
      </c>
      <c r="H1557" s="16"/>
      <c r="I1557" s="16"/>
      <c r="J1557" s="16"/>
      <c r="K1557" s="16"/>
      <c r="L1557" s="16"/>
      <c r="M1557" s="16"/>
      <c r="N1557" s="16"/>
      <c r="O1557" s="16"/>
      <c r="P1557" s="16"/>
      <c r="Q1557" s="16"/>
      <c r="R1557" s="16"/>
      <c r="S1557" s="16"/>
      <c r="T1557" s="16"/>
      <c r="U1557" s="16"/>
      <c r="V1557" s="16"/>
      <c r="W1557" s="16"/>
      <c r="X1557" s="16"/>
      <c r="Y1557" s="16"/>
      <c r="Z1557" s="16"/>
    </row>
    <row r="1558" spans="1:26" ht="15.75" customHeight="1">
      <c r="A1558" s="21"/>
      <c r="B1558" s="18"/>
      <c r="C1558" s="35">
        <v>4714781021241</v>
      </c>
      <c r="D1558" s="16" t="s">
        <v>867</v>
      </c>
      <c r="E1558" s="18">
        <v>3</v>
      </c>
      <c r="F1558" s="18">
        <v>199</v>
      </c>
      <c r="G1558" s="19">
        <f t="shared" si="110"/>
        <v>0.5</v>
      </c>
      <c r="H1558" s="16"/>
      <c r="I1558" s="16"/>
      <c r="J1558" s="16"/>
      <c r="K1558" s="16"/>
      <c r="L1558" s="16"/>
      <c r="M1558" s="16"/>
      <c r="N1558" s="16"/>
      <c r="O1558" s="16"/>
      <c r="P1558" s="16"/>
      <c r="Q1558" s="16"/>
      <c r="R1558" s="16"/>
      <c r="S1558" s="16"/>
      <c r="T1558" s="16"/>
      <c r="U1558" s="16"/>
      <c r="V1558" s="16"/>
      <c r="W1558" s="16"/>
      <c r="X1558" s="16"/>
      <c r="Y1558" s="16"/>
      <c r="Z1558" s="16"/>
    </row>
    <row r="1559" spans="1:26" ht="15.75" customHeight="1">
      <c r="A1559" s="21" t="s">
        <v>1035</v>
      </c>
      <c r="B1559" s="18">
        <v>1</v>
      </c>
      <c r="C1559" s="35">
        <v>4714781021227</v>
      </c>
      <c r="D1559" s="16" t="s">
        <v>862</v>
      </c>
      <c r="E1559" s="18">
        <v>6</v>
      </c>
      <c r="F1559" s="18">
        <v>398</v>
      </c>
      <c r="G1559" s="19">
        <f t="shared" si="110"/>
        <v>1</v>
      </c>
      <c r="H1559" s="16"/>
      <c r="I1559" s="16"/>
      <c r="J1559" s="16"/>
      <c r="K1559" s="16"/>
      <c r="L1559" s="16"/>
      <c r="M1559" s="16"/>
      <c r="N1559" s="16"/>
      <c r="O1559" s="16"/>
      <c r="P1559" s="16"/>
      <c r="Q1559" s="16"/>
      <c r="R1559" s="16"/>
      <c r="S1559" s="16"/>
      <c r="T1559" s="16"/>
      <c r="U1559" s="16"/>
      <c r="V1559" s="16"/>
      <c r="W1559" s="16"/>
      <c r="X1559" s="16"/>
      <c r="Y1559" s="16"/>
      <c r="Z1559" s="16"/>
    </row>
    <row r="1560" spans="1:26" ht="15.75" customHeight="1">
      <c r="A1560" s="21" t="s">
        <v>1036</v>
      </c>
      <c r="B1560" s="18">
        <v>1</v>
      </c>
      <c r="C1560" s="35">
        <v>4714781021234</v>
      </c>
      <c r="D1560" s="16" t="s">
        <v>864</v>
      </c>
      <c r="E1560" s="18">
        <v>6</v>
      </c>
      <c r="F1560" s="18">
        <v>398</v>
      </c>
      <c r="G1560" s="19">
        <f t="shared" si="110"/>
        <v>1</v>
      </c>
      <c r="H1560" s="16"/>
      <c r="I1560" s="16"/>
      <c r="J1560" s="16"/>
      <c r="K1560" s="16"/>
      <c r="L1560" s="16"/>
      <c r="M1560" s="16"/>
      <c r="N1560" s="16"/>
      <c r="O1560" s="16"/>
      <c r="P1560" s="16"/>
      <c r="Q1560" s="16"/>
      <c r="R1560" s="16"/>
      <c r="S1560" s="16"/>
      <c r="T1560" s="16"/>
      <c r="U1560" s="16"/>
      <c r="V1560" s="16"/>
      <c r="W1560" s="16"/>
      <c r="X1560" s="16"/>
      <c r="Y1560" s="16"/>
      <c r="Z1560" s="16"/>
    </row>
    <row r="1561" spans="1:26" ht="15.75" customHeight="1">
      <c r="A1561" s="21" t="s">
        <v>1037</v>
      </c>
      <c r="B1561" s="18">
        <v>1</v>
      </c>
      <c r="C1561" s="35">
        <v>4714781021241</v>
      </c>
      <c r="D1561" s="16" t="s">
        <v>867</v>
      </c>
      <c r="E1561" s="18">
        <v>6</v>
      </c>
      <c r="F1561" s="18">
        <v>398</v>
      </c>
      <c r="G1561" s="19">
        <f t="shared" si="110"/>
        <v>1</v>
      </c>
      <c r="H1561" s="16"/>
      <c r="I1561" s="16"/>
      <c r="J1561" s="16"/>
      <c r="K1561" s="16"/>
      <c r="L1561" s="16"/>
      <c r="M1561" s="16"/>
      <c r="N1561" s="16"/>
      <c r="O1561" s="16"/>
      <c r="P1561" s="16"/>
      <c r="Q1561" s="16"/>
      <c r="R1561" s="16"/>
      <c r="S1561" s="16"/>
      <c r="T1561" s="16"/>
      <c r="U1561" s="16"/>
      <c r="V1561" s="16"/>
      <c r="W1561" s="16"/>
      <c r="X1561" s="16"/>
      <c r="Y1561" s="16"/>
      <c r="Z1561" s="16"/>
    </row>
    <row r="1562" spans="1:26" ht="15.75" customHeight="1">
      <c r="A1562" s="21" t="s">
        <v>1038</v>
      </c>
      <c r="B1562" s="18">
        <v>3</v>
      </c>
      <c r="C1562" s="35">
        <v>4714781021227</v>
      </c>
      <c r="D1562" s="16" t="s">
        <v>862</v>
      </c>
      <c r="E1562" s="18">
        <v>3</v>
      </c>
      <c r="F1562" s="18">
        <v>199</v>
      </c>
      <c r="G1562" s="19">
        <f t="shared" ref="G1562:G1567" si="111">F1562/597</f>
        <v>0.33333333333333331</v>
      </c>
      <c r="H1562" s="16"/>
      <c r="I1562" s="16"/>
      <c r="J1562" s="16"/>
      <c r="K1562" s="16"/>
      <c r="L1562" s="16"/>
      <c r="M1562" s="16"/>
      <c r="N1562" s="16"/>
      <c r="O1562" s="16"/>
      <c r="P1562" s="16"/>
      <c r="Q1562" s="16"/>
      <c r="R1562" s="16"/>
      <c r="S1562" s="16"/>
      <c r="T1562" s="16"/>
      <c r="U1562" s="16"/>
      <c r="V1562" s="16"/>
      <c r="W1562" s="16"/>
      <c r="X1562" s="16"/>
      <c r="Y1562" s="16"/>
      <c r="Z1562" s="16"/>
    </row>
    <row r="1563" spans="1:26" ht="15.75" customHeight="1">
      <c r="A1563" s="21"/>
      <c r="B1563" s="18"/>
      <c r="C1563" s="35">
        <v>4714781021234</v>
      </c>
      <c r="D1563" s="16" t="s">
        <v>864</v>
      </c>
      <c r="E1563" s="18">
        <v>3</v>
      </c>
      <c r="F1563" s="18">
        <v>199</v>
      </c>
      <c r="G1563" s="19">
        <f t="shared" si="111"/>
        <v>0.33333333333333331</v>
      </c>
      <c r="H1563" s="16"/>
      <c r="I1563" s="16"/>
      <c r="J1563" s="16"/>
      <c r="K1563" s="16"/>
      <c r="L1563" s="16"/>
      <c r="M1563" s="16"/>
      <c r="N1563" s="16"/>
      <c r="O1563" s="16"/>
      <c r="P1563" s="16"/>
      <c r="Q1563" s="16"/>
      <c r="R1563" s="16"/>
      <c r="S1563" s="16"/>
      <c r="T1563" s="16"/>
      <c r="U1563" s="16"/>
      <c r="V1563" s="16"/>
      <c r="W1563" s="16"/>
      <c r="X1563" s="16"/>
      <c r="Y1563" s="16"/>
      <c r="Z1563" s="16"/>
    </row>
    <row r="1564" spans="1:26" ht="15.75" customHeight="1">
      <c r="A1564" s="21"/>
      <c r="B1564" s="18"/>
      <c r="C1564" s="35">
        <v>4714781021241</v>
      </c>
      <c r="D1564" s="16" t="s">
        <v>867</v>
      </c>
      <c r="E1564" s="18">
        <v>3</v>
      </c>
      <c r="F1564" s="18">
        <v>199</v>
      </c>
      <c r="G1564" s="19">
        <f t="shared" si="111"/>
        <v>0.33333333333333331</v>
      </c>
      <c r="H1564" s="16"/>
      <c r="I1564" s="16"/>
      <c r="J1564" s="16"/>
      <c r="K1564" s="16"/>
      <c r="L1564" s="16"/>
      <c r="M1564" s="16"/>
      <c r="N1564" s="16"/>
      <c r="O1564" s="16"/>
      <c r="P1564" s="16"/>
      <c r="Q1564" s="16"/>
      <c r="R1564" s="16"/>
      <c r="S1564" s="16"/>
      <c r="T1564" s="16"/>
      <c r="U1564" s="16"/>
      <c r="V1564" s="16"/>
      <c r="W1564" s="16"/>
      <c r="X1564" s="16"/>
      <c r="Y1564" s="16"/>
      <c r="Z1564" s="16"/>
    </row>
    <row r="1565" spans="1:26" ht="15.75" customHeight="1">
      <c r="A1565" s="21" t="s">
        <v>1039</v>
      </c>
      <c r="B1565" s="18">
        <v>1</v>
      </c>
      <c r="C1565" s="35">
        <v>4714781021227</v>
      </c>
      <c r="D1565" s="16" t="s">
        <v>862</v>
      </c>
      <c r="E1565" s="18">
        <v>9</v>
      </c>
      <c r="F1565" s="18">
        <v>597</v>
      </c>
      <c r="G1565" s="19">
        <f t="shared" si="111"/>
        <v>1</v>
      </c>
      <c r="H1565" s="16"/>
      <c r="I1565" s="16"/>
      <c r="J1565" s="16"/>
      <c r="K1565" s="16"/>
      <c r="L1565" s="16"/>
      <c r="M1565" s="16"/>
      <c r="N1565" s="16"/>
      <c r="O1565" s="16"/>
      <c r="P1565" s="16"/>
      <c r="Q1565" s="16"/>
      <c r="R1565" s="16"/>
      <c r="S1565" s="16"/>
      <c r="T1565" s="16"/>
      <c r="U1565" s="16"/>
      <c r="V1565" s="16"/>
      <c r="W1565" s="16"/>
      <c r="X1565" s="16"/>
      <c r="Y1565" s="16"/>
      <c r="Z1565" s="16"/>
    </row>
    <row r="1566" spans="1:26" ht="15.75" customHeight="1">
      <c r="A1566" s="21" t="s">
        <v>1040</v>
      </c>
      <c r="B1566" s="18">
        <v>1</v>
      </c>
      <c r="C1566" s="35">
        <v>4714781021234</v>
      </c>
      <c r="D1566" s="16" t="s">
        <v>864</v>
      </c>
      <c r="E1566" s="18">
        <v>9</v>
      </c>
      <c r="F1566" s="18">
        <v>597</v>
      </c>
      <c r="G1566" s="19">
        <f t="shared" si="111"/>
        <v>1</v>
      </c>
      <c r="H1566" s="16"/>
      <c r="I1566" s="16"/>
      <c r="J1566" s="16"/>
      <c r="K1566" s="16"/>
      <c r="L1566" s="16"/>
      <c r="M1566" s="16"/>
      <c r="N1566" s="16"/>
      <c r="O1566" s="16"/>
      <c r="P1566" s="16"/>
      <c r="Q1566" s="16"/>
      <c r="R1566" s="16"/>
      <c r="S1566" s="16"/>
      <c r="T1566" s="16"/>
      <c r="U1566" s="16"/>
      <c r="V1566" s="16"/>
      <c r="W1566" s="16"/>
      <c r="X1566" s="16"/>
      <c r="Y1566" s="16"/>
      <c r="Z1566" s="16"/>
    </row>
    <row r="1567" spans="1:26" ht="15.75" customHeight="1">
      <c r="A1567" s="21" t="s">
        <v>1041</v>
      </c>
      <c r="B1567" s="18">
        <v>1</v>
      </c>
      <c r="C1567" s="35">
        <v>4714781021241</v>
      </c>
      <c r="D1567" s="16" t="s">
        <v>867</v>
      </c>
      <c r="E1567" s="18">
        <v>9</v>
      </c>
      <c r="F1567" s="18">
        <v>597</v>
      </c>
      <c r="G1567" s="19">
        <f t="shared" si="111"/>
        <v>1</v>
      </c>
      <c r="H1567" s="16"/>
      <c r="I1567" s="16"/>
      <c r="J1567" s="16"/>
      <c r="K1567" s="16"/>
      <c r="L1567" s="16"/>
      <c r="M1567" s="16"/>
      <c r="N1567" s="16"/>
      <c r="O1567" s="16"/>
      <c r="P1567" s="16"/>
      <c r="Q1567" s="16"/>
      <c r="R1567" s="16"/>
      <c r="S1567" s="16"/>
      <c r="T1567" s="16"/>
      <c r="U1567" s="16"/>
      <c r="V1567" s="16"/>
      <c r="W1567" s="16"/>
      <c r="X1567" s="16"/>
      <c r="Y1567" s="16"/>
      <c r="Z1567" s="16"/>
    </row>
    <row r="1568" spans="1:26" ht="15.75" customHeight="1">
      <c r="A1568" s="21" t="s">
        <v>886</v>
      </c>
      <c r="B1568" s="18">
        <v>3</v>
      </c>
      <c r="C1568" s="35" t="s">
        <v>887</v>
      </c>
      <c r="D1568" s="16" t="s">
        <v>167</v>
      </c>
      <c r="E1568" s="18">
        <v>1</v>
      </c>
      <c r="F1568" s="18">
        <v>126</v>
      </c>
      <c r="G1568" s="19">
        <f t="shared" ref="G1568:G1573" si="112">F1568/380</f>
        <v>0.33157894736842103</v>
      </c>
      <c r="H1568" s="16"/>
      <c r="I1568" s="16"/>
      <c r="J1568" s="16"/>
      <c r="K1568" s="16"/>
      <c r="L1568" s="16"/>
      <c r="M1568" s="16"/>
      <c r="N1568" s="16"/>
      <c r="O1568" s="16"/>
      <c r="P1568" s="16"/>
      <c r="Q1568" s="16"/>
      <c r="R1568" s="16"/>
      <c r="S1568" s="16"/>
      <c r="T1568" s="16"/>
      <c r="U1568" s="16"/>
      <c r="V1568" s="16"/>
      <c r="W1568" s="16"/>
      <c r="X1568" s="16"/>
      <c r="Y1568" s="16"/>
      <c r="Z1568" s="16"/>
    </row>
    <row r="1569" spans="1:26" ht="15.75" customHeight="1">
      <c r="A1569" s="21"/>
      <c r="B1569" s="16"/>
      <c r="C1569" s="35">
        <v>4714781021012</v>
      </c>
      <c r="D1569" s="16" t="s">
        <v>168</v>
      </c>
      <c r="E1569" s="18">
        <v>1</v>
      </c>
      <c r="F1569" s="18">
        <v>126</v>
      </c>
      <c r="G1569" s="19">
        <f t="shared" si="112"/>
        <v>0.33157894736842103</v>
      </c>
      <c r="H1569" s="16"/>
      <c r="I1569" s="16"/>
      <c r="J1569" s="16"/>
      <c r="K1569" s="16"/>
      <c r="L1569" s="16"/>
      <c r="M1569" s="16"/>
      <c r="N1569" s="16"/>
      <c r="O1569" s="16"/>
      <c r="P1569" s="16"/>
      <c r="Q1569" s="16"/>
      <c r="R1569" s="16"/>
      <c r="S1569" s="16"/>
      <c r="T1569" s="16"/>
      <c r="U1569" s="16"/>
      <c r="V1569" s="16"/>
      <c r="W1569" s="16"/>
      <c r="X1569" s="16"/>
      <c r="Y1569" s="16"/>
      <c r="Z1569" s="16"/>
    </row>
    <row r="1570" spans="1:26" ht="15.75" customHeight="1">
      <c r="A1570" s="21"/>
      <c r="B1570" s="16"/>
      <c r="C1570" s="35">
        <v>4714781021029</v>
      </c>
      <c r="D1570" s="16" t="s">
        <v>169</v>
      </c>
      <c r="E1570" s="18">
        <v>1</v>
      </c>
      <c r="F1570" s="18">
        <v>128</v>
      </c>
      <c r="G1570" s="19">
        <f t="shared" si="112"/>
        <v>0.33684210526315789</v>
      </c>
      <c r="H1570" s="16"/>
      <c r="I1570" s="16"/>
      <c r="J1570" s="16"/>
      <c r="K1570" s="16"/>
      <c r="L1570" s="16"/>
      <c r="M1570" s="16"/>
      <c r="N1570" s="16"/>
      <c r="O1570" s="16"/>
      <c r="P1570" s="16"/>
      <c r="Q1570" s="16"/>
      <c r="R1570" s="16"/>
      <c r="S1570" s="16"/>
      <c r="T1570" s="16"/>
      <c r="U1570" s="16"/>
      <c r="V1570" s="16"/>
      <c r="W1570" s="16"/>
      <c r="X1570" s="16"/>
      <c r="Y1570" s="16"/>
      <c r="Z1570" s="16"/>
    </row>
    <row r="1571" spans="1:26" ht="15.75" customHeight="1">
      <c r="A1571" s="21" t="s">
        <v>888</v>
      </c>
      <c r="B1571" s="18">
        <v>1</v>
      </c>
      <c r="C1571" s="35">
        <v>4714781021029</v>
      </c>
      <c r="D1571" s="16" t="s">
        <v>169</v>
      </c>
      <c r="E1571" s="18">
        <v>3</v>
      </c>
      <c r="F1571" s="18">
        <v>380</v>
      </c>
      <c r="G1571" s="19">
        <f t="shared" si="112"/>
        <v>1</v>
      </c>
      <c r="H1571" s="16"/>
      <c r="I1571" s="16"/>
      <c r="J1571" s="16"/>
      <c r="K1571" s="16"/>
      <c r="L1571" s="16"/>
      <c r="M1571" s="16"/>
      <c r="N1571" s="16"/>
      <c r="O1571" s="16"/>
      <c r="P1571" s="16"/>
      <c r="Q1571" s="16"/>
      <c r="R1571" s="16"/>
      <c r="S1571" s="16"/>
      <c r="T1571" s="16"/>
      <c r="U1571" s="16"/>
      <c r="V1571" s="16"/>
      <c r="W1571" s="16"/>
      <c r="X1571" s="16"/>
      <c r="Y1571" s="16"/>
      <c r="Z1571" s="16"/>
    </row>
    <row r="1572" spans="1:26" ht="15.75" customHeight="1">
      <c r="A1572" s="21" t="s">
        <v>889</v>
      </c>
      <c r="B1572" s="18">
        <v>1</v>
      </c>
      <c r="C1572" s="35">
        <v>4714781021012</v>
      </c>
      <c r="D1572" s="16" t="s">
        <v>168</v>
      </c>
      <c r="E1572" s="18">
        <v>3</v>
      </c>
      <c r="F1572" s="18">
        <v>380</v>
      </c>
      <c r="G1572" s="19">
        <f t="shared" si="112"/>
        <v>1</v>
      </c>
      <c r="H1572" s="16"/>
      <c r="I1572" s="16"/>
      <c r="J1572" s="16"/>
      <c r="K1572" s="16"/>
      <c r="L1572" s="16"/>
      <c r="M1572" s="16"/>
      <c r="N1572" s="16"/>
      <c r="O1572" s="16"/>
      <c r="P1572" s="16"/>
      <c r="Q1572" s="16"/>
      <c r="R1572" s="16"/>
      <c r="S1572" s="16"/>
      <c r="T1572" s="16"/>
      <c r="U1572" s="16"/>
      <c r="V1572" s="16"/>
      <c r="W1572" s="16"/>
      <c r="X1572" s="16"/>
      <c r="Y1572" s="16"/>
      <c r="Z1572" s="16"/>
    </row>
    <row r="1573" spans="1:26" ht="15.75" customHeight="1">
      <c r="A1573" s="21" t="s">
        <v>890</v>
      </c>
      <c r="B1573" s="18">
        <v>1</v>
      </c>
      <c r="C1573" s="35" t="s">
        <v>887</v>
      </c>
      <c r="D1573" s="16" t="s">
        <v>167</v>
      </c>
      <c r="E1573" s="18">
        <v>3</v>
      </c>
      <c r="F1573" s="18">
        <v>380</v>
      </c>
      <c r="G1573" s="19">
        <f t="shared" si="112"/>
        <v>1</v>
      </c>
      <c r="H1573" s="16"/>
      <c r="I1573" s="16"/>
      <c r="J1573" s="16"/>
      <c r="K1573" s="16"/>
      <c r="L1573" s="16"/>
      <c r="M1573" s="16"/>
      <c r="N1573" s="16"/>
      <c r="O1573" s="16"/>
      <c r="P1573" s="16"/>
      <c r="Q1573" s="16"/>
      <c r="R1573" s="16"/>
      <c r="S1573" s="16"/>
      <c r="T1573" s="16"/>
      <c r="U1573" s="16"/>
      <c r="V1573" s="16"/>
      <c r="W1573" s="16"/>
      <c r="X1573" s="16"/>
      <c r="Y1573" s="16"/>
      <c r="Z1573" s="16"/>
    </row>
    <row r="1574" spans="1:26" ht="15.75" customHeight="1">
      <c r="A1574" s="21" t="s">
        <v>883</v>
      </c>
      <c r="B1574" s="14">
        <v>3</v>
      </c>
      <c r="C1574" s="35" t="s">
        <v>887</v>
      </c>
      <c r="D1574" s="16" t="s">
        <v>167</v>
      </c>
      <c r="E1574" s="18">
        <v>2</v>
      </c>
      <c r="F1574" s="18">
        <v>245</v>
      </c>
      <c r="G1574" s="19">
        <f t="shared" ref="G1574:G1585" si="113">F1574/735</f>
        <v>0.33333333333333331</v>
      </c>
      <c r="H1574" s="16"/>
      <c r="I1574" s="16"/>
      <c r="J1574" s="16"/>
      <c r="K1574" s="16"/>
      <c r="L1574" s="16"/>
      <c r="M1574" s="16"/>
      <c r="N1574" s="16"/>
      <c r="O1574" s="16"/>
      <c r="P1574" s="16"/>
      <c r="Q1574" s="16"/>
      <c r="R1574" s="16"/>
      <c r="S1574" s="16"/>
      <c r="T1574" s="16"/>
      <c r="U1574" s="16"/>
      <c r="V1574" s="16"/>
      <c r="W1574" s="16"/>
      <c r="X1574" s="16"/>
      <c r="Y1574" s="16"/>
      <c r="Z1574" s="16"/>
    </row>
    <row r="1575" spans="1:26" ht="15.75" customHeight="1">
      <c r="A1575" s="21"/>
      <c r="B1575" s="16"/>
      <c r="C1575" s="35">
        <v>4714781021012</v>
      </c>
      <c r="D1575" s="16" t="s">
        <v>168</v>
      </c>
      <c r="E1575" s="18">
        <v>2</v>
      </c>
      <c r="F1575" s="18">
        <v>245</v>
      </c>
      <c r="G1575" s="19">
        <f t="shared" si="113"/>
        <v>0.33333333333333331</v>
      </c>
      <c r="H1575" s="16"/>
      <c r="I1575" s="16"/>
      <c r="J1575" s="16"/>
      <c r="K1575" s="16"/>
      <c r="L1575" s="16"/>
      <c r="M1575" s="16"/>
      <c r="N1575" s="16"/>
      <c r="O1575" s="16"/>
      <c r="P1575" s="16"/>
      <c r="Q1575" s="16"/>
      <c r="R1575" s="16"/>
      <c r="S1575" s="16"/>
      <c r="T1575" s="16"/>
      <c r="U1575" s="16"/>
      <c r="V1575" s="16"/>
      <c r="W1575" s="16"/>
      <c r="X1575" s="16"/>
      <c r="Y1575" s="16"/>
      <c r="Z1575" s="16"/>
    </row>
    <row r="1576" spans="1:26" ht="15.75" customHeight="1">
      <c r="A1576" s="21"/>
      <c r="B1576" s="16"/>
      <c r="C1576" s="35">
        <v>4714781021029</v>
      </c>
      <c r="D1576" s="16" t="s">
        <v>169</v>
      </c>
      <c r="E1576" s="18">
        <v>2</v>
      </c>
      <c r="F1576" s="18">
        <v>245</v>
      </c>
      <c r="G1576" s="19">
        <f t="shared" si="113"/>
        <v>0.33333333333333331</v>
      </c>
      <c r="H1576" s="16"/>
      <c r="I1576" s="16"/>
      <c r="J1576" s="16"/>
      <c r="K1576" s="16"/>
      <c r="L1576" s="16"/>
      <c r="M1576" s="16"/>
      <c r="N1576" s="16"/>
      <c r="O1576" s="16"/>
      <c r="P1576" s="16"/>
      <c r="Q1576" s="16"/>
      <c r="R1576" s="16"/>
      <c r="S1576" s="16"/>
      <c r="T1576" s="16"/>
      <c r="U1576" s="16"/>
      <c r="V1576" s="16"/>
      <c r="W1576" s="16"/>
      <c r="X1576" s="16"/>
      <c r="Y1576" s="16"/>
      <c r="Z1576" s="16"/>
    </row>
    <row r="1577" spans="1:26" ht="15.75" customHeight="1">
      <c r="A1577" s="21" t="s">
        <v>891</v>
      </c>
      <c r="B1577" s="14">
        <v>1</v>
      </c>
      <c r="C1577" s="35">
        <v>4714781021029</v>
      </c>
      <c r="D1577" s="16" t="s">
        <v>169</v>
      </c>
      <c r="E1577" s="18">
        <v>6</v>
      </c>
      <c r="F1577" s="18">
        <v>735</v>
      </c>
      <c r="G1577" s="19">
        <f t="shared" si="113"/>
        <v>1</v>
      </c>
      <c r="H1577" s="16"/>
      <c r="I1577" s="16"/>
      <c r="J1577" s="16"/>
      <c r="K1577" s="16"/>
      <c r="L1577" s="16"/>
      <c r="M1577" s="16"/>
      <c r="N1577" s="16"/>
      <c r="O1577" s="16"/>
      <c r="P1577" s="16"/>
      <c r="Q1577" s="16"/>
      <c r="R1577" s="16"/>
      <c r="S1577" s="16"/>
      <c r="T1577" s="16"/>
      <c r="U1577" s="16"/>
      <c r="V1577" s="16"/>
      <c r="W1577" s="16"/>
      <c r="X1577" s="16"/>
      <c r="Y1577" s="16"/>
      <c r="Z1577" s="16"/>
    </row>
    <row r="1578" spans="1:26" ht="15.75" customHeight="1">
      <c r="A1578" s="21" t="s">
        <v>892</v>
      </c>
      <c r="B1578" s="14">
        <v>1</v>
      </c>
      <c r="C1578" s="35">
        <v>4714781021012</v>
      </c>
      <c r="D1578" s="16" t="s">
        <v>168</v>
      </c>
      <c r="E1578" s="18">
        <v>6</v>
      </c>
      <c r="F1578" s="18">
        <v>735</v>
      </c>
      <c r="G1578" s="19">
        <f t="shared" si="113"/>
        <v>1</v>
      </c>
      <c r="H1578" s="16"/>
      <c r="I1578" s="16"/>
      <c r="J1578" s="16"/>
      <c r="K1578" s="16"/>
      <c r="L1578" s="16"/>
      <c r="M1578" s="16"/>
      <c r="N1578" s="16"/>
      <c r="O1578" s="16"/>
      <c r="P1578" s="16"/>
      <c r="Q1578" s="16"/>
      <c r="R1578" s="16"/>
      <c r="S1578" s="16"/>
      <c r="T1578" s="16"/>
      <c r="U1578" s="16"/>
      <c r="V1578" s="16"/>
      <c r="W1578" s="16"/>
      <c r="X1578" s="16"/>
      <c r="Y1578" s="16"/>
      <c r="Z1578" s="16"/>
    </row>
    <row r="1579" spans="1:26" ht="15.75" customHeight="1">
      <c r="A1579" s="21" t="s">
        <v>893</v>
      </c>
      <c r="B1579" s="14">
        <v>1</v>
      </c>
      <c r="C1579" s="35" t="s">
        <v>887</v>
      </c>
      <c r="D1579" s="16" t="s">
        <v>167</v>
      </c>
      <c r="E1579" s="18">
        <v>6</v>
      </c>
      <c r="F1579" s="18">
        <v>735</v>
      </c>
      <c r="G1579" s="19">
        <f t="shared" si="113"/>
        <v>1</v>
      </c>
      <c r="H1579" s="16"/>
      <c r="I1579" s="16"/>
      <c r="J1579" s="16"/>
      <c r="K1579" s="16"/>
      <c r="L1579" s="16"/>
      <c r="M1579" s="16"/>
      <c r="N1579" s="16"/>
      <c r="O1579" s="16"/>
      <c r="P1579" s="16"/>
      <c r="Q1579" s="16"/>
      <c r="R1579" s="16"/>
      <c r="S1579" s="16"/>
      <c r="T1579" s="16"/>
      <c r="U1579" s="16"/>
      <c r="V1579" s="16"/>
      <c r="W1579" s="16"/>
      <c r="X1579" s="16"/>
      <c r="Y1579" s="16"/>
      <c r="Z1579" s="16"/>
    </row>
    <row r="1580" spans="1:26" ht="15.75" customHeight="1">
      <c r="A1580" s="21" t="s">
        <v>894</v>
      </c>
      <c r="B1580" s="14">
        <v>2</v>
      </c>
      <c r="C1580" s="35">
        <v>4714781021029</v>
      </c>
      <c r="D1580" s="16" t="s">
        <v>169</v>
      </c>
      <c r="E1580" s="18">
        <v>3</v>
      </c>
      <c r="F1580" s="18">
        <v>368</v>
      </c>
      <c r="G1580" s="19">
        <f t="shared" si="113"/>
        <v>0.50068027210884358</v>
      </c>
      <c r="H1580" s="16"/>
      <c r="I1580" s="16"/>
      <c r="J1580" s="16"/>
      <c r="K1580" s="16"/>
      <c r="L1580" s="16"/>
      <c r="M1580" s="16"/>
      <c r="N1580" s="16"/>
      <c r="O1580" s="16"/>
      <c r="P1580" s="16"/>
      <c r="Q1580" s="16"/>
      <c r="R1580" s="16"/>
      <c r="S1580" s="16"/>
      <c r="T1580" s="16"/>
      <c r="U1580" s="16"/>
      <c r="V1580" s="16"/>
      <c r="W1580" s="16"/>
      <c r="X1580" s="16"/>
      <c r="Y1580" s="16"/>
      <c r="Z1580" s="16"/>
    </row>
    <row r="1581" spans="1:26" ht="15.75" customHeight="1">
      <c r="A1581" s="21"/>
      <c r="B1581" s="14"/>
      <c r="C1581" s="35">
        <v>4714781021012</v>
      </c>
      <c r="D1581" s="16" t="s">
        <v>168</v>
      </c>
      <c r="E1581" s="18">
        <v>3</v>
      </c>
      <c r="F1581" s="18">
        <v>367</v>
      </c>
      <c r="G1581" s="19">
        <f t="shared" si="113"/>
        <v>0.49931972789115647</v>
      </c>
      <c r="H1581" s="16"/>
      <c r="I1581" s="16"/>
      <c r="J1581" s="16"/>
      <c r="K1581" s="16"/>
      <c r="L1581" s="16"/>
      <c r="M1581" s="16"/>
      <c r="N1581" s="16"/>
      <c r="O1581" s="16"/>
      <c r="P1581" s="16"/>
      <c r="Q1581" s="16"/>
      <c r="R1581" s="16"/>
      <c r="S1581" s="16"/>
      <c r="T1581" s="16"/>
      <c r="U1581" s="16"/>
      <c r="V1581" s="16"/>
      <c r="W1581" s="16"/>
      <c r="X1581" s="16"/>
      <c r="Y1581" s="16"/>
      <c r="Z1581" s="16"/>
    </row>
    <row r="1582" spans="1:26" ht="15.75" customHeight="1">
      <c r="A1582" s="21" t="s">
        <v>895</v>
      </c>
      <c r="B1582" s="14">
        <v>2</v>
      </c>
      <c r="C1582" s="35">
        <v>4714781021029</v>
      </c>
      <c r="D1582" s="16" t="s">
        <v>169</v>
      </c>
      <c r="E1582" s="18">
        <v>3</v>
      </c>
      <c r="F1582" s="18">
        <v>368</v>
      </c>
      <c r="G1582" s="19">
        <f t="shared" si="113"/>
        <v>0.50068027210884358</v>
      </c>
      <c r="H1582" s="16"/>
      <c r="I1582" s="16"/>
      <c r="J1582" s="16"/>
      <c r="K1582" s="16"/>
      <c r="L1582" s="16"/>
      <c r="M1582" s="16"/>
      <c r="N1582" s="16"/>
      <c r="O1582" s="16"/>
      <c r="P1582" s="16"/>
      <c r="Q1582" s="16"/>
      <c r="R1582" s="16"/>
      <c r="S1582" s="16"/>
      <c r="T1582" s="16"/>
      <c r="U1582" s="16"/>
      <c r="V1582" s="16"/>
      <c r="W1582" s="16"/>
      <c r="X1582" s="16"/>
      <c r="Y1582" s="16"/>
      <c r="Z1582" s="16"/>
    </row>
    <row r="1583" spans="1:26" ht="15.75" customHeight="1">
      <c r="A1583" s="21"/>
      <c r="B1583" s="14"/>
      <c r="C1583" s="35" t="s">
        <v>887</v>
      </c>
      <c r="D1583" s="16" t="s">
        <v>167</v>
      </c>
      <c r="E1583" s="18">
        <v>3</v>
      </c>
      <c r="F1583" s="18">
        <v>367</v>
      </c>
      <c r="G1583" s="19">
        <f t="shared" si="113"/>
        <v>0.49931972789115647</v>
      </c>
      <c r="H1583" s="16"/>
      <c r="I1583" s="16"/>
      <c r="J1583" s="16"/>
      <c r="K1583" s="16"/>
      <c r="L1583" s="16"/>
      <c r="M1583" s="16"/>
      <c r="N1583" s="16"/>
      <c r="O1583" s="16"/>
      <c r="P1583" s="16"/>
      <c r="Q1583" s="16"/>
      <c r="R1583" s="16"/>
      <c r="S1583" s="16"/>
      <c r="T1583" s="16"/>
      <c r="U1583" s="16"/>
      <c r="V1583" s="16"/>
      <c r="W1583" s="16"/>
      <c r="X1583" s="16"/>
      <c r="Y1583" s="16"/>
      <c r="Z1583" s="16"/>
    </row>
    <row r="1584" spans="1:26" ht="15.75" customHeight="1">
      <c r="A1584" s="21" t="s">
        <v>896</v>
      </c>
      <c r="B1584" s="14">
        <v>2</v>
      </c>
      <c r="C1584" s="35">
        <v>4714781021012</v>
      </c>
      <c r="D1584" s="16" t="s">
        <v>168</v>
      </c>
      <c r="E1584" s="18">
        <v>3</v>
      </c>
      <c r="F1584" s="18">
        <v>368</v>
      </c>
      <c r="G1584" s="19">
        <f t="shared" si="113"/>
        <v>0.50068027210884358</v>
      </c>
      <c r="H1584" s="16"/>
      <c r="I1584" s="16"/>
      <c r="J1584" s="16"/>
      <c r="K1584" s="16"/>
      <c r="L1584" s="16"/>
      <c r="M1584" s="16"/>
      <c r="N1584" s="16"/>
      <c r="O1584" s="16"/>
      <c r="P1584" s="16"/>
      <c r="Q1584" s="16"/>
      <c r="R1584" s="16"/>
      <c r="S1584" s="16"/>
      <c r="T1584" s="16"/>
      <c r="U1584" s="16"/>
      <c r="V1584" s="16"/>
      <c r="W1584" s="16"/>
      <c r="X1584" s="16"/>
      <c r="Y1584" s="16"/>
      <c r="Z1584" s="16"/>
    </row>
    <row r="1585" spans="1:26" ht="15.75" customHeight="1">
      <c r="A1585" s="21"/>
      <c r="B1585" s="14"/>
      <c r="C1585" s="35" t="s">
        <v>887</v>
      </c>
      <c r="D1585" s="16" t="s">
        <v>167</v>
      </c>
      <c r="E1585" s="18">
        <v>3</v>
      </c>
      <c r="F1585" s="18">
        <v>367</v>
      </c>
      <c r="G1585" s="19">
        <f t="shared" si="113"/>
        <v>0.49931972789115647</v>
      </c>
      <c r="H1585" s="16"/>
      <c r="I1585" s="16"/>
      <c r="J1585" s="16"/>
      <c r="K1585" s="16"/>
      <c r="L1585" s="16"/>
      <c r="M1585" s="16"/>
      <c r="N1585" s="16"/>
      <c r="O1585" s="16"/>
      <c r="P1585" s="16"/>
      <c r="Q1585" s="16"/>
      <c r="R1585" s="16"/>
      <c r="S1585" s="16"/>
      <c r="T1585" s="16"/>
      <c r="U1585" s="16"/>
      <c r="V1585" s="16"/>
      <c r="W1585" s="16"/>
      <c r="X1585" s="16"/>
      <c r="Y1585" s="16"/>
      <c r="Z1585" s="16"/>
    </row>
    <row r="1586" spans="1:26" ht="15.75" customHeight="1">
      <c r="A1586" s="21" t="s">
        <v>897</v>
      </c>
      <c r="B1586" s="17">
        <v>2</v>
      </c>
      <c r="C1586" s="35">
        <v>4714781024723</v>
      </c>
      <c r="D1586" s="14" t="s">
        <v>180</v>
      </c>
      <c r="E1586" s="17">
        <v>2</v>
      </c>
      <c r="F1586" s="18">
        <v>560</v>
      </c>
      <c r="G1586" s="19">
        <f t="shared" ref="G1586:G1625" si="114">F1586/1320</f>
        <v>0.42424242424242425</v>
      </c>
      <c r="H1586" s="16"/>
      <c r="I1586" s="16"/>
      <c r="J1586" s="16"/>
      <c r="K1586" s="16"/>
      <c r="L1586" s="16"/>
      <c r="M1586" s="16"/>
      <c r="N1586" s="16"/>
      <c r="O1586" s="16"/>
      <c r="P1586" s="16"/>
      <c r="Q1586" s="16"/>
      <c r="R1586" s="16"/>
      <c r="S1586" s="16"/>
      <c r="T1586" s="16"/>
      <c r="U1586" s="16"/>
      <c r="V1586" s="16"/>
      <c r="W1586" s="16"/>
      <c r="X1586" s="16"/>
      <c r="Y1586" s="16"/>
      <c r="Z1586" s="16"/>
    </row>
    <row r="1587" spans="1:26" ht="15.75" customHeight="1">
      <c r="A1587" s="21"/>
      <c r="B1587" s="16"/>
      <c r="C1587" s="35">
        <v>4714781020107</v>
      </c>
      <c r="D1587" s="16" t="s">
        <v>184</v>
      </c>
      <c r="E1587" s="18">
        <v>2</v>
      </c>
      <c r="F1587" s="18">
        <v>760</v>
      </c>
      <c r="G1587" s="19">
        <f t="shared" si="114"/>
        <v>0.5757575757575758</v>
      </c>
      <c r="H1587" s="16"/>
      <c r="I1587" s="16"/>
      <c r="J1587" s="16"/>
      <c r="K1587" s="16"/>
      <c r="L1587" s="16"/>
      <c r="M1587" s="16"/>
      <c r="N1587" s="16"/>
      <c r="O1587" s="16"/>
      <c r="P1587" s="16"/>
      <c r="Q1587" s="16"/>
      <c r="R1587" s="16"/>
      <c r="S1587" s="16"/>
      <c r="T1587" s="16"/>
      <c r="U1587" s="16"/>
      <c r="V1587" s="16"/>
      <c r="W1587" s="16"/>
      <c r="X1587" s="16"/>
      <c r="Y1587" s="16"/>
      <c r="Z1587" s="16"/>
    </row>
    <row r="1588" spans="1:26" ht="15.75" customHeight="1">
      <c r="A1588" s="21" t="s">
        <v>898</v>
      </c>
      <c r="B1588" s="17">
        <v>2</v>
      </c>
      <c r="C1588" s="35">
        <v>4714781024716</v>
      </c>
      <c r="D1588" s="16" t="s">
        <v>179</v>
      </c>
      <c r="E1588" s="18">
        <v>2</v>
      </c>
      <c r="F1588" s="18">
        <v>560</v>
      </c>
      <c r="G1588" s="19">
        <f t="shared" si="114"/>
        <v>0.42424242424242425</v>
      </c>
      <c r="H1588" s="16"/>
      <c r="I1588" s="16"/>
      <c r="J1588" s="16"/>
      <c r="K1588" s="16"/>
      <c r="L1588" s="16"/>
      <c r="M1588" s="16"/>
      <c r="N1588" s="16"/>
      <c r="O1588" s="16"/>
      <c r="P1588" s="16"/>
      <c r="Q1588" s="16"/>
      <c r="R1588" s="16"/>
      <c r="S1588" s="16"/>
      <c r="T1588" s="16"/>
      <c r="U1588" s="16"/>
      <c r="V1588" s="16"/>
      <c r="W1588" s="16"/>
      <c r="X1588" s="16"/>
      <c r="Y1588" s="16"/>
      <c r="Z1588" s="16"/>
    </row>
    <row r="1589" spans="1:26" ht="15.75" customHeight="1">
      <c r="A1589" s="21"/>
      <c r="B1589" s="16"/>
      <c r="C1589" s="35">
        <v>4714781020107</v>
      </c>
      <c r="D1589" s="16" t="s">
        <v>184</v>
      </c>
      <c r="E1589" s="18">
        <v>2</v>
      </c>
      <c r="F1589" s="18">
        <v>760</v>
      </c>
      <c r="G1589" s="19">
        <f t="shared" si="114"/>
        <v>0.5757575757575758</v>
      </c>
      <c r="H1589" s="16"/>
      <c r="I1589" s="16"/>
      <c r="J1589" s="16"/>
      <c r="K1589" s="16"/>
      <c r="L1589" s="16"/>
      <c r="M1589" s="16"/>
      <c r="N1589" s="16"/>
      <c r="O1589" s="16"/>
      <c r="P1589" s="16"/>
      <c r="Q1589" s="16"/>
      <c r="R1589" s="16"/>
      <c r="S1589" s="16"/>
      <c r="T1589" s="16"/>
      <c r="U1589" s="16"/>
      <c r="V1589" s="16"/>
      <c r="W1589" s="16"/>
      <c r="X1589" s="16"/>
      <c r="Y1589" s="16"/>
      <c r="Z1589" s="16"/>
    </row>
    <row r="1590" spans="1:26" ht="15.75" customHeight="1">
      <c r="A1590" s="21" t="s">
        <v>899</v>
      </c>
      <c r="B1590" s="17">
        <v>2</v>
      </c>
      <c r="C1590" s="35">
        <v>4714781024730</v>
      </c>
      <c r="D1590" s="16" t="s">
        <v>173</v>
      </c>
      <c r="E1590" s="18">
        <v>2</v>
      </c>
      <c r="F1590" s="18">
        <v>560</v>
      </c>
      <c r="G1590" s="19">
        <f t="shared" si="114"/>
        <v>0.42424242424242425</v>
      </c>
      <c r="H1590" s="16"/>
      <c r="I1590" s="16"/>
      <c r="J1590" s="16"/>
      <c r="K1590" s="16"/>
      <c r="L1590" s="16"/>
      <c r="M1590" s="16"/>
      <c r="N1590" s="16"/>
      <c r="O1590" s="16"/>
      <c r="P1590" s="16"/>
      <c r="Q1590" s="16"/>
      <c r="R1590" s="16"/>
      <c r="S1590" s="16"/>
      <c r="T1590" s="16"/>
      <c r="U1590" s="16"/>
      <c r="V1590" s="16"/>
      <c r="W1590" s="16"/>
      <c r="X1590" s="16"/>
      <c r="Y1590" s="16"/>
      <c r="Z1590" s="16"/>
    </row>
    <row r="1591" spans="1:26" ht="15.75" customHeight="1">
      <c r="A1591" s="21"/>
      <c r="B1591" s="16"/>
      <c r="C1591" s="35">
        <v>4714781020107</v>
      </c>
      <c r="D1591" s="16" t="s">
        <v>184</v>
      </c>
      <c r="E1591" s="18">
        <v>2</v>
      </c>
      <c r="F1591" s="18">
        <v>760</v>
      </c>
      <c r="G1591" s="19">
        <f t="shared" si="114"/>
        <v>0.5757575757575758</v>
      </c>
      <c r="H1591" s="16"/>
      <c r="I1591" s="16"/>
      <c r="J1591" s="16"/>
      <c r="K1591" s="16"/>
      <c r="L1591" s="16"/>
      <c r="M1591" s="16"/>
      <c r="N1591" s="16"/>
      <c r="O1591" s="16"/>
      <c r="P1591" s="16"/>
      <c r="Q1591" s="16"/>
      <c r="R1591" s="16"/>
      <c r="S1591" s="16"/>
      <c r="T1591" s="16"/>
      <c r="U1591" s="16"/>
      <c r="V1591" s="16"/>
      <c r="W1591" s="16"/>
      <c r="X1591" s="16"/>
      <c r="Y1591" s="16"/>
      <c r="Z1591" s="16"/>
    </row>
    <row r="1592" spans="1:26" ht="15.75" customHeight="1">
      <c r="A1592" s="21" t="s">
        <v>900</v>
      </c>
      <c r="B1592" s="17">
        <v>2</v>
      </c>
      <c r="C1592" s="35">
        <v>4714781020282</v>
      </c>
      <c r="D1592" s="16" t="s">
        <v>194</v>
      </c>
      <c r="E1592" s="18">
        <v>2</v>
      </c>
      <c r="F1592" s="18">
        <v>560</v>
      </c>
      <c r="G1592" s="19">
        <f t="shared" si="114"/>
        <v>0.42424242424242425</v>
      </c>
      <c r="H1592" s="16"/>
      <c r="I1592" s="16"/>
      <c r="J1592" s="16"/>
      <c r="K1592" s="16"/>
      <c r="L1592" s="16"/>
      <c r="M1592" s="16"/>
      <c r="N1592" s="16"/>
      <c r="O1592" s="16"/>
      <c r="P1592" s="16"/>
      <c r="Q1592" s="16"/>
      <c r="R1592" s="16"/>
      <c r="S1592" s="16"/>
      <c r="T1592" s="16"/>
      <c r="U1592" s="16"/>
      <c r="V1592" s="16"/>
      <c r="W1592" s="16"/>
      <c r="X1592" s="16"/>
      <c r="Y1592" s="16"/>
      <c r="Z1592" s="16"/>
    </row>
    <row r="1593" spans="1:26" ht="15.75" customHeight="1">
      <c r="A1593" s="21"/>
      <c r="B1593" s="16"/>
      <c r="C1593" s="35">
        <v>4714781020107</v>
      </c>
      <c r="D1593" s="16" t="s">
        <v>184</v>
      </c>
      <c r="E1593" s="18">
        <v>2</v>
      </c>
      <c r="F1593" s="18">
        <v>760</v>
      </c>
      <c r="G1593" s="19">
        <f t="shared" si="114"/>
        <v>0.5757575757575758</v>
      </c>
      <c r="H1593" s="16"/>
      <c r="I1593" s="16"/>
      <c r="J1593" s="16"/>
      <c r="K1593" s="16"/>
      <c r="L1593" s="16"/>
      <c r="M1593" s="16"/>
      <c r="N1593" s="16"/>
      <c r="O1593" s="16"/>
      <c r="P1593" s="16"/>
      <c r="Q1593" s="16"/>
      <c r="R1593" s="16"/>
      <c r="S1593" s="16"/>
      <c r="T1593" s="16"/>
      <c r="U1593" s="16"/>
      <c r="V1593" s="16"/>
      <c r="W1593" s="16"/>
      <c r="X1593" s="16"/>
      <c r="Y1593" s="16"/>
      <c r="Z1593" s="16"/>
    </row>
    <row r="1594" spans="1:26" ht="15.75" customHeight="1">
      <c r="A1594" s="21" t="s">
        <v>901</v>
      </c>
      <c r="B1594" s="17">
        <v>2</v>
      </c>
      <c r="C1594" s="35">
        <v>4714781020299</v>
      </c>
      <c r="D1594" s="16" t="s">
        <v>176</v>
      </c>
      <c r="E1594" s="18">
        <v>2</v>
      </c>
      <c r="F1594" s="18">
        <v>560</v>
      </c>
      <c r="G1594" s="19">
        <f t="shared" si="114"/>
        <v>0.42424242424242425</v>
      </c>
      <c r="H1594" s="16"/>
      <c r="I1594" s="16"/>
      <c r="J1594" s="16"/>
      <c r="K1594" s="16"/>
      <c r="L1594" s="16"/>
      <c r="M1594" s="16"/>
      <c r="N1594" s="16"/>
      <c r="O1594" s="16"/>
      <c r="P1594" s="16"/>
      <c r="Q1594" s="16"/>
      <c r="R1594" s="16"/>
      <c r="S1594" s="16"/>
      <c r="T1594" s="16"/>
      <c r="U1594" s="16"/>
      <c r="V1594" s="16"/>
      <c r="W1594" s="16"/>
      <c r="X1594" s="16"/>
      <c r="Y1594" s="16"/>
      <c r="Z1594" s="16"/>
    </row>
    <row r="1595" spans="1:26" ht="15.75" customHeight="1">
      <c r="A1595" s="21"/>
      <c r="B1595" s="16"/>
      <c r="C1595" s="35">
        <v>4714781020107</v>
      </c>
      <c r="D1595" s="16" t="s">
        <v>184</v>
      </c>
      <c r="E1595" s="18">
        <v>2</v>
      </c>
      <c r="F1595" s="18">
        <v>760</v>
      </c>
      <c r="G1595" s="19">
        <f t="shared" si="114"/>
        <v>0.5757575757575758</v>
      </c>
      <c r="H1595" s="16"/>
      <c r="I1595" s="16"/>
      <c r="J1595" s="16"/>
      <c r="K1595" s="16"/>
      <c r="L1595" s="16"/>
      <c r="M1595" s="16"/>
      <c r="N1595" s="16"/>
      <c r="O1595" s="16"/>
      <c r="P1595" s="16"/>
      <c r="Q1595" s="16"/>
      <c r="R1595" s="16"/>
      <c r="S1595" s="16"/>
      <c r="T1595" s="16"/>
      <c r="U1595" s="16"/>
      <c r="V1595" s="16"/>
      <c r="W1595" s="16"/>
      <c r="X1595" s="16"/>
      <c r="Y1595" s="16"/>
      <c r="Z1595" s="16"/>
    </row>
    <row r="1596" spans="1:26" ht="15.75" customHeight="1">
      <c r="A1596" s="21" t="s">
        <v>902</v>
      </c>
      <c r="B1596" s="17">
        <v>3</v>
      </c>
      <c r="C1596" s="35">
        <v>4714781020282</v>
      </c>
      <c r="D1596" s="16" t="s">
        <v>194</v>
      </c>
      <c r="E1596" s="17">
        <v>1</v>
      </c>
      <c r="F1596" s="18">
        <v>280</v>
      </c>
      <c r="G1596" s="19">
        <f t="shared" si="114"/>
        <v>0.21212121212121213</v>
      </c>
      <c r="H1596" s="16"/>
      <c r="I1596" s="16"/>
      <c r="J1596" s="16"/>
      <c r="K1596" s="16"/>
      <c r="L1596" s="16"/>
      <c r="M1596" s="16"/>
      <c r="N1596" s="16"/>
      <c r="O1596" s="16"/>
      <c r="P1596" s="16"/>
      <c r="Q1596" s="16"/>
      <c r="R1596" s="16"/>
      <c r="S1596" s="16"/>
      <c r="T1596" s="16"/>
      <c r="U1596" s="16"/>
      <c r="V1596" s="16"/>
      <c r="W1596" s="16"/>
      <c r="X1596" s="16"/>
      <c r="Y1596" s="16"/>
      <c r="Z1596" s="16"/>
    </row>
    <row r="1597" spans="1:26" ht="15.75" customHeight="1">
      <c r="A1597" s="21"/>
      <c r="B1597" s="16"/>
      <c r="C1597" s="35">
        <v>4714781020299</v>
      </c>
      <c r="D1597" s="16" t="s">
        <v>176</v>
      </c>
      <c r="E1597" s="17">
        <v>1</v>
      </c>
      <c r="F1597" s="17">
        <v>280</v>
      </c>
      <c r="G1597" s="19">
        <f t="shared" si="114"/>
        <v>0.21212121212121213</v>
      </c>
      <c r="H1597" s="16"/>
      <c r="I1597" s="16"/>
      <c r="J1597" s="16"/>
      <c r="K1597" s="16"/>
      <c r="L1597" s="16"/>
      <c r="M1597" s="16"/>
      <c r="N1597" s="16"/>
      <c r="O1597" s="16"/>
      <c r="P1597" s="16"/>
      <c r="Q1597" s="16"/>
      <c r="R1597" s="16"/>
      <c r="S1597" s="16"/>
      <c r="T1597" s="16"/>
      <c r="U1597" s="16"/>
      <c r="V1597" s="16"/>
      <c r="W1597" s="16"/>
      <c r="X1597" s="16"/>
      <c r="Y1597" s="16"/>
      <c r="Z1597" s="16"/>
    </row>
    <row r="1598" spans="1:26" ht="15.75" customHeight="1">
      <c r="A1598" s="21"/>
      <c r="B1598" s="16"/>
      <c r="C1598" s="35">
        <v>4714781020107</v>
      </c>
      <c r="D1598" s="16" t="s">
        <v>184</v>
      </c>
      <c r="E1598" s="18">
        <v>2</v>
      </c>
      <c r="F1598" s="18">
        <v>760</v>
      </c>
      <c r="G1598" s="19">
        <f t="shared" si="114"/>
        <v>0.5757575757575758</v>
      </c>
      <c r="H1598" s="16"/>
      <c r="I1598" s="16"/>
      <c r="J1598" s="16"/>
      <c r="K1598" s="16"/>
      <c r="L1598" s="16"/>
      <c r="M1598" s="16"/>
      <c r="N1598" s="16"/>
      <c r="O1598" s="16"/>
      <c r="P1598" s="16"/>
      <c r="Q1598" s="16"/>
      <c r="R1598" s="16"/>
      <c r="S1598" s="16"/>
      <c r="T1598" s="16"/>
      <c r="U1598" s="16"/>
      <c r="V1598" s="16"/>
      <c r="W1598" s="16"/>
      <c r="X1598" s="16"/>
      <c r="Y1598" s="16"/>
      <c r="Z1598" s="16"/>
    </row>
    <row r="1599" spans="1:26" ht="15.75" customHeight="1">
      <c r="A1599" s="21" t="s">
        <v>903</v>
      </c>
      <c r="B1599" s="17">
        <v>3</v>
      </c>
      <c r="C1599" s="35">
        <v>4714781020282</v>
      </c>
      <c r="D1599" s="16" t="s">
        <v>194</v>
      </c>
      <c r="E1599" s="17">
        <v>1</v>
      </c>
      <c r="F1599" s="18">
        <v>280</v>
      </c>
      <c r="G1599" s="19">
        <f t="shared" si="114"/>
        <v>0.21212121212121213</v>
      </c>
      <c r="H1599" s="16"/>
      <c r="I1599" s="16"/>
      <c r="J1599" s="16"/>
      <c r="K1599" s="16"/>
      <c r="L1599" s="16"/>
      <c r="M1599" s="16"/>
      <c r="N1599" s="16"/>
      <c r="O1599" s="16"/>
      <c r="P1599" s="16"/>
      <c r="Q1599" s="16"/>
      <c r="R1599" s="16"/>
      <c r="S1599" s="16"/>
      <c r="T1599" s="16"/>
      <c r="U1599" s="16"/>
      <c r="V1599" s="16"/>
      <c r="W1599" s="16"/>
      <c r="X1599" s="16"/>
      <c r="Y1599" s="16"/>
      <c r="Z1599" s="16"/>
    </row>
    <row r="1600" spans="1:26" ht="15.75" customHeight="1">
      <c r="A1600" s="21"/>
      <c r="B1600" s="16"/>
      <c r="C1600" s="35">
        <v>4714781024723</v>
      </c>
      <c r="D1600" s="16" t="s">
        <v>180</v>
      </c>
      <c r="E1600" s="17">
        <v>1</v>
      </c>
      <c r="F1600" s="17">
        <v>280</v>
      </c>
      <c r="G1600" s="19">
        <f t="shared" si="114"/>
        <v>0.21212121212121213</v>
      </c>
      <c r="H1600" s="16"/>
      <c r="I1600" s="16"/>
      <c r="J1600" s="16"/>
      <c r="K1600" s="16"/>
      <c r="L1600" s="16"/>
      <c r="M1600" s="16"/>
      <c r="N1600" s="16"/>
      <c r="O1600" s="16"/>
      <c r="P1600" s="16"/>
      <c r="Q1600" s="16"/>
      <c r="R1600" s="16"/>
      <c r="S1600" s="16"/>
      <c r="T1600" s="16"/>
      <c r="U1600" s="16"/>
      <c r="V1600" s="16"/>
      <c r="W1600" s="16"/>
      <c r="X1600" s="16"/>
      <c r="Y1600" s="16"/>
      <c r="Z1600" s="16"/>
    </row>
    <row r="1601" spans="1:26" ht="15.75" customHeight="1">
      <c r="A1601" s="21"/>
      <c r="B1601" s="16"/>
      <c r="C1601" s="35">
        <v>4714781020107</v>
      </c>
      <c r="D1601" s="16" t="s">
        <v>184</v>
      </c>
      <c r="E1601" s="18">
        <v>2</v>
      </c>
      <c r="F1601" s="18">
        <v>760</v>
      </c>
      <c r="G1601" s="19">
        <f t="shared" si="114"/>
        <v>0.5757575757575758</v>
      </c>
      <c r="H1601" s="16"/>
      <c r="I1601" s="16"/>
      <c r="J1601" s="16"/>
      <c r="K1601" s="16"/>
      <c r="L1601" s="16"/>
      <c r="M1601" s="16"/>
      <c r="N1601" s="16"/>
      <c r="O1601" s="16"/>
      <c r="P1601" s="16"/>
      <c r="Q1601" s="16"/>
      <c r="R1601" s="16"/>
      <c r="S1601" s="16"/>
      <c r="T1601" s="16"/>
      <c r="U1601" s="16"/>
      <c r="V1601" s="16"/>
      <c r="W1601" s="16"/>
      <c r="X1601" s="16"/>
      <c r="Y1601" s="16"/>
      <c r="Z1601" s="16"/>
    </row>
    <row r="1602" spans="1:26" ht="15.75" customHeight="1">
      <c r="A1602" s="21" t="s">
        <v>904</v>
      </c>
      <c r="B1602" s="17">
        <v>3</v>
      </c>
      <c r="C1602" s="35">
        <v>4714781020282</v>
      </c>
      <c r="D1602" s="16" t="s">
        <v>194</v>
      </c>
      <c r="E1602" s="17">
        <v>1</v>
      </c>
      <c r="F1602" s="18">
        <v>280</v>
      </c>
      <c r="G1602" s="19">
        <f t="shared" si="114"/>
        <v>0.21212121212121213</v>
      </c>
      <c r="H1602" s="16"/>
      <c r="I1602" s="16"/>
      <c r="J1602" s="16"/>
      <c r="K1602" s="16"/>
      <c r="L1602" s="16"/>
      <c r="M1602" s="16"/>
      <c r="N1602" s="16"/>
      <c r="O1602" s="16"/>
      <c r="P1602" s="16"/>
      <c r="Q1602" s="16"/>
      <c r="R1602" s="16"/>
      <c r="S1602" s="16"/>
      <c r="T1602" s="16"/>
      <c r="U1602" s="16"/>
      <c r="V1602" s="16"/>
      <c r="W1602" s="16"/>
      <c r="X1602" s="16"/>
      <c r="Y1602" s="16"/>
      <c r="Z1602" s="16"/>
    </row>
    <row r="1603" spans="1:26" ht="15.75" customHeight="1">
      <c r="A1603" s="21"/>
      <c r="B1603" s="16"/>
      <c r="C1603" s="35">
        <v>4714781024730</v>
      </c>
      <c r="D1603" s="16" t="s">
        <v>173</v>
      </c>
      <c r="E1603" s="17">
        <v>1</v>
      </c>
      <c r="F1603" s="17">
        <v>280</v>
      </c>
      <c r="G1603" s="19">
        <f t="shared" si="114"/>
        <v>0.21212121212121213</v>
      </c>
      <c r="H1603" s="16"/>
      <c r="I1603" s="16"/>
      <c r="J1603" s="16"/>
      <c r="K1603" s="16"/>
      <c r="L1603" s="16"/>
      <c r="M1603" s="16"/>
      <c r="N1603" s="16"/>
      <c r="O1603" s="16"/>
      <c r="P1603" s="16"/>
      <c r="Q1603" s="16"/>
      <c r="R1603" s="16"/>
      <c r="S1603" s="16"/>
      <c r="T1603" s="16"/>
      <c r="U1603" s="16"/>
      <c r="V1603" s="16"/>
      <c r="W1603" s="16"/>
      <c r="X1603" s="16"/>
      <c r="Y1603" s="16"/>
      <c r="Z1603" s="16"/>
    </row>
    <row r="1604" spans="1:26" ht="15.75" customHeight="1">
      <c r="A1604" s="21"/>
      <c r="B1604" s="16"/>
      <c r="C1604" s="35">
        <v>4714781020107</v>
      </c>
      <c r="D1604" s="16" t="s">
        <v>184</v>
      </c>
      <c r="E1604" s="18">
        <v>2</v>
      </c>
      <c r="F1604" s="18">
        <v>760</v>
      </c>
      <c r="G1604" s="19">
        <f t="shared" si="114"/>
        <v>0.5757575757575758</v>
      </c>
      <c r="H1604" s="16"/>
      <c r="I1604" s="16"/>
      <c r="J1604" s="16"/>
      <c r="K1604" s="16"/>
      <c r="L1604" s="16"/>
      <c r="M1604" s="16"/>
      <c r="N1604" s="16"/>
      <c r="O1604" s="16"/>
      <c r="P1604" s="16"/>
      <c r="Q1604" s="16"/>
      <c r="R1604" s="16"/>
      <c r="S1604" s="16"/>
      <c r="T1604" s="16"/>
      <c r="U1604" s="16"/>
      <c r="V1604" s="16"/>
      <c r="W1604" s="16"/>
      <c r="X1604" s="16"/>
      <c r="Y1604" s="16"/>
      <c r="Z1604" s="16"/>
    </row>
    <row r="1605" spans="1:26" ht="15.75" customHeight="1">
      <c r="A1605" s="21" t="s">
        <v>905</v>
      </c>
      <c r="B1605" s="17">
        <v>3</v>
      </c>
      <c r="C1605" s="35">
        <v>4714781020282</v>
      </c>
      <c r="D1605" s="16" t="s">
        <v>194</v>
      </c>
      <c r="E1605" s="17">
        <v>1</v>
      </c>
      <c r="F1605" s="18">
        <v>280</v>
      </c>
      <c r="G1605" s="19">
        <f t="shared" si="114"/>
        <v>0.21212121212121213</v>
      </c>
      <c r="H1605" s="16"/>
      <c r="I1605" s="16"/>
      <c r="J1605" s="16"/>
      <c r="K1605" s="16"/>
      <c r="L1605" s="16"/>
      <c r="M1605" s="16"/>
      <c r="N1605" s="16"/>
      <c r="O1605" s="16"/>
      <c r="P1605" s="16"/>
      <c r="Q1605" s="16"/>
      <c r="R1605" s="16"/>
      <c r="S1605" s="16"/>
      <c r="T1605" s="16"/>
      <c r="U1605" s="16"/>
      <c r="V1605" s="16"/>
      <c r="W1605" s="16"/>
      <c r="X1605" s="16"/>
      <c r="Y1605" s="16"/>
      <c r="Z1605" s="16"/>
    </row>
    <row r="1606" spans="1:26" ht="15.75" customHeight="1">
      <c r="A1606" s="21"/>
      <c r="B1606" s="16"/>
      <c r="C1606" s="35">
        <v>4714781024716</v>
      </c>
      <c r="D1606" s="16" t="s">
        <v>179</v>
      </c>
      <c r="E1606" s="17">
        <v>1</v>
      </c>
      <c r="F1606" s="17">
        <v>280</v>
      </c>
      <c r="G1606" s="19">
        <f t="shared" si="114"/>
        <v>0.21212121212121213</v>
      </c>
      <c r="H1606" s="16"/>
      <c r="I1606" s="16"/>
      <c r="J1606" s="16"/>
      <c r="K1606" s="16"/>
      <c r="L1606" s="16"/>
      <c r="M1606" s="16"/>
      <c r="N1606" s="16"/>
      <c r="O1606" s="16"/>
      <c r="P1606" s="16"/>
      <c r="Q1606" s="16"/>
      <c r="R1606" s="16"/>
      <c r="S1606" s="16"/>
      <c r="T1606" s="16"/>
      <c r="U1606" s="16"/>
      <c r="V1606" s="16"/>
      <c r="W1606" s="16"/>
      <c r="X1606" s="16"/>
      <c r="Y1606" s="16"/>
      <c r="Z1606" s="16"/>
    </row>
    <row r="1607" spans="1:26" ht="15.75" customHeight="1">
      <c r="A1607" s="21"/>
      <c r="B1607" s="16"/>
      <c r="C1607" s="35">
        <v>4714781020107</v>
      </c>
      <c r="D1607" s="16" t="s">
        <v>184</v>
      </c>
      <c r="E1607" s="18">
        <v>2</v>
      </c>
      <c r="F1607" s="18">
        <v>760</v>
      </c>
      <c r="G1607" s="19">
        <f t="shared" si="114"/>
        <v>0.5757575757575758</v>
      </c>
      <c r="H1607" s="16"/>
      <c r="I1607" s="16"/>
      <c r="J1607" s="16"/>
      <c r="K1607" s="16"/>
      <c r="L1607" s="16"/>
      <c r="M1607" s="16"/>
      <c r="N1607" s="16"/>
      <c r="O1607" s="16"/>
      <c r="P1607" s="16"/>
      <c r="Q1607" s="16"/>
      <c r="R1607" s="16"/>
      <c r="S1607" s="16"/>
      <c r="T1607" s="16"/>
      <c r="U1607" s="16"/>
      <c r="V1607" s="16"/>
      <c r="W1607" s="16"/>
      <c r="X1607" s="16"/>
      <c r="Y1607" s="16"/>
      <c r="Z1607" s="16"/>
    </row>
    <row r="1608" spans="1:26" ht="15.75" customHeight="1">
      <c r="A1608" s="21" t="s">
        <v>906</v>
      </c>
      <c r="B1608" s="17">
        <v>3</v>
      </c>
      <c r="C1608" s="35">
        <v>4714781020299</v>
      </c>
      <c r="D1608" s="16" t="s">
        <v>176</v>
      </c>
      <c r="E1608" s="17">
        <v>1</v>
      </c>
      <c r="F1608" s="18">
        <v>280</v>
      </c>
      <c r="G1608" s="19">
        <f t="shared" si="114"/>
        <v>0.21212121212121213</v>
      </c>
      <c r="H1608" s="16"/>
      <c r="I1608" s="16"/>
      <c r="J1608" s="16"/>
      <c r="K1608" s="16"/>
      <c r="L1608" s="16"/>
      <c r="M1608" s="16"/>
      <c r="N1608" s="16"/>
      <c r="O1608" s="16"/>
      <c r="P1608" s="16"/>
      <c r="Q1608" s="16"/>
      <c r="R1608" s="16"/>
      <c r="S1608" s="16"/>
      <c r="T1608" s="16"/>
      <c r="U1608" s="16"/>
      <c r="V1608" s="16"/>
      <c r="W1608" s="16"/>
      <c r="X1608" s="16"/>
      <c r="Y1608" s="16"/>
      <c r="Z1608" s="16"/>
    </row>
    <row r="1609" spans="1:26" ht="15.75" customHeight="1">
      <c r="A1609" s="21"/>
      <c r="B1609" s="16"/>
      <c r="C1609" s="35">
        <v>4714781024723</v>
      </c>
      <c r="D1609" s="16" t="s">
        <v>180</v>
      </c>
      <c r="E1609" s="17">
        <v>1</v>
      </c>
      <c r="F1609" s="17">
        <v>280</v>
      </c>
      <c r="G1609" s="19">
        <f t="shared" si="114"/>
        <v>0.21212121212121213</v>
      </c>
      <c r="H1609" s="16"/>
      <c r="I1609" s="16"/>
      <c r="J1609" s="16"/>
      <c r="K1609" s="16"/>
      <c r="L1609" s="16"/>
      <c r="M1609" s="16"/>
      <c r="N1609" s="16"/>
      <c r="O1609" s="16"/>
      <c r="P1609" s="16"/>
      <c r="Q1609" s="16"/>
      <c r="R1609" s="16"/>
      <c r="S1609" s="16"/>
      <c r="T1609" s="16"/>
      <c r="U1609" s="16"/>
      <c r="V1609" s="16"/>
      <c r="W1609" s="16"/>
      <c r="X1609" s="16"/>
      <c r="Y1609" s="16"/>
      <c r="Z1609" s="16"/>
    </row>
    <row r="1610" spans="1:26" ht="15.75" customHeight="1">
      <c r="A1610" s="21"/>
      <c r="B1610" s="16"/>
      <c r="C1610" s="35">
        <v>4714781020107</v>
      </c>
      <c r="D1610" s="16" t="s">
        <v>184</v>
      </c>
      <c r="E1610" s="18">
        <v>2</v>
      </c>
      <c r="F1610" s="18">
        <v>760</v>
      </c>
      <c r="G1610" s="19">
        <f t="shared" si="114"/>
        <v>0.5757575757575758</v>
      </c>
      <c r="H1610" s="16"/>
      <c r="I1610" s="16"/>
      <c r="J1610" s="16"/>
      <c r="K1610" s="16"/>
      <c r="L1610" s="16"/>
      <c r="M1610" s="16"/>
      <c r="N1610" s="16"/>
      <c r="O1610" s="16"/>
      <c r="P1610" s="16"/>
      <c r="Q1610" s="16"/>
      <c r="R1610" s="16"/>
      <c r="S1610" s="16"/>
      <c r="T1610" s="16"/>
      <c r="U1610" s="16"/>
      <c r="V1610" s="16"/>
      <c r="W1610" s="16"/>
      <c r="X1610" s="16"/>
      <c r="Y1610" s="16"/>
      <c r="Z1610" s="16"/>
    </row>
    <row r="1611" spans="1:26" ht="15.75" customHeight="1">
      <c r="A1611" s="21" t="s">
        <v>907</v>
      </c>
      <c r="B1611" s="17">
        <v>3</v>
      </c>
      <c r="C1611" s="35">
        <v>4714781020299</v>
      </c>
      <c r="D1611" s="16" t="s">
        <v>176</v>
      </c>
      <c r="E1611" s="17">
        <v>1</v>
      </c>
      <c r="F1611" s="18">
        <v>280</v>
      </c>
      <c r="G1611" s="19">
        <f t="shared" si="114"/>
        <v>0.21212121212121213</v>
      </c>
      <c r="H1611" s="16"/>
      <c r="I1611" s="16"/>
      <c r="J1611" s="16"/>
      <c r="K1611" s="16"/>
      <c r="L1611" s="16"/>
      <c r="M1611" s="16"/>
      <c r="N1611" s="16"/>
      <c r="O1611" s="16"/>
      <c r="P1611" s="16"/>
      <c r="Q1611" s="16"/>
      <c r="R1611" s="16"/>
      <c r="S1611" s="16"/>
      <c r="T1611" s="16"/>
      <c r="U1611" s="16"/>
      <c r="V1611" s="16"/>
      <c r="W1611" s="16"/>
      <c r="X1611" s="16"/>
      <c r="Y1611" s="16"/>
      <c r="Z1611" s="16"/>
    </row>
    <row r="1612" spans="1:26" ht="15.75" customHeight="1">
      <c r="A1612" s="21"/>
      <c r="B1612" s="16"/>
      <c r="C1612" s="35">
        <v>4714781024730</v>
      </c>
      <c r="D1612" s="16" t="s">
        <v>173</v>
      </c>
      <c r="E1612" s="17">
        <v>1</v>
      </c>
      <c r="F1612" s="17">
        <v>280</v>
      </c>
      <c r="G1612" s="19">
        <f t="shared" si="114"/>
        <v>0.21212121212121213</v>
      </c>
      <c r="H1612" s="16"/>
      <c r="I1612" s="16"/>
      <c r="J1612" s="16"/>
      <c r="K1612" s="16"/>
      <c r="L1612" s="16"/>
      <c r="M1612" s="16"/>
      <c r="N1612" s="16"/>
      <c r="O1612" s="16"/>
      <c r="P1612" s="16"/>
      <c r="Q1612" s="16"/>
      <c r="R1612" s="16"/>
      <c r="S1612" s="16"/>
      <c r="T1612" s="16"/>
      <c r="U1612" s="16"/>
      <c r="V1612" s="16"/>
      <c r="W1612" s="16"/>
      <c r="X1612" s="16"/>
      <c r="Y1612" s="16"/>
      <c r="Z1612" s="16"/>
    </row>
    <row r="1613" spans="1:26" ht="15.75" customHeight="1">
      <c r="A1613" s="21"/>
      <c r="B1613" s="16"/>
      <c r="C1613" s="35">
        <v>4714781020107</v>
      </c>
      <c r="D1613" s="16" t="s">
        <v>184</v>
      </c>
      <c r="E1613" s="18">
        <v>2</v>
      </c>
      <c r="F1613" s="18">
        <v>760</v>
      </c>
      <c r="G1613" s="19">
        <f t="shared" si="114"/>
        <v>0.5757575757575758</v>
      </c>
      <c r="H1613" s="16"/>
      <c r="I1613" s="16"/>
      <c r="J1613" s="16"/>
      <c r="K1613" s="16"/>
      <c r="L1613" s="16"/>
      <c r="M1613" s="16"/>
      <c r="N1613" s="16"/>
      <c r="O1613" s="16"/>
      <c r="P1613" s="16"/>
      <c r="Q1613" s="16"/>
      <c r="R1613" s="16"/>
      <c r="S1613" s="16"/>
      <c r="T1613" s="16"/>
      <c r="U1613" s="16"/>
      <c r="V1613" s="16"/>
      <c r="W1613" s="16"/>
      <c r="X1613" s="16"/>
      <c r="Y1613" s="16"/>
      <c r="Z1613" s="16"/>
    </row>
    <row r="1614" spans="1:26" ht="15.75" customHeight="1">
      <c r="A1614" s="21" t="s">
        <v>908</v>
      </c>
      <c r="B1614" s="17">
        <v>3</v>
      </c>
      <c r="C1614" s="35">
        <v>4714781020299</v>
      </c>
      <c r="D1614" s="16" t="s">
        <v>176</v>
      </c>
      <c r="E1614" s="17">
        <v>1</v>
      </c>
      <c r="F1614" s="18">
        <v>280</v>
      </c>
      <c r="G1614" s="19">
        <f t="shared" si="114"/>
        <v>0.21212121212121213</v>
      </c>
      <c r="H1614" s="16"/>
      <c r="I1614" s="16"/>
      <c r="J1614" s="16"/>
      <c r="K1614" s="16"/>
      <c r="L1614" s="16"/>
      <c r="M1614" s="16"/>
      <c r="N1614" s="16"/>
      <c r="O1614" s="16"/>
      <c r="P1614" s="16"/>
      <c r="Q1614" s="16"/>
      <c r="R1614" s="16"/>
      <c r="S1614" s="16"/>
      <c r="T1614" s="16"/>
      <c r="U1614" s="16"/>
      <c r="V1614" s="16"/>
      <c r="W1614" s="16"/>
      <c r="X1614" s="16"/>
      <c r="Y1614" s="16"/>
      <c r="Z1614" s="16"/>
    </row>
    <row r="1615" spans="1:26" ht="15.75" customHeight="1">
      <c r="A1615" s="21"/>
      <c r="B1615" s="16"/>
      <c r="C1615" s="35">
        <v>4714781024716</v>
      </c>
      <c r="D1615" s="16" t="s">
        <v>179</v>
      </c>
      <c r="E1615" s="17">
        <v>1</v>
      </c>
      <c r="F1615" s="17">
        <v>280</v>
      </c>
      <c r="G1615" s="19">
        <f t="shared" si="114"/>
        <v>0.21212121212121213</v>
      </c>
      <c r="H1615" s="16"/>
      <c r="I1615" s="16"/>
      <c r="J1615" s="16"/>
      <c r="K1615" s="16"/>
      <c r="L1615" s="16"/>
      <c r="M1615" s="16"/>
      <c r="N1615" s="16"/>
      <c r="O1615" s="16"/>
      <c r="P1615" s="16"/>
      <c r="Q1615" s="16"/>
      <c r="R1615" s="16"/>
      <c r="S1615" s="16"/>
      <c r="T1615" s="16"/>
      <c r="U1615" s="16"/>
      <c r="V1615" s="16"/>
      <c r="W1615" s="16"/>
      <c r="X1615" s="16"/>
      <c r="Y1615" s="16"/>
      <c r="Z1615" s="16"/>
    </row>
    <row r="1616" spans="1:26" ht="15.75" customHeight="1">
      <c r="A1616" s="21"/>
      <c r="B1616" s="16"/>
      <c r="C1616" s="35">
        <v>4714781020107</v>
      </c>
      <c r="D1616" s="16" t="s">
        <v>184</v>
      </c>
      <c r="E1616" s="18">
        <v>2</v>
      </c>
      <c r="F1616" s="18">
        <v>760</v>
      </c>
      <c r="G1616" s="19">
        <f t="shared" si="114"/>
        <v>0.5757575757575758</v>
      </c>
      <c r="H1616" s="16"/>
      <c r="I1616" s="16"/>
      <c r="J1616" s="16"/>
      <c r="K1616" s="16"/>
      <c r="L1616" s="16"/>
      <c r="M1616" s="16"/>
      <c r="N1616" s="16"/>
      <c r="O1616" s="16"/>
      <c r="P1616" s="16"/>
      <c r="Q1616" s="16"/>
      <c r="R1616" s="16"/>
      <c r="S1616" s="16"/>
      <c r="T1616" s="16"/>
      <c r="U1616" s="16"/>
      <c r="V1616" s="16"/>
      <c r="W1616" s="16"/>
      <c r="X1616" s="16"/>
      <c r="Y1616" s="16"/>
      <c r="Z1616" s="16"/>
    </row>
    <row r="1617" spans="1:26" ht="15.75" customHeight="1">
      <c r="A1617" s="21" t="s">
        <v>909</v>
      </c>
      <c r="B1617" s="17">
        <v>3</v>
      </c>
      <c r="C1617" s="35">
        <v>4714781024723</v>
      </c>
      <c r="D1617" s="16" t="s">
        <v>180</v>
      </c>
      <c r="E1617" s="17">
        <v>1</v>
      </c>
      <c r="F1617" s="18">
        <v>280</v>
      </c>
      <c r="G1617" s="19">
        <f t="shared" si="114"/>
        <v>0.21212121212121213</v>
      </c>
      <c r="H1617" s="16"/>
      <c r="I1617" s="16"/>
      <c r="J1617" s="16"/>
      <c r="K1617" s="16"/>
      <c r="L1617" s="16"/>
      <c r="M1617" s="16"/>
      <c r="N1617" s="16"/>
      <c r="O1617" s="16"/>
      <c r="P1617" s="16"/>
      <c r="Q1617" s="16"/>
      <c r="R1617" s="16"/>
      <c r="S1617" s="16"/>
      <c r="T1617" s="16"/>
      <c r="U1617" s="16"/>
      <c r="V1617" s="16"/>
      <c r="W1617" s="16"/>
      <c r="X1617" s="16"/>
      <c r="Y1617" s="16"/>
      <c r="Z1617" s="16"/>
    </row>
    <row r="1618" spans="1:26" ht="15.75" customHeight="1">
      <c r="A1618" s="21"/>
      <c r="B1618" s="16"/>
      <c r="C1618" s="35">
        <v>4714781024716</v>
      </c>
      <c r="D1618" s="16" t="s">
        <v>179</v>
      </c>
      <c r="E1618" s="17">
        <v>1</v>
      </c>
      <c r="F1618" s="17">
        <v>280</v>
      </c>
      <c r="G1618" s="19">
        <f t="shared" si="114"/>
        <v>0.21212121212121213</v>
      </c>
      <c r="H1618" s="16"/>
      <c r="I1618" s="16"/>
      <c r="J1618" s="16"/>
      <c r="K1618" s="16"/>
      <c r="L1618" s="16"/>
      <c r="M1618" s="16"/>
      <c r="N1618" s="16"/>
      <c r="O1618" s="16"/>
      <c r="P1618" s="16"/>
      <c r="Q1618" s="16"/>
      <c r="R1618" s="16"/>
      <c r="S1618" s="16"/>
      <c r="T1618" s="16"/>
      <c r="U1618" s="16"/>
      <c r="V1618" s="16"/>
      <c r="W1618" s="16"/>
      <c r="X1618" s="16"/>
      <c r="Y1618" s="16"/>
      <c r="Z1618" s="16"/>
    </row>
    <row r="1619" spans="1:26" ht="15.75" customHeight="1">
      <c r="A1619" s="21"/>
      <c r="B1619" s="16"/>
      <c r="C1619" s="35">
        <v>4714781020107</v>
      </c>
      <c r="D1619" s="16" t="s">
        <v>184</v>
      </c>
      <c r="E1619" s="18">
        <v>2</v>
      </c>
      <c r="F1619" s="18">
        <v>760</v>
      </c>
      <c r="G1619" s="19">
        <f t="shared" si="114"/>
        <v>0.5757575757575758</v>
      </c>
      <c r="H1619" s="16"/>
      <c r="I1619" s="16"/>
      <c r="J1619" s="16"/>
      <c r="K1619" s="16"/>
      <c r="L1619" s="16"/>
      <c r="M1619" s="16"/>
      <c r="N1619" s="16"/>
      <c r="O1619" s="16"/>
      <c r="P1619" s="16"/>
      <c r="Q1619" s="16"/>
      <c r="R1619" s="16"/>
      <c r="S1619" s="16"/>
      <c r="T1619" s="16"/>
      <c r="U1619" s="16"/>
      <c r="V1619" s="16"/>
      <c r="W1619" s="16"/>
      <c r="X1619" s="16"/>
      <c r="Y1619" s="16"/>
      <c r="Z1619" s="16"/>
    </row>
    <row r="1620" spans="1:26" ht="15.75" customHeight="1">
      <c r="A1620" s="21" t="s">
        <v>910</v>
      </c>
      <c r="B1620" s="17">
        <v>3</v>
      </c>
      <c r="C1620" s="35">
        <v>4714781024723</v>
      </c>
      <c r="D1620" s="16" t="s">
        <v>180</v>
      </c>
      <c r="E1620" s="17">
        <v>1</v>
      </c>
      <c r="F1620" s="18">
        <v>280</v>
      </c>
      <c r="G1620" s="19">
        <f t="shared" si="114"/>
        <v>0.21212121212121213</v>
      </c>
      <c r="H1620" s="16"/>
      <c r="I1620" s="16"/>
      <c r="J1620" s="16"/>
      <c r="K1620" s="16"/>
      <c r="L1620" s="16"/>
      <c r="M1620" s="16"/>
      <c r="N1620" s="16"/>
      <c r="O1620" s="16"/>
      <c r="P1620" s="16"/>
      <c r="Q1620" s="16"/>
      <c r="R1620" s="16"/>
      <c r="S1620" s="16"/>
      <c r="T1620" s="16"/>
      <c r="U1620" s="16"/>
      <c r="V1620" s="16"/>
      <c r="W1620" s="16"/>
      <c r="X1620" s="16"/>
      <c r="Y1620" s="16"/>
      <c r="Z1620" s="16"/>
    </row>
    <row r="1621" spans="1:26" ht="15.75" customHeight="1">
      <c r="A1621" s="21"/>
      <c r="B1621" s="16"/>
      <c r="C1621" s="35">
        <v>4714781024730</v>
      </c>
      <c r="D1621" s="16" t="s">
        <v>173</v>
      </c>
      <c r="E1621" s="17">
        <v>1</v>
      </c>
      <c r="F1621" s="17">
        <v>280</v>
      </c>
      <c r="G1621" s="19">
        <f t="shared" si="114"/>
        <v>0.21212121212121213</v>
      </c>
      <c r="H1621" s="16"/>
      <c r="I1621" s="16"/>
      <c r="J1621" s="16"/>
      <c r="K1621" s="16"/>
      <c r="L1621" s="16"/>
      <c r="M1621" s="16"/>
      <c r="N1621" s="16"/>
      <c r="O1621" s="16"/>
      <c r="P1621" s="16"/>
      <c r="Q1621" s="16"/>
      <c r="R1621" s="16"/>
      <c r="S1621" s="16"/>
      <c r="T1621" s="16"/>
      <c r="U1621" s="16"/>
      <c r="V1621" s="16"/>
      <c r="W1621" s="16"/>
      <c r="X1621" s="16"/>
      <c r="Y1621" s="16"/>
      <c r="Z1621" s="16"/>
    </row>
    <row r="1622" spans="1:26" ht="15.75" customHeight="1">
      <c r="A1622" s="21"/>
      <c r="B1622" s="16"/>
      <c r="C1622" s="35">
        <v>4714781020107</v>
      </c>
      <c r="D1622" s="16" t="s">
        <v>184</v>
      </c>
      <c r="E1622" s="18">
        <v>2</v>
      </c>
      <c r="F1622" s="18">
        <v>760</v>
      </c>
      <c r="G1622" s="19">
        <f t="shared" si="114"/>
        <v>0.5757575757575758</v>
      </c>
      <c r="H1622" s="16"/>
      <c r="I1622" s="16"/>
      <c r="J1622" s="16"/>
      <c r="K1622" s="16"/>
      <c r="L1622" s="16"/>
      <c r="M1622" s="16"/>
      <c r="N1622" s="16"/>
      <c r="O1622" s="16"/>
      <c r="P1622" s="16"/>
      <c r="Q1622" s="16"/>
      <c r="R1622" s="16"/>
      <c r="S1622" s="16"/>
      <c r="T1622" s="16"/>
      <c r="U1622" s="16"/>
      <c r="V1622" s="16"/>
      <c r="W1622" s="16"/>
      <c r="X1622" s="16"/>
      <c r="Y1622" s="16"/>
      <c r="Z1622" s="16"/>
    </row>
    <row r="1623" spans="1:26" ht="15.75" customHeight="1">
      <c r="A1623" s="21" t="s">
        <v>911</v>
      </c>
      <c r="B1623" s="17">
        <v>3</v>
      </c>
      <c r="C1623" s="35">
        <v>4714781024716</v>
      </c>
      <c r="D1623" s="16" t="s">
        <v>179</v>
      </c>
      <c r="E1623" s="17">
        <v>1</v>
      </c>
      <c r="F1623" s="18">
        <v>280</v>
      </c>
      <c r="G1623" s="19">
        <f t="shared" si="114"/>
        <v>0.21212121212121213</v>
      </c>
      <c r="H1623" s="16"/>
      <c r="I1623" s="16"/>
      <c r="J1623" s="16"/>
      <c r="K1623" s="16"/>
      <c r="L1623" s="16"/>
      <c r="M1623" s="16"/>
      <c r="N1623" s="16"/>
      <c r="O1623" s="16"/>
      <c r="P1623" s="16"/>
      <c r="Q1623" s="16"/>
      <c r="R1623" s="16"/>
      <c r="S1623" s="16"/>
      <c r="T1623" s="16"/>
      <c r="U1623" s="16"/>
      <c r="V1623" s="16"/>
      <c r="W1623" s="16"/>
      <c r="X1623" s="16"/>
      <c r="Y1623" s="16"/>
      <c r="Z1623" s="16"/>
    </row>
    <row r="1624" spans="1:26" ht="15.75" customHeight="1">
      <c r="A1624" s="21"/>
      <c r="B1624" s="16"/>
      <c r="C1624" s="35">
        <v>4714781024730</v>
      </c>
      <c r="D1624" s="16" t="s">
        <v>173</v>
      </c>
      <c r="E1624" s="17">
        <v>1</v>
      </c>
      <c r="F1624" s="17">
        <v>280</v>
      </c>
      <c r="G1624" s="19">
        <f t="shared" si="114"/>
        <v>0.21212121212121213</v>
      </c>
      <c r="H1624" s="16"/>
      <c r="I1624" s="16"/>
      <c r="J1624" s="16"/>
      <c r="K1624" s="16"/>
      <c r="L1624" s="16"/>
      <c r="M1624" s="16"/>
      <c r="N1624" s="16"/>
      <c r="O1624" s="16"/>
      <c r="P1624" s="16"/>
      <c r="Q1624" s="16"/>
      <c r="R1624" s="16"/>
      <c r="S1624" s="16"/>
      <c r="T1624" s="16"/>
      <c r="U1624" s="16"/>
      <c r="V1624" s="16"/>
      <c r="W1624" s="16"/>
      <c r="X1624" s="16"/>
      <c r="Y1624" s="16"/>
      <c r="Z1624" s="16"/>
    </row>
    <row r="1625" spans="1:26" ht="15.75" customHeight="1">
      <c r="A1625" s="21"/>
      <c r="B1625" s="16"/>
      <c r="C1625" s="35">
        <v>4714781020107</v>
      </c>
      <c r="D1625" s="16" t="s">
        <v>184</v>
      </c>
      <c r="E1625" s="18">
        <v>2</v>
      </c>
      <c r="F1625" s="18">
        <v>760</v>
      </c>
      <c r="G1625" s="19">
        <f t="shared" si="114"/>
        <v>0.5757575757575758</v>
      </c>
      <c r="H1625" s="16"/>
      <c r="I1625" s="16"/>
      <c r="J1625" s="16"/>
      <c r="K1625" s="16"/>
      <c r="L1625" s="16"/>
      <c r="M1625" s="16"/>
      <c r="N1625" s="16"/>
      <c r="O1625" s="16"/>
      <c r="P1625" s="16"/>
      <c r="Q1625" s="16"/>
      <c r="R1625" s="16"/>
      <c r="S1625" s="16"/>
      <c r="T1625" s="16"/>
      <c r="U1625" s="16"/>
      <c r="V1625" s="16"/>
      <c r="W1625" s="16"/>
      <c r="X1625" s="16"/>
      <c r="Y1625" s="16"/>
      <c r="Z1625" s="16"/>
    </row>
    <row r="1626" spans="1:26" ht="15.75" customHeight="1">
      <c r="A1626" s="21" t="s">
        <v>912</v>
      </c>
      <c r="B1626" s="18">
        <v>1</v>
      </c>
      <c r="C1626" s="33">
        <v>4714781020794</v>
      </c>
      <c r="D1626" s="14" t="s">
        <v>264</v>
      </c>
      <c r="E1626" s="18">
        <v>2</v>
      </c>
      <c r="F1626" s="18">
        <v>230</v>
      </c>
      <c r="G1626" s="19">
        <f t="shared" ref="G1626:G1634" si="115">F1626/230</f>
        <v>1</v>
      </c>
      <c r="H1626" s="16"/>
      <c r="I1626" s="16"/>
      <c r="J1626" s="16"/>
      <c r="K1626" s="16"/>
      <c r="L1626" s="16"/>
      <c r="M1626" s="16"/>
      <c r="N1626" s="16"/>
      <c r="O1626" s="16"/>
      <c r="P1626" s="16"/>
      <c r="Q1626" s="16"/>
      <c r="R1626" s="16"/>
      <c r="S1626" s="16"/>
      <c r="T1626" s="16"/>
      <c r="U1626" s="16"/>
      <c r="V1626" s="16"/>
      <c r="W1626" s="16"/>
      <c r="X1626" s="16"/>
      <c r="Y1626" s="16"/>
      <c r="Z1626" s="16"/>
    </row>
    <row r="1627" spans="1:26" ht="15.75" customHeight="1">
      <c r="A1627" s="21" t="s">
        <v>913</v>
      </c>
      <c r="B1627" s="18">
        <v>1</v>
      </c>
      <c r="C1627" s="33">
        <v>4714781020800</v>
      </c>
      <c r="D1627" s="14" t="s">
        <v>271</v>
      </c>
      <c r="E1627" s="18">
        <v>2</v>
      </c>
      <c r="F1627" s="18">
        <v>230</v>
      </c>
      <c r="G1627" s="19">
        <f t="shared" si="115"/>
        <v>1</v>
      </c>
      <c r="H1627" s="16"/>
      <c r="I1627" s="16"/>
      <c r="J1627" s="16"/>
      <c r="K1627" s="16"/>
      <c r="L1627" s="16"/>
      <c r="M1627" s="16"/>
      <c r="N1627" s="16"/>
      <c r="O1627" s="16"/>
      <c r="P1627" s="16"/>
      <c r="Q1627" s="16"/>
      <c r="R1627" s="16"/>
      <c r="S1627" s="16"/>
      <c r="T1627" s="16"/>
      <c r="U1627" s="16"/>
      <c r="V1627" s="16"/>
      <c r="W1627" s="16"/>
      <c r="X1627" s="16"/>
      <c r="Y1627" s="16"/>
      <c r="Z1627" s="16"/>
    </row>
    <row r="1628" spans="1:26" ht="15.75" customHeight="1">
      <c r="A1628" s="21" t="s">
        <v>914</v>
      </c>
      <c r="B1628" s="18">
        <v>1</v>
      </c>
      <c r="C1628" s="33">
        <v>4714781020817</v>
      </c>
      <c r="D1628" s="14" t="s">
        <v>303</v>
      </c>
      <c r="E1628" s="18">
        <v>2</v>
      </c>
      <c r="F1628" s="18">
        <v>230</v>
      </c>
      <c r="G1628" s="19">
        <f t="shared" si="115"/>
        <v>1</v>
      </c>
      <c r="H1628" s="16"/>
      <c r="I1628" s="16"/>
      <c r="J1628" s="16"/>
      <c r="K1628" s="16"/>
      <c r="L1628" s="16"/>
      <c r="M1628" s="16"/>
      <c r="N1628" s="16"/>
      <c r="O1628" s="16"/>
      <c r="P1628" s="16"/>
      <c r="Q1628" s="16"/>
      <c r="R1628" s="16"/>
      <c r="S1628" s="16"/>
      <c r="T1628" s="16"/>
      <c r="U1628" s="16"/>
      <c r="V1628" s="16"/>
      <c r="W1628" s="16"/>
      <c r="X1628" s="16"/>
      <c r="Y1628" s="16"/>
      <c r="Z1628" s="16"/>
    </row>
    <row r="1629" spans="1:26" ht="15.75" customHeight="1">
      <c r="A1629" s="21" t="s">
        <v>915</v>
      </c>
      <c r="B1629" s="18">
        <v>2</v>
      </c>
      <c r="C1629" s="33">
        <v>4714781020794</v>
      </c>
      <c r="D1629" s="14" t="s">
        <v>264</v>
      </c>
      <c r="E1629" s="18">
        <v>1</v>
      </c>
      <c r="F1629" s="18">
        <v>115</v>
      </c>
      <c r="G1629" s="19">
        <f t="shared" si="115"/>
        <v>0.5</v>
      </c>
      <c r="H1629" s="16"/>
      <c r="I1629" s="16"/>
      <c r="J1629" s="16"/>
      <c r="K1629" s="16"/>
      <c r="L1629" s="16"/>
      <c r="M1629" s="16"/>
      <c r="N1629" s="16"/>
      <c r="O1629" s="16"/>
      <c r="P1629" s="16"/>
      <c r="Q1629" s="16"/>
      <c r="R1629" s="16"/>
      <c r="S1629" s="16"/>
      <c r="T1629" s="16"/>
      <c r="U1629" s="16"/>
      <c r="V1629" s="16"/>
      <c r="W1629" s="16"/>
      <c r="X1629" s="16"/>
      <c r="Y1629" s="16"/>
      <c r="Z1629" s="16"/>
    </row>
    <row r="1630" spans="1:26" ht="15.75" customHeight="1">
      <c r="A1630" s="21"/>
      <c r="B1630" s="14"/>
      <c r="C1630" s="33">
        <v>4714781020800</v>
      </c>
      <c r="D1630" s="14" t="s">
        <v>271</v>
      </c>
      <c r="E1630" s="18">
        <v>1</v>
      </c>
      <c r="F1630" s="18">
        <v>115</v>
      </c>
      <c r="G1630" s="19">
        <f t="shared" si="115"/>
        <v>0.5</v>
      </c>
      <c r="H1630" s="16"/>
      <c r="I1630" s="16"/>
      <c r="J1630" s="16"/>
      <c r="K1630" s="16"/>
      <c r="L1630" s="16"/>
      <c r="M1630" s="16"/>
      <c r="N1630" s="16"/>
      <c r="O1630" s="16"/>
      <c r="P1630" s="16"/>
      <c r="Q1630" s="16"/>
      <c r="R1630" s="16"/>
      <c r="S1630" s="16"/>
      <c r="T1630" s="16"/>
      <c r="U1630" s="16"/>
      <c r="V1630" s="16"/>
      <c r="W1630" s="16"/>
      <c r="X1630" s="16"/>
      <c r="Y1630" s="16"/>
      <c r="Z1630" s="16"/>
    </row>
    <row r="1631" spans="1:26" ht="15.75" customHeight="1">
      <c r="A1631" s="21" t="s">
        <v>916</v>
      </c>
      <c r="B1631" s="18">
        <v>2</v>
      </c>
      <c r="C1631" s="33">
        <v>4714781020794</v>
      </c>
      <c r="D1631" s="14" t="s">
        <v>264</v>
      </c>
      <c r="E1631" s="18">
        <v>1</v>
      </c>
      <c r="F1631" s="18">
        <v>115</v>
      </c>
      <c r="G1631" s="19">
        <f t="shared" si="115"/>
        <v>0.5</v>
      </c>
      <c r="H1631" s="16"/>
      <c r="I1631" s="16"/>
      <c r="J1631" s="16"/>
      <c r="K1631" s="16"/>
      <c r="L1631" s="16"/>
      <c r="M1631" s="16"/>
      <c r="N1631" s="16"/>
      <c r="O1631" s="16"/>
      <c r="P1631" s="16"/>
      <c r="Q1631" s="16"/>
      <c r="R1631" s="16"/>
      <c r="S1631" s="16"/>
      <c r="T1631" s="16"/>
      <c r="U1631" s="16"/>
      <c r="V1631" s="16"/>
      <c r="W1631" s="16"/>
      <c r="X1631" s="16"/>
      <c r="Y1631" s="16"/>
      <c r="Z1631" s="16"/>
    </row>
    <row r="1632" spans="1:26" ht="15.75" customHeight="1">
      <c r="A1632" s="21"/>
      <c r="B1632" s="14"/>
      <c r="C1632" s="33">
        <v>4714781020817</v>
      </c>
      <c r="D1632" s="14" t="s">
        <v>303</v>
      </c>
      <c r="E1632" s="18">
        <v>1</v>
      </c>
      <c r="F1632" s="18">
        <v>115</v>
      </c>
      <c r="G1632" s="19">
        <f t="shared" si="115"/>
        <v>0.5</v>
      </c>
      <c r="H1632" s="16"/>
      <c r="I1632" s="16"/>
      <c r="J1632" s="16"/>
      <c r="K1632" s="16"/>
      <c r="L1632" s="16"/>
      <c r="M1632" s="16"/>
      <c r="N1632" s="16"/>
      <c r="O1632" s="16"/>
      <c r="P1632" s="16"/>
      <c r="Q1632" s="16"/>
      <c r="R1632" s="16"/>
      <c r="S1632" s="16"/>
      <c r="T1632" s="16"/>
      <c r="U1632" s="16"/>
      <c r="V1632" s="16"/>
      <c r="W1632" s="16"/>
      <c r="X1632" s="16"/>
      <c r="Y1632" s="16"/>
      <c r="Z1632" s="16"/>
    </row>
    <row r="1633" spans="1:26" ht="15.75" customHeight="1">
      <c r="A1633" s="21" t="s">
        <v>917</v>
      </c>
      <c r="B1633" s="18">
        <v>2</v>
      </c>
      <c r="C1633" s="33">
        <v>4714781020800</v>
      </c>
      <c r="D1633" s="14" t="s">
        <v>271</v>
      </c>
      <c r="E1633" s="18">
        <v>1</v>
      </c>
      <c r="F1633" s="18">
        <v>115</v>
      </c>
      <c r="G1633" s="19">
        <f t="shared" si="115"/>
        <v>0.5</v>
      </c>
      <c r="H1633" s="16"/>
      <c r="I1633" s="16"/>
      <c r="J1633" s="16"/>
      <c r="K1633" s="16"/>
      <c r="L1633" s="16"/>
      <c r="M1633" s="16"/>
      <c r="N1633" s="16"/>
      <c r="O1633" s="16"/>
      <c r="P1633" s="16"/>
      <c r="Q1633" s="16"/>
      <c r="R1633" s="16"/>
      <c r="S1633" s="16"/>
      <c r="T1633" s="16"/>
      <c r="U1633" s="16"/>
      <c r="V1633" s="16"/>
      <c r="W1633" s="16"/>
      <c r="X1633" s="16"/>
      <c r="Y1633" s="16"/>
      <c r="Z1633" s="16"/>
    </row>
    <row r="1634" spans="1:26" ht="15.75" customHeight="1">
      <c r="A1634" s="21"/>
      <c r="B1634" s="14"/>
      <c r="C1634" s="33">
        <v>4714781020817</v>
      </c>
      <c r="D1634" s="14" t="s">
        <v>303</v>
      </c>
      <c r="E1634" s="18">
        <v>1</v>
      </c>
      <c r="F1634" s="18">
        <v>115</v>
      </c>
      <c r="G1634" s="19">
        <f t="shared" si="115"/>
        <v>0.5</v>
      </c>
      <c r="H1634" s="16"/>
      <c r="I1634" s="16"/>
      <c r="J1634" s="16"/>
      <c r="K1634" s="16"/>
      <c r="L1634" s="16"/>
      <c r="M1634" s="16"/>
      <c r="N1634" s="16"/>
      <c r="O1634" s="16"/>
      <c r="P1634" s="16"/>
      <c r="Q1634" s="16"/>
      <c r="R1634" s="16"/>
      <c r="S1634" s="16"/>
      <c r="T1634" s="16"/>
      <c r="U1634" s="16"/>
      <c r="V1634" s="16"/>
      <c r="W1634" s="16"/>
      <c r="X1634" s="16"/>
      <c r="Y1634" s="16"/>
      <c r="Z1634" s="16"/>
    </row>
    <row r="1635" spans="1:26" ht="15.75" customHeight="1">
      <c r="A1635" s="21" t="s">
        <v>918</v>
      </c>
      <c r="B1635" s="18">
        <v>1</v>
      </c>
      <c r="C1635" s="33">
        <v>4714781020770</v>
      </c>
      <c r="D1635" s="14" t="s">
        <v>305</v>
      </c>
      <c r="E1635" s="18">
        <v>2</v>
      </c>
      <c r="F1635" s="18">
        <v>270</v>
      </c>
      <c r="G1635" s="19">
        <f t="shared" ref="G1635:G1638" si="116">F1635/270</f>
        <v>1</v>
      </c>
      <c r="H1635" s="16"/>
      <c r="I1635" s="16"/>
      <c r="J1635" s="16"/>
      <c r="K1635" s="16"/>
      <c r="L1635" s="16"/>
      <c r="M1635" s="16"/>
      <c r="N1635" s="16"/>
      <c r="O1635" s="16"/>
      <c r="P1635" s="16"/>
      <c r="Q1635" s="16"/>
      <c r="R1635" s="16"/>
      <c r="S1635" s="16"/>
      <c r="T1635" s="16"/>
      <c r="U1635" s="16"/>
      <c r="V1635" s="16"/>
      <c r="W1635" s="16"/>
      <c r="X1635" s="16"/>
      <c r="Y1635" s="16"/>
      <c r="Z1635" s="16"/>
    </row>
    <row r="1636" spans="1:26" ht="15.75" customHeight="1">
      <c r="A1636" s="21" t="s">
        <v>919</v>
      </c>
      <c r="B1636" s="18">
        <v>1</v>
      </c>
      <c r="C1636" s="33">
        <v>4714781020787</v>
      </c>
      <c r="D1636" s="14" t="s">
        <v>307</v>
      </c>
      <c r="E1636" s="18">
        <v>2</v>
      </c>
      <c r="F1636" s="18">
        <v>270</v>
      </c>
      <c r="G1636" s="19">
        <f t="shared" si="116"/>
        <v>1</v>
      </c>
      <c r="H1636" s="16"/>
      <c r="I1636" s="16"/>
      <c r="J1636" s="16"/>
      <c r="K1636" s="16"/>
      <c r="L1636" s="16"/>
      <c r="M1636" s="16"/>
      <c r="N1636" s="16"/>
      <c r="O1636" s="16"/>
      <c r="P1636" s="16"/>
      <c r="Q1636" s="16"/>
      <c r="R1636" s="16"/>
      <c r="S1636" s="16"/>
      <c r="T1636" s="16"/>
      <c r="U1636" s="16"/>
      <c r="V1636" s="16"/>
      <c r="W1636" s="16"/>
      <c r="X1636" s="16"/>
      <c r="Y1636" s="16"/>
      <c r="Z1636" s="16"/>
    </row>
    <row r="1637" spans="1:26" ht="15.75" customHeight="1">
      <c r="A1637" s="21" t="s">
        <v>920</v>
      </c>
      <c r="B1637" s="18">
        <v>2</v>
      </c>
      <c r="C1637" s="33">
        <v>4714781020770</v>
      </c>
      <c r="D1637" s="14" t="s">
        <v>305</v>
      </c>
      <c r="E1637" s="18">
        <v>1</v>
      </c>
      <c r="F1637" s="18">
        <v>135</v>
      </c>
      <c r="G1637" s="19">
        <f t="shared" si="116"/>
        <v>0.5</v>
      </c>
      <c r="H1637" s="16"/>
      <c r="I1637" s="16"/>
      <c r="J1637" s="16"/>
      <c r="K1637" s="16"/>
      <c r="L1637" s="16"/>
      <c r="M1637" s="16"/>
      <c r="N1637" s="16"/>
      <c r="O1637" s="16"/>
      <c r="P1637" s="16"/>
      <c r="Q1637" s="16"/>
      <c r="R1637" s="16"/>
      <c r="S1637" s="16"/>
      <c r="T1637" s="16"/>
      <c r="U1637" s="16"/>
      <c r="V1637" s="16"/>
      <c r="W1637" s="16"/>
      <c r="X1637" s="16"/>
      <c r="Y1637" s="16"/>
      <c r="Z1637" s="16"/>
    </row>
    <row r="1638" spans="1:26" ht="15.75" customHeight="1">
      <c r="A1638" s="21"/>
      <c r="B1638" s="14"/>
      <c r="C1638" s="33">
        <v>4714781020787</v>
      </c>
      <c r="D1638" s="14" t="s">
        <v>307</v>
      </c>
      <c r="E1638" s="18">
        <v>1</v>
      </c>
      <c r="F1638" s="18">
        <v>135</v>
      </c>
      <c r="G1638" s="19">
        <f t="shared" si="116"/>
        <v>0.5</v>
      </c>
      <c r="H1638" s="16"/>
      <c r="I1638" s="16"/>
      <c r="J1638" s="16"/>
      <c r="K1638" s="16"/>
      <c r="L1638" s="16"/>
      <c r="M1638" s="16"/>
      <c r="N1638" s="16"/>
      <c r="O1638" s="16"/>
      <c r="P1638" s="16"/>
      <c r="Q1638" s="16"/>
      <c r="R1638" s="16"/>
      <c r="S1638" s="16"/>
      <c r="T1638" s="16"/>
      <c r="U1638" s="16"/>
      <c r="V1638" s="16"/>
      <c r="W1638" s="16"/>
      <c r="X1638" s="16"/>
      <c r="Y1638" s="16"/>
      <c r="Z1638" s="16"/>
    </row>
    <row r="1639" spans="1:26" ht="15.75" customHeight="1">
      <c r="A1639" s="21" t="s">
        <v>921</v>
      </c>
      <c r="B1639" s="18">
        <v>1</v>
      </c>
      <c r="C1639" s="33">
        <v>4714781020848</v>
      </c>
      <c r="D1639" s="14" t="s">
        <v>322</v>
      </c>
      <c r="E1639" s="18">
        <v>2</v>
      </c>
      <c r="F1639" s="18">
        <v>650</v>
      </c>
      <c r="G1639" s="19">
        <f t="shared" ref="G1639:G1654" si="117">F1639/650</f>
        <v>1</v>
      </c>
      <c r="H1639" s="16"/>
      <c r="I1639" s="16"/>
      <c r="J1639" s="16"/>
      <c r="K1639" s="16"/>
      <c r="L1639" s="16"/>
      <c r="M1639" s="16"/>
      <c r="N1639" s="16"/>
      <c r="O1639" s="16"/>
      <c r="P1639" s="16"/>
      <c r="Q1639" s="16"/>
      <c r="R1639" s="16"/>
      <c r="S1639" s="16"/>
      <c r="T1639" s="16"/>
      <c r="U1639" s="16"/>
      <c r="V1639" s="16"/>
      <c r="W1639" s="16"/>
      <c r="X1639" s="16"/>
      <c r="Y1639" s="16"/>
      <c r="Z1639" s="16"/>
    </row>
    <row r="1640" spans="1:26" ht="15.75" customHeight="1">
      <c r="A1640" s="21" t="s">
        <v>922</v>
      </c>
      <c r="B1640" s="18">
        <v>1</v>
      </c>
      <c r="C1640" s="33" t="s">
        <v>445</v>
      </c>
      <c r="D1640" s="14" t="s">
        <v>324</v>
      </c>
      <c r="E1640" s="18">
        <v>2</v>
      </c>
      <c r="F1640" s="18">
        <v>650</v>
      </c>
      <c r="G1640" s="19">
        <f t="shared" si="117"/>
        <v>1</v>
      </c>
      <c r="H1640" s="16"/>
      <c r="I1640" s="16"/>
      <c r="J1640" s="16"/>
      <c r="K1640" s="16"/>
      <c r="L1640" s="16"/>
      <c r="M1640" s="16"/>
      <c r="N1640" s="16"/>
      <c r="O1640" s="16"/>
      <c r="P1640" s="16"/>
      <c r="Q1640" s="16"/>
      <c r="R1640" s="16"/>
      <c r="S1640" s="16"/>
      <c r="T1640" s="16"/>
      <c r="U1640" s="16"/>
      <c r="V1640" s="16"/>
      <c r="W1640" s="16"/>
      <c r="X1640" s="16"/>
      <c r="Y1640" s="16"/>
      <c r="Z1640" s="16"/>
    </row>
    <row r="1641" spans="1:26" ht="15.75" customHeight="1">
      <c r="A1641" s="21" t="s">
        <v>923</v>
      </c>
      <c r="B1641" s="18">
        <v>2</v>
      </c>
      <c r="C1641" s="33">
        <v>4714781020848</v>
      </c>
      <c r="D1641" s="14" t="s">
        <v>322</v>
      </c>
      <c r="E1641" s="18">
        <v>1</v>
      </c>
      <c r="F1641" s="18">
        <v>325</v>
      </c>
      <c r="G1641" s="19">
        <f t="shared" si="117"/>
        <v>0.5</v>
      </c>
      <c r="H1641" s="16"/>
      <c r="I1641" s="16"/>
      <c r="J1641" s="16"/>
      <c r="K1641" s="16"/>
      <c r="L1641" s="16"/>
      <c r="M1641" s="16"/>
      <c r="N1641" s="16"/>
      <c r="O1641" s="16"/>
      <c r="P1641" s="16"/>
      <c r="Q1641" s="16"/>
      <c r="R1641" s="16"/>
      <c r="S1641" s="16"/>
      <c r="T1641" s="16"/>
      <c r="U1641" s="16"/>
      <c r="V1641" s="16"/>
      <c r="W1641" s="16"/>
      <c r="X1641" s="16"/>
      <c r="Y1641" s="16"/>
      <c r="Z1641" s="16"/>
    </row>
    <row r="1642" spans="1:26" ht="15.75" customHeight="1">
      <c r="A1642" s="21"/>
      <c r="B1642" s="14"/>
      <c r="C1642" s="33" t="s">
        <v>445</v>
      </c>
      <c r="D1642" s="14" t="s">
        <v>324</v>
      </c>
      <c r="E1642" s="18">
        <v>1</v>
      </c>
      <c r="F1642" s="18">
        <v>325</v>
      </c>
      <c r="G1642" s="19">
        <f t="shared" si="117"/>
        <v>0.5</v>
      </c>
      <c r="H1642" s="16"/>
      <c r="I1642" s="16"/>
      <c r="J1642" s="16"/>
      <c r="K1642" s="16"/>
      <c r="L1642" s="16"/>
      <c r="M1642" s="16"/>
      <c r="N1642" s="16"/>
      <c r="O1642" s="16"/>
      <c r="P1642" s="16"/>
      <c r="Q1642" s="16"/>
      <c r="R1642" s="16"/>
      <c r="S1642" s="16"/>
      <c r="T1642" s="16"/>
      <c r="U1642" s="16"/>
      <c r="V1642" s="16"/>
      <c r="W1642" s="16"/>
      <c r="X1642" s="16"/>
      <c r="Y1642" s="16"/>
      <c r="Z1642" s="16"/>
    </row>
    <row r="1643" spans="1:26" ht="15.75" customHeight="1">
      <c r="A1643" s="21" t="s">
        <v>924</v>
      </c>
      <c r="B1643" s="18">
        <v>1</v>
      </c>
      <c r="C1643" s="33">
        <v>4714781020824</v>
      </c>
      <c r="D1643" s="14" t="s">
        <v>325</v>
      </c>
      <c r="E1643" s="18">
        <v>2</v>
      </c>
      <c r="F1643" s="18">
        <v>650</v>
      </c>
      <c r="G1643" s="19">
        <f t="shared" si="117"/>
        <v>1</v>
      </c>
      <c r="H1643" s="16"/>
      <c r="I1643" s="16"/>
      <c r="J1643" s="16"/>
      <c r="K1643" s="16"/>
      <c r="L1643" s="16"/>
      <c r="M1643" s="16"/>
      <c r="N1643" s="16"/>
      <c r="O1643" s="16"/>
      <c r="P1643" s="16"/>
      <c r="Q1643" s="16"/>
      <c r="R1643" s="16"/>
      <c r="S1643" s="16"/>
      <c r="T1643" s="16"/>
      <c r="U1643" s="16"/>
      <c r="V1643" s="16"/>
      <c r="W1643" s="16"/>
      <c r="X1643" s="16"/>
      <c r="Y1643" s="16"/>
      <c r="Z1643" s="16"/>
    </row>
    <row r="1644" spans="1:26" ht="15.75" customHeight="1">
      <c r="A1644" s="21" t="s">
        <v>925</v>
      </c>
      <c r="B1644" s="18">
        <v>1</v>
      </c>
      <c r="C1644" s="33">
        <v>4714781020831</v>
      </c>
      <c r="D1644" s="14" t="s">
        <v>326</v>
      </c>
      <c r="E1644" s="18">
        <v>2</v>
      </c>
      <c r="F1644" s="18">
        <v>650</v>
      </c>
      <c r="G1644" s="19">
        <f t="shared" si="117"/>
        <v>1</v>
      </c>
      <c r="H1644" s="16"/>
      <c r="I1644" s="16"/>
      <c r="J1644" s="16"/>
      <c r="K1644" s="16"/>
      <c r="L1644" s="16"/>
      <c r="M1644" s="16"/>
      <c r="N1644" s="16"/>
      <c r="O1644" s="16"/>
      <c r="P1644" s="16"/>
      <c r="Q1644" s="16"/>
      <c r="R1644" s="16"/>
      <c r="S1644" s="16"/>
      <c r="T1644" s="16"/>
      <c r="U1644" s="16"/>
      <c r="V1644" s="16"/>
      <c r="W1644" s="16"/>
      <c r="X1644" s="16"/>
      <c r="Y1644" s="16"/>
      <c r="Z1644" s="16"/>
    </row>
    <row r="1645" spans="1:26" ht="15.75" customHeight="1">
      <c r="A1645" s="21" t="s">
        <v>926</v>
      </c>
      <c r="B1645" s="18">
        <v>2</v>
      </c>
      <c r="C1645" s="33">
        <v>4714781020824</v>
      </c>
      <c r="D1645" s="14" t="s">
        <v>325</v>
      </c>
      <c r="E1645" s="18">
        <v>1</v>
      </c>
      <c r="F1645" s="18">
        <v>325</v>
      </c>
      <c r="G1645" s="19">
        <f t="shared" si="117"/>
        <v>0.5</v>
      </c>
      <c r="H1645" s="16"/>
      <c r="I1645" s="16"/>
      <c r="J1645" s="16"/>
      <c r="K1645" s="16"/>
      <c r="L1645" s="16"/>
      <c r="M1645" s="16"/>
      <c r="N1645" s="16"/>
      <c r="O1645" s="16"/>
      <c r="P1645" s="16"/>
      <c r="Q1645" s="16"/>
      <c r="R1645" s="16"/>
      <c r="S1645" s="16"/>
      <c r="T1645" s="16"/>
      <c r="U1645" s="16"/>
      <c r="V1645" s="16"/>
      <c r="W1645" s="16"/>
      <c r="X1645" s="16"/>
      <c r="Y1645" s="16"/>
      <c r="Z1645" s="16"/>
    </row>
    <row r="1646" spans="1:26" ht="15.75" customHeight="1">
      <c r="A1646" s="21"/>
      <c r="B1646" s="14"/>
      <c r="C1646" s="33">
        <v>4714781020831</v>
      </c>
      <c r="D1646" s="14" t="s">
        <v>326</v>
      </c>
      <c r="E1646" s="18">
        <v>1</v>
      </c>
      <c r="F1646" s="18">
        <v>325</v>
      </c>
      <c r="G1646" s="19">
        <f t="shared" si="117"/>
        <v>0.5</v>
      </c>
      <c r="H1646" s="16"/>
      <c r="I1646" s="16"/>
      <c r="J1646" s="16"/>
      <c r="K1646" s="16"/>
      <c r="L1646" s="16"/>
      <c r="M1646" s="16"/>
      <c r="N1646" s="16"/>
      <c r="O1646" s="16"/>
      <c r="P1646" s="16"/>
      <c r="Q1646" s="16"/>
      <c r="R1646" s="16"/>
      <c r="S1646" s="16"/>
      <c r="T1646" s="16"/>
      <c r="U1646" s="16"/>
      <c r="V1646" s="16"/>
      <c r="W1646" s="16"/>
      <c r="X1646" s="16"/>
      <c r="Y1646" s="16"/>
      <c r="Z1646" s="16"/>
    </row>
    <row r="1647" spans="1:26" ht="15.75" customHeight="1">
      <c r="A1647" s="21" t="s">
        <v>927</v>
      </c>
      <c r="B1647" s="18">
        <v>2</v>
      </c>
      <c r="C1647" s="33">
        <v>4714781020848</v>
      </c>
      <c r="D1647" s="14" t="s">
        <v>322</v>
      </c>
      <c r="E1647" s="18">
        <v>1</v>
      </c>
      <c r="F1647" s="18">
        <v>325</v>
      </c>
      <c r="G1647" s="19">
        <f t="shared" si="117"/>
        <v>0.5</v>
      </c>
      <c r="H1647" s="16"/>
      <c r="I1647" s="16"/>
      <c r="J1647" s="16"/>
      <c r="K1647" s="16"/>
      <c r="L1647" s="16"/>
      <c r="M1647" s="16"/>
      <c r="N1647" s="16"/>
      <c r="O1647" s="16"/>
      <c r="P1647" s="16"/>
      <c r="Q1647" s="16"/>
      <c r="R1647" s="16"/>
      <c r="S1647" s="16"/>
      <c r="T1647" s="16"/>
      <c r="U1647" s="16"/>
      <c r="V1647" s="16"/>
      <c r="W1647" s="16"/>
      <c r="X1647" s="16"/>
      <c r="Y1647" s="16"/>
      <c r="Z1647" s="16"/>
    </row>
    <row r="1648" spans="1:26" ht="15.75" customHeight="1">
      <c r="A1648" s="21"/>
      <c r="B1648" s="14"/>
      <c r="C1648" s="33">
        <v>4714781020824</v>
      </c>
      <c r="D1648" s="14" t="s">
        <v>325</v>
      </c>
      <c r="E1648" s="18">
        <v>1</v>
      </c>
      <c r="F1648" s="18">
        <v>325</v>
      </c>
      <c r="G1648" s="19">
        <f t="shared" si="117"/>
        <v>0.5</v>
      </c>
      <c r="H1648" s="16"/>
      <c r="I1648" s="16"/>
      <c r="J1648" s="16"/>
      <c r="K1648" s="16"/>
      <c r="L1648" s="16"/>
      <c r="M1648" s="16"/>
      <c r="N1648" s="16"/>
      <c r="O1648" s="16"/>
      <c r="P1648" s="16"/>
      <c r="Q1648" s="16"/>
      <c r="R1648" s="16"/>
      <c r="S1648" s="16"/>
      <c r="T1648" s="16"/>
      <c r="U1648" s="16"/>
      <c r="V1648" s="16"/>
      <c r="W1648" s="16"/>
      <c r="X1648" s="16"/>
      <c r="Y1648" s="16"/>
      <c r="Z1648" s="16"/>
    </row>
    <row r="1649" spans="1:26" ht="15.75" customHeight="1">
      <c r="A1649" s="21" t="s">
        <v>928</v>
      </c>
      <c r="B1649" s="18">
        <v>2</v>
      </c>
      <c r="C1649" s="33">
        <v>4714781020848</v>
      </c>
      <c r="D1649" s="14" t="s">
        <v>322</v>
      </c>
      <c r="E1649" s="18">
        <v>1</v>
      </c>
      <c r="F1649" s="18">
        <v>325</v>
      </c>
      <c r="G1649" s="19">
        <f t="shared" si="117"/>
        <v>0.5</v>
      </c>
      <c r="H1649" s="16"/>
      <c r="I1649" s="16"/>
      <c r="J1649" s="16"/>
      <c r="K1649" s="16"/>
      <c r="L1649" s="16"/>
      <c r="M1649" s="16"/>
      <c r="N1649" s="16"/>
      <c r="O1649" s="16"/>
      <c r="P1649" s="16"/>
      <c r="Q1649" s="16"/>
      <c r="R1649" s="16"/>
      <c r="S1649" s="16"/>
      <c r="T1649" s="16"/>
      <c r="U1649" s="16"/>
      <c r="V1649" s="16"/>
      <c r="W1649" s="16"/>
      <c r="X1649" s="16"/>
      <c r="Y1649" s="16"/>
      <c r="Z1649" s="16"/>
    </row>
    <row r="1650" spans="1:26" ht="15.75" customHeight="1">
      <c r="A1650" s="21"/>
      <c r="B1650" s="14"/>
      <c r="C1650" s="33">
        <v>4714781020831</v>
      </c>
      <c r="D1650" s="14" t="s">
        <v>326</v>
      </c>
      <c r="E1650" s="18">
        <v>1</v>
      </c>
      <c r="F1650" s="18">
        <v>325</v>
      </c>
      <c r="G1650" s="19">
        <f t="shared" si="117"/>
        <v>0.5</v>
      </c>
      <c r="H1650" s="16"/>
      <c r="I1650" s="16"/>
      <c r="J1650" s="16"/>
      <c r="K1650" s="16"/>
      <c r="L1650" s="16"/>
      <c r="M1650" s="16"/>
      <c r="N1650" s="16"/>
      <c r="O1650" s="16"/>
      <c r="P1650" s="16"/>
      <c r="Q1650" s="16"/>
      <c r="R1650" s="16"/>
      <c r="S1650" s="16"/>
      <c r="T1650" s="16"/>
      <c r="U1650" s="16"/>
      <c r="V1650" s="16"/>
      <c r="W1650" s="16"/>
      <c r="X1650" s="16"/>
      <c r="Y1650" s="16"/>
      <c r="Z1650" s="16"/>
    </row>
    <row r="1651" spans="1:26" ht="15.75" customHeight="1">
      <c r="A1651" s="21" t="s">
        <v>929</v>
      </c>
      <c r="B1651" s="18">
        <v>2</v>
      </c>
      <c r="C1651" s="33" t="s">
        <v>445</v>
      </c>
      <c r="D1651" s="14" t="s">
        <v>324</v>
      </c>
      <c r="E1651" s="18">
        <v>1</v>
      </c>
      <c r="F1651" s="18">
        <v>325</v>
      </c>
      <c r="G1651" s="19">
        <f t="shared" si="117"/>
        <v>0.5</v>
      </c>
      <c r="H1651" s="16"/>
      <c r="I1651" s="16"/>
      <c r="J1651" s="16"/>
      <c r="K1651" s="16"/>
      <c r="L1651" s="16"/>
      <c r="M1651" s="16"/>
      <c r="N1651" s="16"/>
      <c r="O1651" s="16"/>
      <c r="P1651" s="16"/>
      <c r="Q1651" s="16"/>
      <c r="R1651" s="16"/>
      <c r="S1651" s="16"/>
      <c r="T1651" s="16"/>
      <c r="U1651" s="16"/>
      <c r="V1651" s="16"/>
      <c r="W1651" s="16"/>
      <c r="X1651" s="16"/>
      <c r="Y1651" s="16"/>
      <c r="Z1651" s="16"/>
    </row>
    <row r="1652" spans="1:26" ht="15.75" customHeight="1">
      <c r="A1652" s="21"/>
      <c r="B1652" s="14"/>
      <c r="C1652" s="33">
        <v>4714781020824</v>
      </c>
      <c r="D1652" s="14" t="s">
        <v>325</v>
      </c>
      <c r="E1652" s="18">
        <v>1</v>
      </c>
      <c r="F1652" s="18">
        <v>325</v>
      </c>
      <c r="G1652" s="19">
        <f t="shared" si="117"/>
        <v>0.5</v>
      </c>
      <c r="H1652" s="16"/>
      <c r="I1652" s="16"/>
      <c r="J1652" s="16"/>
      <c r="K1652" s="16"/>
      <c r="L1652" s="16"/>
      <c r="M1652" s="16"/>
      <c r="N1652" s="16"/>
      <c r="O1652" s="16"/>
      <c r="P1652" s="16"/>
      <c r="Q1652" s="16"/>
      <c r="R1652" s="16"/>
      <c r="S1652" s="16"/>
      <c r="T1652" s="16"/>
      <c r="U1652" s="16"/>
      <c r="V1652" s="16"/>
      <c r="W1652" s="16"/>
      <c r="X1652" s="16"/>
      <c r="Y1652" s="16"/>
      <c r="Z1652" s="16"/>
    </row>
    <row r="1653" spans="1:26" ht="15.75" customHeight="1">
      <c r="A1653" s="21" t="s">
        <v>930</v>
      </c>
      <c r="B1653" s="18">
        <v>2</v>
      </c>
      <c r="C1653" s="33" t="s">
        <v>445</v>
      </c>
      <c r="D1653" s="14" t="s">
        <v>324</v>
      </c>
      <c r="E1653" s="18">
        <v>1</v>
      </c>
      <c r="F1653" s="18">
        <v>325</v>
      </c>
      <c r="G1653" s="19">
        <f t="shared" si="117"/>
        <v>0.5</v>
      </c>
      <c r="H1653" s="16"/>
      <c r="I1653" s="16"/>
      <c r="J1653" s="16"/>
      <c r="K1653" s="16"/>
      <c r="L1653" s="16"/>
      <c r="M1653" s="16"/>
      <c r="N1653" s="16"/>
      <c r="O1653" s="16"/>
      <c r="P1653" s="16"/>
      <c r="Q1653" s="16"/>
      <c r="R1653" s="16"/>
      <c r="S1653" s="16"/>
      <c r="T1653" s="16"/>
      <c r="U1653" s="16"/>
      <c r="V1653" s="16"/>
      <c r="W1653" s="16"/>
      <c r="X1653" s="16"/>
      <c r="Y1653" s="16"/>
      <c r="Z1653" s="16"/>
    </row>
    <row r="1654" spans="1:26" ht="15.75" customHeight="1">
      <c r="A1654" s="21"/>
      <c r="B1654" s="14"/>
      <c r="C1654" s="33">
        <v>4714781020831</v>
      </c>
      <c r="D1654" s="14" t="s">
        <v>326</v>
      </c>
      <c r="E1654" s="18">
        <v>1</v>
      </c>
      <c r="F1654" s="18">
        <v>325</v>
      </c>
      <c r="G1654" s="19">
        <f t="shared" si="117"/>
        <v>0.5</v>
      </c>
      <c r="H1654" s="16"/>
      <c r="I1654" s="16"/>
      <c r="J1654" s="16"/>
      <c r="K1654" s="16"/>
      <c r="L1654" s="16"/>
      <c r="M1654" s="16"/>
      <c r="N1654" s="16"/>
      <c r="O1654" s="16"/>
      <c r="P1654" s="16"/>
      <c r="Q1654" s="16"/>
      <c r="R1654" s="16"/>
      <c r="S1654" s="16"/>
      <c r="T1654" s="16"/>
      <c r="U1654" s="16"/>
      <c r="V1654" s="16"/>
      <c r="W1654" s="16"/>
      <c r="X1654" s="16"/>
      <c r="Y1654" s="16"/>
      <c r="Z1654" s="16"/>
    </row>
    <row r="1655" spans="1:26" ht="15.75" customHeight="1">
      <c r="A1655" s="21" t="s">
        <v>931</v>
      </c>
      <c r="B1655" s="18">
        <v>1</v>
      </c>
      <c r="C1655" s="33" t="s">
        <v>608</v>
      </c>
      <c r="D1655" s="14" t="s">
        <v>323</v>
      </c>
      <c r="E1655" s="18">
        <v>4</v>
      </c>
      <c r="F1655" s="18">
        <v>550</v>
      </c>
      <c r="G1655" s="19">
        <f>F1655/550</f>
        <v>1</v>
      </c>
      <c r="H1655" s="16"/>
      <c r="I1655" s="16"/>
      <c r="J1655" s="16"/>
      <c r="K1655" s="16"/>
      <c r="L1655" s="16"/>
      <c r="M1655" s="16"/>
      <c r="N1655" s="16"/>
      <c r="O1655" s="16"/>
      <c r="P1655" s="16"/>
      <c r="Q1655" s="16"/>
      <c r="R1655" s="16"/>
      <c r="S1655" s="16"/>
      <c r="T1655" s="16"/>
      <c r="U1655" s="16"/>
      <c r="V1655" s="16"/>
      <c r="W1655" s="16"/>
      <c r="X1655" s="16"/>
      <c r="Y1655" s="16"/>
      <c r="Z1655" s="16"/>
    </row>
    <row r="1656" spans="1:26" ht="15.75" customHeight="1">
      <c r="A1656" s="21" t="s">
        <v>932</v>
      </c>
      <c r="B1656" s="18">
        <v>5</v>
      </c>
      <c r="C1656" s="33" t="s">
        <v>437</v>
      </c>
      <c r="D1656" s="14" t="s">
        <v>438</v>
      </c>
      <c r="E1656" s="18">
        <v>1</v>
      </c>
      <c r="F1656" s="18">
        <v>60</v>
      </c>
      <c r="G1656" s="19">
        <f t="shared" ref="G1656:G1685" si="118">F1656/600</f>
        <v>0.1</v>
      </c>
      <c r="H1656" s="16"/>
      <c r="I1656" s="16"/>
      <c r="J1656" s="16"/>
      <c r="K1656" s="16"/>
      <c r="L1656" s="16"/>
      <c r="M1656" s="16"/>
      <c r="N1656" s="16"/>
      <c r="O1656" s="16"/>
      <c r="P1656" s="16"/>
      <c r="Q1656" s="16"/>
      <c r="R1656" s="16"/>
      <c r="S1656" s="16"/>
      <c r="T1656" s="16"/>
      <c r="U1656" s="16"/>
      <c r="V1656" s="16"/>
      <c r="W1656" s="16"/>
      <c r="X1656" s="16"/>
      <c r="Y1656" s="16"/>
      <c r="Z1656" s="16"/>
    </row>
    <row r="1657" spans="1:26" ht="15.75" customHeight="1">
      <c r="A1657" s="21"/>
      <c r="B1657" s="16"/>
      <c r="C1657" s="33" t="s">
        <v>439</v>
      </c>
      <c r="D1657" s="14" t="s">
        <v>322</v>
      </c>
      <c r="E1657" s="18">
        <v>1</v>
      </c>
      <c r="F1657" s="18">
        <v>300</v>
      </c>
      <c r="G1657" s="19">
        <f t="shared" si="118"/>
        <v>0.5</v>
      </c>
      <c r="H1657" s="16"/>
      <c r="I1657" s="16"/>
      <c r="J1657" s="16"/>
      <c r="K1657" s="16"/>
      <c r="L1657" s="16"/>
      <c r="M1657" s="16"/>
      <c r="N1657" s="16"/>
      <c r="O1657" s="16"/>
      <c r="P1657" s="16"/>
      <c r="Q1657" s="16"/>
      <c r="R1657" s="16"/>
      <c r="S1657" s="16"/>
      <c r="T1657" s="16"/>
      <c r="U1657" s="16"/>
      <c r="V1657" s="16"/>
      <c r="W1657" s="16"/>
      <c r="X1657" s="16"/>
      <c r="Y1657" s="16"/>
      <c r="Z1657" s="16"/>
    </row>
    <row r="1658" spans="1:26" ht="15.75" customHeight="1">
      <c r="A1658" s="21"/>
      <c r="B1658" s="16"/>
      <c r="C1658" s="33" t="s">
        <v>440</v>
      </c>
      <c r="D1658" s="14" t="s">
        <v>307</v>
      </c>
      <c r="E1658" s="18">
        <v>1</v>
      </c>
      <c r="F1658" s="18">
        <v>120</v>
      </c>
      <c r="G1658" s="19">
        <f t="shared" si="118"/>
        <v>0.2</v>
      </c>
      <c r="H1658" s="16"/>
      <c r="I1658" s="16"/>
      <c r="J1658" s="16"/>
      <c r="K1658" s="16"/>
      <c r="L1658" s="16"/>
      <c r="M1658" s="16"/>
      <c r="N1658" s="16"/>
      <c r="O1658" s="16"/>
      <c r="P1658" s="16"/>
      <c r="Q1658" s="16"/>
      <c r="R1658" s="16"/>
      <c r="S1658" s="16"/>
      <c r="T1658" s="16"/>
      <c r="U1658" s="16"/>
      <c r="V1658" s="16"/>
      <c r="W1658" s="16"/>
      <c r="X1658" s="16"/>
      <c r="Y1658" s="16"/>
      <c r="Z1658" s="16"/>
    </row>
    <row r="1659" spans="1:26" ht="15.75" customHeight="1">
      <c r="A1659" s="21"/>
      <c r="B1659" s="16"/>
      <c r="C1659" s="33" t="s">
        <v>441</v>
      </c>
      <c r="D1659" s="14" t="s">
        <v>442</v>
      </c>
      <c r="E1659" s="18">
        <v>1</v>
      </c>
      <c r="F1659" s="18">
        <v>50</v>
      </c>
      <c r="G1659" s="19">
        <f t="shared" si="118"/>
        <v>8.3333333333333329E-2</v>
      </c>
      <c r="H1659" s="16"/>
      <c r="I1659" s="16"/>
      <c r="J1659" s="16"/>
      <c r="K1659" s="16"/>
      <c r="L1659" s="16"/>
      <c r="M1659" s="16"/>
      <c r="N1659" s="16"/>
      <c r="O1659" s="16"/>
      <c r="P1659" s="16"/>
      <c r="Q1659" s="16"/>
      <c r="R1659" s="16"/>
      <c r="S1659" s="16"/>
      <c r="T1659" s="16"/>
      <c r="U1659" s="16"/>
      <c r="V1659" s="16"/>
      <c r="W1659" s="16"/>
      <c r="X1659" s="16"/>
      <c r="Y1659" s="16"/>
      <c r="Z1659" s="16"/>
    </row>
    <row r="1660" spans="1:26" ht="15.75" customHeight="1">
      <c r="A1660" s="21"/>
      <c r="B1660" s="16"/>
      <c r="C1660" s="33" t="s">
        <v>443</v>
      </c>
      <c r="D1660" s="14" t="s">
        <v>444</v>
      </c>
      <c r="E1660" s="18">
        <v>1</v>
      </c>
      <c r="F1660" s="18">
        <v>70</v>
      </c>
      <c r="G1660" s="19">
        <f t="shared" si="118"/>
        <v>0.11666666666666667</v>
      </c>
      <c r="H1660" s="16"/>
      <c r="I1660" s="16"/>
      <c r="J1660" s="16"/>
      <c r="K1660" s="16"/>
      <c r="L1660" s="16"/>
      <c r="M1660" s="16"/>
      <c r="N1660" s="16"/>
      <c r="O1660" s="16"/>
      <c r="P1660" s="16"/>
      <c r="Q1660" s="16"/>
      <c r="R1660" s="16"/>
      <c r="S1660" s="16"/>
      <c r="T1660" s="16"/>
      <c r="U1660" s="16"/>
      <c r="V1660" s="16"/>
      <c r="W1660" s="16"/>
      <c r="X1660" s="16"/>
      <c r="Y1660" s="16"/>
      <c r="Z1660" s="16"/>
    </row>
    <row r="1661" spans="1:26" ht="15.75" customHeight="1">
      <c r="A1661" s="21" t="s">
        <v>933</v>
      </c>
      <c r="B1661" s="18">
        <v>5</v>
      </c>
      <c r="C1661" s="33" t="s">
        <v>437</v>
      </c>
      <c r="D1661" s="14" t="s">
        <v>438</v>
      </c>
      <c r="E1661" s="18">
        <v>1</v>
      </c>
      <c r="F1661" s="18">
        <v>60</v>
      </c>
      <c r="G1661" s="19">
        <f t="shared" si="118"/>
        <v>0.1</v>
      </c>
      <c r="H1661" s="16"/>
      <c r="I1661" s="16"/>
      <c r="J1661" s="16"/>
      <c r="K1661" s="16"/>
      <c r="L1661" s="16"/>
      <c r="M1661" s="16"/>
      <c r="N1661" s="16"/>
      <c r="O1661" s="16"/>
      <c r="P1661" s="16"/>
      <c r="Q1661" s="16"/>
      <c r="R1661" s="16"/>
      <c r="S1661" s="16"/>
      <c r="T1661" s="16"/>
      <c r="U1661" s="16"/>
      <c r="V1661" s="16"/>
      <c r="W1661" s="16"/>
      <c r="X1661" s="16"/>
      <c r="Y1661" s="16"/>
      <c r="Z1661" s="16"/>
    </row>
    <row r="1662" spans="1:26" ht="15.75" customHeight="1">
      <c r="A1662" s="21"/>
      <c r="B1662" s="16"/>
      <c r="C1662" s="33" t="s">
        <v>445</v>
      </c>
      <c r="D1662" s="14" t="s">
        <v>324</v>
      </c>
      <c r="E1662" s="18">
        <v>1</v>
      </c>
      <c r="F1662" s="18">
        <v>300</v>
      </c>
      <c r="G1662" s="19">
        <f t="shared" si="118"/>
        <v>0.5</v>
      </c>
      <c r="H1662" s="16"/>
      <c r="I1662" s="16"/>
      <c r="J1662" s="16"/>
      <c r="K1662" s="16"/>
      <c r="L1662" s="16"/>
      <c r="M1662" s="16"/>
      <c r="N1662" s="16"/>
      <c r="O1662" s="16"/>
      <c r="P1662" s="16"/>
      <c r="Q1662" s="16"/>
      <c r="R1662" s="16"/>
      <c r="S1662" s="16"/>
      <c r="T1662" s="16"/>
      <c r="U1662" s="16"/>
      <c r="V1662" s="16"/>
      <c r="W1662" s="16"/>
      <c r="X1662" s="16"/>
      <c r="Y1662" s="16"/>
      <c r="Z1662" s="16"/>
    </row>
    <row r="1663" spans="1:26" ht="15.75" customHeight="1">
      <c r="A1663" s="21"/>
      <c r="B1663" s="16"/>
      <c r="C1663" s="33" t="s">
        <v>446</v>
      </c>
      <c r="D1663" s="14" t="s">
        <v>305</v>
      </c>
      <c r="E1663" s="18">
        <v>1</v>
      </c>
      <c r="F1663" s="18">
        <v>120</v>
      </c>
      <c r="G1663" s="19">
        <f t="shared" si="118"/>
        <v>0.2</v>
      </c>
      <c r="H1663" s="16"/>
      <c r="I1663" s="16"/>
      <c r="J1663" s="16"/>
      <c r="K1663" s="16"/>
      <c r="L1663" s="16"/>
      <c r="M1663" s="16"/>
      <c r="N1663" s="16"/>
      <c r="O1663" s="16"/>
      <c r="P1663" s="16"/>
      <c r="Q1663" s="16"/>
      <c r="R1663" s="16"/>
      <c r="S1663" s="16"/>
      <c r="T1663" s="16"/>
      <c r="U1663" s="16"/>
      <c r="V1663" s="16"/>
      <c r="W1663" s="16"/>
      <c r="X1663" s="16"/>
      <c r="Y1663" s="16"/>
      <c r="Z1663" s="16"/>
    </row>
    <row r="1664" spans="1:26" ht="15.75" customHeight="1">
      <c r="A1664" s="21"/>
      <c r="B1664" s="16"/>
      <c r="C1664" s="33" t="s">
        <v>447</v>
      </c>
      <c r="D1664" s="14" t="s">
        <v>448</v>
      </c>
      <c r="E1664" s="18">
        <v>1</v>
      </c>
      <c r="F1664" s="18">
        <v>50</v>
      </c>
      <c r="G1664" s="19">
        <f t="shared" si="118"/>
        <v>8.3333333333333329E-2</v>
      </c>
      <c r="H1664" s="16"/>
      <c r="I1664" s="16"/>
      <c r="J1664" s="16"/>
      <c r="K1664" s="16"/>
      <c r="L1664" s="16"/>
      <c r="M1664" s="16"/>
      <c r="N1664" s="16"/>
      <c r="O1664" s="16"/>
      <c r="P1664" s="16"/>
      <c r="Q1664" s="16"/>
      <c r="R1664" s="16"/>
      <c r="S1664" s="16"/>
      <c r="T1664" s="16"/>
      <c r="U1664" s="16"/>
      <c r="V1664" s="16"/>
      <c r="W1664" s="16"/>
      <c r="X1664" s="16"/>
      <c r="Y1664" s="16"/>
      <c r="Z1664" s="16"/>
    </row>
    <row r="1665" spans="1:26" ht="15.75" customHeight="1">
      <c r="A1665" s="21"/>
      <c r="B1665" s="16"/>
      <c r="C1665" s="33" t="s">
        <v>449</v>
      </c>
      <c r="D1665" s="14" t="s">
        <v>450</v>
      </c>
      <c r="E1665" s="18">
        <v>1</v>
      </c>
      <c r="F1665" s="18">
        <v>70</v>
      </c>
      <c r="G1665" s="19">
        <f t="shared" si="118"/>
        <v>0.11666666666666667</v>
      </c>
      <c r="H1665" s="16"/>
      <c r="I1665" s="16"/>
      <c r="J1665" s="16"/>
      <c r="K1665" s="16"/>
      <c r="L1665" s="16"/>
      <c r="M1665" s="16"/>
      <c r="N1665" s="16"/>
      <c r="O1665" s="16"/>
      <c r="P1665" s="16"/>
      <c r="Q1665" s="16"/>
      <c r="R1665" s="16"/>
      <c r="S1665" s="16"/>
      <c r="T1665" s="16"/>
      <c r="U1665" s="16"/>
      <c r="V1665" s="16"/>
      <c r="W1665" s="16"/>
      <c r="X1665" s="16"/>
      <c r="Y1665" s="16"/>
      <c r="Z1665" s="16"/>
    </row>
    <row r="1666" spans="1:26" ht="15.75" customHeight="1">
      <c r="A1666" s="21" t="s">
        <v>934</v>
      </c>
      <c r="B1666" s="18">
        <v>5</v>
      </c>
      <c r="C1666" s="33" t="s">
        <v>437</v>
      </c>
      <c r="D1666" s="14" t="s">
        <v>438</v>
      </c>
      <c r="E1666" s="18">
        <v>1</v>
      </c>
      <c r="F1666" s="18">
        <v>60</v>
      </c>
      <c r="G1666" s="19">
        <f t="shared" si="118"/>
        <v>0.1</v>
      </c>
      <c r="H1666" s="16"/>
      <c r="I1666" s="16"/>
      <c r="J1666" s="16"/>
      <c r="K1666" s="16"/>
      <c r="L1666" s="16"/>
      <c r="M1666" s="16"/>
      <c r="N1666" s="16"/>
      <c r="O1666" s="16"/>
      <c r="P1666" s="16"/>
      <c r="Q1666" s="16"/>
      <c r="R1666" s="16"/>
      <c r="S1666" s="16"/>
      <c r="T1666" s="16"/>
      <c r="U1666" s="16"/>
      <c r="V1666" s="16"/>
      <c r="W1666" s="16"/>
      <c r="X1666" s="16"/>
      <c r="Y1666" s="16"/>
      <c r="Z1666" s="16"/>
    </row>
    <row r="1667" spans="1:26" ht="15.75" customHeight="1">
      <c r="A1667" s="21"/>
      <c r="B1667" s="16"/>
      <c r="C1667" s="33" t="s">
        <v>445</v>
      </c>
      <c r="D1667" s="14" t="s">
        <v>324</v>
      </c>
      <c r="E1667" s="18">
        <v>1</v>
      </c>
      <c r="F1667" s="18">
        <v>300</v>
      </c>
      <c r="G1667" s="19">
        <f t="shared" si="118"/>
        <v>0.5</v>
      </c>
      <c r="H1667" s="16"/>
      <c r="I1667" s="16"/>
      <c r="J1667" s="16"/>
      <c r="K1667" s="16"/>
      <c r="L1667" s="16"/>
      <c r="M1667" s="16"/>
      <c r="N1667" s="16"/>
      <c r="O1667" s="16"/>
      <c r="P1667" s="16"/>
      <c r="Q1667" s="16"/>
      <c r="R1667" s="16"/>
      <c r="S1667" s="16"/>
      <c r="T1667" s="16"/>
      <c r="U1667" s="16"/>
      <c r="V1667" s="16"/>
      <c r="W1667" s="16"/>
      <c r="X1667" s="16"/>
      <c r="Y1667" s="16"/>
      <c r="Z1667" s="16"/>
    </row>
    <row r="1668" spans="1:26" ht="15.75" customHeight="1">
      <c r="A1668" s="21"/>
      <c r="B1668" s="16"/>
      <c r="C1668" s="33" t="s">
        <v>440</v>
      </c>
      <c r="D1668" s="14" t="s">
        <v>307</v>
      </c>
      <c r="E1668" s="18">
        <v>1</v>
      </c>
      <c r="F1668" s="18">
        <v>120</v>
      </c>
      <c r="G1668" s="19">
        <f t="shared" si="118"/>
        <v>0.2</v>
      </c>
      <c r="H1668" s="16"/>
      <c r="I1668" s="16"/>
      <c r="J1668" s="16"/>
      <c r="K1668" s="16"/>
      <c r="L1668" s="16"/>
      <c r="M1668" s="16"/>
      <c r="N1668" s="16"/>
      <c r="O1668" s="16"/>
      <c r="P1668" s="16"/>
      <c r="Q1668" s="16"/>
      <c r="R1668" s="16"/>
      <c r="S1668" s="16"/>
      <c r="T1668" s="16"/>
      <c r="U1668" s="16"/>
      <c r="V1668" s="16"/>
      <c r="W1668" s="16"/>
      <c r="X1668" s="16"/>
      <c r="Y1668" s="16"/>
      <c r="Z1668" s="16"/>
    </row>
    <row r="1669" spans="1:26" ht="15.75" customHeight="1">
      <c r="A1669" s="21"/>
      <c r="B1669" s="16"/>
      <c r="C1669" s="33" t="s">
        <v>452</v>
      </c>
      <c r="D1669" s="14" t="s">
        <v>453</v>
      </c>
      <c r="E1669" s="18">
        <v>1</v>
      </c>
      <c r="F1669" s="18">
        <v>50</v>
      </c>
      <c r="G1669" s="19">
        <f t="shared" si="118"/>
        <v>8.3333333333333329E-2</v>
      </c>
      <c r="H1669" s="16"/>
      <c r="I1669" s="16"/>
      <c r="J1669" s="16"/>
      <c r="K1669" s="16"/>
      <c r="L1669" s="16"/>
      <c r="M1669" s="16"/>
      <c r="N1669" s="16"/>
      <c r="O1669" s="16"/>
      <c r="P1669" s="16"/>
      <c r="Q1669" s="16"/>
      <c r="R1669" s="16"/>
      <c r="S1669" s="16"/>
      <c r="T1669" s="16"/>
      <c r="U1669" s="16"/>
      <c r="V1669" s="16"/>
      <c r="W1669" s="16"/>
      <c r="X1669" s="16"/>
      <c r="Y1669" s="16"/>
      <c r="Z1669" s="16"/>
    </row>
    <row r="1670" spans="1:26" ht="15.75" customHeight="1">
      <c r="A1670" s="21"/>
      <c r="B1670" s="16"/>
      <c r="C1670" s="33" t="s">
        <v>443</v>
      </c>
      <c r="D1670" s="14" t="s">
        <v>444</v>
      </c>
      <c r="E1670" s="18">
        <v>1</v>
      </c>
      <c r="F1670" s="18">
        <v>70</v>
      </c>
      <c r="G1670" s="19">
        <f t="shared" si="118"/>
        <v>0.11666666666666667</v>
      </c>
      <c r="H1670" s="16"/>
      <c r="I1670" s="16"/>
      <c r="J1670" s="16"/>
      <c r="K1670" s="16"/>
      <c r="L1670" s="16"/>
      <c r="M1670" s="16"/>
      <c r="N1670" s="16"/>
      <c r="O1670" s="16"/>
      <c r="P1670" s="16"/>
      <c r="Q1670" s="16"/>
      <c r="R1670" s="16"/>
      <c r="S1670" s="16"/>
      <c r="T1670" s="16"/>
      <c r="U1670" s="16"/>
      <c r="V1670" s="16"/>
      <c r="W1670" s="16"/>
      <c r="X1670" s="16"/>
      <c r="Y1670" s="16"/>
      <c r="Z1670" s="16"/>
    </row>
    <row r="1671" spans="1:26" ht="15.75" customHeight="1">
      <c r="A1671" s="21" t="s">
        <v>935</v>
      </c>
      <c r="B1671" s="18">
        <v>5</v>
      </c>
      <c r="C1671" s="33" t="s">
        <v>437</v>
      </c>
      <c r="D1671" s="14" t="s">
        <v>438</v>
      </c>
      <c r="E1671" s="18">
        <v>1</v>
      </c>
      <c r="F1671" s="18">
        <v>60</v>
      </c>
      <c r="G1671" s="19">
        <f t="shared" si="118"/>
        <v>0.1</v>
      </c>
      <c r="H1671" s="16"/>
      <c r="I1671" s="16"/>
      <c r="J1671" s="16"/>
      <c r="K1671" s="16"/>
      <c r="L1671" s="16"/>
      <c r="M1671" s="16"/>
      <c r="N1671" s="16"/>
      <c r="O1671" s="16"/>
      <c r="P1671" s="16"/>
      <c r="Q1671" s="16"/>
      <c r="R1671" s="16"/>
      <c r="S1671" s="16"/>
      <c r="T1671" s="16"/>
      <c r="U1671" s="16"/>
      <c r="V1671" s="16"/>
      <c r="W1671" s="16"/>
      <c r="X1671" s="16"/>
      <c r="Y1671" s="16"/>
      <c r="Z1671" s="16"/>
    </row>
    <row r="1672" spans="1:26" ht="15.75" customHeight="1">
      <c r="A1672" s="21"/>
      <c r="B1672" s="16"/>
      <c r="C1672" s="33" t="s">
        <v>443</v>
      </c>
      <c r="D1672" s="14" t="s">
        <v>444</v>
      </c>
      <c r="E1672" s="18">
        <v>1</v>
      </c>
      <c r="F1672" s="18">
        <v>300</v>
      </c>
      <c r="G1672" s="19">
        <f t="shared" si="118"/>
        <v>0.5</v>
      </c>
      <c r="H1672" s="16"/>
      <c r="I1672" s="16"/>
      <c r="J1672" s="16"/>
      <c r="K1672" s="16"/>
      <c r="L1672" s="16"/>
      <c r="M1672" s="16"/>
      <c r="N1672" s="16"/>
      <c r="O1672" s="16"/>
      <c r="P1672" s="16"/>
      <c r="Q1672" s="16"/>
      <c r="R1672" s="16"/>
      <c r="S1672" s="16"/>
      <c r="T1672" s="16"/>
      <c r="U1672" s="16"/>
      <c r="V1672" s="16"/>
      <c r="W1672" s="16"/>
      <c r="X1672" s="16"/>
      <c r="Y1672" s="16"/>
      <c r="Z1672" s="16"/>
    </row>
    <row r="1673" spans="1:26" ht="15.75" customHeight="1">
      <c r="A1673" s="21"/>
      <c r="B1673" s="16"/>
      <c r="C1673" s="33" t="s">
        <v>441</v>
      </c>
      <c r="D1673" s="14" t="s">
        <v>442</v>
      </c>
      <c r="E1673" s="18">
        <v>1</v>
      </c>
      <c r="F1673" s="18">
        <v>120</v>
      </c>
      <c r="G1673" s="19">
        <f t="shared" si="118"/>
        <v>0.2</v>
      </c>
      <c r="H1673" s="16"/>
      <c r="I1673" s="16"/>
      <c r="J1673" s="16"/>
      <c r="K1673" s="16"/>
      <c r="L1673" s="16"/>
      <c r="M1673" s="16"/>
      <c r="N1673" s="16"/>
      <c r="O1673" s="16"/>
      <c r="P1673" s="16"/>
      <c r="Q1673" s="16"/>
      <c r="R1673" s="16"/>
      <c r="S1673" s="16"/>
      <c r="T1673" s="16"/>
      <c r="U1673" s="16"/>
      <c r="V1673" s="16"/>
      <c r="W1673" s="16"/>
      <c r="X1673" s="16"/>
      <c r="Y1673" s="16"/>
      <c r="Z1673" s="16"/>
    </row>
    <row r="1674" spans="1:26" ht="15.75" customHeight="1">
      <c r="A1674" s="21"/>
      <c r="B1674" s="16"/>
      <c r="C1674" s="33">
        <v>4714781020800</v>
      </c>
      <c r="D1674" s="14" t="s">
        <v>271</v>
      </c>
      <c r="E1674" s="18">
        <v>1</v>
      </c>
      <c r="F1674" s="18">
        <v>50</v>
      </c>
      <c r="G1674" s="19">
        <f t="shared" si="118"/>
        <v>8.3333333333333329E-2</v>
      </c>
      <c r="H1674" s="16"/>
      <c r="I1674" s="16"/>
      <c r="J1674" s="16"/>
      <c r="K1674" s="16"/>
      <c r="L1674" s="16"/>
      <c r="M1674" s="16"/>
      <c r="N1674" s="16"/>
      <c r="O1674" s="16"/>
      <c r="P1674" s="16"/>
      <c r="Q1674" s="16"/>
      <c r="R1674" s="16"/>
      <c r="S1674" s="16"/>
      <c r="T1674" s="16"/>
      <c r="U1674" s="16"/>
      <c r="V1674" s="16"/>
      <c r="W1674" s="16"/>
      <c r="X1674" s="16"/>
      <c r="Y1674" s="16"/>
      <c r="Z1674" s="16"/>
    </row>
    <row r="1675" spans="1:26" ht="15.75" customHeight="1">
      <c r="A1675" s="21"/>
      <c r="B1675" s="16"/>
      <c r="C1675" s="33">
        <v>4714781020824</v>
      </c>
      <c r="D1675" s="14" t="s">
        <v>325</v>
      </c>
      <c r="E1675" s="18">
        <v>1</v>
      </c>
      <c r="F1675" s="18">
        <v>70</v>
      </c>
      <c r="G1675" s="19">
        <f t="shared" si="118"/>
        <v>0.11666666666666667</v>
      </c>
      <c r="H1675" s="16"/>
      <c r="I1675" s="16"/>
      <c r="J1675" s="16"/>
      <c r="K1675" s="16"/>
      <c r="L1675" s="16"/>
      <c r="M1675" s="16"/>
      <c r="N1675" s="16"/>
      <c r="O1675" s="16"/>
      <c r="P1675" s="16"/>
      <c r="Q1675" s="16"/>
      <c r="R1675" s="16"/>
      <c r="S1675" s="16"/>
      <c r="T1675" s="16"/>
      <c r="U1675" s="16"/>
      <c r="V1675" s="16"/>
      <c r="W1675" s="16"/>
      <c r="X1675" s="16"/>
      <c r="Y1675" s="16"/>
      <c r="Z1675" s="16"/>
    </row>
    <row r="1676" spans="1:26" ht="15.75" customHeight="1">
      <c r="A1676" s="21" t="s">
        <v>936</v>
      </c>
      <c r="B1676" s="18">
        <v>5</v>
      </c>
      <c r="C1676" s="33" t="s">
        <v>437</v>
      </c>
      <c r="D1676" s="14" t="s">
        <v>438</v>
      </c>
      <c r="E1676" s="18">
        <v>1</v>
      </c>
      <c r="F1676" s="18">
        <v>60</v>
      </c>
      <c r="G1676" s="19">
        <f t="shared" si="118"/>
        <v>0.1</v>
      </c>
      <c r="H1676" s="16"/>
      <c r="I1676" s="16"/>
      <c r="J1676" s="16"/>
      <c r="K1676" s="16"/>
      <c r="L1676" s="16"/>
      <c r="M1676" s="16"/>
      <c r="N1676" s="16"/>
      <c r="O1676" s="16"/>
      <c r="P1676" s="16"/>
      <c r="Q1676" s="16"/>
      <c r="R1676" s="16"/>
      <c r="S1676" s="16"/>
      <c r="T1676" s="16"/>
      <c r="U1676" s="16"/>
      <c r="V1676" s="16"/>
      <c r="W1676" s="16"/>
      <c r="X1676" s="16"/>
      <c r="Y1676" s="16"/>
      <c r="Z1676" s="16"/>
    </row>
    <row r="1677" spans="1:26" ht="15.75" customHeight="1">
      <c r="A1677" s="21"/>
      <c r="B1677" s="16"/>
      <c r="C1677" s="33" t="s">
        <v>449</v>
      </c>
      <c r="D1677" s="14" t="s">
        <v>450</v>
      </c>
      <c r="E1677" s="18">
        <v>1</v>
      </c>
      <c r="F1677" s="18">
        <v>300</v>
      </c>
      <c r="G1677" s="19">
        <f t="shared" si="118"/>
        <v>0.5</v>
      </c>
      <c r="H1677" s="16"/>
      <c r="I1677" s="16"/>
      <c r="J1677" s="16"/>
      <c r="K1677" s="16"/>
      <c r="L1677" s="16"/>
      <c r="M1677" s="16"/>
      <c r="N1677" s="16"/>
      <c r="O1677" s="16"/>
      <c r="P1677" s="16"/>
      <c r="Q1677" s="16"/>
      <c r="R1677" s="16"/>
      <c r="S1677" s="16"/>
      <c r="T1677" s="16"/>
      <c r="U1677" s="16"/>
      <c r="V1677" s="16"/>
      <c r="W1677" s="16"/>
      <c r="X1677" s="16"/>
      <c r="Y1677" s="16"/>
      <c r="Z1677" s="16"/>
    </row>
    <row r="1678" spans="1:26" ht="15.75" customHeight="1">
      <c r="A1678" s="21"/>
      <c r="B1678" s="16"/>
      <c r="C1678" s="33" t="s">
        <v>447</v>
      </c>
      <c r="D1678" s="14" t="s">
        <v>448</v>
      </c>
      <c r="E1678" s="18">
        <v>1</v>
      </c>
      <c r="F1678" s="18">
        <v>120</v>
      </c>
      <c r="G1678" s="19">
        <f t="shared" si="118"/>
        <v>0.2</v>
      </c>
      <c r="H1678" s="16"/>
      <c r="I1678" s="16"/>
      <c r="J1678" s="16"/>
      <c r="K1678" s="16"/>
      <c r="L1678" s="16"/>
      <c r="M1678" s="16"/>
      <c r="N1678" s="16"/>
      <c r="O1678" s="16"/>
      <c r="P1678" s="16"/>
      <c r="Q1678" s="16"/>
      <c r="R1678" s="16"/>
      <c r="S1678" s="16"/>
      <c r="T1678" s="16"/>
      <c r="U1678" s="16"/>
      <c r="V1678" s="16"/>
      <c r="W1678" s="16"/>
      <c r="X1678" s="16"/>
      <c r="Y1678" s="16"/>
      <c r="Z1678" s="16"/>
    </row>
    <row r="1679" spans="1:26" ht="15.75" customHeight="1">
      <c r="A1679" s="21"/>
      <c r="B1679" s="16"/>
      <c r="C1679" s="33">
        <v>4714781020817</v>
      </c>
      <c r="D1679" s="14" t="s">
        <v>303</v>
      </c>
      <c r="E1679" s="18">
        <v>1</v>
      </c>
      <c r="F1679" s="18">
        <v>50</v>
      </c>
      <c r="G1679" s="19">
        <f t="shared" si="118"/>
        <v>8.3333333333333329E-2</v>
      </c>
      <c r="H1679" s="16"/>
      <c r="I1679" s="16"/>
      <c r="J1679" s="16"/>
      <c r="K1679" s="16"/>
      <c r="L1679" s="16"/>
      <c r="M1679" s="16"/>
      <c r="N1679" s="16"/>
      <c r="O1679" s="16"/>
      <c r="P1679" s="16"/>
      <c r="Q1679" s="16"/>
      <c r="R1679" s="16"/>
      <c r="S1679" s="16"/>
      <c r="T1679" s="16"/>
      <c r="U1679" s="16"/>
      <c r="V1679" s="16"/>
      <c r="W1679" s="16"/>
      <c r="X1679" s="16"/>
      <c r="Y1679" s="16"/>
      <c r="Z1679" s="16"/>
    </row>
    <row r="1680" spans="1:26" ht="15.75" customHeight="1">
      <c r="A1680" s="21"/>
      <c r="B1680" s="16"/>
      <c r="C1680" s="33" t="s">
        <v>613</v>
      </c>
      <c r="D1680" s="14" t="s">
        <v>326</v>
      </c>
      <c r="E1680" s="18">
        <v>1</v>
      </c>
      <c r="F1680" s="18">
        <v>70</v>
      </c>
      <c r="G1680" s="19">
        <f t="shared" si="118"/>
        <v>0.11666666666666667</v>
      </c>
      <c r="H1680" s="16"/>
      <c r="I1680" s="16"/>
      <c r="J1680" s="16"/>
      <c r="K1680" s="16"/>
      <c r="L1680" s="16"/>
      <c r="M1680" s="16"/>
      <c r="N1680" s="16"/>
      <c r="O1680" s="16"/>
      <c r="P1680" s="16"/>
      <c r="Q1680" s="16"/>
      <c r="R1680" s="16"/>
      <c r="S1680" s="16"/>
      <c r="T1680" s="16"/>
      <c r="U1680" s="16"/>
      <c r="V1680" s="16"/>
      <c r="W1680" s="16"/>
      <c r="X1680" s="16"/>
      <c r="Y1680" s="16"/>
      <c r="Z1680" s="16"/>
    </row>
    <row r="1681" spans="1:26" ht="15.75" customHeight="1">
      <c r="A1681" s="21" t="s">
        <v>937</v>
      </c>
      <c r="B1681" s="18">
        <v>5</v>
      </c>
      <c r="C1681" s="33" t="s">
        <v>437</v>
      </c>
      <c r="D1681" s="14" t="s">
        <v>438</v>
      </c>
      <c r="E1681" s="18">
        <v>1</v>
      </c>
      <c r="F1681" s="18">
        <v>60</v>
      </c>
      <c r="G1681" s="19">
        <f t="shared" si="118"/>
        <v>0.1</v>
      </c>
      <c r="H1681" s="16"/>
      <c r="I1681" s="16"/>
      <c r="J1681" s="16"/>
      <c r="K1681" s="16"/>
      <c r="L1681" s="16"/>
      <c r="M1681" s="16"/>
      <c r="N1681" s="16"/>
      <c r="O1681" s="16"/>
      <c r="P1681" s="16"/>
      <c r="Q1681" s="16"/>
      <c r="R1681" s="16"/>
      <c r="S1681" s="16"/>
      <c r="T1681" s="16"/>
      <c r="U1681" s="16"/>
      <c r="V1681" s="16"/>
      <c r="W1681" s="16"/>
      <c r="X1681" s="16"/>
      <c r="Y1681" s="16"/>
      <c r="Z1681" s="16"/>
    </row>
    <row r="1682" spans="1:26" ht="15.75" customHeight="1">
      <c r="A1682" s="21"/>
      <c r="B1682" s="16"/>
      <c r="C1682" s="33" t="s">
        <v>443</v>
      </c>
      <c r="D1682" s="14" t="s">
        <v>444</v>
      </c>
      <c r="E1682" s="18">
        <v>1</v>
      </c>
      <c r="F1682" s="18">
        <v>300</v>
      </c>
      <c r="G1682" s="19">
        <f t="shared" si="118"/>
        <v>0.5</v>
      </c>
      <c r="H1682" s="16"/>
      <c r="I1682" s="16"/>
      <c r="J1682" s="16"/>
      <c r="K1682" s="16"/>
      <c r="L1682" s="16"/>
      <c r="M1682" s="16"/>
      <c r="N1682" s="16"/>
      <c r="O1682" s="16"/>
      <c r="P1682" s="16"/>
      <c r="Q1682" s="16"/>
      <c r="R1682" s="16"/>
      <c r="S1682" s="16"/>
      <c r="T1682" s="16"/>
      <c r="U1682" s="16"/>
      <c r="V1682" s="16"/>
      <c r="W1682" s="16"/>
      <c r="X1682" s="16"/>
      <c r="Y1682" s="16"/>
      <c r="Z1682" s="16"/>
    </row>
    <row r="1683" spans="1:26" ht="15.75" customHeight="1">
      <c r="A1683" s="21"/>
      <c r="B1683" s="16"/>
      <c r="C1683" s="33" t="s">
        <v>452</v>
      </c>
      <c r="D1683" s="14" t="s">
        <v>453</v>
      </c>
      <c r="E1683" s="18">
        <v>1</v>
      </c>
      <c r="F1683" s="18">
        <v>120</v>
      </c>
      <c r="G1683" s="19">
        <f t="shared" si="118"/>
        <v>0.2</v>
      </c>
      <c r="H1683" s="16"/>
      <c r="I1683" s="16"/>
      <c r="J1683" s="16"/>
      <c r="K1683" s="16"/>
      <c r="L1683" s="16"/>
      <c r="M1683" s="16"/>
      <c r="N1683" s="16"/>
      <c r="O1683" s="16"/>
      <c r="P1683" s="16"/>
      <c r="Q1683" s="16"/>
      <c r="R1683" s="16"/>
      <c r="S1683" s="16"/>
      <c r="T1683" s="16"/>
      <c r="U1683" s="16"/>
      <c r="V1683" s="16"/>
      <c r="W1683" s="16"/>
      <c r="X1683" s="16"/>
      <c r="Y1683" s="16"/>
      <c r="Z1683" s="16"/>
    </row>
    <row r="1684" spans="1:26" ht="15.75" customHeight="1">
      <c r="A1684" s="21"/>
      <c r="B1684" s="16"/>
      <c r="C1684" s="33">
        <v>4714781020817</v>
      </c>
      <c r="D1684" s="14" t="s">
        <v>303</v>
      </c>
      <c r="E1684" s="18">
        <v>1</v>
      </c>
      <c r="F1684" s="18">
        <v>50</v>
      </c>
      <c r="G1684" s="19">
        <f t="shared" si="118"/>
        <v>8.3333333333333329E-2</v>
      </c>
      <c r="H1684" s="16"/>
      <c r="I1684" s="16"/>
      <c r="J1684" s="16"/>
      <c r="K1684" s="16"/>
      <c r="L1684" s="16"/>
      <c r="M1684" s="16"/>
      <c r="N1684" s="16"/>
      <c r="O1684" s="16"/>
      <c r="P1684" s="16"/>
      <c r="Q1684" s="16"/>
      <c r="R1684" s="16"/>
      <c r="S1684" s="16"/>
      <c r="T1684" s="16"/>
      <c r="U1684" s="16"/>
      <c r="V1684" s="16"/>
      <c r="W1684" s="16"/>
      <c r="X1684" s="16"/>
      <c r="Y1684" s="16"/>
      <c r="Z1684" s="16"/>
    </row>
    <row r="1685" spans="1:26" ht="15.75" customHeight="1">
      <c r="A1685" s="21"/>
      <c r="B1685" s="16"/>
      <c r="C1685" s="33" t="s">
        <v>613</v>
      </c>
      <c r="D1685" s="14" t="s">
        <v>326</v>
      </c>
      <c r="E1685" s="18">
        <v>1</v>
      </c>
      <c r="F1685" s="18">
        <v>70</v>
      </c>
      <c r="G1685" s="19">
        <f t="shared" si="118"/>
        <v>0.11666666666666667</v>
      </c>
      <c r="H1685" s="16"/>
      <c r="I1685" s="16"/>
      <c r="J1685" s="16"/>
      <c r="K1685" s="16"/>
      <c r="L1685" s="16"/>
      <c r="M1685" s="16"/>
      <c r="N1685" s="16"/>
      <c r="O1685" s="16"/>
      <c r="P1685" s="16"/>
      <c r="Q1685" s="16"/>
      <c r="R1685" s="16"/>
      <c r="S1685" s="16"/>
      <c r="T1685" s="16"/>
      <c r="U1685" s="16"/>
      <c r="V1685" s="16"/>
      <c r="W1685" s="16"/>
      <c r="X1685" s="16"/>
      <c r="Y1685" s="16"/>
      <c r="Z1685" s="16"/>
    </row>
    <row r="1686" spans="1:26" ht="15.75" customHeight="1">
      <c r="A1686" s="21" t="s">
        <v>875</v>
      </c>
      <c r="B1686" s="13">
        <v>1</v>
      </c>
      <c r="C1686" s="36">
        <v>4714781021395</v>
      </c>
      <c r="D1686" s="21" t="s">
        <v>938</v>
      </c>
      <c r="E1686" s="14">
        <v>1</v>
      </c>
      <c r="F1686" s="14">
        <v>149</v>
      </c>
      <c r="G1686" s="19">
        <f>F1686/149</f>
        <v>1</v>
      </c>
      <c r="H1686" s="16"/>
      <c r="I1686" s="16"/>
      <c r="J1686" s="16"/>
      <c r="K1686" s="16"/>
      <c r="L1686" s="16"/>
      <c r="M1686" s="16"/>
      <c r="N1686" s="16"/>
      <c r="O1686" s="16"/>
      <c r="P1686" s="16"/>
      <c r="Q1686" s="16"/>
      <c r="R1686" s="16"/>
      <c r="S1686" s="16"/>
      <c r="T1686" s="16"/>
      <c r="U1686" s="16"/>
      <c r="V1686" s="16"/>
      <c r="W1686" s="16"/>
      <c r="X1686" s="16"/>
      <c r="Y1686" s="16"/>
      <c r="Z1686" s="16"/>
    </row>
    <row r="1687" spans="1:26" ht="15.75" customHeight="1">
      <c r="A1687" s="21" t="s">
        <v>881</v>
      </c>
      <c r="B1687" s="13">
        <v>3</v>
      </c>
      <c r="C1687" s="36">
        <v>4714781021395</v>
      </c>
      <c r="D1687" s="21" t="s">
        <v>938</v>
      </c>
      <c r="E1687" s="14">
        <v>1</v>
      </c>
      <c r="F1687" s="14">
        <v>133</v>
      </c>
      <c r="G1687" s="19">
        <f t="shared" ref="G1687:G1710" si="119">F1687/399</f>
        <v>0.33333333333333331</v>
      </c>
      <c r="H1687" s="16"/>
      <c r="I1687" s="16"/>
      <c r="J1687" s="16"/>
      <c r="K1687" s="16"/>
      <c r="L1687" s="16"/>
      <c r="M1687" s="16"/>
      <c r="N1687" s="16"/>
      <c r="O1687" s="16"/>
      <c r="P1687" s="16"/>
      <c r="Q1687" s="16"/>
      <c r="R1687" s="16"/>
      <c r="S1687" s="16"/>
      <c r="T1687" s="16"/>
      <c r="U1687" s="16"/>
      <c r="V1687" s="16"/>
      <c r="W1687" s="16"/>
      <c r="X1687" s="16"/>
      <c r="Y1687" s="16"/>
      <c r="Z1687" s="16"/>
    </row>
    <row r="1688" spans="1:26" ht="15.75" customHeight="1">
      <c r="A1688" s="21"/>
      <c r="B1688" s="13"/>
      <c r="C1688" s="36">
        <v>4714781021012</v>
      </c>
      <c r="D1688" s="21" t="s">
        <v>939</v>
      </c>
      <c r="E1688" s="14">
        <v>1</v>
      </c>
      <c r="F1688" s="14">
        <v>133</v>
      </c>
      <c r="G1688" s="19">
        <f t="shared" si="119"/>
        <v>0.33333333333333331</v>
      </c>
      <c r="H1688" s="16"/>
      <c r="I1688" s="16"/>
      <c r="J1688" s="16"/>
      <c r="K1688" s="16"/>
      <c r="L1688" s="16"/>
      <c r="M1688" s="16"/>
      <c r="N1688" s="16"/>
      <c r="O1688" s="16"/>
      <c r="P1688" s="16"/>
      <c r="Q1688" s="16"/>
      <c r="R1688" s="16"/>
      <c r="S1688" s="16"/>
      <c r="T1688" s="16"/>
      <c r="U1688" s="16"/>
      <c r="V1688" s="16"/>
      <c r="W1688" s="16"/>
      <c r="X1688" s="16"/>
      <c r="Y1688" s="16"/>
      <c r="Z1688" s="16"/>
    </row>
    <row r="1689" spans="1:26" ht="15.75" customHeight="1">
      <c r="A1689" s="21"/>
      <c r="B1689" s="13"/>
      <c r="C1689" s="36">
        <v>4714781021029</v>
      </c>
      <c r="D1689" s="21" t="s">
        <v>940</v>
      </c>
      <c r="E1689" s="14">
        <v>1</v>
      </c>
      <c r="F1689" s="14">
        <v>133</v>
      </c>
      <c r="G1689" s="19">
        <f t="shared" si="119"/>
        <v>0.33333333333333331</v>
      </c>
      <c r="H1689" s="16"/>
      <c r="I1689" s="16"/>
      <c r="J1689" s="16"/>
      <c r="K1689" s="16"/>
      <c r="L1689" s="16"/>
      <c r="M1689" s="16"/>
      <c r="N1689" s="16"/>
      <c r="O1689" s="16"/>
      <c r="P1689" s="16"/>
      <c r="Q1689" s="16"/>
      <c r="R1689" s="16"/>
      <c r="S1689" s="16"/>
      <c r="T1689" s="16"/>
      <c r="U1689" s="16"/>
      <c r="V1689" s="16"/>
      <c r="W1689" s="16"/>
      <c r="X1689" s="16"/>
      <c r="Y1689" s="16"/>
      <c r="Z1689" s="16"/>
    </row>
    <row r="1690" spans="1:26" ht="15.75" customHeight="1">
      <c r="A1690" s="21" t="s">
        <v>869</v>
      </c>
      <c r="B1690" s="13">
        <v>1</v>
      </c>
      <c r="C1690" s="36">
        <v>4714781021395</v>
      </c>
      <c r="D1690" s="21" t="s">
        <v>938</v>
      </c>
      <c r="E1690" s="14">
        <v>3</v>
      </c>
      <c r="F1690" s="14">
        <v>399</v>
      </c>
      <c r="G1690" s="19">
        <f t="shared" si="119"/>
        <v>1</v>
      </c>
      <c r="H1690" s="16"/>
      <c r="I1690" s="16"/>
      <c r="J1690" s="16"/>
      <c r="K1690" s="16"/>
      <c r="L1690" s="16"/>
      <c r="M1690" s="16"/>
      <c r="N1690" s="16"/>
      <c r="O1690" s="16"/>
      <c r="P1690" s="16"/>
      <c r="Q1690" s="16"/>
      <c r="R1690" s="16"/>
      <c r="S1690" s="16"/>
      <c r="T1690" s="16"/>
      <c r="U1690" s="16"/>
      <c r="V1690" s="16"/>
      <c r="W1690" s="16"/>
      <c r="X1690" s="16"/>
      <c r="Y1690" s="16"/>
      <c r="Z1690" s="16"/>
    </row>
    <row r="1691" spans="1:26" ht="15.75">
      <c r="A1691" s="13" t="s">
        <v>1020</v>
      </c>
      <c r="B1691" s="14">
        <v>2</v>
      </c>
      <c r="C1691" s="36">
        <v>4714781021012</v>
      </c>
      <c r="D1691" s="21" t="s">
        <v>939</v>
      </c>
      <c r="E1691" s="18">
        <v>1</v>
      </c>
      <c r="F1691" s="18">
        <v>133</v>
      </c>
      <c r="G1691" s="19">
        <f t="shared" si="119"/>
        <v>0.33333333333333331</v>
      </c>
    </row>
    <row r="1692" spans="1:26" ht="15.75">
      <c r="A1692" s="13"/>
      <c r="B1692" s="14"/>
      <c r="C1692" s="36">
        <v>4714781021029</v>
      </c>
      <c r="D1692" s="21" t="s">
        <v>940</v>
      </c>
      <c r="E1692" s="18">
        <v>2</v>
      </c>
      <c r="F1692" s="18">
        <v>266</v>
      </c>
      <c r="G1692" s="19">
        <f t="shared" si="119"/>
        <v>0.66666666666666663</v>
      </c>
    </row>
    <row r="1693" spans="1:26" ht="15.75">
      <c r="A1693" s="13" t="s">
        <v>1042</v>
      </c>
      <c r="B1693" s="14">
        <v>2</v>
      </c>
      <c r="C1693" s="36">
        <v>4714781021029</v>
      </c>
      <c r="D1693" s="21" t="s">
        <v>940</v>
      </c>
      <c r="E1693" s="18">
        <v>2</v>
      </c>
      <c r="F1693" s="18">
        <v>266</v>
      </c>
      <c r="G1693" s="19">
        <f t="shared" si="119"/>
        <v>0.66666666666666663</v>
      </c>
    </row>
    <row r="1694" spans="1:26" ht="15.75">
      <c r="A1694" s="13"/>
      <c r="B1694" s="14"/>
      <c r="C1694" s="33" t="s">
        <v>420</v>
      </c>
      <c r="D1694" s="14" t="s">
        <v>941</v>
      </c>
      <c r="E1694" s="18">
        <v>1</v>
      </c>
      <c r="F1694" s="18">
        <v>133</v>
      </c>
      <c r="G1694" s="19">
        <f t="shared" si="119"/>
        <v>0.33333333333333331</v>
      </c>
    </row>
    <row r="1695" spans="1:26" ht="15.75">
      <c r="A1695" s="13" t="s">
        <v>1019</v>
      </c>
      <c r="B1695" s="14">
        <v>2</v>
      </c>
      <c r="C1695" s="36">
        <v>4714781021012</v>
      </c>
      <c r="D1695" s="21" t="s">
        <v>939</v>
      </c>
      <c r="E1695" s="18">
        <v>2</v>
      </c>
      <c r="F1695" s="18">
        <v>266</v>
      </c>
      <c r="G1695" s="19">
        <f t="shared" si="119"/>
        <v>0.66666666666666663</v>
      </c>
    </row>
    <row r="1696" spans="1:26" ht="15.75">
      <c r="A1696" s="13"/>
      <c r="B1696" s="14"/>
      <c r="C1696" s="36">
        <v>4714781021029</v>
      </c>
      <c r="D1696" s="21" t="s">
        <v>940</v>
      </c>
      <c r="E1696" s="18">
        <v>1</v>
      </c>
      <c r="F1696" s="18">
        <v>133</v>
      </c>
      <c r="G1696" s="19">
        <f t="shared" si="119"/>
        <v>0.33333333333333331</v>
      </c>
    </row>
    <row r="1697" spans="1:7" ht="15.75">
      <c r="A1697" s="13" t="s">
        <v>1043</v>
      </c>
      <c r="B1697" s="14">
        <v>2</v>
      </c>
      <c r="C1697" s="36">
        <v>4714781021012</v>
      </c>
      <c r="D1697" s="21" t="s">
        <v>939</v>
      </c>
      <c r="E1697" s="18">
        <v>2</v>
      </c>
      <c r="F1697" s="18">
        <v>266</v>
      </c>
      <c r="G1697" s="19">
        <f t="shared" si="119"/>
        <v>0.66666666666666663</v>
      </c>
    </row>
    <row r="1698" spans="1:7" ht="15.75">
      <c r="A1698" s="13"/>
      <c r="B1698" s="14"/>
      <c r="C1698" s="33" t="s">
        <v>420</v>
      </c>
      <c r="D1698" s="14" t="s">
        <v>941</v>
      </c>
      <c r="E1698" s="18">
        <v>1</v>
      </c>
      <c r="F1698" s="18">
        <v>133</v>
      </c>
      <c r="G1698" s="19">
        <f t="shared" si="119"/>
        <v>0.33333333333333331</v>
      </c>
    </row>
    <row r="1699" spans="1:7" ht="15.75">
      <c r="A1699" s="13" t="s">
        <v>1044</v>
      </c>
      <c r="B1699" s="14">
        <v>2</v>
      </c>
      <c r="C1699" s="33" t="s">
        <v>420</v>
      </c>
      <c r="D1699" s="14" t="s">
        <v>941</v>
      </c>
      <c r="E1699" s="18">
        <v>2</v>
      </c>
      <c r="F1699" s="18">
        <v>266</v>
      </c>
      <c r="G1699" s="19">
        <f t="shared" si="119"/>
        <v>0.66666666666666663</v>
      </c>
    </row>
    <row r="1700" spans="1:7" ht="15.75">
      <c r="A1700" s="13"/>
      <c r="B1700" s="14"/>
      <c r="C1700" s="36">
        <v>4714781021029</v>
      </c>
      <c r="D1700" s="21" t="s">
        <v>940</v>
      </c>
      <c r="E1700" s="18">
        <v>1</v>
      </c>
      <c r="F1700" s="18">
        <v>133</v>
      </c>
      <c r="G1700" s="19">
        <f t="shared" si="119"/>
        <v>0.33333333333333331</v>
      </c>
    </row>
    <row r="1701" spans="1:7" ht="15.75">
      <c r="A1701" s="13" t="s">
        <v>1045</v>
      </c>
      <c r="B1701" s="14">
        <v>2</v>
      </c>
      <c r="C1701" s="33" t="s">
        <v>420</v>
      </c>
      <c r="D1701" s="14" t="s">
        <v>941</v>
      </c>
      <c r="E1701" s="18">
        <v>2</v>
      </c>
      <c r="F1701" s="18">
        <v>266</v>
      </c>
      <c r="G1701" s="19">
        <f t="shared" si="119"/>
        <v>0.66666666666666663</v>
      </c>
    </row>
    <row r="1702" spans="1:7" ht="15.75">
      <c r="A1702" s="13"/>
      <c r="B1702" s="14"/>
      <c r="C1702" s="36">
        <v>4714781021012</v>
      </c>
      <c r="D1702" s="21" t="s">
        <v>939</v>
      </c>
      <c r="E1702" s="18">
        <v>1</v>
      </c>
      <c r="F1702" s="18">
        <v>133</v>
      </c>
      <c r="G1702" s="19">
        <f t="shared" si="119"/>
        <v>0.33333333333333331</v>
      </c>
    </row>
    <row r="1703" spans="1:7" ht="15.75">
      <c r="A1703" s="13" t="s">
        <v>942</v>
      </c>
      <c r="B1703" s="14">
        <v>2</v>
      </c>
      <c r="C1703" s="36">
        <v>4714781021029</v>
      </c>
      <c r="D1703" s="21" t="s">
        <v>940</v>
      </c>
      <c r="E1703" s="18">
        <v>2</v>
      </c>
      <c r="F1703" s="18">
        <v>266</v>
      </c>
      <c r="G1703" s="19">
        <f t="shared" si="119"/>
        <v>0.66666666666666663</v>
      </c>
    </row>
    <row r="1704" spans="1:7" ht="15.75">
      <c r="A1704" s="13"/>
      <c r="B1704" s="14"/>
      <c r="C1704" s="36">
        <v>4714781021395</v>
      </c>
      <c r="D1704" s="21" t="s">
        <v>938</v>
      </c>
      <c r="E1704" s="18">
        <v>1</v>
      </c>
      <c r="F1704" s="18">
        <v>133</v>
      </c>
      <c r="G1704" s="19">
        <f t="shared" si="119"/>
        <v>0.33333333333333331</v>
      </c>
    </row>
    <row r="1705" spans="1:7" ht="15.75">
      <c r="A1705" s="13" t="s">
        <v>885</v>
      </c>
      <c r="B1705" s="14">
        <v>2</v>
      </c>
      <c r="C1705" s="36">
        <v>4714781021012</v>
      </c>
      <c r="D1705" s="21" t="s">
        <v>939</v>
      </c>
      <c r="E1705" s="18">
        <v>2</v>
      </c>
      <c r="F1705" s="18">
        <v>266</v>
      </c>
      <c r="G1705" s="19">
        <f t="shared" si="119"/>
        <v>0.66666666666666663</v>
      </c>
    </row>
    <row r="1706" spans="1:7" ht="15.75">
      <c r="A1706" s="13"/>
      <c r="B1706" s="14"/>
      <c r="C1706" s="36">
        <v>4714781021395</v>
      </c>
      <c r="D1706" s="21" t="s">
        <v>938</v>
      </c>
      <c r="E1706" s="18">
        <v>1</v>
      </c>
      <c r="F1706" s="18">
        <v>133</v>
      </c>
      <c r="G1706" s="19">
        <f t="shared" si="119"/>
        <v>0.33333333333333331</v>
      </c>
    </row>
    <row r="1707" spans="1:7" ht="15.75">
      <c r="A1707" s="13" t="s">
        <v>882</v>
      </c>
      <c r="B1707" s="14">
        <v>2</v>
      </c>
      <c r="C1707" s="36">
        <v>4714781021395</v>
      </c>
      <c r="D1707" s="21" t="s">
        <v>938</v>
      </c>
      <c r="E1707" s="18">
        <v>2</v>
      </c>
      <c r="F1707" s="18">
        <v>266</v>
      </c>
      <c r="G1707" s="19">
        <f t="shared" si="119"/>
        <v>0.66666666666666663</v>
      </c>
    </row>
    <row r="1708" spans="1:7" ht="15.75">
      <c r="A1708" s="13"/>
      <c r="B1708" s="14"/>
      <c r="C1708" s="36">
        <v>4714781021029</v>
      </c>
      <c r="D1708" s="21" t="s">
        <v>940</v>
      </c>
      <c r="E1708" s="18">
        <v>1</v>
      </c>
      <c r="F1708" s="18">
        <v>133</v>
      </c>
      <c r="G1708" s="19">
        <f t="shared" si="119"/>
        <v>0.33333333333333331</v>
      </c>
    </row>
    <row r="1709" spans="1:7" ht="15.75">
      <c r="A1709" s="13" t="s">
        <v>884</v>
      </c>
      <c r="B1709" s="14">
        <v>2</v>
      </c>
      <c r="C1709" s="36">
        <v>4714781021395</v>
      </c>
      <c r="D1709" s="21" t="s">
        <v>938</v>
      </c>
      <c r="E1709" s="18">
        <v>2</v>
      </c>
      <c r="F1709" s="18">
        <v>266</v>
      </c>
      <c r="G1709" s="19">
        <f t="shared" si="119"/>
        <v>0.66666666666666663</v>
      </c>
    </row>
    <row r="1710" spans="1:7" ht="15.75">
      <c r="A1710" s="13"/>
      <c r="B1710" s="14"/>
      <c r="C1710" s="36">
        <v>4714781021012</v>
      </c>
      <c r="D1710" s="21" t="s">
        <v>939</v>
      </c>
      <c r="E1710" s="18">
        <v>1</v>
      </c>
      <c r="F1710" s="18">
        <v>133</v>
      </c>
      <c r="G1710" s="19">
        <f t="shared" si="119"/>
        <v>0.33333333333333331</v>
      </c>
    </row>
    <row r="1711" spans="1:7" ht="15.75">
      <c r="A1711" s="13" t="s">
        <v>943</v>
      </c>
      <c r="B1711" s="14">
        <v>3</v>
      </c>
      <c r="C1711" s="33">
        <v>4714781020466</v>
      </c>
      <c r="D1711" s="14" t="s">
        <v>174</v>
      </c>
      <c r="E1711" s="18">
        <v>1</v>
      </c>
      <c r="F1711" s="18">
        <v>145</v>
      </c>
      <c r="G1711" s="19">
        <f t="shared" ref="G1711:G1728" si="120">F1711/435</f>
        <v>0.33333333333333331</v>
      </c>
    </row>
    <row r="1712" spans="1:7" ht="15.75">
      <c r="A1712" s="13"/>
      <c r="B1712" s="14"/>
      <c r="C1712" s="33">
        <v>4714781020503</v>
      </c>
      <c r="D1712" s="14" t="s">
        <v>182</v>
      </c>
      <c r="E1712" s="18">
        <v>1</v>
      </c>
      <c r="F1712" s="18">
        <v>145</v>
      </c>
      <c r="G1712" s="19">
        <f t="shared" si="120"/>
        <v>0.33333333333333331</v>
      </c>
    </row>
    <row r="1713" spans="1:7" ht="15.75">
      <c r="A1713" s="13"/>
      <c r="B1713" s="14"/>
      <c r="C1713" s="33">
        <v>4714781020558</v>
      </c>
      <c r="D1713" s="14" t="s">
        <v>190</v>
      </c>
      <c r="E1713" s="18">
        <v>1</v>
      </c>
      <c r="F1713" s="18">
        <v>145</v>
      </c>
      <c r="G1713" s="19">
        <f t="shared" si="120"/>
        <v>0.33333333333333331</v>
      </c>
    </row>
    <row r="1714" spans="1:7" ht="15.75">
      <c r="A1714" s="13" t="s">
        <v>944</v>
      </c>
      <c r="B1714" s="14">
        <v>1</v>
      </c>
      <c r="C1714" s="33">
        <v>4714781020558</v>
      </c>
      <c r="D1714" s="14" t="s">
        <v>190</v>
      </c>
      <c r="E1714" s="18">
        <v>3</v>
      </c>
      <c r="F1714" s="18">
        <v>435</v>
      </c>
      <c r="G1714" s="19">
        <f t="shared" si="120"/>
        <v>1</v>
      </c>
    </row>
    <row r="1715" spans="1:7" ht="15.75">
      <c r="A1715" s="13" t="s">
        <v>945</v>
      </c>
      <c r="B1715" s="14">
        <v>1</v>
      </c>
      <c r="C1715" s="33">
        <v>4714781020503</v>
      </c>
      <c r="D1715" s="14" t="s">
        <v>182</v>
      </c>
      <c r="E1715" s="18">
        <v>3</v>
      </c>
      <c r="F1715" s="18">
        <v>435</v>
      </c>
      <c r="G1715" s="19">
        <f t="shared" si="120"/>
        <v>1</v>
      </c>
    </row>
    <row r="1716" spans="1:7" ht="15.75">
      <c r="A1716" s="13" t="s">
        <v>946</v>
      </c>
      <c r="B1716" s="14">
        <v>1</v>
      </c>
      <c r="C1716" s="33">
        <v>4714781020466</v>
      </c>
      <c r="D1716" s="14" t="s">
        <v>174</v>
      </c>
      <c r="E1716" s="18">
        <v>3</v>
      </c>
      <c r="F1716" s="18">
        <v>435</v>
      </c>
      <c r="G1716" s="19">
        <f t="shared" si="120"/>
        <v>1</v>
      </c>
    </row>
    <row r="1717" spans="1:7" ht="15.75">
      <c r="A1717" s="13" t="s">
        <v>947</v>
      </c>
      <c r="B1717" s="14">
        <v>2</v>
      </c>
      <c r="C1717" s="33">
        <v>4714781020503</v>
      </c>
      <c r="D1717" s="14" t="s">
        <v>182</v>
      </c>
      <c r="E1717" s="18">
        <v>2</v>
      </c>
      <c r="F1717" s="18">
        <v>290</v>
      </c>
      <c r="G1717" s="19">
        <f t="shared" si="120"/>
        <v>0.66666666666666663</v>
      </c>
    </row>
    <row r="1718" spans="1:7" ht="15.75">
      <c r="A1718" s="13"/>
      <c r="B1718" s="14"/>
      <c r="C1718" s="33">
        <v>4714781020466</v>
      </c>
      <c r="D1718" s="14" t="s">
        <v>174</v>
      </c>
      <c r="E1718" s="18">
        <v>1</v>
      </c>
      <c r="F1718" s="18">
        <v>145</v>
      </c>
      <c r="G1718" s="19">
        <f t="shared" si="120"/>
        <v>0.33333333333333331</v>
      </c>
    </row>
    <row r="1719" spans="1:7" ht="15.75">
      <c r="A1719" s="13" t="s">
        <v>948</v>
      </c>
      <c r="B1719" s="14">
        <v>2</v>
      </c>
      <c r="C1719" s="33">
        <v>4714781020503</v>
      </c>
      <c r="D1719" s="14" t="s">
        <v>182</v>
      </c>
      <c r="E1719" s="18">
        <v>2</v>
      </c>
      <c r="F1719" s="18">
        <v>290</v>
      </c>
      <c r="G1719" s="19">
        <f t="shared" si="120"/>
        <v>0.66666666666666663</v>
      </c>
    </row>
    <row r="1720" spans="1:7" ht="15.75">
      <c r="A1720" s="13"/>
      <c r="B1720" s="14"/>
      <c r="C1720" s="33">
        <v>4714781020558</v>
      </c>
      <c r="D1720" s="14" t="s">
        <v>190</v>
      </c>
      <c r="E1720" s="18">
        <v>1</v>
      </c>
      <c r="F1720" s="18">
        <v>145</v>
      </c>
      <c r="G1720" s="19">
        <f t="shared" si="120"/>
        <v>0.33333333333333331</v>
      </c>
    </row>
    <row r="1721" spans="1:7" ht="15.75">
      <c r="A1721" s="13" t="s">
        <v>949</v>
      </c>
      <c r="B1721" s="14">
        <v>2</v>
      </c>
      <c r="C1721" s="33">
        <v>4714781020466</v>
      </c>
      <c r="D1721" s="14" t="s">
        <v>174</v>
      </c>
      <c r="E1721" s="18">
        <v>2</v>
      </c>
      <c r="F1721" s="18">
        <v>290</v>
      </c>
      <c r="G1721" s="19">
        <f t="shared" si="120"/>
        <v>0.66666666666666663</v>
      </c>
    </row>
    <row r="1722" spans="1:7" ht="15.75">
      <c r="A1722" s="13"/>
      <c r="B1722" s="14"/>
      <c r="C1722" s="33">
        <v>4714781020503</v>
      </c>
      <c r="D1722" s="14" t="s">
        <v>182</v>
      </c>
      <c r="E1722" s="18">
        <v>1</v>
      </c>
      <c r="F1722" s="18">
        <v>145</v>
      </c>
      <c r="G1722" s="19">
        <f t="shared" si="120"/>
        <v>0.33333333333333331</v>
      </c>
    </row>
    <row r="1723" spans="1:7" ht="15.75">
      <c r="A1723" s="13" t="s">
        <v>950</v>
      </c>
      <c r="B1723" s="14">
        <v>2</v>
      </c>
      <c r="C1723" s="33">
        <v>4714781020466</v>
      </c>
      <c r="D1723" s="14" t="s">
        <v>174</v>
      </c>
      <c r="E1723" s="18">
        <v>2</v>
      </c>
      <c r="F1723" s="18">
        <v>290</v>
      </c>
      <c r="G1723" s="19">
        <f t="shared" si="120"/>
        <v>0.66666666666666663</v>
      </c>
    </row>
    <row r="1724" spans="1:7" ht="15.75">
      <c r="A1724" s="13"/>
      <c r="B1724" s="14"/>
      <c r="C1724" s="33">
        <v>4714781020558</v>
      </c>
      <c r="D1724" s="14" t="s">
        <v>190</v>
      </c>
      <c r="E1724" s="18">
        <v>1</v>
      </c>
      <c r="F1724" s="18">
        <v>145</v>
      </c>
      <c r="G1724" s="19">
        <f t="shared" si="120"/>
        <v>0.33333333333333331</v>
      </c>
    </row>
    <row r="1725" spans="1:7" ht="15.75">
      <c r="A1725" s="13" t="s">
        <v>951</v>
      </c>
      <c r="B1725" s="14">
        <v>2</v>
      </c>
      <c r="C1725" s="33">
        <v>4714781020558</v>
      </c>
      <c r="D1725" s="14" t="s">
        <v>190</v>
      </c>
      <c r="E1725" s="18">
        <v>2</v>
      </c>
      <c r="F1725" s="18">
        <v>290</v>
      </c>
      <c r="G1725" s="19">
        <f t="shared" si="120"/>
        <v>0.66666666666666663</v>
      </c>
    </row>
    <row r="1726" spans="1:7" ht="15.75">
      <c r="A1726" s="13"/>
      <c r="B1726" s="14"/>
      <c r="C1726" s="33">
        <v>4714781020466</v>
      </c>
      <c r="D1726" s="14" t="s">
        <v>174</v>
      </c>
      <c r="E1726" s="18">
        <v>1</v>
      </c>
      <c r="F1726" s="18">
        <v>145</v>
      </c>
      <c r="G1726" s="19">
        <f t="shared" si="120"/>
        <v>0.33333333333333331</v>
      </c>
    </row>
    <row r="1727" spans="1:7" ht="15.75">
      <c r="A1727" s="13" t="s">
        <v>952</v>
      </c>
      <c r="B1727" s="14">
        <v>2</v>
      </c>
      <c r="C1727" s="33">
        <v>4714781020558</v>
      </c>
      <c r="D1727" s="14" t="s">
        <v>190</v>
      </c>
      <c r="E1727" s="18">
        <v>2</v>
      </c>
      <c r="F1727" s="18">
        <v>290</v>
      </c>
      <c r="G1727" s="19">
        <f t="shared" si="120"/>
        <v>0.66666666666666663</v>
      </c>
    </row>
    <row r="1728" spans="1:7" ht="15.75">
      <c r="A1728" s="13"/>
      <c r="B1728" s="14"/>
      <c r="C1728" s="33">
        <v>4714781020503</v>
      </c>
      <c r="D1728" s="14" t="s">
        <v>182</v>
      </c>
      <c r="E1728" s="18">
        <v>1</v>
      </c>
      <c r="F1728" s="18">
        <v>145</v>
      </c>
      <c r="G1728" s="19">
        <f t="shared" si="120"/>
        <v>0.33333333333333331</v>
      </c>
    </row>
    <row r="1729" spans="1:7" ht="15.75">
      <c r="A1729" s="13" t="s">
        <v>953</v>
      </c>
      <c r="B1729" s="14">
        <v>3</v>
      </c>
      <c r="C1729" s="35">
        <v>4714781021005</v>
      </c>
      <c r="D1729" s="16" t="s">
        <v>167</v>
      </c>
      <c r="E1729" s="18">
        <v>1</v>
      </c>
      <c r="F1729" s="18">
        <v>126</v>
      </c>
      <c r="G1729" s="19">
        <f t="shared" ref="G1729:G1734" si="121">F1729/380</f>
        <v>0.33157894736842103</v>
      </c>
    </row>
    <row r="1730" spans="1:7" ht="15.75">
      <c r="B1730" s="16"/>
      <c r="C1730" s="35">
        <v>4714781021012</v>
      </c>
      <c r="D1730" s="16" t="s">
        <v>168</v>
      </c>
      <c r="E1730" s="18">
        <v>1</v>
      </c>
      <c r="F1730" s="18">
        <v>126</v>
      </c>
      <c r="G1730" s="19">
        <f t="shared" si="121"/>
        <v>0.33157894736842103</v>
      </c>
    </row>
    <row r="1731" spans="1:7" ht="15.75">
      <c r="B1731" s="16"/>
      <c r="C1731" s="35">
        <v>4714781021029</v>
      </c>
      <c r="D1731" s="16" t="s">
        <v>169</v>
      </c>
      <c r="E1731" s="18">
        <v>1</v>
      </c>
      <c r="F1731" s="18">
        <v>128</v>
      </c>
      <c r="G1731" s="19">
        <f t="shared" si="121"/>
        <v>0.33684210526315789</v>
      </c>
    </row>
    <row r="1732" spans="1:7" ht="15.75">
      <c r="A1732" s="13" t="s">
        <v>954</v>
      </c>
      <c r="B1732" s="14">
        <v>1</v>
      </c>
      <c r="C1732" s="35">
        <v>4714781021029</v>
      </c>
      <c r="D1732" s="16" t="s">
        <v>169</v>
      </c>
      <c r="E1732" s="18">
        <v>3</v>
      </c>
      <c r="F1732" s="18">
        <v>380</v>
      </c>
      <c r="G1732" s="19">
        <f t="shared" si="121"/>
        <v>1</v>
      </c>
    </row>
    <row r="1733" spans="1:7" ht="15.75">
      <c r="A1733" s="13" t="s">
        <v>955</v>
      </c>
      <c r="B1733" s="14">
        <v>1</v>
      </c>
      <c r="C1733" s="35">
        <v>4714781021012</v>
      </c>
      <c r="D1733" s="16" t="s">
        <v>168</v>
      </c>
      <c r="E1733" s="18">
        <v>3</v>
      </c>
      <c r="F1733" s="18">
        <v>380</v>
      </c>
      <c r="G1733" s="19">
        <f t="shared" si="121"/>
        <v>1</v>
      </c>
    </row>
    <row r="1734" spans="1:7" ht="15.75">
      <c r="A1734" s="13" t="s">
        <v>956</v>
      </c>
      <c r="B1734" s="14">
        <v>1</v>
      </c>
      <c r="C1734" s="35">
        <v>4714781021005</v>
      </c>
      <c r="D1734" s="16" t="s">
        <v>167</v>
      </c>
      <c r="E1734" s="18">
        <v>3</v>
      </c>
      <c r="F1734" s="18">
        <v>380</v>
      </c>
      <c r="G1734" s="19">
        <f t="shared" si="121"/>
        <v>1</v>
      </c>
    </row>
    <row r="1735" spans="1:7" ht="15.75">
      <c r="A1735" s="13" t="s">
        <v>957</v>
      </c>
      <c r="B1735" s="14">
        <v>6</v>
      </c>
      <c r="C1735" s="35">
        <v>4714781021029</v>
      </c>
      <c r="D1735" s="16" t="s">
        <v>169</v>
      </c>
      <c r="E1735" s="18">
        <v>1</v>
      </c>
      <c r="F1735" s="18">
        <v>133</v>
      </c>
      <c r="G1735" s="19">
        <f t="shared" ref="G1735:G1758" si="122">F1735/799</f>
        <v>0.16645807259073842</v>
      </c>
    </row>
    <row r="1736" spans="1:7" ht="15.75">
      <c r="A1736" s="13"/>
      <c r="B1736" s="14"/>
      <c r="C1736" s="35">
        <v>4714781021012</v>
      </c>
      <c r="D1736" s="16" t="s">
        <v>168</v>
      </c>
      <c r="E1736" s="18">
        <v>1</v>
      </c>
      <c r="F1736" s="18">
        <v>133</v>
      </c>
      <c r="G1736" s="19">
        <f t="shared" si="122"/>
        <v>0.16645807259073842</v>
      </c>
    </row>
    <row r="1737" spans="1:7" ht="15.75">
      <c r="A1737" s="13"/>
      <c r="B1737" s="14"/>
      <c r="C1737" s="35">
        <v>4714781021005</v>
      </c>
      <c r="D1737" s="16" t="s">
        <v>167</v>
      </c>
      <c r="E1737" s="18">
        <v>1</v>
      </c>
      <c r="F1737" s="18">
        <v>133</v>
      </c>
      <c r="G1737" s="19">
        <f t="shared" si="122"/>
        <v>0.16645807259073842</v>
      </c>
    </row>
    <row r="1738" spans="1:7" ht="15.75">
      <c r="A1738" s="13"/>
      <c r="B1738" s="14"/>
      <c r="C1738" s="33">
        <v>4714781020466</v>
      </c>
      <c r="D1738" s="14" t="s">
        <v>174</v>
      </c>
      <c r="E1738" s="18">
        <v>1</v>
      </c>
      <c r="F1738" s="18">
        <v>134</v>
      </c>
      <c r="G1738" s="19">
        <f t="shared" si="122"/>
        <v>0.1677096370463079</v>
      </c>
    </row>
    <row r="1739" spans="1:7" ht="15.75">
      <c r="A1739" s="13"/>
      <c r="B1739" s="14"/>
      <c r="C1739" s="33">
        <v>4714781020503</v>
      </c>
      <c r="D1739" s="14" t="s">
        <v>182</v>
      </c>
      <c r="E1739" s="18">
        <v>1</v>
      </c>
      <c r="F1739" s="18">
        <v>133</v>
      </c>
      <c r="G1739" s="19">
        <f t="shared" si="122"/>
        <v>0.16645807259073842</v>
      </c>
    </row>
    <row r="1740" spans="1:7" ht="15.75">
      <c r="A1740" s="13"/>
      <c r="B1740" s="14"/>
      <c r="C1740" s="33">
        <v>4714781020558</v>
      </c>
      <c r="D1740" s="14" t="s">
        <v>190</v>
      </c>
      <c r="E1740" s="18">
        <v>1</v>
      </c>
      <c r="F1740" s="18">
        <v>133</v>
      </c>
      <c r="G1740" s="19">
        <f t="shared" si="122"/>
        <v>0.16645807259073842</v>
      </c>
    </row>
    <row r="1741" spans="1:7" ht="15.75">
      <c r="A1741" s="16" t="s">
        <v>958</v>
      </c>
      <c r="B1741" s="14">
        <v>2</v>
      </c>
      <c r="C1741" s="35">
        <v>4714781021029</v>
      </c>
      <c r="D1741" s="16" t="s">
        <v>169</v>
      </c>
      <c r="E1741" s="18">
        <v>3</v>
      </c>
      <c r="F1741" s="18">
        <v>399</v>
      </c>
      <c r="G1741" s="19">
        <f t="shared" si="122"/>
        <v>0.49937421777221525</v>
      </c>
    </row>
    <row r="1742" spans="1:7" ht="15.75">
      <c r="A1742" s="13"/>
      <c r="B1742" s="14"/>
      <c r="C1742" s="33">
        <v>4714781020558</v>
      </c>
      <c r="D1742" s="14" t="s">
        <v>190</v>
      </c>
      <c r="E1742" s="18">
        <v>3</v>
      </c>
      <c r="F1742" s="18">
        <v>400</v>
      </c>
      <c r="G1742" s="19">
        <f t="shared" si="122"/>
        <v>0.50062578222778475</v>
      </c>
    </row>
    <row r="1743" spans="1:7" ht="15.75">
      <c r="A1743" s="13" t="s">
        <v>959</v>
      </c>
      <c r="B1743" s="14">
        <v>2</v>
      </c>
      <c r="C1743" s="35">
        <v>4714781021029</v>
      </c>
      <c r="D1743" s="16" t="s">
        <v>169</v>
      </c>
      <c r="E1743" s="18">
        <v>3</v>
      </c>
      <c r="F1743" s="18">
        <v>399</v>
      </c>
      <c r="G1743" s="19">
        <f t="shared" si="122"/>
        <v>0.49937421777221525</v>
      </c>
    </row>
    <row r="1744" spans="1:7" ht="15.75">
      <c r="A1744" s="13"/>
      <c r="B1744" s="14"/>
      <c r="C1744" s="33">
        <v>4714781020466</v>
      </c>
      <c r="D1744" s="14" t="s">
        <v>174</v>
      </c>
      <c r="E1744" s="18">
        <v>3</v>
      </c>
      <c r="F1744" s="18">
        <v>400</v>
      </c>
      <c r="G1744" s="19">
        <f t="shared" si="122"/>
        <v>0.50062578222778475</v>
      </c>
    </row>
    <row r="1745" spans="1:7" ht="15.75">
      <c r="A1745" s="13" t="s">
        <v>960</v>
      </c>
      <c r="B1745" s="14">
        <v>2</v>
      </c>
      <c r="C1745" s="35">
        <v>4714781021029</v>
      </c>
      <c r="D1745" s="16" t="s">
        <v>169</v>
      </c>
      <c r="E1745" s="18">
        <v>3</v>
      </c>
      <c r="F1745" s="18">
        <v>399</v>
      </c>
      <c r="G1745" s="19">
        <f t="shared" si="122"/>
        <v>0.49937421777221525</v>
      </c>
    </row>
    <row r="1746" spans="1:7" ht="15.75">
      <c r="A1746" s="13"/>
      <c r="B1746" s="14"/>
      <c r="C1746" s="33">
        <v>4714781020503</v>
      </c>
      <c r="D1746" s="14" t="s">
        <v>182</v>
      </c>
      <c r="E1746" s="18">
        <v>3</v>
      </c>
      <c r="F1746" s="18">
        <v>400</v>
      </c>
      <c r="G1746" s="19">
        <f t="shared" si="122"/>
        <v>0.50062578222778475</v>
      </c>
    </row>
    <row r="1747" spans="1:7" ht="15.75">
      <c r="A1747" s="13" t="s">
        <v>961</v>
      </c>
      <c r="B1747" s="14">
        <v>2</v>
      </c>
      <c r="C1747" s="35">
        <v>4714781021012</v>
      </c>
      <c r="D1747" s="16" t="s">
        <v>168</v>
      </c>
      <c r="E1747" s="18">
        <v>3</v>
      </c>
      <c r="F1747" s="18">
        <v>399</v>
      </c>
      <c r="G1747" s="19">
        <f t="shared" si="122"/>
        <v>0.49937421777221525</v>
      </c>
    </row>
    <row r="1748" spans="1:7" ht="15.75">
      <c r="A1748" s="13"/>
      <c r="B1748" s="14"/>
      <c r="C1748" s="33">
        <v>4714781020558</v>
      </c>
      <c r="D1748" s="14" t="s">
        <v>190</v>
      </c>
      <c r="E1748" s="18">
        <v>3</v>
      </c>
      <c r="F1748" s="18">
        <v>400</v>
      </c>
      <c r="G1748" s="19">
        <f t="shared" si="122"/>
        <v>0.50062578222778475</v>
      </c>
    </row>
    <row r="1749" spans="1:7" ht="15.75">
      <c r="A1749" s="13" t="s">
        <v>962</v>
      </c>
      <c r="B1749" s="14">
        <v>2</v>
      </c>
      <c r="C1749" s="35">
        <v>4714781021012</v>
      </c>
      <c r="D1749" s="16" t="s">
        <v>168</v>
      </c>
      <c r="E1749" s="18">
        <v>3</v>
      </c>
      <c r="F1749" s="18">
        <v>399</v>
      </c>
      <c r="G1749" s="19">
        <f t="shared" si="122"/>
        <v>0.49937421777221525</v>
      </c>
    </row>
    <row r="1750" spans="1:7" ht="15.75">
      <c r="A1750" s="13"/>
      <c r="B1750" s="14"/>
      <c r="C1750" s="33">
        <v>4714781020466</v>
      </c>
      <c r="D1750" s="14" t="s">
        <v>174</v>
      </c>
      <c r="E1750" s="18">
        <v>3</v>
      </c>
      <c r="F1750" s="18">
        <v>400</v>
      </c>
      <c r="G1750" s="19">
        <f t="shared" si="122"/>
        <v>0.50062578222778475</v>
      </c>
    </row>
    <row r="1751" spans="1:7" ht="15.75">
      <c r="A1751" s="13" t="s">
        <v>963</v>
      </c>
      <c r="B1751" s="14">
        <v>2</v>
      </c>
      <c r="C1751" s="35">
        <v>4714781021012</v>
      </c>
      <c r="D1751" s="16" t="s">
        <v>168</v>
      </c>
      <c r="E1751" s="18">
        <v>3</v>
      </c>
      <c r="F1751" s="18">
        <v>399</v>
      </c>
      <c r="G1751" s="19">
        <f t="shared" si="122"/>
        <v>0.49937421777221525</v>
      </c>
    </row>
    <row r="1752" spans="1:7" ht="15.75">
      <c r="A1752" s="13"/>
      <c r="B1752" s="14"/>
      <c r="C1752" s="33">
        <v>4714781020503</v>
      </c>
      <c r="D1752" s="14" t="s">
        <v>182</v>
      </c>
      <c r="E1752" s="18">
        <v>3</v>
      </c>
      <c r="F1752" s="18">
        <v>400</v>
      </c>
      <c r="G1752" s="19">
        <f t="shared" si="122"/>
        <v>0.50062578222778475</v>
      </c>
    </row>
    <row r="1753" spans="1:7" ht="15.75">
      <c r="A1753" s="13" t="s">
        <v>964</v>
      </c>
      <c r="B1753" s="14">
        <v>2</v>
      </c>
      <c r="C1753" s="35">
        <v>4714781021005</v>
      </c>
      <c r="D1753" s="16" t="s">
        <v>167</v>
      </c>
      <c r="E1753" s="18">
        <v>3</v>
      </c>
      <c r="F1753" s="18">
        <v>399</v>
      </c>
      <c r="G1753" s="19">
        <f t="shared" si="122"/>
        <v>0.49937421777221525</v>
      </c>
    </row>
    <row r="1754" spans="1:7" ht="15.75">
      <c r="A1754" s="13"/>
      <c r="B1754" s="14"/>
      <c r="C1754" s="33">
        <v>4714781020558</v>
      </c>
      <c r="D1754" s="14" t="s">
        <v>190</v>
      </c>
      <c r="E1754" s="18">
        <v>3</v>
      </c>
      <c r="F1754" s="18">
        <v>400</v>
      </c>
      <c r="G1754" s="19">
        <f t="shared" si="122"/>
        <v>0.50062578222778475</v>
      </c>
    </row>
    <row r="1755" spans="1:7" ht="15.75">
      <c r="A1755" s="13" t="s">
        <v>965</v>
      </c>
      <c r="B1755" s="14">
        <v>2</v>
      </c>
      <c r="C1755" s="35">
        <v>4714781021005</v>
      </c>
      <c r="D1755" s="16" t="s">
        <v>167</v>
      </c>
      <c r="E1755" s="18">
        <v>3</v>
      </c>
      <c r="F1755" s="18">
        <v>399</v>
      </c>
      <c r="G1755" s="19">
        <f t="shared" si="122"/>
        <v>0.49937421777221525</v>
      </c>
    </row>
    <row r="1756" spans="1:7" ht="15.75">
      <c r="A1756" s="13"/>
      <c r="B1756" s="14"/>
      <c r="C1756" s="33">
        <v>4714781020466</v>
      </c>
      <c r="D1756" s="14" t="s">
        <v>174</v>
      </c>
      <c r="E1756" s="18">
        <v>3</v>
      </c>
      <c r="F1756" s="18">
        <v>400</v>
      </c>
      <c r="G1756" s="19">
        <f t="shared" si="122"/>
        <v>0.50062578222778475</v>
      </c>
    </row>
    <row r="1757" spans="1:7" ht="15.75">
      <c r="A1757" s="13" t="s">
        <v>966</v>
      </c>
      <c r="B1757" s="14">
        <v>2</v>
      </c>
      <c r="C1757" s="35">
        <v>4714781021005</v>
      </c>
      <c r="D1757" s="16" t="s">
        <v>167</v>
      </c>
      <c r="E1757" s="18">
        <v>3</v>
      </c>
      <c r="F1757" s="18">
        <v>399</v>
      </c>
      <c r="G1757" s="19">
        <f t="shared" si="122"/>
        <v>0.49937421777221525</v>
      </c>
    </row>
    <row r="1758" spans="1:7" ht="15.75">
      <c r="A1758" s="13"/>
      <c r="B1758" s="14"/>
      <c r="C1758" s="33">
        <v>4714781020503</v>
      </c>
      <c r="D1758" s="14" t="s">
        <v>182</v>
      </c>
      <c r="E1758" s="18">
        <v>3</v>
      </c>
      <c r="F1758" s="18">
        <v>400</v>
      </c>
      <c r="G1758" s="19">
        <f t="shared" si="122"/>
        <v>0.50062578222778475</v>
      </c>
    </row>
    <row r="1759" spans="1:7" ht="15.75">
      <c r="A1759" s="13" t="s">
        <v>967</v>
      </c>
      <c r="B1759" s="16">
        <v>2</v>
      </c>
      <c r="C1759" s="35">
        <v>4714781024723</v>
      </c>
      <c r="D1759" s="14" t="s">
        <v>180</v>
      </c>
      <c r="E1759" s="17">
        <v>2</v>
      </c>
      <c r="F1759" s="18">
        <v>560</v>
      </c>
      <c r="G1759" s="19">
        <f t="shared" ref="G1759:G1798" si="123">F1759/1320</f>
        <v>0.42424242424242425</v>
      </c>
    </row>
    <row r="1760" spans="1:7" ht="15.75">
      <c r="A1760" s="13"/>
      <c r="B1760" s="16"/>
      <c r="C1760" s="35">
        <v>4714781020107</v>
      </c>
      <c r="D1760" s="16" t="s">
        <v>184</v>
      </c>
      <c r="E1760" s="18">
        <v>2</v>
      </c>
      <c r="F1760" s="18">
        <v>760</v>
      </c>
      <c r="G1760" s="19">
        <f t="shared" si="123"/>
        <v>0.5757575757575758</v>
      </c>
    </row>
    <row r="1761" spans="1:7" ht="15.75">
      <c r="A1761" s="13" t="s">
        <v>968</v>
      </c>
      <c r="B1761" s="16">
        <v>2</v>
      </c>
      <c r="C1761" s="35">
        <v>4714781024716</v>
      </c>
      <c r="D1761" s="16" t="s">
        <v>179</v>
      </c>
      <c r="E1761" s="18">
        <v>2</v>
      </c>
      <c r="F1761" s="18">
        <v>560</v>
      </c>
      <c r="G1761" s="19">
        <f t="shared" si="123"/>
        <v>0.42424242424242425</v>
      </c>
    </row>
    <row r="1762" spans="1:7" ht="15.75">
      <c r="A1762" s="13"/>
      <c r="B1762" s="16"/>
      <c r="C1762" s="35">
        <v>4714781020107</v>
      </c>
      <c r="D1762" s="16" t="s">
        <v>184</v>
      </c>
      <c r="E1762" s="18">
        <v>2</v>
      </c>
      <c r="F1762" s="18">
        <v>760</v>
      </c>
      <c r="G1762" s="19">
        <f t="shared" si="123"/>
        <v>0.5757575757575758</v>
      </c>
    </row>
    <row r="1763" spans="1:7" ht="15.75">
      <c r="A1763" s="13" t="s">
        <v>969</v>
      </c>
      <c r="B1763" s="16">
        <v>2</v>
      </c>
      <c r="C1763" s="35">
        <v>4714781024730</v>
      </c>
      <c r="D1763" s="16" t="s">
        <v>173</v>
      </c>
      <c r="E1763" s="18">
        <v>2</v>
      </c>
      <c r="F1763" s="18">
        <v>560</v>
      </c>
      <c r="G1763" s="19">
        <f t="shared" si="123"/>
        <v>0.42424242424242425</v>
      </c>
    </row>
    <row r="1764" spans="1:7" ht="15.75">
      <c r="A1764" s="13"/>
      <c r="B1764" s="16"/>
      <c r="C1764" s="35">
        <v>4714781020107</v>
      </c>
      <c r="D1764" s="16" t="s">
        <v>184</v>
      </c>
      <c r="E1764" s="18">
        <v>2</v>
      </c>
      <c r="F1764" s="18">
        <v>760</v>
      </c>
      <c r="G1764" s="19">
        <f t="shared" si="123"/>
        <v>0.5757575757575758</v>
      </c>
    </row>
    <row r="1765" spans="1:7" ht="15.75">
      <c r="A1765" s="13" t="s">
        <v>970</v>
      </c>
      <c r="B1765" s="16">
        <v>2</v>
      </c>
      <c r="C1765" s="35">
        <v>4714781020282</v>
      </c>
      <c r="D1765" s="16" t="s">
        <v>194</v>
      </c>
      <c r="E1765" s="18">
        <v>2</v>
      </c>
      <c r="F1765" s="18">
        <v>560</v>
      </c>
      <c r="G1765" s="19">
        <f t="shared" si="123"/>
        <v>0.42424242424242425</v>
      </c>
    </row>
    <row r="1766" spans="1:7" ht="15.75">
      <c r="A1766" s="13"/>
      <c r="B1766" s="16"/>
      <c r="C1766" s="35">
        <v>4714781020107</v>
      </c>
      <c r="D1766" s="16" t="s">
        <v>184</v>
      </c>
      <c r="E1766" s="18">
        <v>2</v>
      </c>
      <c r="F1766" s="18">
        <v>760</v>
      </c>
      <c r="G1766" s="19">
        <f t="shared" si="123"/>
        <v>0.5757575757575758</v>
      </c>
    </row>
    <row r="1767" spans="1:7" ht="15.75">
      <c r="A1767" s="13" t="s">
        <v>971</v>
      </c>
      <c r="B1767" s="16">
        <v>2</v>
      </c>
      <c r="C1767" s="35">
        <v>4714781020299</v>
      </c>
      <c r="D1767" s="16" t="s">
        <v>176</v>
      </c>
      <c r="E1767" s="18">
        <v>2</v>
      </c>
      <c r="F1767" s="18">
        <v>560</v>
      </c>
      <c r="G1767" s="19">
        <f t="shared" si="123"/>
        <v>0.42424242424242425</v>
      </c>
    </row>
    <row r="1768" spans="1:7" ht="15.75">
      <c r="A1768" s="13"/>
      <c r="B1768" s="16"/>
      <c r="C1768" s="35">
        <v>4714781020107</v>
      </c>
      <c r="D1768" s="16" t="s">
        <v>184</v>
      </c>
      <c r="E1768" s="18">
        <v>2</v>
      </c>
      <c r="F1768" s="18">
        <v>760</v>
      </c>
      <c r="G1768" s="19">
        <f t="shared" si="123"/>
        <v>0.5757575757575758</v>
      </c>
    </row>
    <row r="1769" spans="1:7" ht="15.75">
      <c r="A1769" s="13" t="s">
        <v>972</v>
      </c>
      <c r="B1769" s="16">
        <v>3</v>
      </c>
      <c r="C1769" s="35">
        <v>4714781020282</v>
      </c>
      <c r="D1769" s="16" t="s">
        <v>194</v>
      </c>
      <c r="E1769" s="17">
        <v>1</v>
      </c>
      <c r="F1769" s="18">
        <v>280</v>
      </c>
      <c r="G1769" s="19">
        <f t="shared" si="123"/>
        <v>0.21212121212121213</v>
      </c>
    </row>
    <row r="1770" spans="1:7" ht="15.75">
      <c r="A1770" s="13"/>
      <c r="B1770" s="16"/>
      <c r="C1770" s="35">
        <v>4714781020299</v>
      </c>
      <c r="D1770" s="16" t="s">
        <v>176</v>
      </c>
      <c r="E1770" s="17">
        <v>1</v>
      </c>
      <c r="F1770" s="17">
        <v>280</v>
      </c>
      <c r="G1770" s="19">
        <f t="shared" si="123"/>
        <v>0.21212121212121213</v>
      </c>
    </row>
    <row r="1771" spans="1:7" ht="15.75">
      <c r="A1771" s="13"/>
      <c r="B1771" s="16"/>
      <c r="C1771" s="35">
        <v>4714781020107</v>
      </c>
      <c r="D1771" s="16" t="s">
        <v>184</v>
      </c>
      <c r="E1771" s="18">
        <v>2</v>
      </c>
      <c r="F1771" s="18">
        <v>760</v>
      </c>
      <c r="G1771" s="19">
        <f t="shared" si="123"/>
        <v>0.5757575757575758</v>
      </c>
    </row>
    <row r="1772" spans="1:7" ht="15.75">
      <c r="A1772" s="13" t="s">
        <v>973</v>
      </c>
      <c r="B1772" s="16">
        <v>3</v>
      </c>
      <c r="C1772" s="35">
        <v>4714781020282</v>
      </c>
      <c r="D1772" s="16" t="s">
        <v>194</v>
      </c>
      <c r="E1772" s="17">
        <v>1</v>
      </c>
      <c r="F1772" s="18">
        <v>280</v>
      </c>
      <c r="G1772" s="19">
        <f t="shared" si="123"/>
        <v>0.21212121212121213</v>
      </c>
    </row>
    <row r="1773" spans="1:7" ht="15.75">
      <c r="A1773" s="13"/>
      <c r="B1773" s="16"/>
      <c r="C1773" s="35">
        <v>4714781024723</v>
      </c>
      <c r="D1773" s="16" t="s">
        <v>180</v>
      </c>
      <c r="E1773" s="17">
        <v>1</v>
      </c>
      <c r="F1773" s="17">
        <v>280</v>
      </c>
      <c r="G1773" s="19">
        <f t="shared" si="123"/>
        <v>0.21212121212121213</v>
      </c>
    </row>
    <row r="1774" spans="1:7" ht="15.75">
      <c r="A1774" s="13"/>
      <c r="B1774" s="16"/>
      <c r="C1774" s="35">
        <v>4714781020107</v>
      </c>
      <c r="D1774" s="16" t="s">
        <v>184</v>
      </c>
      <c r="E1774" s="18">
        <v>2</v>
      </c>
      <c r="F1774" s="18">
        <v>760</v>
      </c>
      <c r="G1774" s="19">
        <f t="shared" si="123"/>
        <v>0.5757575757575758</v>
      </c>
    </row>
    <row r="1775" spans="1:7" ht="15.75">
      <c r="A1775" s="13" t="s">
        <v>974</v>
      </c>
      <c r="B1775" s="16">
        <v>3</v>
      </c>
      <c r="C1775" s="35">
        <v>4714781020282</v>
      </c>
      <c r="D1775" s="16" t="s">
        <v>194</v>
      </c>
      <c r="E1775" s="17">
        <v>1</v>
      </c>
      <c r="F1775" s="18">
        <v>280</v>
      </c>
      <c r="G1775" s="19">
        <f t="shared" si="123"/>
        <v>0.21212121212121213</v>
      </c>
    </row>
    <row r="1776" spans="1:7" ht="15.75">
      <c r="A1776" s="13"/>
      <c r="B1776" s="16"/>
      <c r="C1776" s="35">
        <v>4714781024730</v>
      </c>
      <c r="D1776" s="16" t="s">
        <v>173</v>
      </c>
      <c r="E1776" s="17">
        <v>1</v>
      </c>
      <c r="F1776" s="17">
        <v>280</v>
      </c>
      <c r="G1776" s="19">
        <f t="shared" si="123"/>
        <v>0.21212121212121213</v>
      </c>
    </row>
    <row r="1777" spans="1:7" ht="15.75">
      <c r="A1777" s="13"/>
      <c r="B1777" s="16"/>
      <c r="C1777" s="35">
        <v>4714781020107</v>
      </c>
      <c r="D1777" s="16" t="s">
        <v>184</v>
      </c>
      <c r="E1777" s="18">
        <v>2</v>
      </c>
      <c r="F1777" s="18">
        <v>760</v>
      </c>
      <c r="G1777" s="19">
        <f t="shared" si="123"/>
        <v>0.5757575757575758</v>
      </c>
    </row>
    <row r="1778" spans="1:7" ht="15.75">
      <c r="A1778" s="13" t="s">
        <v>975</v>
      </c>
      <c r="B1778" s="16">
        <v>3</v>
      </c>
      <c r="C1778" s="35">
        <v>4714781020282</v>
      </c>
      <c r="D1778" s="16" t="s">
        <v>194</v>
      </c>
      <c r="E1778" s="17">
        <v>1</v>
      </c>
      <c r="F1778" s="18">
        <v>280</v>
      </c>
      <c r="G1778" s="19">
        <f t="shared" si="123"/>
        <v>0.21212121212121213</v>
      </c>
    </row>
    <row r="1779" spans="1:7" ht="15.75">
      <c r="A1779" s="13"/>
      <c r="B1779" s="16"/>
      <c r="C1779" s="35">
        <v>4714781024716</v>
      </c>
      <c r="D1779" s="16" t="s">
        <v>179</v>
      </c>
      <c r="E1779" s="17">
        <v>1</v>
      </c>
      <c r="F1779" s="17">
        <v>280</v>
      </c>
      <c r="G1779" s="19">
        <f t="shared" si="123"/>
        <v>0.21212121212121213</v>
      </c>
    </row>
    <row r="1780" spans="1:7" ht="15.75">
      <c r="A1780" s="13"/>
      <c r="B1780" s="16"/>
      <c r="C1780" s="35">
        <v>4714781020107</v>
      </c>
      <c r="D1780" s="16" t="s">
        <v>184</v>
      </c>
      <c r="E1780" s="18">
        <v>2</v>
      </c>
      <c r="F1780" s="18">
        <v>760</v>
      </c>
      <c r="G1780" s="19">
        <f t="shared" si="123"/>
        <v>0.5757575757575758</v>
      </c>
    </row>
    <row r="1781" spans="1:7" ht="15.75">
      <c r="A1781" s="13" t="s">
        <v>976</v>
      </c>
      <c r="B1781" s="16">
        <v>3</v>
      </c>
      <c r="C1781" s="35">
        <v>4714781020299</v>
      </c>
      <c r="D1781" s="16" t="s">
        <v>176</v>
      </c>
      <c r="E1781" s="17">
        <v>1</v>
      </c>
      <c r="F1781" s="18">
        <v>280</v>
      </c>
      <c r="G1781" s="19">
        <f t="shared" si="123"/>
        <v>0.21212121212121213</v>
      </c>
    </row>
    <row r="1782" spans="1:7" ht="15.75">
      <c r="A1782" s="13"/>
      <c r="B1782" s="16"/>
      <c r="C1782" s="35">
        <v>4714781024723</v>
      </c>
      <c r="D1782" s="16" t="s">
        <v>180</v>
      </c>
      <c r="E1782" s="17">
        <v>1</v>
      </c>
      <c r="F1782" s="17">
        <v>280</v>
      </c>
      <c r="G1782" s="19">
        <f t="shared" si="123"/>
        <v>0.21212121212121213</v>
      </c>
    </row>
    <row r="1783" spans="1:7" ht="15.75">
      <c r="A1783" s="13"/>
      <c r="B1783" s="16"/>
      <c r="C1783" s="35">
        <v>4714781020107</v>
      </c>
      <c r="D1783" s="16" t="s">
        <v>184</v>
      </c>
      <c r="E1783" s="18">
        <v>2</v>
      </c>
      <c r="F1783" s="18">
        <v>760</v>
      </c>
      <c r="G1783" s="19">
        <f t="shared" si="123"/>
        <v>0.5757575757575758</v>
      </c>
    </row>
    <row r="1784" spans="1:7" ht="15.75">
      <c r="A1784" s="13" t="s">
        <v>977</v>
      </c>
      <c r="B1784" s="16">
        <v>3</v>
      </c>
      <c r="C1784" s="35">
        <v>4714781020299</v>
      </c>
      <c r="D1784" s="16" t="s">
        <v>176</v>
      </c>
      <c r="E1784" s="17">
        <v>1</v>
      </c>
      <c r="F1784" s="18">
        <v>280</v>
      </c>
      <c r="G1784" s="19">
        <f t="shared" si="123"/>
        <v>0.21212121212121213</v>
      </c>
    </row>
    <row r="1785" spans="1:7" ht="15.75">
      <c r="A1785" s="13"/>
      <c r="B1785" s="16"/>
      <c r="C1785" s="35">
        <v>4714781024730</v>
      </c>
      <c r="D1785" s="16" t="s">
        <v>173</v>
      </c>
      <c r="E1785" s="17">
        <v>1</v>
      </c>
      <c r="F1785" s="17">
        <v>280</v>
      </c>
      <c r="G1785" s="19">
        <f t="shared" si="123"/>
        <v>0.21212121212121213</v>
      </c>
    </row>
    <row r="1786" spans="1:7" ht="15.75">
      <c r="A1786" s="13"/>
      <c r="B1786" s="16"/>
      <c r="C1786" s="35">
        <v>4714781020107</v>
      </c>
      <c r="D1786" s="16" t="s">
        <v>184</v>
      </c>
      <c r="E1786" s="18">
        <v>2</v>
      </c>
      <c r="F1786" s="18">
        <v>760</v>
      </c>
      <c r="G1786" s="19">
        <f t="shared" si="123"/>
        <v>0.5757575757575758</v>
      </c>
    </row>
    <row r="1787" spans="1:7" ht="15.75">
      <c r="A1787" s="13" t="s">
        <v>978</v>
      </c>
      <c r="B1787" s="16">
        <v>3</v>
      </c>
      <c r="C1787" s="35">
        <v>4714781020299</v>
      </c>
      <c r="D1787" s="16" t="s">
        <v>176</v>
      </c>
      <c r="E1787" s="17">
        <v>1</v>
      </c>
      <c r="F1787" s="18">
        <v>280</v>
      </c>
      <c r="G1787" s="19">
        <f t="shared" si="123"/>
        <v>0.21212121212121213</v>
      </c>
    </row>
    <row r="1788" spans="1:7" ht="15.75">
      <c r="A1788" s="13"/>
      <c r="B1788" s="16"/>
      <c r="C1788" s="35">
        <v>4714781024716</v>
      </c>
      <c r="D1788" s="16" t="s">
        <v>179</v>
      </c>
      <c r="E1788" s="17">
        <v>1</v>
      </c>
      <c r="F1788" s="17">
        <v>280</v>
      </c>
      <c r="G1788" s="19">
        <f t="shared" si="123"/>
        <v>0.21212121212121213</v>
      </c>
    </row>
    <row r="1789" spans="1:7" ht="15.75">
      <c r="A1789" s="13"/>
      <c r="B1789" s="16"/>
      <c r="C1789" s="35">
        <v>4714781020107</v>
      </c>
      <c r="D1789" s="16" t="s">
        <v>184</v>
      </c>
      <c r="E1789" s="18">
        <v>2</v>
      </c>
      <c r="F1789" s="18">
        <v>760</v>
      </c>
      <c r="G1789" s="19">
        <f t="shared" si="123"/>
        <v>0.5757575757575758</v>
      </c>
    </row>
    <row r="1790" spans="1:7" ht="15.75">
      <c r="A1790" s="13" t="s">
        <v>979</v>
      </c>
      <c r="B1790" s="16">
        <v>3</v>
      </c>
      <c r="C1790" s="35">
        <v>4714781024723</v>
      </c>
      <c r="D1790" s="16" t="s">
        <v>180</v>
      </c>
      <c r="E1790" s="17">
        <v>1</v>
      </c>
      <c r="F1790" s="18">
        <v>280</v>
      </c>
      <c r="G1790" s="19">
        <f t="shared" si="123"/>
        <v>0.21212121212121213</v>
      </c>
    </row>
    <row r="1791" spans="1:7" ht="15.75">
      <c r="A1791" s="13"/>
      <c r="B1791" s="16"/>
      <c r="C1791" s="35">
        <v>4714781024716</v>
      </c>
      <c r="D1791" s="16" t="s">
        <v>179</v>
      </c>
      <c r="E1791" s="17">
        <v>1</v>
      </c>
      <c r="F1791" s="17">
        <v>280</v>
      </c>
      <c r="G1791" s="19">
        <f t="shared" si="123"/>
        <v>0.21212121212121213</v>
      </c>
    </row>
    <row r="1792" spans="1:7" ht="15.75">
      <c r="A1792" s="13"/>
      <c r="B1792" s="16"/>
      <c r="C1792" s="35">
        <v>4714781020107</v>
      </c>
      <c r="D1792" s="16" t="s">
        <v>184</v>
      </c>
      <c r="E1792" s="18">
        <v>2</v>
      </c>
      <c r="F1792" s="18">
        <v>760</v>
      </c>
      <c r="G1792" s="19">
        <f t="shared" si="123"/>
        <v>0.5757575757575758</v>
      </c>
    </row>
    <row r="1793" spans="1:7" ht="15.75">
      <c r="A1793" s="13" t="s">
        <v>980</v>
      </c>
      <c r="B1793" s="16">
        <v>3</v>
      </c>
      <c r="C1793" s="35">
        <v>4714781024723</v>
      </c>
      <c r="D1793" s="16" t="s">
        <v>180</v>
      </c>
      <c r="E1793" s="17">
        <v>1</v>
      </c>
      <c r="F1793" s="18">
        <v>280</v>
      </c>
      <c r="G1793" s="19">
        <f t="shared" si="123"/>
        <v>0.21212121212121213</v>
      </c>
    </row>
    <row r="1794" spans="1:7" ht="15.75">
      <c r="A1794" s="13"/>
      <c r="B1794" s="16"/>
      <c r="C1794" s="35">
        <v>4714781024730</v>
      </c>
      <c r="D1794" s="16" t="s">
        <v>173</v>
      </c>
      <c r="E1794" s="17">
        <v>1</v>
      </c>
      <c r="F1794" s="17">
        <v>280</v>
      </c>
      <c r="G1794" s="19">
        <f t="shared" si="123"/>
        <v>0.21212121212121213</v>
      </c>
    </row>
    <row r="1795" spans="1:7" ht="15.75">
      <c r="A1795" s="13"/>
      <c r="B1795" s="16"/>
      <c r="C1795" s="35">
        <v>4714781020107</v>
      </c>
      <c r="D1795" s="16" t="s">
        <v>184</v>
      </c>
      <c r="E1795" s="18">
        <v>2</v>
      </c>
      <c r="F1795" s="18">
        <v>760</v>
      </c>
      <c r="G1795" s="19">
        <f t="shared" si="123"/>
        <v>0.5757575757575758</v>
      </c>
    </row>
    <row r="1796" spans="1:7" ht="15.75">
      <c r="A1796" s="13" t="s">
        <v>981</v>
      </c>
      <c r="B1796" s="16">
        <v>3</v>
      </c>
      <c r="C1796" s="35">
        <v>4714781024716</v>
      </c>
      <c r="D1796" s="16" t="s">
        <v>179</v>
      </c>
      <c r="E1796" s="17">
        <v>1</v>
      </c>
      <c r="F1796" s="18">
        <v>280</v>
      </c>
      <c r="G1796" s="19">
        <f t="shared" si="123"/>
        <v>0.21212121212121213</v>
      </c>
    </row>
    <row r="1797" spans="1:7" ht="15.75">
      <c r="A1797" s="13"/>
      <c r="B1797" s="16"/>
      <c r="C1797" s="35">
        <v>4714781024730</v>
      </c>
      <c r="D1797" s="16" t="s">
        <v>173</v>
      </c>
      <c r="E1797" s="17">
        <v>1</v>
      </c>
      <c r="F1797" s="17">
        <v>280</v>
      </c>
      <c r="G1797" s="19">
        <f t="shared" si="123"/>
        <v>0.21212121212121213</v>
      </c>
    </row>
    <row r="1798" spans="1:7" ht="15.75">
      <c r="A1798" s="13"/>
      <c r="B1798" s="16"/>
      <c r="C1798" s="35">
        <v>4714781020107</v>
      </c>
      <c r="D1798" s="16" t="s">
        <v>184</v>
      </c>
      <c r="E1798" s="18">
        <v>2</v>
      </c>
      <c r="F1798" s="18">
        <v>760</v>
      </c>
      <c r="G1798" s="19">
        <f t="shared" si="123"/>
        <v>0.5757575757575758</v>
      </c>
    </row>
    <row r="1799" spans="1:7" ht="15.75">
      <c r="A1799" s="13" t="s">
        <v>982</v>
      </c>
      <c r="B1799" s="18">
        <v>1</v>
      </c>
      <c r="C1799" s="33">
        <v>4714781020794</v>
      </c>
      <c r="D1799" s="14" t="s">
        <v>264</v>
      </c>
      <c r="E1799" s="18">
        <v>2</v>
      </c>
      <c r="F1799" s="18">
        <v>230</v>
      </c>
      <c r="G1799" s="19">
        <f t="shared" ref="G1799:G1807" si="124">F1799/230</f>
        <v>1</v>
      </c>
    </row>
    <row r="1800" spans="1:7" ht="15.75">
      <c r="A1800" s="13" t="s">
        <v>983</v>
      </c>
      <c r="B1800" s="18">
        <v>1</v>
      </c>
      <c r="C1800" s="33">
        <v>4714781020800</v>
      </c>
      <c r="D1800" s="14" t="s">
        <v>271</v>
      </c>
      <c r="E1800" s="18">
        <v>2</v>
      </c>
      <c r="F1800" s="18">
        <v>230</v>
      </c>
      <c r="G1800" s="19">
        <f t="shared" si="124"/>
        <v>1</v>
      </c>
    </row>
    <row r="1801" spans="1:7" ht="15.75">
      <c r="A1801" s="13" t="s">
        <v>984</v>
      </c>
      <c r="B1801" s="18">
        <v>1</v>
      </c>
      <c r="C1801" s="33">
        <v>4714781020817</v>
      </c>
      <c r="D1801" s="14" t="s">
        <v>303</v>
      </c>
      <c r="E1801" s="18">
        <v>2</v>
      </c>
      <c r="F1801" s="18">
        <v>230</v>
      </c>
      <c r="G1801" s="19">
        <f t="shared" si="124"/>
        <v>1</v>
      </c>
    </row>
    <row r="1802" spans="1:7" ht="15.75">
      <c r="A1802" s="13" t="s">
        <v>985</v>
      </c>
      <c r="B1802" s="18">
        <v>2</v>
      </c>
      <c r="C1802" s="33">
        <v>4714781020794</v>
      </c>
      <c r="D1802" s="14" t="s">
        <v>264</v>
      </c>
      <c r="E1802" s="18">
        <v>1</v>
      </c>
      <c r="F1802" s="18">
        <v>115</v>
      </c>
      <c r="G1802" s="19">
        <f t="shared" si="124"/>
        <v>0.5</v>
      </c>
    </row>
    <row r="1803" spans="1:7" ht="15.75">
      <c r="A1803" s="13"/>
      <c r="B1803" s="14"/>
      <c r="C1803" s="33">
        <v>4714781020800</v>
      </c>
      <c r="D1803" s="14" t="s">
        <v>271</v>
      </c>
      <c r="E1803" s="18">
        <v>1</v>
      </c>
      <c r="F1803" s="18">
        <v>115</v>
      </c>
      <c r="G1803" s="19">
        <f t="shared" si="124"/>
        <v>0.5</v>
      </c>
    </row>
    <row r="1804" spans="1:7" ht="15.75">
      <c r="A1804" s="13" t="s">
        <v>986</v>
      </c>
      <c r="B1804" s="18">
        <v>2</v>
      </c>
      <c r="C1804" s="33">
        <v>4714781020794</v>
      </c>
      <c r="D1804" s="14" t="s">
        <v>264</v>
      </c>
      <c r="E1804" s="18">
        <v>1</v>
      </c>
      <c r="F1804" s="18">
        <v>115</v>
      </c>
      <c r="G1804" s="19">
        <f t="shared" si="124"/>
        <v>0.5</v>
      </c>
    </row>
    <row r="1805" spans="1:7" ht="15.75">
      <c r="A1805" s="13"/>
      <c r="B1805" s="14"/>
      <c r="C1805" s="33">
        <v>4714781020817</v>
      </c>
      <c r="D1805" s="14" t="s">
        <v>303</v>
      </c>
      <c r="E1805" s="18">
        <v>1</v>
      </c>
      <c r="F1805" s="18">
        <v>115</v>
      </c>
      <c r="G1805" s="19">
        <f t="shared" si="124"/>
        <v>0.5</v>
      </c>
    </row>
    <row r="1806" spans="1:7" ht="15.75">
      <c r="A1806" s="13" t="s">
        <v>987</v>
      </c>
      <c r="B1806" s="18">
        <v>2</v>
      </c>
      <c r="C1806" s="33">
        <v>4714781020800</v>
      </c>
      <c r="D1806" s="14" t="s">
        <v>271</v>
      </c>
      <c r="E1806" s="18">
        <v>1</v>
      </c>
      <c r="F1806" s="18">
        <v>115</v>
      </c>
      <c r="G1806" s="19">
        <f t="shared" si="124"/>
        <v>0.5</v>
      </c>
    </row>
    <row r="1807" spans="1:7" ht="15.75">
      <c r="A1807" s="13"/>
      <c r="B1807" s="14"/>
      <c r="C1807" s="33">
        <v>4714781020817</v>
      </c>
      <c r="D1807" s="14" t="s">
        <v>303</v>
      </c>
      <c r="E1807" s="18">
        <v>1</v>
      </c>
      <c r="F1807" s="18">
        <v>115</v>
      </c>
      <c r="G1807" s="19">
        <f t="shared" si="124"/>
        <v>0.5</v>
      </c>
    </row>
    <row r="1808" spans="1:7" ht="15.75">
      <c r="A1808" s="13" t="s">
        <v>988</v>
      </c>
      <c r="B1808" s="18">
        <v>1</v>
      </c>
      <c r="C1808" s="33">
        <v>4714781020770</v>
      </c>
      <c r="D1808" s="14" t="s">
        <v>305</v>
      </c>
      <c r="E1808" s="18">
        <v>2</v>
      </c>
      <c r="F1808" s="18">
        <v>270</v>
      </c>
      <c r="G1808" s="19">
        <f t="shared" ref="G1808:G1811" si="125">F1808/270</f>
        <v>1</v>
      </c>
    </row>
    <row r="1809" spans="1:7" ht="15.75">
      <c r="A1809" s="13" t="s">
        <v>989</v>
      </c>
      <c r="B1809" s="18">
        <v>1</v>
      </c>
      <c r="C1809" s="33">
        <v>4714781020787</v>
      </c>
      <c r="D1809" s="14" t="s">
        <v>307</v>
      </c>
      <c r="E1809" s="18">
        <v>2</v>
      </c>
      <c r="F1809" s="18">
        <v>270</v>
      </c>
      <c r="G1809" s="19">
        <f t="shared" si="125"/>
        <v>1</v>
      </c>
    </row>
    <row r="1810" spans="1:7" ht="15.75">
      <c r="A1810" s="13" t="s">
        <v>990</v>
      </c>
      <c r="B1810" s="18">
        <v>2</v>
      </c>
      <c r="C1810" s="33">
        <v>4714781020770</v>
      </c>
      <c r="D1810" s="14" t="s">
        <v>305</v>
      </c>
      <c r="E1810" s="18">
        <v>1</v>
      </c>
      <c r="F1810" s="18">
        <v>135</v>
      </c>
      <c r="G1810" s="19">
        <f t="shared" si="125"/>
        <v>0.5</v>
      </c>
    </row>
    <row r="1811" spans="1:7" ht="15.75">
      <c r="A1811" s="13"/>
      <c r="B1811" s="14"/>
      <c r="C1811" s="33">
        <v>4714781020787</v>
      </c>
      <c r="D1811" s="14" t="s">
        <v>307</v>
      </c>
      <c r="E1811" s="18">
        <v>1</v>
      </c>
      <c r="F1811" s="18">
        <v>135</v>
      </c>
      <c r="G1811" s="19">
        <f t="shared" si="125"/>
        <v>0.5</v>
      </c>
    </row>
    <row r="1812" spans="1:7" ht="15.75">
      <c r="A1812" s="13" t="s">
        <v>991</v>
      </c>
      <c r="B1812" s="18">
        <v>1</v>
      </c>
      <c r="C1812" s="33">
        <v>4714781020848</v>
      </c>
      <c r="D1812" s="14" t="s">
        <v>322</v>
      </c>
      <c r="E1812" s="18">
        <v>2</v>
      </c>
      <c r="F1812" s="18">
        <v>650</v>
      </c>
      <c r="G1812" s="19">
        <f t="shared" ref="G1812:G1827" si="126">F1812/650</f>
        <v>1</v>
      </c>
    </row>
    <row r="1813" spans="1:7" ht="15.75">
      <c r="A1813" s="13" t="s">
        <v>992</v>
      </c>
      <c r="B1813" s="18">
        <v>1</v>
      </c>
      <c r="C1813" s="33" t="s">
        <v>445</v>
      </c>
      <c r="D1813" s="14" t="s">
        <v>324</v>
      </c>
      <c r="E1813" s="18">
        <v>2</v>
      </c>
      <c r="F1813" s="18">
        <v>650</v>
      </c>
      <c r="G1813" s="19">
        <f t="shared" si="126"/>
        <v>1</v>
      </c>
    </row>
    <row r="1814" spans="1:7" ht="15.75">
      <c r="A1814" s="13" t="s">
        <v>993</v>
      </c>
      <c r="B1814" s="18">
        <v>2</v>
      </c>
      <c r="C1814" s="33">
        <v>4714781020848</v>
      </c>
      <c r="D1814" s="14" t="s">
        <v>322</v>
      </c>
      <c r="E1814" s="18">
        <v>1</v>
      </c>
      <c r="F1814" s="18">
        <v>325</v>
      </c>
      <c r="G1814" s="19">
        <f t="shared" si="126"/>
        <v>0.5</v>
      </c>
    </row>
    <row r="1815" spans="1:7" ht="15.75">
      <c r="A1815" s="13"/>
      <c r="B1815" s="14"/>
      <c r="C1815" s="33" t="s">
        <v>445</v>
      </c>
      <c r="D1815" s="14" t="s">
        <v>324</v>
      </c>
      <c r="E1815" s="18">
        <v>1</v>
      </c>
      <c r="F1815" s="18">
        <v>325</v>
      </c>
      <c r="G1815" s="19">
        <f t="shared" si="126"/>
        <v>0.5</v>
      </c>
    </row>
    <row r="1816" spans="1:7" ht="15.75">
      <c r="A1816" s="13" t="s">
        <v>994</v>
      </c>
      <c r="B1816" s="18">
        <v>1</v>
      </c>
      <c r="C1816" s="33">
        <v>4714781020824</v>
      </c>
      <c r="D1816" s="14" t="s">
        <v>325</v>
      </c>
      <c r="E1816" s="18">
        <v>2</v>
      </c>
      <c r="F1816" s="18">
        <v>650</v>
      </c>
      <c r="G1816" s="19">
        <f t="shared" si="126"/>
        <v>1</v>
      </c>
    </row>
    <row r="1817" spans="1:7" ht="15.75">
      <c r="A1817" s="13" t="s">
        <v>995</v>
      </c>
      <c r="B1817" s="18">
        <v>1</v>
      </c>
      <c r="C1817" s="33">
        <v>4714781020831</v>
      </c>
      <c r="D1817" s="14" t="s">
        <v>326</v>
      </c>
      <c r="E1817" s="18">
        <v>2</v>
      </c>
      <c r="F1817" s="18">
        <v>650</v>
      </c>
      <c r="G1817" s="19">
        <f t="shared" si="126"/>
        <v>1</v>
      </c>
    </row>
    <row r="1818" spans="1:7" ht="15.75">
      <c r="A1818" s="13" t="s">
        <v>996</v>
      </c>
      <c r="B1818" s="18">
        <v>2</v>
      </c>
      <c r="C1818" s="33">
        <v>4714781020824</v>
      </c>
      <c r="D1818" s="14" t="s">
        <v>325</v>
      </c>
      <c r="E1818" s="18">
        <v>1</v>
      </c>
      <c r="F1818" s="18">
        <v>325</v>
      </c>
      <c r="G1818" s="19">
        <f t="shared" si="126"/>
        <v>0.5</v>
      </c>
    </row>
    <row r="1819" spans="1:7" ht="15.75">
      <c r="A1819" s="13"/>
      <c r="B1819" s="14"/>
      <c r="C1819" s="33">
        <v>4714781020831</v>
      </c>
      <c r="D1819" s="14" t="s">
        <v>326</v>
      </c>
      <c r="E1819" s="18">
        <v>1</v>
      </c>
      <c r="F1819" s="18">
        <v>325</v>
      </c>
      <c r="G1819" s="19">
        <f t="shared" si="126"/>
        <v>0.5</v>
      </c>
    </row>
    <row r="1820" spans="1:7" ht="15.75">
      <c r="A1820" s="13" t="s">
        <v>997</v>
      </c>
      <c r="B1820" s="18">
        <v>2</v>
      </c>
      <c r="C1820" s="33">
        <v>4714781020848</v>
      </c>
      <c r="D1820" s="14" t="s">
        <v>322</v>
      </c>
      <c r="E1820" s="18">
        <v>1</v>
      </c>
      <c r="F1820" s="18">
        <v>325</v>
      </c>
      <c r="G1820" s="19">
        <f t="shared" si="126"/>
        <v>0.5</v>
      </c>
    </row>
    <row r="1821" spans="1:7" ht="15.75">
      <c r="A1821" s="13"/>
      <c r="B1821" s="14"/>
      <c r="C1821" s="33">
        <v>4714781020824</v>
      </c>
      <c r="D1821" s="14" t="s">
        <v>325</v>
      </c>
      <c r="E1821" s="18">
        <v>1</v>
      </c>
      <c r="F1821" s="18">
        <v>325</v>
      </c>
      <c r="G1821" s="19">
        <f t="shared" si="126"/>
        <v>0.5</v>
      </c>
    </row>
    <row r="1822" spans="1:7" ht="15.75">
      <c r="A1822" s="13" t="s">
        <v>998</v>
      </c>
      <c r="B1822" s="18">
        <v>2</v>
      </c>
      <c r="C1822" s="33">
        <v>4714781020848</v>
      </c>
      <c r="D1822" s="14" t="s">
        <v>322</v>
      </c>
      <c r="E1822" s="18">
        <v>1</v>
      </c>
      <c r="F1822" s="18">
        <v>325</v>
      </c>
      <c r="G1822" s="19">
        <f t="shared" si="126"/>
        <v>0.5</v>
      </c>
    </row>
    <row r="1823" spans="1:7" ht="15.75">
      <c r="A1823" s="13"/>
      <c r="B1823" s="14"/>
      <c r="C1823" s="33">
        <v>4714781020831</v>
      </c>
      <c r="D1823" s="14" t="s">
        <v>326</v>
      </c>
      <c r="E1823" s="18">
        <v>1</v>
      </c>
      <c r="F1823" s="18">
        <v>325</v>
      </c>
      <c r="G1823" s="19">
        <f t="shared" si="126"/>
        <v>0.5</v>
      </c>
    </row>
    <row r="1824" spans="1:7" ht="15.75">
      <c r="A1824" s="13" t="s">
        <v>999</v>
      </c>
      <c r="B1824" s="18">
        <v>2</v>
      </c>
      <c r="C1824" s="33" t="s">
        <v>445</v>
      </c>
      <c r="D1824" s="14" t="s">
        <v>324</v>
      </c>
      <c r="E1824" s="18">
        <v>1</v>
      </c>
      <c r="F1824" s="18">
        <v>325</v>
      </c>
      <c r="G1824" s="19">
        <f t="shared" si="126"/>
        <v>0.5</v>
      </c>
    </row>
    <row r="1825" spans="1:7" ht="15.75">
      <c r="A1825" s="13"/>
      <c r="B1825" s="14"/>
      <c r="C1825" s="33">
        <v>4714781020824</v>
      </c>
      <c r="D1825" s="14" t="s">
        <v>325</v>
      </c>
      <c r="E1825" s="18">
        <v>1</v>
      </c>
      <c r="F1825" s="18">
        <v>325</v>
      </c>
      <c r="G1825" s="19">
        <f t="shared" si="126"/>
        <v>0.5</v>
      </c>
    </row>
    <row r="1826" spans="1:7" ht="15.75">
      <c r="A1826" s="13" t="s">
        <v>1000</v>
      </c>
      <c r="B1826" s="18">
        <v>2</v>
      </c>
      <c r="C1826" s="33" t="s">
        <v>445</v>
      </c>
      <c r="D1826" s="14" t="s">
        <v>324</v>
      </c>
      <c r="E1826" s="18">
        <v>1</v>
      </c>
      <c r="F1826" s="18">
        <v>325</v>
      </c>
      <c r="G1826" s="19">
        <f t="shared" si="126"/>
        <v>0.5</v>
      </c>
    </row>
    <row r="1827" spans="1:7" ht="15.75">
      <c r="A1827" s="13"/>
      <c r="B1827" s="14"/>
      <c r="C1827" s="33">
        <v>4714781020831</v>
      </c>
      <c r="D1827" s="14" t="s">
        <v>326</v>
      </c>
      <c r="E1827" s="18">
        <v>1</v>
      </c>
      <c r="F1827" s="18">
        <v>325</v>
      </c>
      <c r="G1827" s="19">
        <f t="shared" si="126"/>
        <v>0.5</v>
      </c>
    </row>
    <row r="1828" spans="1:7" ht="15.75">
      <c r="A1828" s="13" t="s">
        <v>1001</v>
      </c>
      <c r="B1828" s="18">
        <v>1</v>
      </c>
      <c r="C1828" s="33" t="s">
        <v>608</v>
      </c>
      <c r="D1828" s="14" t="s">
        <v>323</v>
      </c>
      <c r="E1828" s="18">
        <v>4</v>
      </c>
      <c r="F1828" s="18">
        <v>550</v>
      </c>
      <c r="G1828" s="19">
        <f>F1828/550</f>
        <v>1</v>
      </c>
    </row>
    <row r="1829" spans="1:7" ht="15.75">
      <c r="A1829" s="13" t="s">
        <v>1002</v>
      </c>
      <c r="B1829" s="18">
        <v>5</v>
      </c>
      <c r="C1829" s="33" t="s">
        <v>437</v>
      </c>
      <c r="D1829" s="14" t="s">
        <v>438</v>
      </c>
      <c r="E1829" s="18">
        <v>1</v>
      </c>
      <c r="F1829" s="18">
        <v>60</v>
      </c>
      <c r="G1829" s="19">
        <f t="shared" ref="G1829:G1858" si="127">F1829/600</f>
        <v>0.1</v>
      </c>
    </row>
    <row r="1830" spans="1:7" ht="15.75">
      <c r="A1830" s="13"/>
      <c r="B1830" s="16"/>
      <c r="C1830" s="33" t="s">
        <v>439</v>
      </c>
      <c r="D1830" s="14" t="s">
        <v>322</v>
      </c>
      <c r="E1830" s="18">
        <v>1</v>
      </c>
      <c r="F1830" s="18">
        <v>300</v>
      </c>
      <c r="G1830" s="19">
        <f t="shared" si="127"/>
        <v>0.5</v>
      </c>
    </row>
    <row r="1831" spans="1:7" ht="15.75">
      <c r="A1831" s="13"/>
      <c r="B1831" s="16"/>
      <c r="C1831" s="33" t="s">
        <v>440</v>
      </c>
      <c r="D1831" s="14" t="s">
        <v>307</v>
      </c>
      <c r="E1831" s="18">
        <v>1</v>
      </c>
      <c r="F1831" s="18">
        <v>120</v>
      </c>
      <c r="G1831" s="19">
        <f t="shared" si="127"/>
        <v>0.2</v>
      </c>
    </row>
    <row r="1832" spans="1:7" ht="15.75">
      <c r="A1832" s="13"/>
      <c r="B1832" s="16"/>
      <c r="C1832" s="33" t="s">
        <v>441</v>
      </c>
      <c r="D1832" s="14" t="s">
        <v>442</v>
      </c>
      <c r="E1832" s="18">
        <v>1</v>
      </c>
      <c r="F1832" s="18">
        <v>50</v>
      </c>
      <c r="G1832" s="19">
        <f t="shared" si="127"/>
        <v>8.3333333333333329E-2</v>
      </c>
    </row>
    <row r="1833" spans="1:7" ht="15.75">
      <c r="A1833" s="13"/>
      <c r="B1833" s="16"/>
      <c r="C1833" s="33" t="s">
        <v>443</v>
      </c>
      <c r="D1833" s="14" t="s">
        <v>444</v>
      </c>
      <c r="E1833" s="18">
        <v>1</v>
      </c>
      <c r="F1833" s="18">
        <v>70</v>
      </c>
      <c r="G1833" s="19">
        <f t="shared" si="127"/>
        <v>0.11666666666666667</v>
      </c>
    </row>
    <row r="1834" spans="1:7" ht="15.75">
      <c r="A1834" s="13" t="s">
        <v>1003</v>
      </c>
      <c r="B1834" s="18">
        <v>5</v>
      </c>
      <c r="C1834" s="33" t="s">
        <v>437</v>
      </c>
      <c r="D1834" s="14" t="s">
        <v>438</v>
      </c>
      <c r="E1834" s="18">
        <v>1</v>
      </c>
      <c r="F1834" s="18">
        <v>60</v>
      </c>
      <c r="G1834" s="19">
        <f t="shared" si="127"/>
        <v>0.1</v>
      </c>
    </row>
    <row r="1835" spans="1:7" ht="15.75">
      <c r="A1835" s="13"/>
      <c r="B1835" s="16"/>
      <c r="C1835" s="33" t="s">
        <v>445</v>
      </c>
      <c r="D1835" s="14" t="s">
        <v>324</v>
      </c>
      <c r="E1835" s="18">
        <v>1</v>
      </c>
      <c r="F1835" s="18">
        <v>300</v>
      </c>
      <c r="G1835" s="19">
        <f t="shared" si="127"/>
        <v>0.5</v>
      </c>
    </row>
    <row r="1836" spans="1:7" ht="15.75">
      <c r="A1836" s="13"/>
      <c r="B1836" s="16"/>
      <c r="C1836" s="33" t="s">
        <v>446</v>
      </c>
      <c r="D1836" s="14" t="s">
        <v>305</v>
      </c>
      <c r="E1836" s="18">
        <v>1</v>
      </c>
      <c r="F1836" s="18">
        <v>120</v>
      </c>
      <c r="G1836" s="19">
        <f t="shared" si="127"/>
        <v>0.2</v>
      </c>
    </row>
    <row r="1837" spans="1:7" ht="15.75">
      <c r="A1837" s="13"/>
      <c r="B1837" s="16"/>
      <c r="C1837" s="33" t="s">
        <v>447</v>
      </c>
      <c r="D1837" s="14" t="s">
        <v>448</v>
      </c>
      <c r="E1837" s="18">
        <v>1</v>
      </c>
      <c r="F1837" s="18">
        <v>50</v>
      </c>
      <c r="G1837" s="19">
        <f t="shared" si="127"/>
        <v>8.3333333333333329E-2</v>
      </c>
    </row>
    <row r="1838" spans="1:7" ht="15.75">
      <c r="A1838" s="13"/>
      <c r="B1838" s="16"/>
      <c r="C1838" s="33" t="s">
        <v>449</v>
      </c>
      <c r="D1838" s="14" t="s">
        <v>450</v>
      </c>
      <c r="E1838" s="18">
        <v>1</v>
      </c>
      <c r="F1838" s="18">
        <v>70</v>
      </c>
      <c r="G1838" s="19">
        <f t="shared" si="127"/>
        <v>0.11666666666666667</v>
      </c>
    </row>
    <row r="1839" spans="1:7" ht="15.75">
      <c r="A1839" s="13" t="s">
        <v>1004</v>
      </c>
      <c r="B1839" s="18">
        <v>5</v>
      </c>
      <c r="C1839" s="33" t="s">
        <v>437</v>
      </c>
      <c r="D1839" s="14" t="s">
        <v>438</v>
      </c>
      <c r="E1839" s="18">
        <v>1</v>
      </c>
      <c r="F1839" s="18">
        <v>60</v>
      </c>
      <c r="G1839" s="19">
        <f t="shared" si="127"/>
        <v>0.1</v>
      </c>
    </row>
    <row r="1840" spans="1:7" ht="15.75">
      <c r="A1840" s="13"/>
      <c r="B1840" s="16"/>
      <c r="C1840" s="33" t="s">
        <v>445</v>
      </c>
      <c r="D1840" s="14" t="s">
        <v>324</v>
      </c>
      <c r="E1840" s="18">
        <v>1</v>
      </c>
      <c r="F1840" s="18">
        <v>300</v>
      </c>
      <c r="G1840" s="19">
        <f t="shared" si="127"/>
        <v>0.5</v>
      </c>
    </row>
    <row r="1841" spans="1:7" ht="15.75">
      <c r="A1841" s="13"/>
      <c r="B1841" s="16"/>
      <c r="C1841" s="33" t="s">
        <v>440</v>
      </c>
      <c r="D1841" s="14" t="s">
        <v>307</v>
      </c>
      <c r="E1841" s="18">
        <v>1</v>
      </c>
      <c r="F1841" s="18">
        <v>120</v>
      </c>
      <c r="G1841" s="19">
        <f t="shared" si="127"/>
        <v>0.2</v>
      </c>
    </row>
    <row r="1842" spans="1:7" ht="15.75">
      <c r="A1842" s="13"/>
      <c r="B1842" s="16"/>
      <c r="C1842" s="33" t="s">
        <v>452</v>
      </c>
      <c r="D1842" s="14" t="s">
        <v>453</v>
      </c>
      <c r="E1842" s="18">
        <v>1</v>
      </c>
      <c r="F1842" s="18">
        <v>50</v>
      </c>
      <c r="G1842" s="19">
        <f t="shared" si="127"/>
        <v>8.3333333333333329E-2</v>
      </c>
    </row>
    <row r="1843" spans="1:7" ht="15.75">
      <c r="A1843" s="13"/>
      <c r="B1843" s="16"/>
      <c r="C1843" s="33" t="s">
        <v>443</v>
      </c>
      <c r="D1843" s="14" t="s">
        <v>444</v>
      </c>
      <c r="E1843" s="18">
        <v>1</v>
      </c>
      <c r="F1843" s="18">
        <v>70</v>
      </c>
      <c r="G1843" s="19">
        <f t="shared" si="127"/>
        <v>0.11666666666666667</v>
      </c>
    </row>
    <row r="1844" spans="1:7" ht="15.75">
      <c r="A1844" s="13" t="s">
        <v>1005</v>
      </c>
      <c r="B1844" s="18">
        <v>5</v>
      </c>
      <c r="C1844" s="33" t="s">
        <v>437</v>
      </c>
      <c r="D1844" s="14" t="s">
        <v>438</v>
      </c>
      <c r="E1844" s="18">
        <v>1</v>
      </c>
      <c r="F1844" s="18">
        <v>60</v>
      </c>
      <c r="G1844" s="19">
        <f t="shared" si="127"/>
        <v>0.1</v>
      </c>
    </row>
    <row r="1845" spans="1:7" ht="15.75">
      <c r="A1845" s="13"/>
      <c r="B1845" s="16"/>
      <c r="C1845" s="33" t="s">
        <v>443</v>
      </c>
      <c r="D1845" s="14" t="s">
        <v>444</v>
      </c>
      <c r="E1845" s="18">
        <v>1</v>
      </c>
      <c r="F1845" s="18">
        <v>300</v>
      </c>
      <c r="G1845" s="19">
        <f t="shared" si="127"/>
        <v>0.5</v>
      </c>
    </row>
    <row r="1846" spans="1:7" ht="15.75">
      <c r="A1846" s="13"/>
      <c r="B1846" s="16"/>
      <c r="C1846" s="33" t="s">
        <v>441</v>
      </c>
      <c r="D1846" s="14" t="s">
        <v>442</v>
      </c>
      <c r="E1846" s="18">
        <v>1</v>
      </c>
      <c r="F1846" s="18">
        <v>120</v>
      </c>
      <c r="G1846" s="19">
        <f t="shared" si="127"/>
        <v>0.2</v>
      </c>
    </row>
    <row r="1847" spans="1:7" ht="15.75">
      <c r="A1847" s="13"/>
      <c r="B1847" s="16"/>
      <c r="C1847" s="33">
        <v>4714781020800</v>
      </c>
      <c r="D1847" s="14" t="s">
        <v>271</v>
      </c>
      <c r="E1847" s="18">
        <v>1</v>
      </c>
      <c r="F1847" s="18">
        <v>50</v>
      </c>
      <c r="G1847" s="19">
        <f t="shared" si="127"/>
        <v>8.3333333333333329E-2</v>
      </c>
    </row>
    <row r="1848" spans="1:7" ht="15.75">
      <c r="A1848" s="13"/>
      <c r="B1848" s="16"/>
      <c r="C1848" s="33">
        <v>4714781020824</v>
      </c>
      <c r="D1848" s="14" t="s">
        <v>325</v>
      </c>
      <c r="E1848" s="18">
        <v>1</v>
      </c>
      <c r="F1848" s="18">
        <v>70</v>
      </c>
      <c r="G1848" s="19">
        <f t="shared" si="127"/>
        <v>0.11666666666666667</v>
      </c>
    </row>
    <row r="1849" spans="1:7" ht="15.75">
      <c r="A1849" s="13" t="s">
        <v>1006</v>
      </c>
      <c r="B1849" s="18">
        <v>5</v>
      </c>
      <c r="C1849" s="33" t="s">
        <v>437</v>
      </c>
      <c r="D1849" s="14" t="s">
        <v>438</v>
      </c>
      <c r="E1849" s="18">
        <v>1</v>
      </c>
      <c r="F1849" s="18">
        <v>60</v>
      </c>
      <c r="G1849" s="19">
        <f t="shared" si="127"/>
        <v>0.1</v>
      </c>
    </row>
    <row r="1850" spans="1:7" ht="15.75">
      <c r="A1850" s="13"/>
      <c r="B1850" s="16"/>
      <c r="C1850" s="33" t="s">
        <v>449</v>
      </c>
      <c r="D1850" s="14" t="s">
        <v>450</v>
      </c>
      <c r="E1850" s="18">
        <v>1</v>
      </c>
      <c r="F1850" s="18">
        <v>300</v>
      </c>
      <c r="G1850" s="19">
        <f t="shared" si="127"/>
        <v>0.5</v>
      </c>
    </row>
    <row r="1851" spans="1:7" ht="15.75">
      <c r="A1851" s="13"/>
      <c r="B1851" s="16"/>
      <c r="C1851" s="33" t="s">
        <v>447</v>
      </c>
      <c r="D1851" s="14" t="s">
        <v>448</v>
      </c>
      <c r="E1851" s="18">
        <v>1</v>
      </c>
      <c r="F1851" s="18">
        <v>120</v>
      </c>
      <c r="G1851" s="19">
        <f t="shared" si="127"/>
        <v>0.2</v>
      </c>
    </row>
    <row r="1852" spans="1:7" ht="15.75">
      <c r="A1852" s="13"/>
      <c r="B1852" s="16"/>
      <c r="C1852" s="33">
        <v>4714781020817</v>
      </c>
      <c r="D1852" s="14" t="s">
        <v>303</v>
      </c>
      <c r="E1852" s="18">
        <v>1</v>
      </c>
      <c r="F1852" s="18">
        <v>50</v>
      </c>
      <c r="G1852" s="19">
        <f t="shared" si="127"/>
        <v>8.3333333333333329E-2</v>
      </c>
    </row>
    <row r="1853" spans="1:7" ht="15.75">
      <c r="A1853" s="13"/>
      <c r="B1853" s="16"/>
      <c r="C1853" s="33" t="s">
        <v>613</v>
      </c>
      <c r="D1853" s="14" t="s">
        <v>326</v>
      </c>
      <c r="E1853" s="18">
        <v>1</v>
      </c>
      <c r="F1853" s="18">
        <v>70</v>
      </c>
      <c r="G1853" s="19">
        <f t="shared" si="127"/>
        <v>0.11666666666666667</v>
      </c>
    </row>
    <row r="1854" spans="1:7" ht="15.75">
      <c r="A1854" s="13" t="s">
        <v>1007</v>
      </c>
      <c r="B1854" s="18">
        <v>5</v>
      </c>
      <c r="C1854" s="33" t="s">
        <v>437</v>
      </c>
      <c r="D1854" s="14" t="s">
        <v>438</v>
      </c>
      <c r="E1854" s="18">
        <v>1</v>
      </c>
      <c r="F1854" s="18">
        <v>60</v>
      </c>
      <c r="G1854" s="19">
        <f t="shared" si="127"/>
        <v>0.1</v>
      </c>
    </row>
    <row r="1855" spans="1:7" ht="15.75">
      <c r="A1855" s="13"/>
      <c r="B1855" s="16"/>
      <c r="C1855" s="33" t="s">
        <v>443</v>
      </c>
      <c r="D1855" s="14" t="s">
        <v>444</v>
      </c>
      <c r="E1855" s="18">
        <v>1</v>
      </c>
      <c r="F1855" s="18">
        <v>300</v>
      </c>
      <c r="G1855" s="19">
        <f t="shared" si="127"/>
        <v>0.5</v>
      </c>
    </row>
    <row r="1856" spans="1:7" ht="15.75">
      <c r="A1856" s="13"/>
      <c r="B1856" s="16"/>
      <c r="C1856" s="33" t="s">
        <v>452</v>
      </c>
      <c r="D1856" s="14" t="s">
        <v>453</v>
      </c>
      <c r="E1856" s="18">
        <v>1</v>
      </c>
      <c r="F1856" s="18">
        <v>120</v>
      </c>
      <c r="G1856" s="19">
        <f t="shared" si="127"/>
        <v>0.2</v>
      </c>
    </row>
    <row r="1857" spans="1:7" ht="15.75">
      <c r="A1857" s="13"/>
      <c r="B1857" s="16"/>
      <c r="C1857" s="33">
        <v>4714781020817</v>
      </c>
      <c r="D1857" s="14" t="s">
        <v>303</v>
      </c>
      <c r="E1857" s="18">
        <v>1</v>
      </c>
      <c r="F1857" s="18">
        <v>50</v>
      </c>
      <c r="G1857" s="19">
        <f t="shared" si="127"/>
        <v>8.3333333333333329E-2</v>
      </c>
    </row>
    <row r="1858" spans="1:7" ht="15.75">
      <c r="A1858" s="13"/>
      <c r="B1858" s="16"/>
      <c r="C1858" s="33" t="s">
        <v>613</v>
      </c>
      <c r="D1858" s="14" t="s">
        <v>326</v>
      </c>
      <c r="E1858" s="18">
        <v>1</v>
      </c>
      <c r="F1858" s="18">
        <v>70</v>
      </c>
      <c r="G1858" s="19">
        <f t="shared" si="127"/>
        <v>0.11666666666666667</v>
      </c>
    </row>
    <row r="1859" spans="1:7" ht="14.25" customHeight="1">
      <c r="A1859" s="13" t="s">
        <v>1008</v>
      </c>
      <c r="B1859" s="14">
        <v>5</v>
      </c>
      <c r="C1859" s="35">
        <v>4714781020282</v>
      </c>
      <c r="D1859" s="16" t="s">
        <v>194</v>
      </c>
      <c r="E1859" s="17">
        <v>1</v>
      </c>
      <c r="F1859" s="17">
        <v>290</v>
      </c>
      <c r="G1859" s="22">
        <v>0.2</v>
      </c>
    </row>
    <row r="1860" spans="1:7" ht="14.25" customHeight="1">
      <c r="A1860" s="13"/>
      <c r="B1860" s="16"/>
      <c r="C1860" s="35">
        <v>4714781020299</v>
      </c>
      <c r="D1860" s="16" t="s">
        <v>176</v>
      </c>
      <c r="E1860" s="17">
        <v>1</v>
      </c>
      <c r="F1860" s="17">
        <v>290</v>
      </c>
      <c r="G1860" s="22">
        <v>0.2</v>
      </c>
    </row>
    <row r="1861" spans="1:7" ht="14.25" customHeight="1">
      <c r="A1861" s="13"/>
      <c r="B1861" s="16"/>
      <c r="C1861" s="35">
        <v>4714781024730</v>
      </c>
      <c r="D1861" s="16" t="s">
        <v>173</v>
      </c>
      <c r="E1861" s="17">
        <v>1</v>
      </c>
      <c r="F1861" s="17">
        <v>290</v>
      </c>
      <c r="G1861" s="22">
        <v>0.2</v>
      </c>
    </row>
    <row r="1862" spans="1:7" ht="14.25" customHeight="1">
      <c r="A1862" s="13"/>
      <c r="B1862" s="16"/>
      <c r="C1862" s="35">
        <v>4714781024723</v>
      </c>
      <c r="D1862" s="16" t="s">
        <v>180</v>
      </c>
      <c r="E1862" s="17">
        <v>1</v>
      </c>
      <c r="F1862" s="17">
        <v>290</v>
      </c>
      <c r="G1862" s="22">
        <v>0.2</v>
      </c>
    </row>
    <row r="1863" spans="1:7" ht="14.25" customHeight="1">
      <c r="A1863" s="13"/>
      <c r="B1863" s="16"/>
      <c r="C1863" s="35">
        <v>4714781024716</v>
      </c>
      <c r="D1863" s="16" t="s">
        <v>179</v>
      </c>
      <c r="E1863" s="17">
        <v>1</v>
      </c>
      <c r="F1863" s="17">
        <v>290</v>
      </c>
      <c r="G1863" s="22">
        <v>0.2</v>
      </c>
    </row>
    <row r="1864" spans="1:7" ht="14.25" customHeight="1">
      <c r="A1864" s="13" t="s">
        <v>1009</v>
      </c>
      <c r="B1864" s="14">
        <v>1</v>
      </c>
      <c r="C1864" s="35">
        <v>4714781020282</v>
      </c>
      <c r="D1864" s="16" t="s">
        <v>1010</v>
      </c>
      <c r="E1864" s="17">
        <v>5</v>
      </c>
      <c r="F1864" s="17">
        <v>1450</v>
      </c>
      <c r="G1864" s="22">
        <v>1</v>
      </c>
    </row>
    <row r="1865" spans="1:7" ht="14.25" customHeight="1">
      <c r="A1865" s="13" t="s">
        <v>1011</v>
      </c>
      <c r="B1865" s="14">
        <v>1</v>
      </c>
      <c r="C1865" s="35">
        <v>4714781020299</v>
      </c>
      <c r="D1865" s="16" t="s">
        <v>1012</v>
      </c>
      <c r="E1865" s="17">
        <v>5</v>
      </c>
      <c r="F1865" s="17">
        <v>1450</v>
      </c>
      <c r="G1865" s="22">
        <v>1</v>
      </c>
    </row>
    <row r="1866" spans="1:7" ht="14.25" customHeight="1">
      <c r="A1866" s="13" t="s">
        <v>1013</v>
      </c>
      <c r="B1866" s="14">
        <v>1</v>
      </c>
      <c r="C1866" s="35">
        <v>4714781024730</v>
      </c>
      <c r="D1866" s="16" t="s">
        <v>1014</v>
      </c>
      <c r="E1866" s="17">
        <v>5</v>
      </c>
      <c r="F1866" s="17">
        <v>1450</v>
      </c>
      <c r="G1866" s="22">
        <v>1</v>
      </c>
    </row>
    <row r="1867" spans="1:7" ht="14.25" customHeight="1">
      <c r="A1867" s="13" t="s">
        <v>1015</v>
      </c>
      <c r="B1867" s="14">
        <v>1</v>
      </c>
      <c r="C1867" s="35">
        <v>4714781024723</v>
      </c>
      <c r="D1867" s="16" t="s">
        <v>1016</v>
      </c>
      <c r="E1867" s="17">
        <v>5</v>
      </c>
      <c r="F1867" s="17">
        <v>1450</v>
      </c>
      <c r="G1867" s="22">
        <v>1</v>
      </c>
    </row>
    <row r="1868" spans="1:7" ht="14.25" customHeight="1">
      <c r="A1868" s="13" t="s">
        <v>1017</v>
      </c>
      <c r="B1868" s="14">
        <v>1</v>
      </c>
      <c r="C1868" s="35">
        <v>4714781024716</v>
      </c>
      <c r="D1868" s="16" t="s">
        <v>1018</v>
      </c>
      <c r="E1868" s="17">
        <v>5</v>
      </c>
      <c r="F1868" s="17">
        <v>1450</v>
      </c>
      <c r="G1868" s="22">
        <v>1</v>
      </c>
    </row>
    <row r="1869" spans="1:7" ht="14.25" customHeight="1">
      <c r="A1869" s="13" t="s">
        <v>731</v>
      </c>
      <c r="B1869" s="14">
        <v>3</v>
      </c>
      <c r="C1869" s="33" t="s">
        <v>572</v>
      </c>
      <c r="D1869" s="14" t="s">
        <v>179</v>
      </c>
      <c r="E1869" s="18">
        <v>1</v>
      </c>
      <c r="F1869" s="18">
        <v>250</v>
      </c>
      <c r="G1869" s="19">
        <f t="shared" ref="G1869:G1877" si="128">F1869/680</f>
        <v>0.36764705882352944</v>
      </c>
    </row>
    <row r="1870" spans="1:7" ht="15.75">
      <c r="A1870" s="13"/>
      <c r="B1870" s="14"/>
      <c r="C1870" s="33" t="s">
        <v>584</v>
      </c>
      <c r="D1870" s="14" t="s">
        <v>732</v>
      </c>
      <c r="E1870" s="18">
        <v>1</v>
      </c>
      <c r="F1870" s="18">
        <v>380</v>
      </c>
      <c r="G1870" s="19">
        <f t="shared" si="128"/>
        <v>0.55882352941176472</v>
      </c>
    </row>
    <row r="1871" spans="1:7" ht="15.75">
      <c r="A1871" s="13"/>
      <c r="B1871" s="14"/>
      <c r="C1871" s="8">
        <v>4714781021265</v>
      </c>
      <c r="D1871" s="14" t="s">
        <v>733</v>
      </c>
      <c r="E1871" s="18">
        <v>1</v>
      </c>
      <c r="F1871" s="18">
        <v>50</v>
      </c>
      <c r="G1871" s="19">
        <f t="shared" si="128"/>
        <v>7.3529411764705885E-2</v>
      </c>
    </row>
    <row r="1872" spans="1:7" ht="15.75">
      <c r="A1872" s="13" t="s">
        <v>734</v>
      </c>
      <c r="B1872" s="14">
        <v>3</v>
      </c>
      <c r="C1872" s="33" t="s">
        <v>573</v>
      </c>
      <c r="D1872" s="14" t="s">
        <v>173</v>
      </c>
      <c r="E1872" s="18">
        <v>1</v>
      </c>
      <c r="F1872" s="18">
        <v>250</v>
      </c>
      <c r="G1872" s="19">
        <f t="shared" si="128"/>
        <v>0.36764705882352944</v>
      </c>
    </row>
    <row r="1873" spans="1:7" ht="15.75">
      <c r="A1873" s="13"/>
      <c r="B1873" s="14"/>
      <c r="C1873" s="33" t="s">
        <v>584</v>
      </c>
      <c r="D1873" s="14" t="s">
        <v>732</v>
      </c>
      <c r="E1873" s="18">
        <v>1</v>
      </c>
      <c r="F1873" s="18">
        <v>380</v>
      </c>
      <c r="G1873" s="19">
        <f t="shared" si="128"/>
        <v>0.55882352941176472</v>
      </c>
    </row>
    <row r="1874" spans="1:7" ht="15.75">
      <c r="A1874" s="13"/>
      <c r="B1874" s="14"/>
      <c r="C1874" s="8">
        <v>4714781021265</v>
      </c>
      <c r="D1874" s="14" t="s">
        <v>733</v>
      </c>
      <c r="E1874" s="18">
        <v>1</v>
      </c>
      <c r="F1874" s="18">
        <v>50</v>
      </c>
      <c r="G1874" s="19">
        <f t="shared" si="128"/>
        <v>7.3529411764705885E-2</v>
      </c>
    </row>
    <row r="1875" spans="1:7" ht="15.75">
      <c r="A1875" s="13" t="s">
        <v>735</v>
      </c>
      <c r="B1875" s="14">
        <v>3</v>
      </c>
      <c r="C1875" s="33" t="s">
        <v>575</v>
      </c>
      <c r="D1875" s="14" t="s">
        <v>180</v>
      </c>
      <c r="E1875" s="18">
        <v>1</v>
      </c>
      <c r="F1875" s="18">
        <v>250</v>
      </c>
      <c r="G1875" s="19">
        <f t="shared" si="128"/>
        <v>0.36764705882352944</v>
      </c>
    </row>
    <row r="1876" spans="1:7" ht="15.75">
      <c r="A1876" s="13"/>
      <c r="B1876" s="14"/>
      <c r="C1876" s="33" t="s">
        <v>584</v>
      </c>
      <c r="D1876" s="14" t="s">
        <v>732</v>
      </c>
      <c r="E1876" s="18">
        <v>1</v>
      </c>
      <c r="F1876" s="18">
        <v>380</v>
      </c>
      <c r="G1876" s="19">
        <f t="shared" si="128"/>
        <v>0.55882352941176472</v>
      </c>
    </row>
    <row r="1877" spans="1:7" ht="15.75">
      <c r="A1877" s="13"/>
      <c r="B1877" s="14"/>
      <c r="C1877" s="8">
        <v>4714781021265</v>
      </c>
      <c r="D1877" s="14" t="s">
        <v>733</v>
      </c>
      <c r="E1877" s="18">
        <v>1</v>
      </c>
      <c r="F1877" s="18">
        <v>50</v>
      </c>
      <c r="G1877" s="19">
        <f t="shared" si="128"/>
        <v>7.3529411764705885E-2</v>
      </c>
    </row>
    <row r="1878" spans="1:7" ht="15.75">
      <c r="A1878" s="13" t="s">
        <v>736</v>
      </c>
      <c r="B1878" s="14">
        <v>3</v>
      </c>
      <c r="C1878" s="33">
        <v>4714781020824</v>
      </c>
      <c r="D1878" s="14" t="s">
        <v>263</v>
      </c>
      <c r="E1878" s="18">
        <v>1</v>
      </c>
      <c r="F1878" s="18">
        <v>300</v>
      </c>
      <c r="G1878" s="19">
        <f t="shared" ref="G1878:G1895" si="129">F1878/450</f>
        <v>0.66666666666666663</v>
      </c>
    </row>
    <row r="1879" spans="1:7" ht="15.75">
      <c r="A1879" s="13"/>
      <c r="B1879" s="14"/>
      <c r="C1879" s="33">
        <v>4714781020794</v>
      </c>
      <c r="D1879" s="14" t="s">
        <v>264</v>
      </c>
      <c r="E1879" s="18">
        <v>1</v>
      </c>
      <c r="F1879" s="18">
        <v>100</v>
      </c>
      <c r="G1879" s="19">
        <f t="shared" si="129"/>
        <v>0.22222222222222221</v>
      </c>
    </row>
    <row r="1880" spans="1:7" ht="15.75">
      <c r="A1880" s="13"/>
      <c r="B1880" s="14"/>
      <c r="C1880" s="33" t="s">
        <v>608</v>
      </c>
      <c r="D1880" s="14" t="s">
        <v>323</v>
      </c>
      <c r="E1880" s="18">
        <v>1</v>
      </c>
      <c r="F1880" s="18">
        <v>50</v>
      </c>
      <c r="G1880" s="19">
        <f t="shared" si="129"/>
        <v>0.1111111111111111</v>
      </c>
    </row>
    <row r="1881" spans="1:7" ht="15.75">
      <c r="A1881" s="13" t="s">
        <v>737</v>
      </c>
      <c r="B1881" s="14">
        <v>3</v>
      </c>
      <c r="C1881" s="33" t="s">
        <v>608</v>
      </c>
      <c r="D1881" s="14" t="s">
        <v>323</v>
      </c>
      <c r="E1881" s="18">
        <v>1</v>
      </c>
      <c r="F1881" s="18">
        <v>50</v>
      </c>
      <c r="G1881" s="19">
        <f t="shared" si="129"/>
        <v>0.1111111111111111</v>
      </c>
    </row>
    <row r="1882" spans="1:7" ht="15.75">
      <c r="A1882" s="13"/>
      <c r="B1882" s="14"/>
      <c r="C1882" s="33">
        <v>4714781020831</v>
      </c>
      <c r="D1882" s="14" t="s">
        <v>300</v>
      </c>
      <c r="E1882" s="18">
        <v>1</v>
      </c>
      <c r="F1882" s="18">
        <v>300</v>
      </c>
      <c r="G1882" s="19">
        <f t="shared" si="129"/>
        <v>0.66666666666666663</v>
      </c>
    </row>
    <row r="1883" spans="1:7" ht="15.75">
      <c r="A1883" s="13"/>
      <c r="B1883" s="14"/>
      <c r="C1883" s="33">
        <v>4714781020794</v>
      </c>
      <c r="D1883" s="14" t="s">
        <v>264</v>
      </c>
      <c r="E1883" s="18">
        <v>1</v>
      </c>
      <c r="F1883" s="18">
        <v>100</v>
      </c>
      <c r="G1883" s="19">
        <f t="shared" si="129"/>
        <v>0.22222222222222221</v>
      </c>
    </row>
    <row r="1884" spans="1:7" ht="15.75">
      <c r="A1884" s="13" t="s">
        <v>738</v>
      </c>
      <c r="B1884" s="14">
        <v>3</v>
      </c>
      <c r="C1884" s="33" t="s">
        <v>608</v>
      </c>
      <c r="D1884" s="14" t="s">
        <v>323</v>
      </c>
      <c r="E1884" s="18">
        <v>1</v>
      </c>
      <c r="F1884" s="18">
        <v>50</v>
      </c>
      <c r="G1884" s="19">
        <f t="shared" si="129"/>
        <v>0.1111111111111111</v>
      </c>
    </row>
    <row r="1885" spans="1:7" ht="15.75">
      <c r="A1885" s="13"/>
      <c r="B1885" s="14"/>
      <c r="C1885" s="33">
        <v>4714781020824</v>
      </c>
      <c r="D1885" s="14" t="s">
        <v>263</v>
      </c>
      <c r="E1885" s="18">
        <v>1</v>
      </c>
      <c r="F1885" s="18">
        <v>300</v>
      </c>
      <c r="G1885" s="19">
        <f t="shared" si="129"/>
        <v>0.66666666666666663</v>
      </c>
    </row>
    <row r="1886" spans="1:7" ht="15.75">
      <c r="A1886" s="13"/>
      <c r="B1886" s="14"/>
      <c r="C1886" s="33">
        <v>4714781020817</v>
      </c>
      <c r="D1886" s="14" t="s">
        <v>303</v>
      </c>
      <c r="E1886" s="18">
        <v>1</v>
      </c>
      <c r="F1886" s="18">
        <v>100</v>
      </c>
      <c r="G1886" s="19">
        <f t="shared" si="129"/>
        <v>0.22222222222222221</v>
      </c>
    </row>
    <row r="1887" spans="1:7" ht="15.75">
      <c r="A1887" s="13" t="s">
        <v>739</v>
      </c>
      <c r="B1887" s="14">
        <v>3</v>
      </c>
      <c r="C1887" s="33" t="s">
        <v>608</v>
      </c>
      <c r="D1887" s="14" t="s">
        <v>323</v>
      </c>
      <c r="E1887" s="18">
        <v>1</v>
      </c>
      <c r="F1887" s="18">
        <v>50</v>
      </c>
      <c r="G1887" s="19">
        <f t="shared" si="129"/>
        <v>0.1111111111111111</v>
      </c>
    </row>
    <row r="1888" spans="1:7" ht="15.75">
      <c r="A1888" s="13"/>
      <c r="B1888" s="14"/>
      <c r="C1888" s="33">
        <v>4714781020831</v>
      </c>
      <c r="D1888" s="14" t="s">
        <v>300</v>
      </c>
      <c r="E1888" s="18">
        <v>1</v>
      </c>
      <c r="F1888" s="18">
        <v>300</v>
      </c>
      <c r="G1888" s="19">
        <f t="shared" si="129"/>
        <v>0.66666666666666663</v>
      </c>
    </row>
    <row r="1889" spans="1:7" ht="15.75">
      <c r="A1889" s="13"/>
      <c r="B1889" s="14"/>
      <c r="C1889" s="33">
        <v>4714781020817</v>
      </c>
      <c r="D1889" s="14" t="s">
        <v>303</v>
      </c>
      <c r="E1889" s="18">
        <v>1</v>
      </c>
      <c r="F1889" s="18">
        <v>100</v>
      </c>
      <c r="G1889" s="19">
        <f t="shared" si="129"/>
        <v>0.22222222222222221</v>
      </c>
    </row>
    <row r="1890" spans="1:7" ht="15.75">
      <c r="A1890" s="13" t="s">
        <v>740</v>
      </c>
      <c r="B1890" s="14">
        <v>3</v>
      </c>
      <c r="C1890" s="33" t="s">
        <v>608</v>
      </c>
      <c r="D1890" s="14" t="s">
        <v>323</v>
      </c>
      <c r="E1890" s="18">
        <v>1</v>
      </c>
      <c r="F1890" s="18">
        <v>50</v>
      </c>
      <c r="G1890" s="19">
        <f t="shared" si="129"/>
        <v>0.1111111111111111</v>
      </c>
    </row>
    <row r="1891" spans="1:7" ht="15.75">
      <c r="A1891" s="13"/>
      <c r="B1891" s="14"/>
      <c r="C1891" s="33">
        <v>4714781020824</v>
      </c>
      <c r="D1891" s="14" t="s">
        <v>263</v>
      </c>
      <c r="E1891" s="18">
        <v>1</v>
      </c>
      <c r="F1891" s="18">
        <v>300</v>
      </c>
      <c r="G1891" s="19">
        <f t="shared" si="129"/>
        <v>0.66666666666666663</v>
      </c>
    </row>
    <row r="1892" spans="1:7" ht="15.75">
      <c r="A1892" s="13"/>
      <c r="B1892" s="14"/>
      <c r="C1892" s="33">
        <v>4714781020800</v>
      </c>
      <c r="D1892" s="14" t="s">
        <v>271</v>
      </c>
      <c r="E1892" s="18">
        <v>1</v>
      </c>
      <c r="F1892" s="18">
        <v>100</v>
      </c>
      <c r="G1892" s="19">
        <f t="shared" si="129"/>
        <v>0.22222222222222221</v>
      </c>
    </row>
    <row r="1893" spans="1:7" ht="15.75">
      <c r="A1893" s="13" t="s">
        <v>741</v>
      </c>
      <c r="B1893" s="14">
        <v>3</v>
      </c>
      <c r="C1893" s="33" t="s">
        <v>608</v>
      </c>
      <c r="D1893" s="14" t="s">
        <v>323</v>
      </c>
      <c r="E1893" s="18">
        <v>1</v>
      </c>
      <c r="F1893" s="18">
        <v>50</v>
      </c>
      <c r="G1893" s="19">
        <f t="shared" si="129"/>
        <v>0.1111111111111111</v>
      </c>
    </row>
    <row r="1894" spans="1:7" ht="15.75">
      <c r="A1894" s="13"/>
      <c r="B1894" s="14"/>
      <c r="C1894" s="33">
        <v>4714781020831</v>
      </c>
      <c r="D1894" s="14" t="s">
        <v>300</v>
      </c>
      <c r="E1894" s="18">
        <v>1</v>
      </c>
      <c r="F1894" s="18">
        <v>300</v>
      </c>
      <c r="G1894" s="19">
        <f t="shared" si="129"/>
        <v>0.66666666666666663</v>
      </c>
    </row>
    <row r="1895" spans="1:7" ht="15.75">
      <c r="A1895" s="13"/>
      <c r="B1895" s="14"/>
      <c r="C1895" s="33">
        <v>4714781020800</v>
      </c>
      <c r="D1895" s="14" t="s">
        <v>271</v>
      </c>
      <c r="E1895" s="18">
        <v>1</v>
      </c>
      <c r="F1895" s="18">
        <v>100</v>
      </c>
      <c r="G1895" s="19">
        <f t="shared" si="129"/>
        <v>0.22222222222222221</v>
      </c>
    </row>
    <row r="1896" spans="1:7" ht="15.75">
      <c r="A1896" s="13" t="s">
        <v>742</v>
      </c>
      <c r="B1896" s="14">
        <v>3</v>
      </c>
      <c r="C1896" s="35">
        <v>4714781021005</v>
      </c>
      <c r="D1896" s="16" t="s">
        <v>167</v>
      </c>
      <c r="E1896" s="18">
        <v>1</v>
      </c>
      <c r="F1896" s="18">
        <v>133</v>
      </c>
      <c r="G1896" s="19">
        <f t="shared" ref="G1896:G1913" si="130">F1896/399</f>
        <v>0.33333333333333331</v>
      </c>
    </row>
    <row r="1897" spans="1:7" ht="15.75">
      <c r="A1897" s="13"/>
      <c r="B1897" s="14"/>
      <c r="C1897" s="35">
        <v>4714781021012</v>
      </c>
      <c r="D1897" s="16" t="s">
        <v>168</v>
      </c>
      <c r="E1897" s="18">
        <v>1</v>
      </c>
      <c r="F1897" s="18">
        <v>133</v>
      </c>
      <c r="G1897" s="19">
        <f t="shared" si="130"/>
        <v>0.33333333333333331</v>
      </c>
    </row>
    <row r="1898" spans="1:7" ht="15.75">
      <c r="A1898" s="13"/>
      <c r="B1898" s="14"/>
      <c r="C1898" s="35">
        <v>4714781021029</v>
      </c>
      <c r="D1898" s="16" t="s">
        <v>169</v>
      </c>
      <c r="E1898" s="18">
        <v>1</v>
      </c>
      <c r="F1898" s="18">
        <v>133</v>
      </c>
      <c r="G1898" s="19">
        <f t="shared" si="130"/>
        <v>0.33333333333333331</v>
      </c>
    </row>
    <row r="1899" spans="1:7" ht="15.75">
      <c r="A1899" s="13" t="s">
        <v>743</v>
      </c>
      <c r="B1899" s="14">
        <v>1</v>
      </c>
      <c r="C1899" s="35">
        <v>4714781021005</v>
      </c>
      <c r="D1899" s="16" t="s">
        <v>167</v>
      </c>
      <c r="E1899" s="18">
        <v>3</v>
      </c>
      <c r="F1899" s="18">
        <v>399</v>
      </c>
      <c r="G1899" s="19">
        <f t="shared" si="130"/>
        <v>1</v>
      </c>
    </row>
    <row r="1900" spans="1:7" ht="15.75">
      <c r="A1900" s="13" t="s">
        <v>744</v>
      </c>
      <c r="B1900" s="14">
        <v>1</v>
      </c>
      <c r="C1900" s="35">
        <v>4714781021012</v>
      </c>
      <c r="D1900" s="16" t="s">
        <v>168</v>
      </c>
      <c r="E1900" s="18">
        <v>3</v>
      </c>
      <c r="F1900" s="18">
        <v>399</v>
      </c>
      <c r="G1900" s="19">
        <f t="shared" si="130"/>
        <v>1</v>
      </c>
    </row>
    <row r="1901" spans="1:7" ht="15.75">
      <c r="A1901" s="13" t="s">
        <v>745</v>
      </c>
      <c r="B1901" s="14">
        <v>1</v>
      </c>
      <c r="C1901" s="35">
        <v>4714781021029</v>
      </c>
      <c r="D1901" s="16" t="s">
        <v>169</v>
      </c>
      <c r="E1901" s="18">
        <v>3</v>
      </c>
      <c r="F1901" s="18">
        <v>399</v>
      </c>
      <c r="G1901" s="19">
        <f t="shared" si="130"/>
        <v>1</v>
      </c>
    </row>
    <row r="1902" spans="1:7" ht="15.75">
      <c r="A1902" s="13" t="s">
        <v>746</v>
      </c>
      <c r="B1902" s="14">
        <v>2</v>
      </c>
      <c r="C1902" s="35">
        <v>4714781021005</v>
      </c>
      <c r="D1902" s="16" t="s">
        <v>167</v>
      </c>
      <c r="E1902" s="18">
        <v>1</v>
      </c>
      <c r="F1902" s="18">
        <v>133</v>
      </c>
      <c r="G1902" s="19">
        <f t="shared" si="130"/>
        <v>0.33333333333333331</v>
      </c>
    </row>
    <row r="1903" spans="1:7" ht="15.75">
      <c r="A1903" s="13"/>
      <c r="B1903" s="14"/>
      <c r="C1903" s="35">
        <v>4714781021012</v>
      </c>
      <c r="D1903" s="16" t="s">
        <v>168</v>
      </c>
      <c r="E1903" s="18">
        <v>2</v>
      </c>
      <c r="F1903" s="18">
        <v>266</v>
      </c>
      <c r="G1903" s="19">
        <f t="shared" si="130"/>
        <v>0.66666666666666663</v>
      </c>
    </row>
    <row r="1904" spans="1:7" ht="15.75">
      <c r="A1904" s="13" t="s">
        <v>747</v>
      </c>
      <c r="B1904" s="14">
        <v>2</v>
      </c>
      <c r="C1904" s="35">
        <v>4714781021012</v>
      </c>
      <c r="D1904" s="16" t="s">
        <v>168</v>
      </c>
      <c r="E1904" s="18">
        <v>2</v>
      </c>
      <c r="F1904" s="18">
        <v>266</v>
      </c>
      <c r="G1904" s="19">
        <f t="shared" si="130"/>
        <v>0.66666666666666663</v>
      </c>
    </row>
    <row r="1905" spans="1:7" ht="15.75">
      <c r="B1905" s="14"/>
      <c r="C1905" s="35">
        <v>4714781021029</v>
      </c>
      <c r="D1905" s="16" t="s">
        <v>169</v>
      </c>
      <c r="E1905" s="18">
        <v>1</v>
      </c>
      <c r="F1905" s="18">
        <v>133</v>
      </c>
      <c r="G1905" s="19">
        <f t="shared" si="130"/>
        <v>0.33333333333333331</v>
      </c>
    </row>
    <row r="1906" spans="1:7" ht="15.75">
      <c r="A1906" s="13" t="s">
        <v>748</v>
      </c>
      <c r="B1906" s="14">
        <v>2</v>
      </c>
      <c r="C1906" s="35">
        <v>4714781021005</v>
      </c>
      <c r="D1906" s="16" t="s">
        <v>167</v>
      </c>
      <c r="E1906" s="18">
        <v>2</v>
      </c>
      <c r="F1906" s="18">
        <v>266</v>
      </c>
      <c r="G1906" s="19">
        <f t="shared" si="130"/>
        <v>0.66666666666666663</v>
      </c>
    </row>
    <row r="1907" spans="1:7" ht="15.75">
      <c r="A1907" s="13"/>
      <c r="B1907" s="14"/>
      <c r="C1907" s="35">
        <v>4714781021012</v>
      </c>
      <c r="D1907" s="16" t="s">
        <v>168</v>
      </c>
      <c r="E1907" s="18">
        <v>1</v>
      </c>
      <c r="F1907" s="18">
        <v>133</v>
      </c>
      <c r="G1907" s="19">
        <f t="shared" si="130"/>
        <v>0.33333333333333331</v>
      </c>
    </row>
    <row r="1908" spans="1:7" ht="15.75">
      <c r="A1908" s="13" t="s">
        <v>749</v>
      </c>
      <c r="B1908" s="14">
        <v>2</v>
      </c>
      <c r="C1908" s="35">
        <v>4714781021029</v>
      </c>
      <c r="D1908" s="16" t="s">
        <v>169</v>
      </c>
      <c r="E1908" s="18">
        <v>1</v>
      </c>
      <c r="F1908" s="18">
        <v>133</v>
      </c>
      <c r="G1908" s="19">
        <f t="shared" si="130"/>
        <v>0.33333333333333331</v>
      </c>
    </row>
    <row r="1909" spans="1:7" ht="15.75">
      <c r="A1909" s="13"/>
      <c r="B1909" s="14"/>
      <c r="C1909" s="35">
        <v>4714781021005</v>
      </c>
      <c r="D1909" s="16" t="s">
        <v>167</v>
      </c>
      <c r="E1909" s="18">
        <v>2</v>
      </c>
      <c r="F1909" s="18">
        <v>266</v>
      </c>
      <c r="G1909" s="19">
        <f t="shared" si="130"/>
        <v>0.66666666666666663</v>
      </c>
    </row>
    <row r="1910" spans="1:7" ht="15.75">
      <c r="A1910" s="13" t="s">
        <v>750</v>
      </c>
      <c r="B1910" s="14">
        <v>2</v>
      </c>
      <c r="C1910" s="35">
        <v>4714781021012</v>
      </c>
      <c r="D1910" s="16" t="s">
        <v>168</v>
      </c>
      <c r="E1910" s="18">
        <v>1</v>
      </c>
      <c r="F1910" s="18">
        <v>133</v>
      </c>
      <c r="G1910" s="19">
        <f t="shared" si="130"/>
        <v>0.33333333333333331</v>
      </c>
    </row>
    <row r="1911" spans="1:7" ht="15.75">
      <c r="A1911" s="13"/>
      <c r="B1911" s="14"/>
      <c r="C1911" s="35">
        <v>4714781021029</v>
      </c>
      <c r="D1911" s="16" t="s">
        <v>169</v>
      </c>
      <c r="E1911" s="18">
        <v>2</v>
      </c>
      <c r="F1911" s="18">
        <v>266</v>
      </c>
      <c r="G1911" s="19">
        <f t="shared" si="130"/>
        <v>0.66666666666666663</v>
      </c>
    </row>
    <row r="1912" spans="1:7" ht="15.75">
      <c r="A1912" s="13" t="s">
        <v>751</v>
      </c>
      <c r="B1912" s="14">
        <v>2</v>
      </c>
      <c r="C1912" s="35">
        <v>4714781021029</v>
      </c>
      <c r="D1912" s="16" t="s">
        <v>169</v>
      </c>
      <c r="E1912" s="18">
        <v>2</v>
      </c>
      <c r="F1912" s="18">
        <v>266</v>
      </c>
      <c r="G1912" s="19">
        <f t="shared" si="130"/>
        <v>0.66666666666666663</v>
      </c>
    </row>
    <row r="1913" spans="1:7" ht="15.75">
      <c r="A1913" s="13"/>
      <c r="B1913" s="14"/>
      <c r="C1913" s="35">
        <v>4714781021005</v>
      </c>
      <c r="D1913" s="16" t="s">
        <v>167</v>
      </c>
      <c r="E1913" s="18">
        <v>1</v>
      </c>
      <c r="F1913" s="18">
        <v>133</v>
      </c>
      <c r="G1913" s="19">
        <f t="shared" si="130"/>
        <v>0.33333333333333331</v>
      </c>
    </row>
    <row r="1914" spans="1:7" ht="15.75">
      <c r="A1914" s="13" t="s">
        <v>752</v>
      </c>
      <c r="B1914" s="14">
        <v>2</v>
      </c>
      <c r="C1914" s="33" t="s">
        <v>129</v>
      </c>
      <c r="D1914" s="14" t="s">
        <v>291</v>
      </c>
      <c r="E1914" s="18">
        <v>1</v>
      </c>
      <c r="F1914" s="18">
        <v>300</v>
      </c>
      <c r="G1914" s="19">
        <f t="shared" ref="G1914:G1925" si="131">F1914/470</f>
        <v>0.63829787234042556</v>
      </c>
    </row>
    <row r="1915" spans="1:7" ht="15.75">
      <c r="A1915" s="13"/>
      <c r="B1915" s="14"/>
      <c r="C1915" s="33" t="s">
        <v>128</v>
      </c>
      <c r="D1915" s="14" t="s">
        <v>289</v>
      </c>
      <c r="E1915" s="18">
        <v>1</v>
      </c>
      <c r="F1915" s="18">
        <v>120</v>
      </c>
      <c r="G1915" s="19">
        <f t="shared" si="131"/>
        <v>0.25531914893617019</v>
      </c>
    </row>
    <row r="1916" spans="1:7" ht="15.75">
      <c r="A1916" s="13"/>
      <c r="B1916" s="14"/>
      <c r="C1916" s="33" t="s">
        <v>608</v>
      </c>
      <c r="D1916" s="14" t="s">
        <v>323</v>
      </c>
      <c r="E1916" s="18">
        <v>1</v>
      </c>
      <c r="F1916" s="18">
        <v>50</v>
      </c>
      <c r="G1916" s="19">
        <f t="shared" si="131"/>
        <v>0.10638297872340426</v>
      </c>
    </row>
    <row r="1917" spans="1:7" ht="15.75">
      <c r="A1917" s="13" t="s">
        <v>753</v>
      </c>
      <c r="B1917" s="14">
        <v>3</v>
      </c>
      <c r="C1917" s="33" t="s">
        <v>126</v>
      </c>
      <c r="D1917" s="14" t="s">
        <v>286</v>
      </c>
      <c r="E1917" s="18">
        <v>1</v>
      </c>
      <c r="F1917" s="18">
        <v>300</v>
      </c>
      <c r="G1917" s="19">
        <f t="shared" si="131"/>
        <v>0.63829787234042556</v>
      </c>
    </row>
    <row r="1918" spans="1:7" ht="15.75">
      <c r="A1918" s="13"/>
      <c r="B1918" s="14"/>
      <c r="C1918" s="33" t="s">
        <v>128</v>
      </c>
      <c r="D1918" s="14" t="s">
        <v>289</v>
      </c>
      <c r="E1918" s="18">
        <v>1</v>
      </c>
      <c r="F1918" s="18">
        <v>120</v>
      </c>
      <c r="G1918" s="19">
        <f t="shared" si="131"/>
        <v>0.25531914893617019</v>
      </c>
    </row>
    <row r="1919" spans="1:7" ht="15.75">
      <c r="A1919" s="13"/>
      <c r="B1919" s="14"/>
      <c r="C1919" s="33" t="s">
        <v>608</v>
      </c>
      <c r="D1919" s="14" t="s">
        <v>323</v>
      </c>
      <c r="E1919" s="18">
        <v>1</v>
      </c>
      <c r="F1919" s="18">
        <v>50</v>
      </c>
      <c r="G1919" s="19">
        <f t="shared" si="131"/>
        <v>0.10638297872340426</v>
      </c>
    </row>
    <row r="1920" spans="1:7" ht="15.75">
      <c r="A1920" s="13" t="s">
        <v>754</v>
      </c>
      <c r="B1920" s="14">
        <v>3</v>
      </c>
      <c r="C1920" s="33" t="s">
        <v>129</v>
      </c>
      <c r="D1920" s="14" t="s">
        <v>291</v>
      </c>
      <c r="E1920" s="18">
        <v>1</v>
      </c>
      <c r="F1920" s="18">
        <v>300</v>
      </c>
      <c r="G1920" s="19">
        <f t="shared" si="131"/>
        <v>0.63829787234042556</v>
      </c>
    </row>
    <row r="1921" spans="1:7" ht="15.75">
      <c r="A1921" s="13"/>
      <c r="B1921" s="14"/>
      <c r="C1921" s="33" t="s">
        <v>127</v>
      </c>
      <c r="D1921" s="14" t="s">
        <v>287</v>
      </c>
      <c r="E1921" s="18">
        <v>1</v>
      </c>
      <c r="F1921" s="18">
        <v>120</v>
      </c>
      <c r="G1921" s="19">
        <f t="shared" si="131"/>
        <v>0.25531914893617019</v>
      </c>
    </row>
    <row r="1922" spans="1:7" ht="15.75">
      <c r="A1922" s="13"/>
      <c r="B1922" s="14"/>
      <c r="C1922" s="33" t="s">
        <v>608</v>
      </c>
      <c r="D1922" s="14" t="s">
        <v>323</v>
      </c>
      <c r="E1922" s="18">
        <v>1</v>
      </c>
      <c r="F1922" s="18">
        <v>50</v>
      </c>
      <c r="G1922" s="19">
        <f t="shared" si="131"/>
        <v>0.10638297872340426</v>
      </c>
    </row>
    <row r="1923" spans="1:7" ht="15.75">
      <c r="A1923" s="13" t="s">
        <v>755</v>
      </c>
      <c r="B1923" s="14">
        <v>3</v>
      </c>
      <c r="C1923" s="33" t="s">
        <v>126</v>
      </c>
      <c r="D1923" s="14" t="s">
        <v>286</v>
      </c>
      <c r="E1923" s="18">
        <v>1</v>
      </c>
      <c r="F1923" s="18">
        <v>300</v>
      </c>
      <c r="G1923" s="19">
        <f t="shared" si="131"/>
        <v>0.63829787234042556</v>
      </c>
    </row>
    <row r="1924" spans="1:7" ht="15.75">
      <c r="A1924" s="13"/>
      <c r="B1924" s="14"/>
      <c r="C1924" s="33" t="s">
        <v>127</v>
      </c>
      <c r="D1924" s="14" t="s">
        <v>287</v>
      </c>
      <c r="E1924" s="18">
        <v>1</v>
      </c>
      <c r="F1924" s="18">
        <v>120</v>
      </c>
      <c r="G1924" s="19">
        <f t="shared" si="131"/>
        <v>0.25531914893617019</v>
      </c>
    </row>
    <row r="1925" spans="1:7" ht="15.75">
      <c r="A1925" s="13"/>
      <c r="B1925" s="14"/>
      <c r="C1925" s="33" t="s">
        <v>608</v>
      </c>
      <c r="D1925" s="14" t="s">
        <v>323</v>
      </c>
      <c r="E1925" s="18">
        <v>1</v>
      </c>
      <c r="F1925" s="18">
        <v>50</v>
      </c>
      <c r="G1925" s="19">
        <f t="shared" si="131"/>
        <v>0.10638297872340426</v>
      </c>
    </row>
    <row r="1926" spans="1:7" ht="15.75">
      <c r="A1926" s="13" t="s">
        <v>756</v>
      </c>
      <c r="B1926" s="14">
        <v>1</v>
      </c>
      <c r="C1926" s="35" t="s">
        <v>757</v>
      </c>
      <c r="D1926" s="16" t="s">
        <v>758</v>
      </c>
      <c r="E1926" s="18">
        <v>1</v>
      </c>
      <c r="F1926" s="18">
        <v>200</v>
      </c>
      <c r="G1926" s="19">
        <f t="shared" ref="G1926:G1928" si="132">F1926/200</f>
        <v>1</v>
      </c>
    </row>
    <row r="1927" spans="1:7" ht="15.75">
      <c r="A1927" s="13" t="s">
        <v>759</v>
      </c>
      <c r="B1927" s="14">
        <v>1</v>
      </c>
      <c r="C1927" s="35">
        <v>4714781021333</v>
      </c>
      <c r="D1927" s="16" t="s">
        <v>760</v>
      </c>
      <c r="E1927" s="18">
        <v>1</v>
      </c>
      <c r="F1927" s="18">
        <v>200</v>
      </c>
      <c r="G1927" s="19">
        <f t="shared" si="132"/>
        <v>1</v>
      </c>
    </row>
    <row r="1928" spans="1:7" ht="15.75">
      <c r="A1928" s="13" t="s">
        <v>761</v>
      </c>
      <c r="B1928" s="14">
        <v>1</v>
      </c>
      <c r="C1928" s="35" t="s">
        <v>762</v>
      </c>
      <c r="D1928" s="16" t="s">
        <v>763</v>
      </c>
      <c r="E1928" s="18">
        <v>1</v>
      </c>
      <c r="F1928" s="18">
        <v>200</v>
      </c>
      <c r="G1928" s="19">
        <f t="shared" si="132"/>
        <v>1</v>
      </c>
    </row>
    <row r="1929" spans="1:7" ht="15.75">
      <c r="A1929" s="13" t="s">
        <v>764</v>
      </c>
      <c r="B1929" s="14">
        <v>1</v>
      </c>
      <c r="C1929" s="33" t="s">
        <v>572</v>
      </c>
      <c r="D1929" s="14" t="s">
        <v>179</v>
      </c>
      <c r="E1929" s="18">
        <v>1</v>
      </c>
      <c r="F1929" s="18">
        <v>290</v>
      </c>
      <c r="G1929" s="19">
        <f t="shared" ref="G1929:G1931" si="133">F1929/290</f>
        <v>1</v>
      </c>
    </row>
    <row r="1930" spans="1:7" ht="15.75">
      <c r="A1930" s="16" t="s">
        <v>765</v>
      </c>
      <c r="B1930" s="14">
        <v>1</v>
      </c>
      <c r="C1930" s="35" t="s">
        <v>575</v>
      </c>
      <c r="D1930" s="16" t="s">
        <v>180</v>
      </c>
      <c r="E1930" s="18">
        <v>1</v>
      </c>
      <c r="F1930" s="18">
        <v>290</v>
      </c>
      <c r="G1930" s="19">
        <f t="shared" si="133"/>
        <v>1</v>
      </c>
    </row>
    <row r="1931" spans="1:7" ht="15.75">
      <c r="A1931" s="13" t="s">
        <v>766</v>
      </c>
      <c r="B1931" s="14">
        <v>1</v>
      </c>
      <c r="C1931" s="33" t="s">
        <v>573</v>
      </c>
      <c r="D1931" s="14" t="s">
        <v>173</v>
      </c>
      <c r="E1931" s="18">
        <v>1</v>
      </c>
      <c r="F1931" s="18">
        <v>290</v>
      </c>
      <c r="G1931" s="19">
        <f t="shared" si="133"/>
        <v>1</v>
      </c>
    </row>
    <row r="1932" spans="1:7" ht="15.75">
      <c r="A1932" s="13" t="s">
        <v>767</v>
      </c>
      <c r="B1932" s="14">
        <v>1</v>
      </c>
      <c r="C1932" s="33" t="s">
        <v>584</v>
      </c>
      <c r="D1932" s="14" t="s">
        <v>732</v>
      </c>
      <c r="E1932" s="18">
        <v>1</v>
      </c>
      <c r="F1932" s="18">
        <v>390</v>
      </c>
      <c r="G1932" s="19">
        <f>F1932/390</f>
        <v>1</v>
      </c>
    </row>
    <row r="1933" spans="1:7" ht="15.75">
      <c r="A1933" s="13" t="s">
        <v>768</v>
      </c>
      <c r="B1933" s="14">
        <v>1</v>
      </c>
      <c r="C1933" s="33" t="s">
        <v>547</v>
      </c>
      <c r="D1933" s="14" t="s">
        <v>174</v>
      </c>
      <c r="E1933" s="18">
        <v>1</v>
      </c>
      <c r="F1933" s="18">
        <v>168</v>
      </c>
      <c r="G1933" s="19">
        <f t="shared" ref="G1933:G1935" si="134">F1933/168</f>
        <v>1</v>
      </c>
    </row>
    <row r="1934" spans="1:7" ht="15.75">
      <c r="A1934" s="13" t="s">
        <v>769</v>
      </c>
      <c r="B1934" s="14">
        <v>1</v>
      </c>
      <c r="C1934" s="33" t="s">
        <v>549</v>
      </c>
      <c r="D1934" s="14" t="s">
        <v>190</v>
      </c>
      <c r="E1934" s="18">
        <v>1</v>
      </c>
      <c r="F1934" s="18">
        <v>168</v>
      </c>
      <c r="G1934" s="19">
        <f t="shared" si="134"/>
        <v>1</v>
      </c>
    </row>
    <row r="1935" spans="1:7" ht="15.75">
      <c r="A1935" s="13" t="s">
        <v>770</v>
      </c>
      <c r="B1935" s="14">
        <v>1</v>
      </c>
      <c r="C1935" s="33" t="s">
        <v>548</v>
      </c>
      <c r="D1935" s="14" t="s">
        <v>182</v>
      </c>
      <c r="E1935" s="18">
        <v>1</v>
      </c>
      <c r="F1935" s="18">
        <v>168</v>
      </c>
      <c r="G1935" s="19">
        <f t="shared" si="134"/>
        <v>1</v>
      </c>
    </row>
    <row r="1936" spans="1:7" ht="15.75">
      <c r="A1936" s="13" t="s">
        <v>771</v>
      </c>
      <c r="B1936" s="14">
        <v>1</v>
      </c>
      <c r="C1936" s="33" t="s">
        <v>547</v>
      </c>
      <c r="D1936" s="14" t="s">
        <v>174</v>
      </c>
      <c r="E1936" s="18">
        <v>2</v>
      </c>
      <c r="F1936" s="18">
        <v>300</v>
      </c>
      <c r="G1936" s="19">
        <f t="shared" ref="G1936:G1944" si="135">F1936/300</f>
        <v>1</v>
      </c>
    </row>
    <row r="1937" spans="1:7" ht="15.75">
      <c r="A1937" s="13" t="s">
        <v>772</v>
      </c>
      <c r="B1937" s="14">
        <v>1</v>
      </c>
      <c r="C1937" s="33" t="s">
        <v>549</v>
      </c>
      <c r="D1937" s="14" t="s">
        <v>190</v>
      </c>
      <c r="E1937" s="18">
        <v>2</v>
      </c>
      <c r="F1937" s="18">
        <v>300</v>
      </c>
      <c r="G1937" s="19">
        <f t="shared" si="135"/>
        <v>1</v>
      </c>
    </row>
    <row r="1938" spans="1:7" ht="15.75">
      <c r="A1938" s="13" t="s">
        <v>773</v>
      </c>
      <c r="B1938" s="14">
        <v>1</v>
      </c>
      <c r="C1938" s="33" t="s">
        <v>548</v>
      </c>
      <c r="D1938" s="14" t="s">
        <v>182</v>
      </c>
      <c r="E1938" s="18">
        <v>2</v>
      </c>
      <c r="F1938" s="18">
        <v>300</v>
      </c>
      <c r="G1938" s="19">
        <f t="shared" si="135"/>
        <v>1</v>
      </c>
    </row>
    <row r="1939" spans="1:7" ht="15.75">
      <c r="A1939" s="13" t="s">
        <v>774</v>
      </c>
      <c r="B1939" s="14">
        <v>2</v>
      </c>
      <c r="C1939" s="33" t="s">
        <v>547</v>
      </c>
      <c r="D1939" s="14" t="s">
        <v>174</v>
      </c>
      <c r="E1939" s="18">
        <v>1</v>
      </c>
      <c r="F1939" s="18">
        <v>150</v>
      </c>
      <c r="G1939" s="19">
        <f t="shared" si="135"/>
        <v>0.5</v>
      </c>
    </row>
    <row r="1940" spans="1:7" ht="15.75">
      <c r="A1940" s="13"/>
      <c r="B1940" s="14"/>
      <c r="C1940" s="33" t="s">
        <v>549</v>
      </c>
      <c r="D1940" s="14" t="s">
        <v>190</v>
      </c>
      <c r="E1940" s="18">
        <v>1</v>
      </c>
      <c r="F1940" s="18">
        <v>150</v>
      </c>
      <c r="G1940" s="19">
        <f t="shared" si="135"/>
        <v>0.5</v>
      </c>
    </row>
    <row r="1941" spans="1:7" ht="15.75">
      <c r="A1941" s="13" t="s">
        <v>775</v>
      </c>
      <c r="B1941" s="14">
        <v>2</v>
      </c>
      <c r="C1941" s="33" t="s">
        <v>548</v>
      </c>
      <c r="D1941" s="14" t="s">
        <v>182</v>
      </c>
      <c r="E1941" s="18">
        <v>1</v>
      </c>
      <c r="F1941" s="18">
        <v>150</v>
      </c>
      <c r="G1941" s="19">
        <f t="shared" si="135"/>
        <v>0.5</v>
      </c>
    </row>
    <row r="1942" spans="1:7" ht="15.75">
      <c r="A1942" s="13"/>
      <c r="B1942" s="14"/>
      <c r="C1942" s="33" t="s">
        <v>547</v>
      </c>
      <c r="D1942" s="14" t="s">
        <v>174</v>
      </c>
      <c r="E1942" s="18">
        <v>1</v>
      </c>
      <c r="F1942" s="18">
        <v>150</v>
      </c>
      <c r="G1942" s="19">
        <f t="shared" si="135"/>
        <v>0.5</v>
      </c>
    </row>
    <row r="1943" spans="1:7" ht="15.75">
      <c r="A1943" s="13" t="s">
        <v>776</v>
      </c>
      <c r="B1943" s="14">
        <v>2</v>
      </c>
      <c r="C1943" s="33" t="s">
        <v>549</v>
      </c>
      <c r="D1943" s="14" t="s">
        <v>190</v>
      </c>
      <c r="E1943" s="18">
        <v>1</v>
      </c>
      <c r="F1943" s="18">
        <v>150</v>
      </c>
      <c r="G1943" s="19">
        <f t="shared" si="135"/>
        <v>0.5</v>
      </c>
    </row>
    <row r="1944" spans="1:7" ht="15.75">
      <c r="A1944" s="13"/>
      <c r="B1944" s="14"/>
      <c r="C1944" s="33" t="s">
        <v>548</v>
      </c>
      <c r="D1944" s="14" t="s">
        <v>182</v>
      </c>
      <c r="E1944" s="18">
        <v>1</v>
      </c>
      <c r="F1944" s="18">
        <v>150</v>
      </c>
      <c r="G1944" s="19">
        <f t="shared" si="135"/>
        <v>0.5</v>
      </c>
    </row>
    <row r="1945" spans="1:7" ht="15.75">
      <c r="A1945" s="13" t="s">
        <v>777</v>
      </c>
      <c r="B1945" s="14">
        <v>1</v>
      </c>
      <c r="C1945" s="33" t="s">
        <v>778</v>
      </c>
      <c r="D1945" s="14" t="s">
        <v>779</v>
      </c>
      <c r="E1945" s="18">
        <v>1</v>
      </c>
      <c r="F1945" s="18">
        <v>290</v>
      </c>
      <c r="G1945" s="19">
        <f>F1945/290</f>
        <v>1</v>
      </c>
    </row>
    <row r="1946" spans="1:7" ht="15.75">
      <c r="A1946" s="13" t="s">
        <v>780</v>
      </c>
      <c r="B1946" s="14">
        <v>1</v>
      </c>
      <c r="C1946" s="33" t="s">
        <v>781</v>
      </c>
      <c r="D1946" s="14" t="s">
        <v>264</v>
      </c>
      <c r="E1946" s="18">
        <v>1</v>
      </c>
      <c r="F1946" s="18">
        <v>120</v>
      </c>
      <c r="G1946" s="19">
        <f t="shared" ref="G1946:G1948" si="136">F1946/120</f>
        <v>1</v>
      </c>
    </row>
    <row r="1947" spans="1:7" ht="15.75">
      <c r="A1947" s="13" t="s">
        <v>782</v>
      </c>
      <c r="B1947" s="14">
        <v>1</v>
      </c>
      <c r="C1947" s="33" t="s">
        <v>783</v>
      </c>
      <c r="D1947" s="14" t="s">
        <v>271</v>
      </c>
      <c r="E1947" s="18">
        <v>1</v>
      </c>
      <c r="F1947" s="18">
        <v>120</v>
      </c>
      <c r="G1947" s="19">
        <f t="shared" si="136"/>
        <v>1</v>
      </c>
    </row>
    <row r="1948" spans="1:7" ht="15.75">
      <c r="A1948" s="13" t="s">
        <v>784</v>
      </c>
      <c r="B1948" s="14">
        <v>1</v>
      </c>
      <c r="C1948" s="33" t="s">
        <v>785</v>
      </c>
      <c r="D1948" s="14" t="s">
        <v>303</v>
      </c>
      <c r="E1948" s="18">
        <v>1</v>
      </c>
      <c r="F1948" s="18">
        <v>120</v>
      </c>
      <c r="G1948" s="19">
        <f t="shared" si="136"/>
        <v>1</v>
      </c>
    </row>
    <row r="1949" spans="1:7" ht="15.75">
      <c r="A1949" s="13" t="s">
        <v>786</v>
      </c>
      <c r="B1949" s="14">
        <v>1</v>
      </c>
      <c r="C1949" s="33" t="s">
        <v>440</v>
      </c>
      <c r="D1949" s="14" t="s">
        <v>305</v>
      </c>
      <c r="E1949" s="18">
        <v>1</v>
      </c>
      <c r="F1949" s="18">
        <v>140</v>
      </c>
      <c r="G1949" s="19">
        <f t="shared" ref="G1949:G1950" si="137">F1949/140</f>
        <v>1</v>
      </c>
    </row>
    <row r="1950" spans="1:7" ht="15.75">
      <c r="A1950" s="13" t="s">
        <v>787</v>
      </c>
      <c r="B1950" s="14">
        <v>1</v>
      </c>
      <c r="C1950" s="33" t="s">
        <v>446</v>
      </c>
      <c r="D1950" s="14" t="s">
        <v>307</v>
      </c>
      <c r="E1950" s="18">
        <v>1</v>
      </c>
      <c r="F1950" s="18">
        <v>140</v>
      </c>
      <c r="G1950" s="19">
        <f t="shared" si="137"/>
        <v>1</v>
      </c>
    </row>
    <row r="1951" spans="1:7" ht="15.75">
      <c r="A1951" s="13" t="s">
        <v>788</v>
      </c>
      <c r="B1951" s="14">
        <v>1</v>
      </c>
      <c r="C1951" s="33">
        <v>4714781020824</v>
      </c>
      <c r="D1951" s="14" t="s">
        <v>325</v>
      </c>
      <c r="E1951" s="18">
        <v>1</v>
      </c>
      <c r="F1951" s="18">
        <v>330</v>
      </c>
      <c r="G1951" s="19">
        <f t="shared" ref="G1951:G1954" si="138">F1951/330</f>
        <v>1</v>
      </c>
    </row>
    <row r="1952" spans="1:7" ht="15.75">
      <c r="A1952" s="13" t="s">
        <v>789</v>
      </c>
      <c r="B1952" s="14">
        <v>1</v>
      </c>
      <c r="C1952" s="33">
        <v>4714781020831</v>
      </c>
      <c r="D1952" s="14" t="s">
        <v>326</v>
      </c>
      <c r="E1952" s="18">
        <v>1</v>
      </c>
      <c r="F1952" s="18">
        <v>330</v>
      </c>
      <c r="G1952" s="19">
        <f t="shared" si="138"/>
        <v>1</v>
      </c>
    </row>
    <row r="1953" spans="1:7" ht="15.75">
      <c r="A1953" s="13" t="s">
        <v>790</v>
      </c>
      <c r="B1953" s="14">
        <v>1</v>
      </c>
      <c r="C1953" s="33" t="s">
        <v>439</v>
      </c>
      <c r="D1953" s="14" t="s">
        <v>322</v>
      </c>
      <c r="E1953" s="18">
        <v>1</v>
      </c>
      <c r="F1953" s="18">
        <v>330</v>
      </c>
      <c r="G1953" s="19">
        <f t="shared" si="138"/>
        <v>1</v>
      </c>
    </row>
    <row r="1954" spans="1:7" ht="15.75">
      <c r="A1954" s="13" t="s">
        <v>791</v>
      </c>
      <c r="B1954" s="14">
        <v>1</v>
      </c>
      <c r="C1954" s="33" t="s">
        <v>445</v>
      </c>
      <c r="D1954" s="14" t="s">
        <v>324</v>
      </c>
      <c r="E1954" s="18">
        <v>1</v>
      </c>
      <c r="F1954" s="18">
        <v>330</v>
      </c>
      <c r="G1954" s="19">
        <f t="shared" si="138"/>
        <v>1</v>
      </c>
    </row>
    <row r="1955" spans="1:7" ht="15.75">
      <c r="A1955" s="13" t="s">
        <v>792</v>
      </c>
      <c r="B1955" s="14">
        <v>1</v>
      </c>
      <c r="C1955" s="33" t="s">
        <v>608</v>
      </c>
      <c r="D1955" s="14" t="s">
        <v>323</v>
      </c>
      <c r="E1955" s="18">
        <v>1</v>
      </c>
      <c r="F1955" s="18">
        <v>140</v>
      </c>
      <c r="G1955" s="19">
        <f t="shared" ref="G1955:G1958" si="139">F1955/140</f>
        <v>1</v>
      </c>
    </row>
    <row r="1956" spans="1:7" ht="15.75">
      <c r="A1956" s="13" t="s">
        <v>793</v>
      </c>
      <c r="B1956" s="14">
        <v>1</v>
      </c>
      <c r="C1956" s="33">
        <v>4714781021012</v>
      </c>
      <c r="D1956" s="14" t="s">
        <v>168</v>
      </c>
      <c r="E1956" s="18">
        <v>1</v>
      </c>
      <c r="F1956" s="18">
        <v>140</v>
      </c>
      <c r="G1956" s="19">
        <f t="shared" si="139"/>
        <v>1</v>
      </c>
    </row>
    <row r="1957" spans="1:7" ht="15.75">
      <c r="A1957" s="13" t="s">
        <v>794</v>
      </c>
      <c r="B1957" s="14">
        <v>1</v>
      </c>
      <c r="C1957" s="33">
        <v>4714781021029</v>
      </c>
      <c r="D1957" s="14" t="s">
        <v>169</v>
      </c>
      <c r="E1957" s="18">
        <v>1</v>
      </c>
      <c r="F1957" s="18">
        <v>140</v>
      </c>
      <c r="G1957" s="19">
        <f t="shared" si="139"/>
        <v>1</v>
      </c>
    </row>
    <row r="1958" spans="1:7" ht="15.75">
      <c r="A1958" s="13" t="s">
        <v>795</v>
      </c>
      <c r="B1958" s="14">
        <v>1</v>
      </c>
      <c r="C1958" s="35">
        <v>4714781021005</v>
      </c>
      <c r="D1958" s="16" t="s">
        <v>167</v>
      </c>
      <c r="E1958" s="18">
        <v>1</v>
      </c>
      <c r="F1958" s="18">
        <v>140</v>
      </c>
      <c r="G1958" s="19">
        <f t="shared" si="139"/>
        <v>1</v>
      </c>
    </row>
    <row r="1959" spans="1:7" ht="15.75">
      <c r="A1959" s="13" t="s">
        <v>796</v>
      </c>
      <c r="B1959" s="14">
        <v>1</v>
      </c>
      <c r="C1959" s="33">
        <v>4714781021012</v>
      </c>
      <c r="D1959" s="14" t="s">
        <v>168</v>
      </c>
      <c r="E1959" s="18">
        <v>2</v>
      </c>
      <c r="F1959" s="18">
        <v>268</v>
      </c>
      <c r="G1959" s="19">
        <f t="shared" ref="G1959:G1967" si="140">F1959/268</f>
        <v>1</v>
      </c>
    </row>
    <row r="1960" spans="1:7" ht="15.75">
      <c r="A1960" s="13" t="s">
        <v>797</v>
      </c>
      <c r="B1960" s="14">
        <v>1</v>
      </c>
      <c r="C1960" s="33">
        <v>4714781021029</v>
      </c>
      <c r="D1960" s="14" t="s">
        <v>169</v>
      </c>
      <c r="E1960" s="18">
        <v>2</v>
      </c>
      <c r="F1960" s="18">
        <v>268</v>
      </c>
      <c r="G1960" s="19">
        <f t="shared" si="140"/>
        <v>1</v>
      </c>
    </row>
    <row r="1961" spans="1:7" ht="15.75">
      <c r="A1961" s="13" t="s">
        <v>798</v>
      </c>
      <c r="B1961" s="14">
        <v>1</v>
      </c>
      <c r="C1961" s="35">
        <v>4714781021005</v>
      </c>
      <c r="D1961" s="16" t="s">
        <v>167</v>
      </c>
      <c r="E1961" s="18">
        <v>2</v>
      </c>
      <c r="F1961" s="18">
        <v>268</v>
      </c>
      <c r="G1961" s="19">
        <f t="shared" si="140"/>
        <v>1</v>
      </c>
    </row>
    <row r="1962" spans="1:7" ht="15.75">
      <c r="A1962" s="13" t="s">
        <v>799</v>
      </c>
      <c r="B1962" s="14">
        <v>2</v>
      </c>
      <c r="C1962" s="33">
        <v>4714781021012</v>
      </c>
      <c r="D1962" s="14" t="s">
        <v>168</v>
      </c>
      <c r="E1962" s="18">
        <v>1</v>
      </c>
      <c r="F1962" s="18">
        <v>134</v>
      </c>
      <c r="G1962" s="19">
        <f t="shared" si="140"/>
        <v>0.5</v>
      </c>
    </row>
    <row r="1963" spans="1:7" ht="15.75">
      <c r="A1963" s="13"/>
      <c r="B1963" s="14"/>
      <c r="C1963" s="33">
        <v>4714781021029</v>
      </c>
      <c r="D1963" s="14" t="s">
        <v>169</v>
      </c>
      <c r="E1963" s="18">
        <v>1</v>
      </c>
      <c r="F1963" s="18">
        <v>134</v>
      </c>
      <c r="G1963" s="19">
        <f t="shared" si="140"/>
        <v>0.5</v>
      </c>
    </row>
    <row r="1964" spans="1:7" ht="15.75">
      <c r="A1964" s="13" t="s">
        <v>800</v>
      </c>
      <c r="B1964" s="14">
        <v>2</v>
      </c>
      <c r="C1964" s="33">
        <v>4714781021012</v>
      </c>
      <c r="D1964" s="14" t="s">
        <v>168</v>
      </c>
      <c r="E1964" s="18">
        <v>1</v>
      </c>
      <c r="F1964" s="18">
        <v>134</v>
      </c>
      <c r="G1964" s="19">
        <f t="shared" si="140"/>
        <v>0.5</v>
      </c>
    </row>
    <row r="1965" spans="1:7" ht="15.75">
      <c r="A1965" s="13"/>
      <c r="B1965" s="14"/>
      <c r="C1965" s="35">
        <v>4714781021005</v>
      </c>
      <c r="D1965" s="16" t="s">
        <v>167</v>
      </c>
      <c r="E1965" s="18">
        <v>1</v>
      </c>
      <c r="F1965" s="18">
        <v>134</v>
      </c>
      <c r="G1965" s="19">
        <f t="shared" si="140"/>
        <v>0.5</v>
      </c>
    </row>
    <row r="1966" spans="1:7" ht="15.75">
      <c r="A1966" s="13" t="s">
        <v>801</v>
      </c>
      <c r="B1966" s="14">
        <v>2</v>
      </c>
      <c r="C1966" s="33">
        <v>4714781021029</v>
      </c>
      <c r="D1966" s="14" t="s">
        <v>169</v>
      </c>
      <c r="E1966" s="18">
        <v>1</v>
      </c>
      <c r="F1966" s="18">
        <v>134</v>
      </c>
      <c r="G1966" s="19">
        <f t="shared" si="140"/>
        <v>0.5</v>
      </c>
    </row>
    <row r="1967" spans="1:7" ht="15.75">
      <c r="A1967" s="13"/>
      <c r="B1967" s="14"/>
      <c r="C1967" s="35">
        <v>4714781021005</v>
      </c>
      <c r="D1967" s="16" t="s">
        <v>167</v>
      </c>
      <c r="E1967" s="18">
        <v>1</v>
      </c>
      <c r="F1967" s="18">
        <v>134</v>
      </c>
      <c r="G1967" s="19">
        <f t="shared" si="140"/>
        <v>0.5</v>
      </c>
    </row>
    <row r="1968" spans="1:7" ht="15.75">
      <c r="A1968" s="13" t="s">
        <v>802</v>
      </c>
      <c r="B1968" s="14">
        <v>1</v>
      </c>
      <c r="C1968" s="33" t="s">
        <v>430</v>
      </c>
      <c r="D1968" s="14" t="s">
        <v>803</v>
      </c>
      <c r="E1968" s="18">
        <v>1</v>
      </c>
      <c r="F1968" s="18">
        <v>65</v>
      </c>
      <c r="G1968" s="19">
        <f t="shared" ref="G1968:G1970" si="141">F1968/65</f>
        <v>1</v>
      </c>
    </row>
    <row r="1969" spans="1:7" ht="15.75">
      <c r="A1969" s="13" t="s">
        <v>804</v>
      </c>
      <c r="B1969" s="14">
        <v>1</v>
      </c>
      <c r="C1969" s="33" t="s">
        <v>629</v>
      </c>
      <c r="D1969" s="14" t="s">
        <v>805</v>
      </c>
      <c r="E1969" s="18">
        <v>1</v>
      </c>
      <c r="F1969" s="18">
        <v>65</v>
      </c>
      <c r="G1969" s="19">
        <f t="shared" si="141"/>
        <v>1</v>
      </c>
    </row>
    <row r="1970" spans="1:7" ht="15.75">
      <c r="A1970" s="13" t="s">
        <v>806</v>
      </c>
      <c r="B1970" s="14">
        <v>1</v>
      </c>
      <c r="C1970" s="33" t="s">
        <v>432</v>
      </c>
      <c r="D1970" s="14" t="s">
        <v>807</v>
      </c>
      <c r="E1970" s="18">
        <v>1</v>
      </c>
      <c r="F1970" s="18">
        <v>65</v>
      </c>
      <c r="G1970" s="19">
        <f t="shared" si="141"/>
        <v>1</v>
      </c>
    </row>
    <row r="1971" spans="1:7" ht="15.75">
      <c r="A1971" s="13" t="s">
        <v>808</v>
      </c>
      <c r="B1971" s="14">
        <v>1</v>
      </c>
      <c r="C1971" s="33" t="s">
        <v>430</v>
      </c>
      <c r="D1971" s="14" t="s">
        <v>803</v>
      </c>
      <c r="E1971" s="18">
        <v>2</v>
      </c>
      <c r="F1971" s="18">
        <v>119</v>
      </c>
      <c r="G1971" s="19">
        <f t="shared" ref="G1971:G1979" si="142">F1971/119</f>
        <v>1</v>
      </c>
    </row>
    <row r="1972" spans="1:7" ht="15.75">
      <c r="A1972" s="13" t="s">
        <v>809</v>
      </c>
      <c r="B1972" s="14">
        <v>1</v>
      </c>
      <c r="C1972" s="33" t="s">
        <v>629</v>
      </c>
      <c r="D1972" s="14" t="s">
        <v>805</v>
      </c>
      <c r="E1972" s="18">
        <v>2</v>
      </c>
      <c r="F1972" s="18">
        <v>119</v>
      </c>
      <c r="G1972" s="19">
        <f t="shared" si="142"/>
        <v>1</v>
      </c>
    </row>
    <row r="1973" spans="1:7" ht="15.75">
      <c r="A1973" s="13" t="s">
        <v>810</v>
      </c>
      <c r="B1973" s="14">
        <v>1</v>
      </c>
      <c r="C1973" s="33" t="s">
        <v>432</v>
      </c>
      <c r="D1973" s="14" t="s">
        <v>807</v>
      </c>
      <c r="E1973" s="18">
        <v>2</v>
      </c>
      <c r="F1973" s="18">
        <v>119</v>
      </c>
      <c r="G1973" s="19">
        <f t="shared" si="142"/>
        <v>1</v>
      </c>
    </row>
    <row r="1974" spans="1:7" ht="15.75">
      <c r="A1974" s="13" t="s">
        <v>811</v>
      </c>
      <c r="B1974" s="14">
        <v>2</v>
      </c>
      <c r="C1974" s="33" t="s">
        <v>430</v>
      </c>
      <c r="D1974" s="14" t="s">
        <v>803</v>
      </c>
      <c r="E1974" s="18">
        <v>1</v>
      </c>
      <c r="F1974" s="18">
        <v>59</v>
      </c>
      <c r="G1974" s="19">
        <f t="shared" si="142"/>
        <v>0.49579831932773111</v>
      </c>
    </row>
    <row r="1975" spans="1:7" ht="15.75">
      <c r="A1975" s="13"/>
      <c r="B1975" s="14"/>
      <c r="C1975" s="33" t="s">
        <v>629</v>
      </c>
      <c r="D1975" s="14" t="s">
        <v>805</v>
      </c>
      <c r="E1975" s="18">
        <v>1</v>
      </c>
      <c r="F1975" s="18">
        <v>60</v>
      </c>
      <c r="G1975" s="19">
        <f t="shared" si="142"/>
        <v>0.50420168067226889</v>
      </c>
    </row>
    <row r="1976" spans="1:7" ht="15.75">
      <c r="A1976" s="13" t="s">
        <v>812</v>
      </c>
      <c r="B1976" s="14">
        <v>2</v>
      </c>
      <c r="C1976" s="33" t="s">
        <v>430</v>
      </c>
      <c r="D1976" s="14" t="s">
        <v>803</v>
      </c>
      <c r="E1976" s="18">
        <v>1</v>
      </c>
      <c r="F1976" s="18">
        <v>59</v>
      </c>
      <c r="G1976" s="19">
        <f t="shared" si="142"/>
        <v>0.49579831932773111</v>
      </c>
    </row>
    <row r="1977" spans="1:7" ht="15.75">
      <c r="A1977" s="13"/>
      <c r="B1977" s="14"/>
      <c r="C1977" s="33" t="s">
        <v>432</v>
      </c>
      <c r="D1977" s="14" t="s">
        <v>807</v>
      </c>
      <c r="E1977" s="18">
        <v>1</v>
      </c>
      <c r="F1977" s="18">
        <v>60</v>
      </c>
      <c r="G1977" s="19">
        <f t="shared" si="142"/>
        <v>0.50420168067226889</v>
      </c>
    </row>
    <row r="1978" spans="1:7" ht="15.75">
      <c r="A1978" s="13" t="s">
        <v>813</v>
      </c>
      <c r="B1978" s="14">
        <v>2</v>
      </c>
      <c r="C1978" s="33" t="s">
        <v>629</v>
      </c>
      <c r="D1978" s="14" t="s">
        <v>805</v>
      </c>
      <c r="E1978" s="18">
        <v>1</v>
      </c>
      <c r="F1978" s="18">
        <v>59</v>
      </c>
      <c r="G1978" s="19">
        <f t="shared" si="142"/>
        <v>0.49579831932773111</v>
      </c>
    </row>
    <row r="1979" spans="1:7" ht="15.75">
      <c r="A1979" s="13"/>
      <c r="B1979" s="14"/>
      <c r="C1979" s="33" t="s">
        <v>432</v>
      </c>
      <c r="D1979" s="14" t="s">
        <v>807</v>
      </c>
      <c r="E1979" s="18">
        <v>1</v>
      </c>
      <c r="F1979" s="18">
        <v>60</v>
      </c>
      <c r="G1979" s="19">
        <f t="shared" si="142"/>
        <v>0.50420168067226889</v>
      </c>
    </row>
    <row r="1980" spans="1:7" ht="15.75">
      <c r="A1980" s="13" t="s">
        <v>814</v>
      </c>
      <c r="B1980" s="14">
        <v>1</v>
      </c>
      <c r="C1980" s="33" t="s">
        <v>815</v>
      </c>
      <c r="D1980" s="14" t="s">
        <v>816</v>
      </c>
      <c r="E1980" s="18">
        <v>1</v>
      </c>
      <c r="F1980" s="18">
        <v>380</v>
      </c>
      <c r="G1980" s="19">
        <f>F1980/380</f>
        <v>1</v>
      </c>
    </row>
    <row r="1981" spans="1:7" ht="15.75">
      <c r="A1981" s="13" t="s">
        <v>817</v>
      </c>
      <c r="B1981" s="14">
        <v>1</v>
      </c>
      <c r="C1981" s="33" t="s">
        <v>818</v>
      </c>
      <c r="D1981" s="14" t="s">
        <v>819</v>
      </c>
      <c r="E1981" s="18">
        <v>1</v>
      </c>
      <c r="F1981" s="18">
        <v>520</v>
      </c>
      <c r="G1981" s="19">
        <f>F1981/520</f>
        <v>1</v>
      </c>
    </row>
    <row r="1982" spans="1:7" ht="15.75">
      <c r="A1982" s="13" t="s">
        <v>820</v>
      </c>
      <c r="B1982" s="14">
        <v>1</v>
      </c>
      <c r="C1982" s="33" t="s">
        <v>821</v>
      </c>
      <c r="D1982" s="14" t="s">
        <v>822</v>
      </c>
      <c r="E1982" s="18">
        <v>1</v>
      </c>
      <c r="F1982" s="18">
        <v>99</v>
      </c>
      <c r="G1982" s="19">
        <f>F1982/99</f>
        <v>1</v>
      </c>
    </row>
    <row r="1983" spans="1:7" ht="15.75">
      <c r="A1983" s="13" t="s">
        <v>823</v>
      </c>
      <c r="B1983" s="14">
        <v>1</v>
      </c>
      <c r="C1983" s="33" t="s">
        <v>824</v>
      </c>
      <c r="D1983" s="14" t="s">
        <v>327</v>
      </c>
      <c r="E1983" s="18">
        <v>1</v>
      </c>
      <c r="F1983" s="18">
        <v>150</v>
      </c>
      <c r="G1983" s="19">
        <f>F1983/150</f>
        <v>1</v>
      </c>
    </row>
    <row r="1984" spans="1:7" ht="15.75">
      <c r="A1984" s="16" t="s">
        <v>825</v>
      </c>
      <c r="B1984" s="14">
        <v>1</v>
      </c>
      <c r="C1984" s="33">
        <v>4714781021050</v>
      </c>
      <c r="D1984" s="14" t="s">
        <v>329</v>
      </c>
      <c r="E1984" s="18">
        <v>1</v>
      </c>
      <c r="F1984" s="18">
        <v>80</v>
      </c>
      <c r="G1984" s="19">
        <f>F1984/80</f>
        <v>1</v>
      </c>
    </row>
    <row r="1985" spans="1:7" ht="15.75">
      <c r="A1985" s="13" t="s">
        <v>826</v>
      </c>
      <c r="B1985" s="14">
        <v>1</v>
      </c>
      <c r="C1985" s="33" t="s">
        <v>827</v>
      </c>
      <c r="D1985" s="14" t="s">
        <v>328</v>
      </c>
      <c r="E1985" s="18">
        <v>1</v>
      </c>
      <c r="F1985" s="18">
        <v>99</v>
      </c>
      <c r="G1985" s="19">
        <f>F1985/99</f>
        <v>1</v>
      </c>
    </row>
    <row r="1986" spans="1:7" ht="15.75">
      <c r="A1986" s="13" t="s">
        <v>828</v>
      </c>
      <c r="B1986" s="14">
        <v>1</v>
      </c>
      <c r="C1986" s="33" t="s">
        <v>452</v>
      </c>
      <c r="D1986" s="14" t="s">
        <v>453</v>
      </c>
      <c r="E1986" s="18">
        <v>1</v>
      </c>
      <c r="F1986" s="18">
        <v>1</v>
      </c>
      <c r="G1986" s="19">
        <f t="shared" ref="G1986:G1995" si="143">F1986/1</f>
        <v>1</v>
      </c>
    </row>
    <row r="1987" spans="1:7" ht="15.75">
      <c r="A1987" s="13" t="s">
        <v>829</v>
      </c>
      <c r="B1987" s="14">
        <v>1</v>
      </c>
      <c r="C1987" s="33">
        <v>4714781020961</v>
      </c>
      <c r="D1987" s="37" t="s">
        <v>442</v>
      </c>
      <c r="E1987" s="18">
        <v>1</v>
      </c>
      <c r="F1987" s="18">
        <v>1</v>
      </c>
      <c r="G1987" s="19">
        <f t="shared" si="143"/>
        <v>1</v>
      </c>
    </row>
    <row r="1988" spans="1:7" ht="15.75">
      <c r="A1988" s="13" t="s">
        <v>830</v>
      </c>
      <c r="B1988" s="14">
        <v>1</v>
      </c>
      <c r="C1988" s="33">
        <v>4714781020985</v>
      </c>
      <c r="D1988" s="37" t="s">
        <v>448</v>
      </c>
      <c r="E1988" s="18">
        <v>1</v>
      </c>
      <c r="F1988" s="18">
        <v>1</v>
      </c>
      <c r="G1988" s="19">
        <f t="shared" si="143"/>
        <v>1</v>
      </c>
    </row>
    <row r="1989" spans="1:7" ht="15.75">
      <c r="A1989" s="13" t="s">
        <v>831</v>
      </c>
      <c r="B1989" s="14">
        <v>1</v>
      </c>
      <c r="C1989" s="33" t="s">
        <v>832</v>
      </c>
      <c r="D1989" s="14" t="s">
        <v>833</v>
      </c>
      <c r="E1989" s="18">
        <v>1</v>
      </c>
      <c r="F1989" s="18">
        <v>1</v>
      </c>
      <c r="G1989" s="19">
        <f t="shared" si="143"/>
        <v>1</v>
      </c>
    </row>
    <row r="1990" spans="1:7" ht="15.75">
      <c r="A1990" s="13" t="s">
        <v>834</v>
      </c>
      <c r="B1990" s="14">
        <v>1</v>
      </c>
      <c r="C1990" s="33" t="s">
        <v>835</v>
      </c>
      <c r="D1990" s="14" t="s">
        <v>836</v>
      </c>
      <c r="E1990" s="18">
        <v>1</v>
      </c>
      <c r="F1990" s="18">
        <v>1</v>
      </c>
      <c r="G1990" s="19">
        <f t="shared" si="143"/>
        <v>1</v>
      </c>
    </row>
    <row r="1991" spans="1:7" ht="15.75">
      <c r="A1991" s="13" t="s">
        <v>837</v>
      </c>
      <c r="B1991" s="14">
        <v>1</v>
      </c>
      <c r="C1991" s="33" t="s">
        <v>838</v>
      </c>
      <c r="D1991" s="14" t="s">
        <v>839</v>
      </c>
      <c r="E1991" s="18">
        <v>1</v>
      </c>
      <c r="F1991" s="18">
        <v>1</v>
      </c>
      <c r="G1991" s="19">
        <f t="shared" si="143"/>
        <v>1</v>
      </c>
    </row>
    <row r="1992" spans="1:7" ht="15.75">
      <c r="A1992" s="13" t="s">
        <v>840</v>
      </c>
      <c r="B1992" s="14">
        <v>1</v>
      </c>
      <c r="C1992" s="33" t="s">
        <v>841</v>
      </c>
      <c r="D1992" s="14" t="s">
        <v>842</v>
      </c>
      <c r="E1992" s="18">
        <v>5</v>
      </c>
      <c r="F1992" s="18">
        <v>1</v>
      </c>
      <c r="G1992" s="19">
        <f t="shared" si="143"/>
        <v>1</v>
      </c>
    </row>
    <row r="1993" spans="1:7" ht="15.75">
      <c r="A1993" s="13" t="s">
        <v>843</v>
      </c>
      <c r="B1993" s="14">
        <v>1</v>
      </c>
      <c r="C1993" s="33" t="s">
        <v>832</v>
      </c>
      <c r="D1993" s="14" t="s">
        <v>833</v>
      </c>
      <c r="E1993" s="18">
        <v>1</v>
      </c>
      <c r="F1993" s="18">
        <v>1</v>
      </c>
      <c r="G1993" s="19">
        <f t="shared" si="143"/>
        <v>1</v>
      </c>
    </row>
    <row r="1994" spans="1:7" ht="15.75">
      <c r="A1994" s="13" t="s">
        <v>844</v>
      </c>
      <c r="B1994" s="14">
        <v>1</v>
      </c>
      <c r="C1994" s="33" t="s">
        <v>835</v>
      </c>
      <c r="D1994" s="14" t="s">
        <v>836</v>
      </c>
      <c r="E1994" s="18">
        <v>1</v>
      </c>
      <c r="F1994" s="18">
        <v>1</v>
      </c>
      <c r="G1994" s="19">
        <f t="shared" si="143"/>
        <v>1</v>
      </c>
    </row>
    <row r="1995" spans="1:7" ht="15.75">
      <c r="A1995" s="13" t="s">
        <v>845</v>
      </c>
      <c r="B1995" s="14">
        <v>1</v>
      </c>
      <c r="C1995" s="33" t="s">
        <v>838</v>
      </c>
      <c r="D1995" s="14" t="s">
        <v>839</v>
      </c>
      <c r="E1995" s="18">
        <v>1</v>
      </c>
      <c r="F1995" s="18">
        <v>1</v>
      </c>
      <c r="G1995" s="19">
        <f t="shared" si="143"/>
        <v>1</v>
      </c>
    </row>
    <row r="1996" spans="1:7" ht="15.75">
      <c r="A1996" s="13" t="s">
        <v>710</v>
      </c>
      <c r="B1996" s="14">
        <v>3</v>
      </c>
      <c r="C1996" s="33" t="s">
        <v>572</v>
      </c>
      <c r="D1996" s="14" t="s">
        <v>179</v>
      </c>
      <c r="E1996" s="18">
        <v>1</v>
      </c>
      <c r="F1996" s="18">
        <v>250</v>
      </c>
      <c r="G1996" s="19">
        <f t="shared" ref="G1996:G2010" si="144">F1996/680</f>
        <v>0.36764705882352944</v>
      </c>
    </row>
    <row r="1997" spans="1:7" ht="15.75">
      <c r="A1997" s="13"/>
      <c r="B1997" s="14"/>
      <c r="C1997" s="33" t="s">
        <v>584</v>
      </c>
      <c r="D1997" s="14" t="s">
        <v>732</v>
      </c>
      <c r="E1997" s="18">
        <v>1</v>
      </c>
      <c r="F1997" s="18">
        <v>380</v>
      </c>
      <c r="G1997" s="19">
        <f t="shared" si="144"/>
        <v>0.55882352941176472</v>
      </c>
    </row>
    <row r="1998" spans="1:7" ht="15.75">
      <c r="A1998" s="13"/>
      <c r="B1998" s="14"/>
      <c r="C1998" s="38">
        <v>4714781021265</v>
      </c>
      <c r="D1998" s="14" t="s">
        <v>733</v>
      </c>
      <c r="E1998" s="18">
        <v>1</v>
      </c>
      <c r="F1998" s="18">
        <v>50</v>
      </c>
      <c r="G1998" s="19">
        <f t="shared" si="144"/>
        <v>7.3529411764705885E-2</v>
      </c>
    </row>
    <row r="1999" spans="1:7" ht="15.75">
      <c r="A1999" s="13" t="s">
        <v>712</v>
      </c>
      <c r="B1999" s="14">
        <v>3</v>
      </c>
      <c r="C1999" s="33" t="s">
        <v>573</v>
      </c>
      <c r="D1999" s="14" t="s">
        <v>173</v>
      </c>
      <c r="E1999" s="18">
        <v>1</v>
      </c>
      <c r="F1999" s="18">
        <v>250</v>
      </c>
      <c r="G1999" s="19">
        <f t="shared" si="144"/>
        <v>0.36764705882352944</v>
      </c>
    </row>
    <row r="2000" spans="1:7" ht="15.75">
      <c r="A2000" s="13"/>
      <c r="B2000" s="14"/>
      <c r="C2000" s="33" t="s">
        <v>584</v>
      </c>
      <c r="D2000" s="14" t="s">
        <v>732</v>
      </c>
      <c r="E2000" s="18">
        <v>1</v>
      </c>
      <c r="F2000" s="18">
        <v>380</v>
      </c>
      <c r="G2000" s="19">
        <f t="shared" si="144"/>
        <v>0.55882352941176472</v>
      </c>
    </row>
    <row r="2001" spans="1:7" ht="15.75">
      <c r="A2001" s="13"/>
      <c r="B2001" s="14"/>
      <c r="C2001" s="38">
        <v>4714781021265</v>
      </c>
      <c r="D2001" s="14" t="s">
        <v>733</v>
      </c>
      <c r="E2001" s="18">
        <v>1</v>
      </c>
      <c r="F2001" s="18">
        <v>50</v>
      </c>
      <c r="G2001" s="19">
        <f t="shared" si="144"/>
        <v>7.3529411764705885E-2</v>
      </c>
    </row>
    <row r="2002" spans="1:7" ht="15.75">
      <c r="A2002" s="13" t="s">
        <v>726</v>
      </c>
      <c r="B2002" s="14">
        <v>3</v>
      </c>
      <c r="C2002" s="33" t="s">
        <v>575</v>
      </c>
      <c r="D2002" s="14" t="s">
        <v>180</v>
      </c>
      <c r="E2002" s="18">
        <v>1</v>
      </c>
      <c r="F2002" s="18">
        <v>250</v>
      </c>
      <c r="G2002" s="19">
        <f t="shared" si="144"/>
        <v>0.36764705882352944</v>
      </c>
    </row>
    <row r="2003" spans="1:7" ht="15.75">
      <c r="A2003" s="13"/>
      <c r="B2003" s="14"/>
      <c r="C2003" s="33" t="s">
        <v>584</v>
      </c>
      <c r="D2003" s="14" t="s">
        <v>732</v>
      </c>
      <c r="E2003" s="18">
        <v>1</v>
      </c>
      <c r="F2003" s="18">
        <v>380</v>
      </c>
      <c r="G2003" s="19">
        <f t="shared" si="144"/>
        <v>0.55882352941176472</v>
      </c>
    </row>
    <row r="2004" spans="1:7" ht="15.75">
      <c r="A2004" s="13"/>
      <c r="B2004" s="14"/>
      <c r="C2004" s="38">
        <v>4714781021265</v>
      </c>
      <c r="D2004" s="14" t="s">
        <v>733</v>
      </c>
      <c r="E2004" s="18">
        <v>1</v>
      </c>
      <c r="F2004" s="18">
        <v>50</v>
      </c>
      <c r="G2004" s="19">
        <f t="shared" si="144"/>
        <v>7.3529411764705885E-2</v>
      </c>
    </row>
    <row r="2005" spans="1:7" ht="15.75">
      <c r="A2005" s="13" t="s">
        <v>713</v>
      </c>
      <c r="B2005" s="14">
        <v>3</v>
      </c>
      <c r="C2005" s="33" t="s">
        <v>846</v>
      </c>
      <c r="D2005" s="14" t="s">
        <v>194</v>
      </c>
      <c r="E2005" s="18">
        <v>1</v>
      </c>
      <c r="F2005" s="18">
        <v>250</v>
      </c>
      <c r="G2005" s="19">
        <f t="shared" si="144"/>
        <v>0.36764705882352944</v>
      </c>
    </row>
    <row r="2006" spans="1:7" ht="15.75">
      <c r="A2006" s="13"/>
      <c r="B2006" s="14"/>
      <c r="C2006" s="33" t="s">
        <v>584</v>
      </c>
      <c r="D2006" s="14" t="s">
        <v>732</v>
      </c>
      <c r="E2006" s="18">
        <v>1</v>
      </c>
      <c r="F2006" s="18">
        <v>380</v>
      </c>
      <c r="G2006" s="19">
        <f t="shared" si="144"/>
        <v>0.55882352941176472</v>
      </c>
    </row>
    <row r="2007" spans="1:7" ht="15.75">
      <c r="A2007" s="13"/>
      <c r="B2007" s="14"/>
      <c r="C2007" s="38">
        <v>4714781021265</v>
      </c>
      <c r="D2007" s="14" t="s">
        <v>733</v>
      </c>
      <c r="E2007" s="18">
        <v>1</v>
      </c>
      <c r="F2007" s="18">
        <v>50</v>
      </c>
      <c r="G2007" s="19">
        <f t="shared" si="144"/>
        <v>7.3529411764705885E-2</v>
      </c>
    </row>
    <row r="2008" spans="1:7" ht="15.75">
      <c r="A2008" s="13" t="s">
        <v>714</v>
      </c>
      <c r="B2008" s="14">
        <v>3</v>
      </c>
      <c r="C2008" s="33" t="s">
        <v>570</v>
      </c>
      <c r="D2008" s="14" t="s">
        <v>176</v>
      </c>
      <c r="E2008" s="18">
        <v>1</v>
      </c>
      <c r="F2008" s="18">
        <v>250</v>
      </c>
      <c r="G2008" s="19">
        <f t="shared" si="144"/>
        <v>0.36764705882352944</v>
      </c>
    </row>
    <row r="2009" spans="1:7" ht="15.75">
      <c r="A2009" s="13"/>
      <c r="B2009" s="14"/>
      <c r="C2009" s="33" t="s">
        <v>584</v>
      </c>
      <c r="D2009" s="14" t="s">
        <v>732</v>
      </c>
      <c r="E2009" s="18">
        <v>1</v>
      </c>
      <c r="F2009" s="18">
        <v>380</v>
      </c>
      <c r="G2009" s="19">
        <f t="shared" si="144"/>
        <v>0.55882352941176472</v>
      </c>
    </row>
    <row r="2010" spans="1:7" ht="15.75">
      <c r="A2010" s="13"/>
      <c r="B2010" s="14"/>
      <c r="C2010" s="38">
        <v>4714781021265</v>
      </c>
      <c r="D2010" s="14" t="s">
        <v>733</v>
      </c>
      <c r="E2010" s="18">
        <v>1</v>
      </c>
      <c r="F2010" s="18">
        <v>50</v>
      </c>
      <c r="G2010" s="19">
        <f t="shared" si="144"/>
        <v>7.3529411764705885E-2</v>
      </c>
    </row>
    <row r="2011" spans="1:7" ht="15.75">
      <c r="A2011" s="13" t="s">
        <v>847</v>
      </c>
      <c r="B2011" s="14">
        <v>3</v>
      </c>
      <c r="C2011" s="33">
        <v>4714781020824</v>
      </c>
      <c r="D2011" s="14" t="s">
        <v>263</v>
      </c>
      <c r="E2011" s="18">
        <v>1</v>
      </c>
      <c r="F2011" s="18">
        <v>300</v>
      </c>
      <c r="G2011" s="19">
        <v>0.66666666666666663</v>
      </c>
    </row>
    <row r="2012" spans="1:7" ht="15.75">
      <c r="A2012" s="13"/>
      <c r="B2012" s="14"/>
      <c r="C2012" s="33">
        <v>4714781020794</v>
      </c>
      <c r="D2012" s="14" t="s">
        <v>264</v>
      </c>
      <c r="E2012" s="18">
        <v>1</v>
      </c>
      <c r="F2012" s="18">
        <v>100</v>
      </c>
      <c r="G2012" s="19">
        <v>0.22222222222222221</v>
      </c>
    </row>
    <row r="2013" spans="1:7" ht="15.75">
      <c r="A2013" s="13"/>
      <c r="B2013" s="14"/>
      <c r="C2013" s="33" t="s">
        <v>608</v>
      </c>
      <c r="D2013" s="14" t="s">
        <v>323</v>
      </c>
      <c r="E2013" s="18">
        <v>1</v>
      </c>
      <c r="F2013" s="18">
        <v>50</v>
      </c>
      <c r="G2013" s="19">
        <v>0.1111111111111111</v>
      </c>
    </row>
    <row r="2014" spans="1:7" ht="15.75">
      <c r="A2014" s="13" t="s">
        <v>848</v>
      </c>
      <c r="B2014" s="14">
        <v>3</v>
      </c>
      <c r="C2014" s="33" t="s">
        <v>608</v>
      </c>
      <c r="D2014" s="14" t="s">
        <v>323</v>
      </c>
      <c r="E2014" s="18">
        <v>1</v>
      </c>
      <c r="F2014" s="18">
        <v>50</v>
      </c>
      <c r="G2014" s="19">
        <v>0.1111111111111111</v>
      </c>
    </row>
    <row r="2015" spans="1:7" ht="15.75">
      <c r="A2015" s="13"/>
      <c r="B2015" s="14"/>
      <c r="C2015" s="33">
        <v>4714781020831</v>
      </c>
      <c r="D2015" s="14" t="s">
        <v>300</v>
      </c>
      <c r="E2015" s="18">
        <v>1</v>
      </c>
      <c r="F2015" s="18">
        <v>300</v>
      </c>
      <c r="G2015" s="19">
        <v>0.66666666666666663</v>
      </c>
    </row>
    <row r="2016" spans="1:7" ht="15.75">
      <c r="A2016" s="13"/>
      <c r="B2016" s="14"/>
      <c r="C2016" s="33">
        <v>4714781020794</v>
      </c>
      <c r="D2016" s="14" t="s">
        <v>264</v>
      </c>
      <c r="E2016" s="18">
        <v>1</v>
      </c>
      <c r="F2016" s="18">
        <v>100</v>
      </c>
      <c r="G2016" s="19">
        <v>0.22222222222222221</v>
      </c>
    </row>
    <row r="2017" spans="1:7" ht="15.75">
      <c r="A2017" s="13" t="s">
        <v>849</v>
      </c>
      <c r="B2017" s="14">
        <v>3</v>
      </c>
      <c r="C2017" s="33" t="s">
        <v>608</v>
      </c>
      <c r="D2017" s="14" t="s">
        <v>323</v>
      </c>
      <c r="E2017" s="18">
        <v>1</v>
      </c>
      <c r="F2017" s="18">
        <v>50</v>
      </c>
      <c r="G2017" s="19">
        <v>0.1111111111111111</v>
      </c>
    </row>
    <row r="2018" spans="1:7" ht="15.75">
      <c r="A2018" s="13"/>
      <c r="B2018" s="14"/>
      <c r="C2018" s="33">
        <v>4714781020824</v>
      </c>
      <c r="D2018" s="14" t="s">
        <v>263</v>
      </c>
      <c r="E2018" s="18">
        <v>1</v>
      </c>
      <c r="F2018" s="18">
        <v>300</v>
      </c>
      <c r="G2018" s="19">
        <v>0.66666666666666663</v>
      </c>
    </row>
    <row r="2019" spans="1:7" ht="15.75">
      <c r="A2019" s="13"/>
      <c r="B2019" s="14"/>
      <c r="C2019" s="33">
        <v>4714781020817</v>
      </c>
      <c r="D2019" s="14" t="s">
        <v>303</v>
      </c>
      <c r="E2019" s="18">
        <v>1</v>
      </c>
      <c r="F2019" s="18">
        <v>100</v>
      </c>
      <c r="G2019" s="19">
        <v>0.22222222222222221</v>
      </c>
    </row>
    <row r="2020" spans="1:7" ht="15.75">
      <c r="A2020" s="13" t="s">
        <v>850</v>
      </c>
      <c r="B2020" s="14">
        <v>3</v>
      </c>
      <c r="C2020" s="33" t="s">
        <v>608</v>
      </c>
      <c r="D2020" s="14" t="s">
        <v>323</v>
      </c>
      <c r="E2020" s="18">
        <v>1</v>
      </c>
      <c r="F2020" s="18">
        <v>50</v>
      </c>
      <c r="G2020" s="19">
        <v>0.1111111111111111</v>
      </c>
    </row>
    <row r="2021" spans="1:7" ht="15.75">
      <c r="A2021" s="13"/>
      <c r="B2021" s="14"/>
      <c r="C2021" s="33">
        <v>4714781020831</v>
      </c>
      <c r="D2021" s="14" t="s">
        <v>300</v>
      </c>
      <c r="E2021" s="18">
        <v>1</v>
      </c>
      <c r="F2021" s="18">
        <v>300</v>
      </c>
      <c r="G2021" s="19">
        <v>0.66666666666666663</v>
      </c>
    </row>
    <row r="2022" spans="1:7" ht="15.75">
      <c r="A2022" s="13"/>
      <c r="B2022" s="14"/>
      <c r="C2022" s="33">
        <v>4714781020817</v>
      </c>
      <c r="D2022" s="14" t="s">
        <v>303</v>
      </c>
      <c r="E2022" s="18">
        <v>1</v>
      </c>
      <c r="F2022" s="18">
        <v>100</v>
      </c>
      <c r="G2022" s="19">
        <v>0.22222222222222221</v>
      </c>
    </row>
    <row r="2023" spans="1:7" ht="15.75">
      <c r="A2023" s="13" t="s">
        <v>851</v>
      </c>
      <c r="B2023" s="14">
        <v>3</v>
      </c>
      <c r="C2023" s="33" t="s">
        <v>608</v>
      </c>
      <c r="D2023" s="14" t="s">
        <v>323</v>
      </c>
      <c r="E2023" s="18">
        <v>1</v>
      </c>
      <c r="F2023" s="18">
        <v>50</v>
      </c>
      <c r="G2023" s="19">
        <v>0.1111111111111111</v>
      </c>
    </row>
    <row r="2024" spans="1:7" ht="15.75">
      <c r="A2024" s="13"/>
      <c r="B2024" s="14"/>
      <c r="C2024" s="33">
        <v>4714781020824</v>
      </c>
      <c r="D2024" s="14" t="s">
        <v>263</v>
      </c>
      <c r="E2024" s="18">
        <v>1</v>
      </c>
      <c r="F2024" s="18">
        <v>300</v>
      </c>
      <c r="G2024" s="19">
        <v>0.66666666666666663</v>
      </c>
    </row>
    <row r="2025" spans="1:7" ht="15.75">
      <c r="A2025" s="13"/>
      <c r="B2025" s="14"/>
      <c r="C2025" s="33">
        <v>4714781020800</v>
      </c>
      <c r="D2025" s="14" t="s">
        <v>271</v>
      </c>
      <c r="E2025" s="18">
        <v>1</v>
      </c>
      <c r="F2025" s="18">
        <v>100</v>
      </c>
      <c r="G2025" s="19">
        <v>0.22222222222222221</v>
      </c>
    </row>
    <row r="2026" spans="1:7" ht="15.75">
      <c r="A2026" s="13" t="s">
        <v>852</v>
      </c>
      <c r="B2026" s="14">
        <v>3</v>
      </c>
      <c r="C2026" s="33" t="s">
        <v>608</v>
      </c>
      <c r="D2026" s="14" t="s">
        <v>323</v>
      </c>
      <c r="E2026" s="18">
        <v>1</v>
      </c>
      <c r="F2026" s="18">
        <v>50</v>
      </c>
      <c r="G2026" s="19">
        <v>0.1111111111111111</v>
      </c>
    </row>
    <row r="2027" spans="1:7" ht="15.75">
      <c r="A2027" s="13"/>
      <c r="B2027" s="14"/>
      <c r="C2027" s="33">
        <v>4714781020831</v>
      </c>
      <c r="D2027" s="14" t="s">
        <v>300</v>
      </c>
      <c r="E2027" s="18">
        <v>1</v>
      </c>
      <c r="F2027" s="18">
        <v>300</v>
      </c>
      <c r="G2027" s="19">
        <v>0.66666666666666663</v>
      </c>
    </row>
    <row r="2028" spans="1:7" ht="15.75">
      <c r="A2028" s="13"/>
      <c r="B2028" s="14"/>
      <c r="C2028" s="33">
        <v>4714781020800</v>
      </c>
      <c r="D2028" s="14" t="s">
        <v>271</v>
      </c>
      <c r="E2028" s="18">
        <v>1</v>
      </c>
      <c r="F2028" s="18">
        <v>100</v>
      </c>
      <c r="G2028" s="19">
        <v>0.22222222222222221</v>
      </c>
    </row>
    <row r="2029" spans="1:7" ht="15.75">
      <c r="A2029" s="13" t="s">
        <v>720</v>
      </c>
      <c r="B2029" s="14">
        <v>3</v>
      </c>
      <c r="C2029" s="33" t="s">
        <v>129</v>
      </c>
      <c r="D2029" s="14" t="s">
        <v>291</v>
      </c>
      <c r="E2029" s="18">
        <v>1</v>
      </c>
      <c r="F2029" s="18">
        <v>300</v>
      </c>
      <c r="G2029" s="19">
        <f t="shared" ref="G2029:G2040" si="145">F2029/470</f>
        <v>0.63829787234042556</v>
      </c>
    </row>
    <row r="2030" spans="1:7" ht="15.75">
      <c r="A2030" s="13"/>
      <c r="B2030" s="14"/>
      <c r="C2030" s="33" t="s">
        <v>128</v>
      </c>
      <c r="D2030" s="14" t="s">
        <v>289</v>
      </c>
      <c r="E2030" s="18">
        <v>1</v>
      </c>
      <c r="F2030" s="18">
        <v>120</v>
      </c>
      <c r="G2030" s="19">
        <f t="shared" si="145"/>
        <v>0.25531914893617019</v>
      </c>
    </row>
    <row r="2031" spans="1:7" ht="15.75">
      <c r="A2031" s="13"/>
      <c r="B2031" s="14"/>
      <c r="C2031" s="33" t="s">
        <v>608</v>
      </c>
      <c r="D2031" s="14" t="s">
        <v>323</v>
      </c>
      <c r="E2031" s="18">
        <v>1</v>
      </c>
      <c r="F2031" s="18">
        <v>50</v>
      </c>
      <c r="G2031" s="19">
        <f t="shared" si="145"/>
        <v>0.10638297872340426</v>
      </c>
    </row>
    <row r="2032" spans="1:7" ht="15.75">
      <c r="A2032" s="13" t="s">
        <v>727</v>
      </c>
      <c r="B2032" s="14">
        <v>3</v>
      </c>
      <c r="C2032" s="33" t="s">
        <v>126</v>
      </c>
      <c r="D2032" s="14" t="s">
        <v>286</v>
      </c>
      <c r="E2032" s="18">
        <v>1</v>
      </c>
      <c r="F2032" s="18">
        <v>300</v>
      </c>
      <c r="G2032" s="19">
        <f t="shared" si="145"/>
        <v>0.63829787234042556</v>
      </c>
    </row>
    <row r="2033" spans="1:7" ht="15.75">
      <c r="A2033" s="13"/>
      <c r="B2033" s="14"/>
      <c r="C2033" s="33" t="s">
        <v>128</v>
      </c>
      <c r="D2033" s="14" t="s">
        <v>289</v>
      </c>
      <c r="E2033" s="18">
        <v>1</v>
      </c>
      <c r="F2033" s="18">
        <v>120</v>
      </c>
      <c r="G2033" s="19">
        <f t="shared" si="145"/>
        <v>0.25531914893617019</v>
      </c>
    </row>
    <row r="2034" spans="1:7" ht="15.75">
      <c r="A2034" s="13"/>
      <c r="B2034" s="14"/>
      <c r="C2034" s="33" t="s">
        <v>608</v>
      </c>
      <c r="D2034" s="14" t="s">
        <v>323</v>
      </c>
      <c r="E2034" s="18">
        <v>1</v>
      </c>
      <c r="F2034" s="18">
        <v>50</v>
      </c>
      <c r="G2034" s="19">
        <f t="shared" si="145"/>
        <v>0.10638297872340426</v>
      </c>
    </row>
    <row r="2035" spans="1:7" ht="15.75">
      <c r="A2035" s="13" t="s">
        <v>721</v>
      </c>
      <c r="B2035" s="14">
        <v>3</v>
      </c>
      <c r="C2035" s="33" t="s">
        <v>129</v>
      </c>
      <c r="D2035" s="14" t="s">
        <v>291</v>
      </c>
      <c r="E2035" s="18">
        <v>1</v>
      </c>
      <c r="F2035" s="18">
        <v>300</v>
      </c>
      <c r="G2035" s="19">
        <f t="shared" si="145"/>
        <v>0.63829787234042556</v>
      </c>
    </row>
    <row r="2036" spans="1:7" ht="15.75">
      <c r="A2036" s="13"/>
      <c r="B2036" s="14"/>
      <c r="C2036" s="33" t="s">
        <v>127</v>
      </c>
      <c r="D2036" s="14" t="s">
        <v>287</v>
      </c>
      <c r="E2036" s="18">
        <v>1</v>
      </c>
      <c r="F2036" s="18">
        <v>120</v>
      </c>
      <c r="G2036" s="19">
        <f t="shared" si="145"/>
        <v>0.25531914893617019</v>
      </c>
    </row>
    <row r="2037" spans="1:7" ht="15.75">
      <c r="A2037" s="13"/>
      <c r="B2037" s="14"/>
      <c r="C2037" s="33" t="s">
        <v>608</v>
      </c>
      <c r="D2037" s="14" t="s">
        <v>323</v>
      </c>
      <c r="E2037" s="18">
        <v>1</v>
      </c>
      <c r="F2037" s="18">
        <v>50</v>
      </c>
      <c r="G2037" s="19">
        <f t="shared" si="145"/>
        <v>0.10638297872340426</v>
      </c>
    </row>
    <row r="2038" spans="1:7" ht="15.75">
      <c r="A2038" s="13" t="s">
        <v>715</v>
      </c>
      <c r="B2038" s="14">
        <v>3</v>
      </c>
      <c r="C2038" s="33" t="s">
        <v>126</v>
      </c>
      <c r="D2038" s="14" t="s">
        <v>286</v>
      </c>
      <c r="E2038" s="18">
        <v>1</v>
      </c>
      <c r="F2038" s="18">
        <v>300</v>
      </c>
      <c r="G2038" s="19">
        <f t="shared" si="145"/>
        <v>0.63829787234042556</v>
      </c>
    </row>
    <row r="2039" spans="1:7" ht="15.75">
      <c r="A2039" s="13"/>
      <c r="B2039" s="14"/>
      <c r="C2039" s="33" t="s">
        <v>127</v>
      </c>
      <c r="D2039" s="14" t="s">
        <v>287</v>
      </c>
      <c r="E2039" s="18">
        <v>1</v>
      </c>
      <c r="F2039" s="18">
        <v>120</v>
      </c>
      <c r="G2039" s="19">
        <f t="shared" si="145"/>
        <v>0.25531914893617019</v>
      </c>
    </row>
    <row r="2040" spans="1:7" ht="15.75">
      <c r="A2040" s="13"/>
      <c r="B2040" s="14"/>
      <c r="C2040" s="33" t="s">
        <v>608</v>
      </c>
      <c r="D2040" s="14" t="s">
        <v>323</v>
      </c>
      <c r="E2040" s="18">
        <v>1</v>
      </c>
      <c r="F2040" s="18">
        <v>50</v>
      </c>
      <c r="G2040" s="19">
        <f t="shared" si="145"/>
        <v>0.10638297872340426</v>
      </c>
    </row>
    <row r="2041" spans="1:7" ht="15.75">
      <c r="A2041" s="16" t="s">
        <v>717</v>
      </c>
      <c r="B2041" s="14">
        <v>1</v>
      </c>
      <c r="C2041" s="33" t="s">
        <v>853</v>
      </c>
      <c r="D2041" s="14" t="s">
        <v>178</v>
      </c>
      <c r="E2041" s="18">
        <v>2</v>
      </c>
      <c r="F2041" s="18">
        <v>538</v>
      </c>
      <c r="G2041" s="19">
        <f>F2041/538</f>
        <v>1</v>
      </c>
    </row>
    <row r="2042" spans="1:7" ht="15.75">
      <c r="A2042" s="13" t="s">
        <v>719</v>
      </c>
      <c r="B2042" s="14">
        <v>1</v>
      </c>
      <c r="C2042" s="33" t="s">
        <v>854</v>
      </c>
      <c r="D2042" s="14" t="s">
        <v>545</v>
      </c>
      <c r="E2042" s="18">
        <v>2</v>
      </c>
      <c r="F2042" s="18">
        <v>180</v>
      </c>
      <c r="G2042" s="19">
        <f t="shared" ref="G2042:G2047" si="146">F2042/180</f>
        <v>1</v>
      </c>
    </row>
    <row r="2043" spans="1:7" ht="15.75">
      <c r="A2043" s="13" t="s">
        <v>724</v>
      </c>
      <c r="B2043" s="14">
        <v>1</v>
      </c>
      <c r="C2043" s="33" t="s">
        <v>855</v>
      </c>
      <c r="D2043" s="14" t="s">
        <v>544</v>
      </c>
      <c r="E2043" s="18">
        <v>2</v>
      </c>
      <c r="F2043" s="18">
        <v>180</v>
      </c>
      <c r="G2043" s="19">
        <f t="shared" si="146"/>
        <v>1</v>
      </c>
    </row>
    <row r="2044" spans="1:7" ht="15.75">
      <c r="A2044" s="13" t="s">
        <v>718</v>
      </c>
      <c r="B2044" s="14">
        <v>2</v>
      </c>
      <c r="C2044" s="33" t="s">
        <v>854</v>
      </c>
      <c r="D2044" s="14" t="s">
        <v>545</v>
      </c>
      <c r="E2044" s="18">
        <v>1</v>
      </c>
      <c r="F2044" s="18">
        <v>90</v>
      </c>
      <c r="G2044" s="19">
        <f t="shared" si="146"/>
        <v>0.5</v>
      </c>
    </row>
    <row r="2045" spans="1:7" ht="15.75">
      <c r="A2045" s="13"/>
      <c r="B2045" s="14"/>
      <c r="C2045" s="33" t="s">
        <v>855</v>
      </c>
      <c r="D2045" s="14" t="s">
        <v>544</v>
      </c>
      <c r="E2045" s="18">
        <v>1</v>
      </c>
      <c r="F2045" s="18">
        <v>90</v>
      </c>
      <c r="G2045" s="19">
        <f t="shared" si="146"/>
        <v>0.5</v>
      </c>
    </row>
    <row r="2046" spans="1:7" ht="15.75">
      <c r="A2046" s="13" t="s">
        <v>711</v>
      </c>
      <c r="B2046" s="14">
        <v>2</v>
      </c>
      <c r="C2046" s="33" t="s">
        <v>854</v>
      </c>
      <c r="D2046" s="14" t="s">
        <v>545</v>
      </c>
      <c r="E2046" s="18">
        <v>1</v>
      </c>
      <c r="F2046" s="18">
        <v>90</v>
      </c>
      <c r="G2046" s="19">
        <f t="shared" si="146"/>
        <v>0.5</v>
      </c>
    </row>
    <row r="2047" spans="1:7" ht="15.75">
      <c r="A2047" s="13"/>
      <c r="B2047" s="14"/>
      <c r="C2047" s="33" t="s">
        <v>855</v>
      </c>
      <c r="D2047" s="14" t="s">
        <v>544</v>
      </c>
      <c r="E2047" s="18">
        <v>1</v>
      </c>
      <c r="F2047" s="18">
        <v>90</v>
      </c>
      <c r="G2047" s="19">
        <f t="shared" si="146"/>
        <v>0.5</v>
      </c>
    </row>
    <row r="2048" spans="1:7" ht="15.75">
      <c r="A2048" s="13" t="s">
        <v>722</v>
      </c>
      <c r="B2048" s="14">
        <v>1</v>
      </c>
      <c r="C2048" s="33" t="s">
        <v>445</v>
      </c>
      <c r="D2048" s="14" t="s">
        <v>324</v>
      </c>
      <c r="E2048" s="18">
        <v>2</v>
      </c>
      <c r="F2048" s="18">
        <v>560</v>
      </c>
      <c r="G2048" s="19">
        <f t="shared" ref="G2048:G2063" si="147">F2048/560</f>
        <v>1</v>
      </c>
    </row>
    <row r="2049" spans="1:7" ht="15.75">
      <c r="A2049" s="13" t="s">
        <v>723</v>
      </c>
      <c r="B2049" s="14">
        <v>1</v>
      </c>
      <c r="C2049" s="33" t="s">
        <v>439</v>
      </c>
      <c r="D2049" s="14" t="s">
        <v>322</v>
      </c>
      <c r="E2049" s="18">
        <v>2</v>
      </c>
      <c r="F2049" s="18">
        <v>560</v>
      </c>
      <c r="G2049" s="19">
        <f t="shared" si="147"/>
        <v>1</v>
      </c>
    </row>
    <row r="2050" spans="1:7" ht="15.75">
      <c r="A2050" s="13" t="s">
        <v>716</v>
      </c>
      <c r="B2050" s="14">
        <v>2</v>
      </c>
      <c r="C2050" s="33" t="s">
        <v>445</v>
      </c>
      <c r="D2050" s="14" t="s">
        <v>324</v>
      </c>
      <c r="E2050" s="18">
        <v>1</v>
      </c>
      <c r="F2050" s="18">
        <v>280</v>
      </c>
      <c r="G2050" s="19">
        <f t="shared" si="147"/>
        <v>0.5</v>
      </c>
    </row>
    <row r="2051" spans="1:7" ht="15.75">
      <c r="A2051" s="13"/>
      <c r="B2051" s="14"/>
      <c r="C2051" s="33" t="s">
        <v>439</v>
      </c>
      <c r="D2051" s="14" t="s">
        <v>322</v>
      </c>
      <c r="E2051" s="18">
        <v>1</v>
      </c>
      <c r="F2051" s="18">
        <v>280</v>
      </c>
      <c r="G2051" s="19">
        <f t="shared" si="147"/>
        <v>0.5</v>
      </c>
    </row>
    <row r="2052" spans="1:7" ht="15.75">
      <c r="A2052" s="13" t="s">
        <v>856</v>
      </c>
      <c r="B2052" s="14">
        <v>1</v>
      </c>
      <c r="C2052" s="33">
        <v>4714781020824</v>
      </c>
      <c r="D2052" s="14" t="s">
        <v>325</v>
      </c>
      <c r="E2052" s="18">
        <v>2</v>
      </c>
      <c r="F2052" s="18">
        <v>560</v>
      </c>
      <c r="G2052" s="19">
        <f t="shared" si="147"/>
        <v>1</v>
      </c>
    </row>
    <row r="2053" spans="1:7" ht="15.75">
      <c r="A2053" s="13" t="s">
        <v>857</v>
      </c>
      <c r="B2053" s="14">
        <v>1</v>
      </c>
      <c r="C2053" s="33">
        <v>4714781020831</v>
      </c>
      <c r="D2053" s="14" t="s">
        <v>326</v>
      </c>
      <c r="E2053" s="18">
        <v>2</v>
      </c>
      <c r="F2053" s="18">
        <v>560</v>
      </c>
      <c r="G2053" s="19">
        <f t="shared" si="147"/>
        <v>1</v>
      </c>
    </row>
    <row r="2054" spans="1:7" ht="15.75">
      <c r="A2054" s="13" t="s">
        <v>728</v>
      </c>
      <c r="B2054" s="14">
        <v>2</v>
      </c>
      <c r="C2054" s="33">
        <v>4714781020824</v>
      </c>
      <c r="D2054" s="14" t="s">
        <v>325</v>
      </c>
      <c r="E2054" s="18">
        <v>1</v>
      </c>
      <c r="F2054" s="18">
        <v>280</v>
      </c>
      <c r="G2054" s="19">
        <f t="shared" si="147"/>
        <v>0.5</v>
      </c>
    </row>
    <row r="2055" spans="1:7" ht="15.75">
      <c r="A2055" s="13"/>
      <c r="B2055" s="14"/>
      <c r="C2055" s="33">
        <v>4714781020831</v>
      </c>
      <c r="D2055" s="14" t="s">
        <v>326</v>
      </c>
      <c r="E2055" s="18">
        <v>1</v>
      </c>
      <c r="F2055" s="18">
        <v>280</v>
      </c>
      <c r="G2055" s="19">
        <f t="shared" si="147"/>
        <v>0.5</v>
      </c>
    </row>
    <row r="2056" spans="1:7" ht="15.75">
      <c r="A2056" s="13" t="s">
        <v>730</v>
      </c>
      <c r="B2056" s="14">
        <v>2</v>
      </c>
      <c r="C2056" s="33" t="s">
        <v>439</v>
      </c>
      <c r="D2056" s="14" t="s">
        <v>322</v>
      </c>
      <c r="E2056" s="18">
        <v>1</v>
      </c>
      <c r="F2056" s="18">
        <v>280</v>
      </c>
      <c r="G2056" s="19">
        <f t="shared" si="147"/>
        <v>0.5</v>
      </c>
    </row>
    <row r="2057" spans="1:7" ht="15.75">
      <c r="A2057" s="13"/>
      <c r="B2057" s="14"/>
      <c r="C2057" s="33">
        <v>4714781020824</v>
      </c>
      <c r="D2057" s="14" t="s">
        <v>325</v>
      </c>
      <c r="E2057" s="18">
        <v>1</v>
      </c>
      <c r="F2057" s="18">
        <v>280</v>
      </c>
      <c r="G2057" s="19">
        <f t="shared" si="147"/>
        <v>0.5</v>
      </c>
    </row>
    <row r="2058" spans="1:7" ht="15.75">
      <c r="A2058" s="13" t="s">
        <v>858</v>
      </c>
      <c r="B2058" s="14">
        <v>2</v>
      </c>
      <c r="C2058" s="33" t="s">
        <v>439</v>
      </c>
      <c r="D2058" s="14" t="s">
        <v>322</v>
      </c>
      <c r="E2058" s="18">
        <v>1</v>
      </c>
      <c r="F2058" s="18">
        <v>280</v>
      </c>
      <c r="G2058" s="19">
        <f t="shared" si="147"/>
        <v>0.5</v>
      </c>
    </row>
    <row r="2059" spans="1:7" ht="15.75">
      <c r="A2059" s="13"/>
      <c r="B2059" s="14"/>
      <c r="C2059" s="33">
        <v>4714781020831</v>
      </c>
      <c r="D2059" s="14" t="s">
        <v>326</v>
      </c>
      <c r="E2059" s="18">
        <v>1</v>
      </c>
      <c r="F2059" s="18">
        <v>280</v>
      </c>
      <c r="G2059" s="19">
        <f t="shared" si="147"/>
        <v>0.5</v>
      </c>
    </row>
    <row r="2060" spans="1:7" ht="15.75">
      <c r="A2060" s="13" t="s">
        <v>725</v>
      </c>
      <c r="B2060" s="14">
        <v>2</v>
      </c>
      <c r="C2060" s="33" t="s">
        <v>445</v>
      </c>
      <c r="D2060" s="14" t="s">
        <v>324</v>
      </c>
      <c r="E2060" s="18">
        <v>1</v>
      </c>
      <c r="F2060" s="18">
        <v>280</v>
      </c>
      <c r="G2060" s="19">
        <f t="shared" si="147"/>
        <v>0.5</v>
      </c>
    </row>
    <row r="2061" spans="1:7" ht="15.75">
      <c r="A2061" s="13"/>
      <c r="B2061" s="14"/>
      <c r="C2061" s="33">
        <v>4714781020824</v>
      </c>
      <c r="D2061" s="14" t="s">
        <v>325</v>
      </c>
      <c r="E2061" s="18">
        <v>1</v>
      </c>
      <c r="F2061" s="18">
        <v>280</v>
      </c>
      <c r="G2061" s="19">
        <f t="shared" si="147"/>
        <v>0.5</v>
      </c>
    </row>
    <row r="2062" spans="1:7" ht="15.75">
      <c r="A2062" s="13" t="s">
        <v>729</v>
      </c>
      <c r="B2062" s="14">
        <v>2</v>
      </c>
      <c r="C2062" s="33" t="s">
        <v>445</v>
      </c>
      <c r="D2062" s="14" t="s">
        <v>324</v>
      </c>
      <c r="E2062" s="18">
        <v>1</v>
      </c>
      <c r="F2062" s="18">
        <v>280</v>
      </c>
      <c r="G2062" s="19">
        <f t="shared" si="147"/>
        <v>0.5</v>
      </c>
    </row>
    <row r="2063" spans="1:7" ht="15.75">
      <c r="A2063" s="13"/>
      <c r="B2063" s="14"/>
      <c r="C2063" s="33">
        <v>4714781020831</v>
      </c>
      <c r="D2063" s="14" t="s">
        <v>326</v>
      </c>
      <c r="E2063" s="18">
        <v>1</v>
      </c>
      <c r="F2063" s="18">
        <v>280</v>
      </c>
      <c r="G2063" s="19">
        <f t="shared" si="147"/>
        <v>0.5</v>
      </c>
    </row>
    <row r="2064" spans="1:7" ht="15.75">
      <c r="A2064" s="13" t="s">
        <v>636</v>
      </c>
      <c r="B2064" s="14">
        <v>3</v>
      </c>
      <c r="C2064" s="33">
        <v>4714781020466</v>
      </c>
      <c r="D2064" s="14" t="s">
        <v>174</v>
      </c>
      <c r="E2064" s="18">
        <v>1</v>
      </c>
      <c r="F2064" s="18">
        <v>145</v>
      </c>
      <c r="G2064" s="19">
        <f t="shared" ref="G2064:G2081" si="148">F2064/435</f>
        <v>0.33333333333333331</v>
      </c>
    </row>
    <row r="2065" spans="1:7" ht="15.75">
      <c r="A2065" s="13"/>
      <c r="B2065" s="14"/>
      <c r="C2065" s="33">
        <v>4714781020503</v>
      </c>
      <c r="D2065" s="14" t="s">
        <v>182</v>
      </c>
      <c r="E2065" s="18">
        <v>1</v>
      </c>
      <c r="F2065" s="18">
        <v>145</v>
      </c>
      <c r="G2065" s="19">
        <f t="shared" si="148"/>
        <v>0.33333333333333331</v>
      </c>
    </row>
    <row r="2066" spans="1:7" ht="15.75">
      <c r="A2066" s="13"/>
      <c r="B2066" s="14"/>
      <c r="C2066" s="33">
        <v>4714781020558</v>
      </c>
      <c r="D2066" s="14" t="s">
        <v>190</v>
      </c>
      <c r="E2066" s="18">
        <v>1</v>
      </c>
      <c r="F2066" s="18">
        <v>145</v>
      </c>
      <c r="G2066" s="19">
        <f t="shared" si="148"/>
        <v>0.33333333333333331</v>
      </c>
    </row>
    <row r="2067" spans="1:7" ht="15.75">
      <c r="A2067" s="13" t="s">
        <v>644</v>
      </c>
      <c r="B2067" s="14">
        <v>1</v>
      </c>
      <c r="C2067" s="33">
        <v>4714781020558</v>
      </c>
      <c r="D2067" s="14" t="s">
        <v>190</v>
      </c>
      <c r="E2067" s="18">
        <v>3</v>
      </c>
      <c r="F2067" s="18">
        <v>435</v>
      </c>
      <c r="G2067" s="19">
        <f t="shared" si="148"/>
        <v>1</v>
      </c>
    </row>
    <row r="2068" spans="1:7" ht="15.75">
      <c r="A2068" s="13" t="s">
        <v>645</v>
      </c>
      <c r="B2068" s="14">
        <v>1</v>
      </c>
      <c r="C2068" s="33">
        <v>4714781020503</v>
      </c>
      <c r="D2068" s="14" t="s">
        <v>182</v>
      </c>
      <c r="E2068" s="18">
        <v>3</v>
      </c>
      <c r="F2068" s="18">
        <v>435</v>
      </c>
      <c r="G2068" s="19">
        <f t="shared" si="148"/>
        <v>1</v>
      </c>
    </row>
    <row r="2069" spans="1:7" ht="15.75">
      <c r="A2069" s="13" t="s">
        <v>646</v>
      </c>
      <c r="B2069" s="14">
        <v>1</v>
      </c>
      <c r="C2069" s="33">
        <v>4714781020466</v>
      </c>
      <c r="D2069" s="14" t="s">
        <v>174</v>
      </c>
      <c r="E2069" s="18">
        <v>3</v>
      </c>
      <c r="F2069" s="18">
        <v>435</v>
      </c>
      <c r="G2069" s="19">
        <f t="shared" si="148"/>
        <v>1</v>
      </c>
    </row>
    <row r="2070" spans="1:7" ht="15.75">
      <c r="A2070" s="13" t="s">
        <v>647</v>
      </c>
      <c r="B2070" s="14">
        <v>2</v>
      </c>
      <c r="C2070" s="33">
        <v>4714781020503</v>
      </c>
      <c r="D2070" s="14" t="s">
        <v>182</v>
      </c>
      <c r="E2070" s="18">
        <v>2</v>
      </c>
      <c r="F2070" s="18">
        <v>290</v>
      </c>
      <c r="G2070" s="19">
        <f t="shared" si="148"/>
        <v>0.66666666666666663</v>
      </c>
    </row>
    <row r="2071" spans="1:7" ht="15.75">
      <c r="A2071" s="13"/>
      <c r="B2071" s="14"/>
      <c r="C2071" s="33">
        <v>4714781020466</v>
      </c>
      <c r="D2071" s="14" t="s">
        <v>174</v>
      </c>
      <c r="E2071" s="18">
        <v>1</v>
      </c>
      <c r="F2071" s="18">
        <v>145</v>
      </c>
      <c r="G2071" s="19">
        <f t="shared" si="148"/>
        <v>0.33333333333333331</v>
      </c>
    </row>
    <row r="2072" spans="1:7" ht="15.75">
      <c r="A2072" s="13" t="s">
        <v>648</v>
      </c>
      <c r="B2072" s="14">
        <v>2</v>
      </c>
      <c r="C2072" s="33">
        <v>4714781020503</v>
      </c>
      <c r="D2072" s="14" t="s">
        <v>182</v>
      </c>
      <c r="E2072" s="18">
        <v>2</v>
      </c>
      <c r="F2072" s="18">
        <v>290</v>
      </c>
      <c r="G2072" s="19">
        <f t="shared" si="148"/>
        <v>0.66666666666666663</v>
      </c>
    </row>
    <row r="2073" spans="1:7" ht="15.75">
      <c r="A2073" s="13"/>
      <c r="B2073" s="14"/>
      <c r="C2073" s="33">
        <v>4714781020558</v>
      </c>
      <c r="D2073" s="14" t="s">
        <v>190</v>
      </c>
      <c r="E2073" s="18">
        <v>1</v>
      </c>
      <c r="F2073" s="18">
        <v>145</v>
      </c>
      <c r="G2073" s="19">
        <f t="shared" si="148"/>
        <v>0.33333333333333331</v>
      </c>
    </row>
    <row r="2074" spans="1:7" ht="15.75">
      <c r="A2074" s="16" t="s">
        <v>649</v>
      </c>
      <c r="B2074" s="14">
        <v>2</v>
      </c>
      <c r="C2074" s="33">
        <v>4714781020466</v>
      </c>
      <c r="D2074" s="14" t="s">
        <v>174</v>
      </c>
      <c r="E2074" s="18">
        <v>2</v>
      </c>
      <c r="F2074" s="18">
        <v>290</v>
      </c>
      <c r="G2074" s="19">
        <f t="shared" si="148"/>
        <v>0.66666666666666663</v>
      </c>
    </row>
    <row r="2075" spans="1:7" ht="15.75">
      <c r="A2075" s="13"/>
      <c r="B2075" s="14"/>
      <c r="C2075" s="33">
        <v>4714781020503</v>
      </c>
      <c r="D2075" s="14" t="s">
        <v>182</v>
      </c>
      <c r="E2075" s="18">
        <v>1</v>
      </c>
      <c r="F2075" s="18">
        <v>145</v>
      </c>
      <c r="G2075" s="19">
        <f t="shared" si="148"/>
        <v>0.33333333333333331</v>
      </c>
    </row>
    <row r="2076" spans="1:7" ht="15.75">
      <c r="A2076" s="13" t="s">
        <v>650</v>
      </c>
      <c r="B2076" s="14">
        <v>2</v>
      </c>
      <c r="C2076" s="33">
        <v>4714781020466</v>
      </c>
      <c r="D2076" s="14" t="s">
        <v>174</v>
      </c>
      <c r="E2076" s="18">
        <v>2</v>
      </c>
      <c r="F2076" s="18">
        <v>290</v>
      </c>
      <c r="G2076" s="19">
        <f t="shared" si="148"/>
        <v>0.66666666666666663</v>
      </c>
    </row>
    <row r="2077" spans="1:7" ht="15.75">
      <c r="A2077" s="13"/>
      <c r="B2077" s="14"/>
      <c r="C2077" s="33">
        <v>4714781020558</v>
      </c>
      <c r="D2077" s="14" t="s">
        <v>190</v>
      </c>
      <c r="E2077" s="18">
        <v>1</v>
      </c>
      <c r="F2077" s="18">
        <v>145</v>
      </c>
      <c r="G2077" s="19">
        <f t="shared" si="148"/>
        <v>0.33333333333333331</v>
      </c>
    </row>
    <row r="2078" spans="1:7" ht="15.75">
      <c r="A2078" s="13" t="s">
        <v>651</v>
      </c>
      <c r="B2078" s="14">
        <v>2</v>
      </c>
      <c r="C2078" s="33">
        <v>4714781020558</v>
      </c>
      <c r="D2078" s="14" t="s">
        <v>190</v>
      </c>
      <c r="E2078" s="18">
        <v>2</v>
      </c>
      <c r="F2078" s="18">
        <v>290</v>
      </c>
      <c r="G2078" s="19">
        <f t="shared" si="148"/>
        <v>0.66666666666666663</v>
      </c>
    </row>
    <row r="2079" spans="1:7" ht="15.75">
      <c r="A2079" s="13"/>
      <c r="B2079" s="14"/>
      <c r="C2079" s="33">
        <v>4714781020466</v>
      </c>
      <c r="D2079" s="14" t="s">
        <v>174</v>
      </c>
      <c r="E2079" s="18">
        <v>1</v>
      </c>
      <c r="F2079" s="18">
        <v>145</v>
      </c>
      <c r="G2079" s="19">
        <f t="shared" si="148"/>
        <v>0.33333333333333331</v>
      </c>
    </row>
    <row r="2080" spans="1:7" ht="15.75">
      <c r="A2080" s="13" t="s">
        <v>652</v>
      </c>
      <c r="B2080" s="14">
        <v>2</v>
      </c>
      <c r="C2080" s="33">
        <v>4714781020558</v>
      </c>
      <c r="D2080" s="14" t="s">
        <v>190</v>
      </c>
      <c r="E2080" s="18">
        <v>2</v>
      </c>
      <c r="F2080" s="18">
        <v>290</v>
      </c>
      <c r="G2080" s="19">
        <f t="shared" si="148"/>
        <v>0.66666666666666663</v>
      </c>
    </row>
    <row r="2081" spans="1:7" ht="15.75">
      <c r="A2081" s="13"/>
      <c r="B2081" s="14"/>
      <c r="C2081" s="33">
        <v>4714781020503</v>
      </c>
      <c r="D2081" s="14" t="s">
        <v>182</v>
      </c>
      <c r="E2081" s="18">
        <v>1</v>
      </c>
      <c r="F2081" s="18">
        <v>145</v>
      </c>
      <c r="G2081" s="19">
        <f t="shared" si="148"/>
        <v>0.33333333333333331</v>
      </c>
    </row>
    <row r="2082" spans="1:7" ht="15.75">
      <c r="A2082" s="13" t="s">
        <v>643</v>
      </c>
      <c r="B2082" s="14">
        <v>3</v>
      </c>
      <c r="C2082" s="33">
        <v>4714781020466</v>
      </c>
      <c r="D2082" s="14" t="s">
        <v>174</v>
      </c>
      <c r="E2082" s="18">
        <v>2</v>
      </c>
      <c r="F2082" s="18">
        <v>284</v>
      </c>
      <c r="G2082" s="19">
        <f t="shared" ref="G2082:G2093" si="149">F2082/850</f>
        <v>0.33411764705882352</v>
      </c>
    </row>
    <row r="2083" spans="1:7" ht="15.75">
      <c r="A2083" s="13"/>
      <c r="B2083" s="14"/>
      <c r="C2083" s="33">
        <v>4714781020503</v>
      </c>
      <c r="D2083" s="14" t="s">
        <v>182</v>
      </c>
      <c r="E2083" s="18">
        <v>2</v>
      </c>
      <c r="F2083" s="18">
        <v>284</v>
      </c>
      <c r="G2083" s="19">
        <f t="shared" si="149"/>
        <v>0.33411764705882352</v>
      </c>
    </row>
    <row r="2084" spans="1:7" ht="15.75">
      <c r="A2084" s="13"/>
      <c r="B2084" s="14"/>
      <c r="C2084" s="33">
        <v>4714781020558</v>
      </c>
      <c r="D2084" s="14" t="s">
        <v>190</v>
      </c>
      <c r="E2084" s="18">
        <v>2</v>
      </c>
      <c r="F2084" s="18">
        <v>282</v>
      </c>
      <c r="G2084" s="19">
        <f t="shared" si="149"/>
        <v>0.33176470588235296</v>
      </c>
    </row>
    <row r="2085" spans="1:7" ht="15.75">
      <c r="A2085" s="13" t="s">
        <v>653</v>
      </c>
      <c r="B2085" s="14">
        <v>2</v>
      </c>
      <c r="C2085" s="33">
        <v>4714781020466</v>
      </c>
      <c r="D2085" s="14" t="s">
        <v>174</v>
      </c>
      <c r="E2085" s="18">
        <v>3</v>
      </c>
      <c r="F2085" s="18">
        <v>425</v>
      </c>
      <c r="G2085" s="19">
        <f t="shared" si="149"/>
        <v>0.5</v>
      </c>
    </row>
    <row r="2086" spans="1:7" ht="15.75">
      <c r="A2086" s="13"/>
      <c r="B2086" s="14"/>
      <c r="C2086" s="33">
        <v>4714781020503</v>
      </c>
      <c r="D2086" s="14" t="s">
        <v>182</v>
      </c>
      <c r="E2086" s="18">
        <v>3</v>
      </c>
      <c r="F2086" s="18">
        <v>425</v>
      </c>
      <c r="G2086" s="19">
        <f t="shared" si="149"/>
        <v>0.5</v>
      </c>
    </row>
    <row r="2087" spans="1:7" ht="15.75">
      <c r="A2087" s="13" t="s">
        <v>654</v>
      </c>
      <c r="B2087" s="14">
        <v>2</v>
      </c>
      <c r="C2087" s="33">
        <v>4714781020466</v>
      </c>
      <c r="D2087" s="14" t="s">
        <v>174</v>
      </c>
      <c r="E2087" s="18">
        <v>3</v>
      </c>
      <c r="F2087" s="18">
        <v>425</v>
      </c>
      <c r="G2087" s="19">
        <f t="shared" si="149"/>
        <v>0.5</v>
      </c>
    </row>
    <row r="2088" spans="1:7" ht="15.75">
      <c r="A2088" s="13"/>
      <c r="B2088" s="14"/>
      <c r="C2088" s="33">
        <v>4714781020558</v>
      </c>
      <c r="D2088" s="14" t="s">
        <v>190</v>
      </c>
      <c r="E2088" s="18">
        <v>3</v>
      </c>
      <c r="F2088" s="18">
        <v>425</v>
      </c>
      <c r="G2088" s="19">
        <f t="shared" si="149"/>
        <v>0.5</v>
      </c>
    </row>
    <row r="2089" spans="1:7" ht="15.75">
      <c r="A2089" s="13" t="s">
        <v>655</v>
      </c>
      <c r="B2089" s="14">
        <v>2</v>
      </c>
      <c r="C2089" s="33">
        <v>4714781020558</v>
      </c>
      <c r="D2089" s="14" t="s">
        <v>190</v>
      </c>
      <c r="E2089" s="18">
        <v>3</v>
      </c>
      <c r="F2089" s="18">
        <v>425</v>
      </c>
      <c r="G2089" s="19">
        <f t="shared" si="149"/>
        <v>0.5</v>
      </c>
    </row>
    <row r="2090" spans="1:7" ht="15.75">
      <c r="A2090" s="13"/>
      <c r="B2090" s="14"/>
      <c r="C2090" s="33">
        <v>4714781020503</v>
      </c>
      <c r="D2090" s="14" t="s">
        <v>182</v>
      </c>
      <c r="E2090" s="18">
        <v>3</v>
      </c>
      <c r="F2090" s="18">
        <v>425</v>
      </c>
      <c r="G2090" s="19">
        <f t="shared" si="149"/>
        <v>0.5</v>
      </c>
    </row>
    <row r="2091" spans="1:7" ht="15.75">
      <c r="A2091" s="13" t="s">
        <v>656</v>
      </c>
      <c r="B2091" s="14">
        <v>1</v>
      </c>
      <c r="C2091" s="33">
        <v>4714781020466</v>
      </c>
      <c r="D2091" s="14" t="s">
        <v>174</v>
      </c>
      <c r="E2091" s="18">
        <v>6</v>
      </c>
      <c r="F2091" s="18">
        <v>850</v>
      </c>
      <c r="G2091" s="19">
        <f t="shared" si="149"/>
        <v>1</v>
      </c>
    </row>
    <row r="2092" spans="1:7" ht="15.75">
      <c r="A2092" s="13" t="s">
        <v>657</v>
      </c>
      <c r="B2092" s="14">
        <v>1</v>
      </c>
      <c r="C2092" s="33">
        <v>4714781020503</v>
      </c>
      <c r="D2092" s="14" t="s">
        <v>182</v>
      </c>
      <c r="E2092" s="18">
        <v>6</v>
      </c>
      <c r="F2092" s="18">
        <v>850</v>
      </c>
      <c r="G2092" s="19">
        <f t="shared" si="149"/>
        <v>1</v>
      </c>
    </row>
    <row r="2093" spans="1:7" ht="15.75">
      <c r="A2093" s="13" t="s">
        <v>658</v>
      </c>
      <c r="B2093" s="14">
        <v>1</v>
      </c>
      <c r="C2093" s="33">
        <v>4714781020558</v>
      </c>
      <c r="D2093" s="14" t="s">
        <v>190</v>
      </c>
      <c r="E2093" s="18">
        <v>6</v>
      </c>
      <c r="F2093" s="18">
        <v>850</v>
      </c>
      <c r="G2093" s="19">
        <f t="shared" si="149"/>
        <v>1</v>
      </c>
    </row>
    <row r="2094" spans="1:7" ht="15.75">
      <c r="A2094" s="13" t="s">
        <v>659</v>
      </c>
      <c r="B2094" s="14">
        <v>2</v>
      </c>
      <c r="C2094" s="33">
        <v>4714781020466</v>
      </c>
      <c r="D2094" s="14" t="s">
        <v>174</v>
      </c>
      <c r="E2094" s="18">
        <v>2</v>
      </c>
      <c r="F2094" s="18">
        <v>290</v>
      </c>
      <c r="G2094" s="19">
        <f t="shared" ref="G2094:G2123" si="150">F2094/580</f>
        <v>0.5</v>
      </c>
    </row>
    <row r="2095" spans="1:7" ht="15.75">
      <c r="A2095" s="13"/>
      <c r="B2095" s="14"/>
      <c r="C2095" s="33">
        <v>4714781020282</v>
      </c>
      <c r="D2095" s="14" t="s">
        <v>194</v>
      </c>
      <c r="E2095" s="18">
        <v>1</v>
      </c>
      <c r="F2095" s="18">
        <v>290</v>
      </c>
      <c r="G2095" s="19">
        <f t="shared" si="150"/>
        <v>0.5</v>
      </c>
    </row>
    <row r="2096" spans="1:7" ht="15.75">
      <c r="A2096" s="13" t="s">
        <v>660</v>
      </c>
      <c r="B2096" s="14">
        <v>2</v>
      </c>
      <c r="C2096" s="33">
        <v>4714781020466</v>
      </c>
      <c r="D2096" s="14" t="s">
        <v>174</v>
      </c>
      <c r="E2096" s="18">
        <v>2</v>
      </c>
      <c r="F2096" s="18">
        <v>290</v>
      </c>
      <c r="G2096" s="19">
        <f t="shared" si="150"/>
        <v>0.5</v>
      </c>
    </row>
    <row r="2097" spans="1:7" ht="15.75">
      <c r="A2097" s="13"/>
      <c r="B2097" s="14"/>
      <c r="C2097" s="33" t="s">
        <v>570</v>
      </c>
      <c r="D2097" s="14" t="s">
        <v>176</v>
      </c>
      <c r="E2097" s="18">
        <v>1</v>
      </c>
      <c r="F2097" s="18">
        <v>290</v>
      </c>
      <c r="G2097" s="19">
        <f t="shared" si="150"/>
        <v>0.5</v>
      </c>
    </row>
    <row r="2098" spans="1:7" ht="15.75">
      <c r="A2098" s="16" t="s">
        <v>639</v>
      </c>
      <c r="B2098" s="14">
        <v>2</v>
      </c>
      <c r="C2098" s="33">
        <v>4714781020466</v>
      </c>
      <c r="D2098" s="14" t="s">
        <v>174</v>
      </c>
      <c r="E2098" s="18">
        <v>2</v>
      </c>
      <c r="F2098" s="18">
        <v>290</v>
      </c>
      <c r="G2098" s="19">
        <f t="shared" si="150"/>
        <v>0.5</v>
      </c>
    </row>
    <row r="2099" spans="1:7" ht="15.75">
      <c r="A2099" s="13"/>
      <c r="B2099" s="14"/>
      <c r="C2099" s="33" t="s">
        <v>572</v>
      </c>
      <c r="D2099" s="14" t="s">
        <v>179</v>
      </c>
      <c r="E2099" s="18">
        <v>1</v>
      </c>
      <c r="F2099" s="18">
        <v>290</v>
      </c>
      <c r="G2099" s="19">
        <f t="shared" si="150"/>
        <v>0.5</v>
      </c>
    </row>
    <row r="2100" spans="1:7" ht="15.75">
      <c r="A2100" s="13" t="s">
        <v>661</v>
      </c>
      <c r="B2100" s="14">
        <v>2</v>
      </c>
      <c r="C2100" s="33">
        <v>4714781020466</v>
      </c>
      <c r="D2100" s="14" t="s">
        <v>174</v>
      </c>
      <c r="E2100" s="18">
        <v>2</v>
      </c>
      <c r="F2100" s="18">
        <v>290</v>
      </c>
      <c r="G2100" s="19">
        <f t="shared" si="150"/>
        <v>0.5</v>
      </c>
    </row>
    <row r="2101" spans="1:7" ht="15.75">
      <c r="A2101" s="13"/>
      <c r="B2101" s="14"/>
      <c r="C2101" s="33" t="s">
        <v>573</v>
      </c>
      <c r="D2101" s="14" t="s">
        <v>173</v>
      </c>
      <c r="E2101" s="18">
        <v>1</v>
      </c>
      <c r="F2101" s="18">
        <v>290</v>
      </c>
      <c r="G2101" s="19">
        <f t="shared" si="150"/>
        <v>0.5</v>
      </c>
    </row>
    <row r="2102" spans="1:7" ht="15.75">
      <c r="A2102" s="13" t="s">
        <v>662</v>
      </c>
      <c r="B2102" s="14">
        <v>2</v>
      </c>
      <c r="C2102" s="33">
        <v>4714781020466</v>
      </c>
      <c r="D2102" s="14" t="s">
        <v>174</v>
      </c>
      <c r="E2102" s="18">
        <v>2</v>
      </c>
      <c r="F2102" s="18">
        <v>290</v>
      </c>
      <c r="G2102" s="19">
        <f t="shared" si="150"/>
        <v>0.5</v>
      </c>
    </row>
    <row r="2103" spans="1:7" ht="15.75">
      <c r="A2103" s="13"/>
      <c r="B2103" s="14"/>
      <c r="C2103" s="33" t="s">
        <v>575</v>
      </c>
      <c r="D2103" s="14" t="s">
        <v>180</v>
      </c>
      <c r="E2103" s="18">
        <v>1</v>
      </c>
      <c r="F2103" s="18">
        <v>290</v>
      </c>
      <c r="G2103" s="19">
        <f t="shared" si="150"/>
        <v>0.5</v>
      </c>
    </row>
    <row r="2104" spans="1:7" ht="15.75">
      <c r="A2104" s="16" t="s">
        <v>663</v>
      </c>
      <c r="B2104" s="14">
        <v>2</v>
      </c>
      <c r="C2104" s="33">
        <v>4714781020503</v>
      </c>
      <c r="D2104" s="14" t="s">
        <v>182</v>
      </c>
      <c r="E2104" s="18">
        <v>2</v>
      </c>
      <c r="F2104" s="18">
        <v>290</v>
      </c>
      <c r="G2104" s="19">
        <f t="shared" si="150"/>
        <v>0.5</v>
      </c>
    </row>
    <row r="2105" spans="1:7" ht="15.75">
      <c r="A2105" s="13"/>
      <c r="B2105" s="14"/>
      <c r="C2105" s="33">
        <v>4714781020282</v>
      </c>
      <c r="D2105" s="14" t="s">
        <v>194</v>
      </c>
      <c r="E2105" s="18">
        <v>1</v>
      </c>
      <c r="F2105" s="18">
        <v>290</v>
      </c>
      <c r="G2105" s="19">
        <f t="shared" si="150"/>
        <v>0.5</v>
      </c>
    </row>
    <row r="2106" spans="1:7" ht="15.75">
      <c r="A2106" s="13" t="s">
        <v>664</v>
      </c>
      <c r="B2106" s="14">
        <v>2</v>
      </c>
      <c r="C2106" s="33">
        <v>4714781020503</v>
      </c>
      <c r="D2106" s="14" t="s">
        <v>182</v>
      </c>
      <c r="E2106" s="18">
        <v>2</v>
      </c>
      <c r="F2106" s="18">
        <v>290</v>
      </c>
      <c r="G2106" s="19">
        <f t="shared" si="150"/>
        <v>0.5</v>
      </c>
    </row>
    <row r="2107" spans="1:7" ht="15.75">
      <c r="A2107" s="13"/>
      <c r="B2107" s="14"/>
      <c r="C2107" s="33" t="s">
        <v>570</v>
      </c>
      <c r="D2107" s="14" t="s">
        <v>176</v>
      </c>
      <c r="E2107" s="18">
        <v>1</v>
      </c>
      <c r="F2107" s="18">
        <v>290</v>
      </c>
      <c r="G2107" s="19">
        <f t="shared" si="150"/>
        <v>0.5</v>
      </c>
    </row>
    <row r="2108" spans="1:7" ht="15.75">
      <c r="A2108" s="13" t="s">
        <v>665</v>
      </c>
      <c r="B2108" s="14">
        <v>2</v>
      </c>
      <c r="C2108" s="33">
        <v>4714781020503</v>
      </c>
      <c r="D2108" s="14" t="s">
        <v>182</v>
      </c>
      <c r="E2108" s="18">
        <v>2</v>
      </c>
      <c r="F2108" s="18">
        <v>290</v>
      </c>
      <c r="G2108" s="19">
        <f t="shared" si="150"/>
        <v>0.5</v>
      </c>
    </row>
    <row r="2109" spans="1:7" ht="15.75">
      <c r="A2109" s="13"/>
      <c r="B2109" s="14"/>
      <c r="C2109" s="33" t="s">
        <v>572</v>
      </c>
      <c r="D2109" s="14" t="s">
        <v>179</v>
      </c>
      <c r="E2109" s="18">
        <v>1</v>
      </c>
      <c r="F2109" s="18">
        <v>290</v>
      </c>
      <c r="G2109" s="19">
        <f t="shared" si="150"/>
        <v>0.5</v>
      </c>
    </row>
    <row r="2110" spans="1:7" ht="15.75">
      <c r="A2110" s="13" t="s">
        <v>666</v>
      </c>
      <c r="B2110" s="14">
        <v>2</v>
      </c>
      <c r="C2110" s="33">
        <v>4714781020503</v>
      </c>
      <c r="D2110" s="14" t="s">
        <v>182</v>
      </c>
      <c r="E2110" s="18">
        <v>2</v>
      </c>
      <c r="F2110" s="18">
        <v>290</v>
      </c>
      <c r="G2110" s="19">
        <f t="shared" si="150"/>
        <v>0.5</v>
      </c>
    </row>
    <row r="2111" spans="1:7" ht="15.75">
      <c r="A2111" s="13"/>
      <c r="B2111" s="14"/>
      <c r="C2111" s="33" t="s">
        <v>573</v>
      </c>
      <c r="D2111" s="14" t="s">
        <v>173</v>
      </c>
      <c r="E2111" s="18">
        <v>1</v>
      </c>
      <c r="F2111" s="18">
        <v>290</v>
      </c>
      <c r="G2111" s="19">
        <f t="shared" si="150"/>
        <v>0.5</v>
      </c>
    </row>
    <row r="2112" spans="1:7" ht="15.75">
      <c r="A2112" s="13" t="s">
        <v>667</v>
      </c>
      <c r="B2112" s="14">
        <v>2</v>
      </c>
      <c r="C2112" s="33">
        <v>4714781020503</v>
      </c>
      <c r="D2112" s="14" t="s">
        <v>182</v>
      </c>
      <c r="E2112" s="18">
        <v>2</v>
      </c>
      <c r="F2112" s="18">
        <v>290</v>
      </c>
      <c r="G2112" s="19">
        <f t="shared" si="150"/>
        <v>0.5</v>
      </c>
    </row>
    <row r="2113" spans="1:7" ht="15.75">
      <c r="A2113" s="13"/>
      <c r="B2113" s="14"/>
      <c r="C2113" s="33" t="s">
        <v>575</v>
      </c>
      <c r="D2113" s="14" t="s">
        <v>180</v>
      </c>
      <c r="E2113" s="18">
        <v>1</v>
      </c>
      <c r="F2113" s="18">
        <v>290</v>
      </c>
      <c r="G2113" s="19">
        <f t="shared" si="150"/>
        <v>0.5</v>
      </c>
    </row>
    <row r="2114" spans="1:7" ht="15.75">
      <c r="A2114" s="13" t="s">
        <v>668</v>
      </c>
      <c r="B2114" s="14">
        <v>2</v>
      </c>
      <c r="C2114" s="33">
        <v>4714781020558</v>
      </c>
      <c r="D2114" s="14" t="s">
        <v>190</v>
      </c>
      <c r="E2114" s="18">
        <v>2</v>
      </c>
      <c r="F2114" s="18">
        <v>290</v>
      </c>
      <c r="G2114" s="19">
        <f t="shared" si="150"/>
        <v>0.5</v>
      </c>
    </row>
    <row r="2115" spans="1:7" ht="15.75">
      <c r="A2115" s="13"/>
      <c r="B2115" s="14"/>
      <c r="C2115" s="33">
        <v>4714781020282</v>
      </c>
      <c r="D2115" s="14" t="s">
        <v>194</v>
      </c>
      <c r="E2115" s="18">
        <v>1</v>
      </c>
      <c r="F2115" s="18">
        <v>290</v>
      </c>
      <c r="G2115" s="19">
        <f t="shared" si="150"/>
        <v>0.5</v>
      </c>
    </row>
    <row r="2116" spans="1:7" ht="15.75">
      <c r="A2116" s="13" t="s">
        <v>669</v>
      </c>
      <c r="B2116" s="14">
        <v>2</v>
      </c>
      <c r="C2116" s="33">
        <v>4714781020558</v>
      </c>
      <c r="D2116" s="14" t="s">
        <v>190</v>
      </c>
      <c r="E2116" s="18">
        <v>2</v>
      </c>
      <c r="F2116" s="18">
        <v>290</v>
      </c>
      <c r="G2116" s="19">
        <f t="shared" si="150"/>
        <v>0.5</v>
      </c>
    </row>
    <row r="2117" spans="1:7" ht="15.75">
      <c r="A2117" s="13"/>
      <c r="B2117" s="14"/>
      <c r="C2117" s="33" t="s">
        <v>570</v>
      </c>
      <c r="D2117" s="14" t="s">
        <v>176</v>
      </c>
      <c r="E2117" s="18">
        <v>1</v>
      </c>
      <c r="F2117" s="18">
        <v>290</v>
      </c>
      <c r="G2117" s="19">
        <f t="shared" si="150"/>
        <v>0.5</v>
      </c>
    </row>
    <row r="2118" spans="1:7" ht="15.75">
      <c r="A2118" s="13" t="s">
        <v>670</v>
      </c>
      <c r="B2118" s="14">
        <v>2</v>
      </c>
      <c r="C2118" s="33">
        <v>4714781020558</v>
      </c>
      <c r="D2118" s="14" t="s">
        <v>190</v>
      </c>
      <c r="E2118" s="18">
        <v>2</v>
      </c>
      <c r="F2118" s="18">
        <v>290</v>
      </c>
      <c r="G2118" s="19">
        <f t="shared" si="150"/>
        <v>0.5</v>
      </c>
    </row>
    <row r="2119" spans="1:7" ht="15.75">
      <c r="A2119" s="13"/>
      <c r="B2119" s="14"/>
      <c r="C2119" s="33" t="s">
        <v>572</v>
      </c>
      <c r="D2119" s="14" t="s">
        <v>179</v>
      </c>
      <c r="E2119" s="18">
        <v>1</v>
      </c>
      <c r="F2119" s="18">
        <v>290</v>
      </c>
      <c r="G2119" s="19">
        <f t="shared" si="150"/>
        <v>0.5</v>
      </c>
    </row>
    <row r="2120" spans="1:7" ht="15.75">
      <c r="A2120" s="13" t="s">
        <v>671</v>
      </c>
      <c r="B2120" s="14">
        <v>2</v>
      </c>
      <c r="C2120" s="33">
        <v>4714781020558</v>
      </c>
      <c r="D2120" s="14" t="s">
        <v>190</v>
      </c>
      <c r="E2120" s="18">
        <v>2</v>
      </c>
      <c r="F2120" s="18">
        <v>290</v>
      </c>
      <c r="G2120" s="19">
        <f t="shared" si="150"/>
        <v>0.5</v>
      </c>
    </row>
    <row r="2121" spans="1:7" ht="15.75">
      <c r="A2121" s="13"/>
      <c r="B2121" s="14"/>
      <c r="C2121" s="33" t="s">
        <v>573</v>
      </c>
      <c r="D2121" s="14" t="s">
        <v>173</v>
      </c>
      <c r="E2121" s="18">
        <v>1</v>
      </c>
      <c r="F2121" s="18">
        <v>290</v>
      </c>
      <c r="G2121" s="19">
        <f t="shared" si="150"/>
        <v>0.5</v>
      </c>
    </row>
    <row r="2122" spans="1:7" ht="15.75">
      <c r="A2122" s="13" t="s">
        <v>672</v>
      </c>
      <c r="B2122" s="14">
        <v>2</v>
      </c>
      <c r="C2122" s="33">
        <v>4714781020558</v>
      </c>
      <c r="D2122" s="14" t="s">
        <v>190</v>
      </c>
      <c r="E2122" s="18">
        <v>2</v>
      </c>
      <c r="F2122" s="18">
        <v>290</v>
      </c>
      <c r="G2122" s="19">
        <f t="shared" si="150"/>
        <v>0.5</v>
      </c>
    </row>
    <row r="2123" spans="1:7" ht="15.75">
      <c r="A2123" s="13"/>
      <c r="B2123" s="14"/>
      <c r="C2123" s="33" t="s">
        <v>575</v>
      </c>
      <c r="D2123" s="14" t="s">
        <v>180</v>
      </c>
      <c r="E2123" s="18">
        <v>1</v>
      </c>
      <c r="F2123" s="18">
        <v>290</v>
      </c>
      <c r="G2123" s="19">
        <f t="shared" si="150"/>
        <v>0.5</v>
      </c>
    </row>
    <row r="2124" spans="1:7" ht="15.75">
      <c r="A2124" s="13" t="s">
        <v>673</v>
      </c>
      <c r="B2124" s="14">
        <v>3</v>
      </c>
      <c r="C2124" s="33">
        <v>4714781020466</v>
      </c>
      <c r="D2124" s="14" t="s">
        <v>174</v>
      </c>
      <c r="E2124" s="18">
        <v>2</v>
      </c>
      <c r="F2124" s="18">
        <v>290</v>
      </c>
      <c r="G2124" s="19">
        <f t="shared" ref="G2124:G2168" si="151">F2124/950</f>
        <v>0.30526315789473685</v>
      </c>
    </row>
    <row r="2125" spans="1:7" ht="15.75">
      <c r="A2125" s="13"/>
      <c r="B2125" s="14"/>
      <c r="C2125" s="33">
        <v>4714781020282</v>
      </c>
      <c r="D2125" s="14" t="s">
        <v>194</v>
      </c>
      <c r="E2125" s="18">
        <v>1</v>
      </c>
      <c r="F2125" s="18">
        <v>280</v>
      </c>
      <c r="G2125" s="19">
        <f t="shared" si="151"/>
        <v>0.29473684210526313</v>
      </c>
    </row>
    <row r="2126" spans="1:7" ht="15.75">
      <c r="A2126" s="13"/>
      <c r="B2126" s="14"/>
      <c r="C2126" s="33" t="s">
        <v>584</v>
      </c>
      <c r="D2126" s="14" t="s">
        <v>184</v>
      </c>
      <c r="E2126" s="18">
        <v>1</v>
      </c>
      <c r="F2126" s="18">
        <v>380</v>
      </c>
      <c r="G2126" s="19">
        <f t="shared" si="151"/>
        <v>0.4</v>
      </c>
    </row>
    <row r="2127" spans="1:7" ht="15.75">
      <c r="A2127" s="13" t="s">
        <v>674</v>
      </c>
      <c r="B2127" s="14">
        <v>3</v>
      </c>
      <c r="C2127" s="33">
        <v>4714781020466</v>
      </c>
      <c r="D2127" s="14" t="s">
        <v>174</v>
      </c>
      <c r="E2127" s="18">
        <v>2</v>
      </c>
      <c r="F2127" s="18">
        <v>290</v>
      </c>
      <c r="G2127" s="19">
        <f t="shared" si="151"/>
        <v>0.30526315789473685</v>
      </c>
    </row>
    <row r="2128" spans="1:7" ht="15.75">
      <c r="A2128" s="13"/>
      <c r="B2128" s="14"/>
      <c r="C2128" s="33" t="s">
        <v>570</v>
      </c>
      <c r="D2128" s="14" t="s">
        <v>176</v>
      </c>
      <c r="E2128" s="18">
        <v>1</v>
      </c>
      <c r="F2128" s="18">
        <v>280</v>
      </c>
      <c r="G2128" s="19">
        <f t="shared" si="151"/>
        <v>0.29473684210526313</v>
      </c>
    </row>
    <row r="2129" spans="1:7" ht="15.75">
      <c r="A2129" s="13"/>
      <c r="B2129" s="14"/>
      <c r="C2129" s="33" t="s">
        <v>584</v>
      </c>
      <c r="D2129" s="14" t="s">
        <v>184</v>
      </c>
      <c r="E2129" s="18">
        <v>1</v>
      </c>
      <c r="F2129" s="18">
        <v>380</v>
      </c>
      <c r="G2129" s="19">
        <f t="shared" si="151"/>
        <v>0.4</v>
      </c>
    </row>
    <row r="2130" spans="1:7" ht="15.75">
      <c r="A2130" s="13" t="s">
        <v>675</v>
      </c>
      <c r="B2130" s="14">
        <v>3</v>
      </c>
      <c r="C2130" s="33">
        <v>4714781020466</v>
      </c>
      <c r="D2130" s="14" t="s">
        <v>174</v>
      </c>
      <c r="E2130" s="18">
        <v>2</v>
      </c>
      <c r="F2130" s="18">
        <v>290</v>
      </c>
      <c r="G2130" s="19">
        <f t="shared" si="151"/>
        <v>0.30526315789473685</v>
      </c>
    </row>
    <row r="2131" spans="1:7" ht="15.75">
      <c r="A2131" s="13"/>
      <c r="B2131" s="14"/>
      <c r="C2131" s="33" t="s">
        <v>572</v>
      </c>
      <c r="D2131" s="14" t="s">
        <v>179</v>
      </c>
      <c r="E2131" s="18">
        <v>1</v>
      </c>
      <c r="F2131" s="18">
        <v>280</v>
      </c>
      <c r="G2131" s="19">
        <f t="shared" si="151"/>
        <v>0.29473684210526313</v>
      </c>
    </row>
    <row r="2132" spans="1:7" ht="15.75">
      <c r="A2132" s="13"/>
      <c r="B2132" s="14"/>
      <c r="C2132" s="33" t="s">
        <v>584</v>
      </c>
      <c r="D2132" s="14" t="s">
        <v>184</v>
      </c>
      <c r="E2132" s="18">
        <v>1</v>
      </c>
      <c r="F2132" s="18">
        <v>380</v>
      </c>
      <c r="G2132" s="19">
        <f t="shared" si="151"/>
        <v>0.4</v>
      </c>
    </row>
    <row r="2133" spans="1:7" ht="15.75">
      <c r="A2133" s="13" t="s">
        <v>635</v>
      </c>
      <c r="B2133" s="14">
        <v>3</v>
      </c>
      <c r="C2133" s="33">
        <v>4714781020466</v>
      </c>
      <c r="D2133" s="14" t="s">
        <v>174</v>
      </c>
      <c r="E2133" s="18">
        <v>2</v>
      </c>
      <c r="F2133" s="18">
        <v>290</v>
      </c>
      <c r="G2133" s="19">
        <f t="shared" si="151"/>
        <v>0.30526315789473685</v>
      </c>
    </row>
    <row r="2134" spans="1:7" ht="15.75">
      <c r="A2134" s="13"/>
      <c r="B2134" s="14"/>
      <c r="C2134" s="33" t="s">
        <v>573</v>
      </c>
      <c r="D2134" s="14" t="s">
        <v>173</v>
      </c>
      <c r="E2134" s="18">
        <v>1</v>
      </c>
      <c r="F2134" s="18">
        <v>280</v>
      </c>
      <c r="G2134" s="19">
        <f t="shared" si="151"/>
        <v>0.29473684210526313</v>
      </c>
    </row>
    <row r="2135" spans="1:7" ht="15.75">
      <c r="A2135" s="13"/>
      <c r="B2135" s="14"/>
      <c r="C2135" s="33" t="s">
        <v>584</v>
      </c>
      <c r="D2135" s="14" t="s">
        <v>184</v>
      </c>
      <c r="E2135" s="18">
        <v>1</v>
      </c>
      <c r="F2135" s="18">
        <v>380</v>
      </c>
      <c r="G2135" s="19">
        <f t="shared" si="151"/>
        <v>0.4</v>
      </c>
    </row>
    <row r="2136" spans="1:7" ht="15.75">
      <c r="A2136" s="13" t="s">
        <v>676</v>
      </c>
      <c r="B2136" s="14">
        <v>3</v>
      </c>
      <c r="C2136" s="33">
        <v>4714781020466</v>
      </c>
      <c r="D2136" s="14" t="s">
        <v>174</v>
      </c>
      <c r="E2136" s="18">
        <v>2</v>
      </c>
      <c r="F2136" s="18">
        <v>290</v>
      </c>
      <c r="G2136" s="19">
        <f t="shared" si="151"/>
        <v>0.30526315789473685</v>
      </c>
    </row>
    <row r="2137" spans="1:7" ht="15.75">
      <c r="A2137" s="13"/>
      <c r="B2137" s="14"/>
      <c r="C2137" s="33" t="s">
        <v>575</v>
      </c>
      <c r="D2137" s="14" t="s">
        <v>180</v>
      </c>
      <c r="E2137" s="18">
        <v>1</v>
      </c>
      <c r="F2137" s="18">
        <v>280</v>
      </c>
      <c r="G2137" s="19">
        <f t="shared" si="151"/>
        <v>0.29473684210526313</v>
      </c>
    </row>
    <row r="2138" spans="1:7" ht="15.75">
      <c r="A2138" s="13"/>
      <c r="B2138" s="14"/>
      <c r="C2138" s="33" t="s">
        <v>584</v>
      </c>
      <c r="D2138" s="14" t="s">
        <v>184</v>
      </c>
      <c r="E2138" s="18">
        <v>1</v>
      </c>
      <c r="F2138" s="18">
        <v>380</v>
      </c>
      <c r="G2138" s="19">
        <f t="shared" si="151"/>
        <v>0.4</v>
      </c>
    </row>
    <row r="2139" spans="1:7" ht="15.75">
      <c r="A2139" s="13" t="s">
        <v>677</v>
      </c>
      <c r="B2139" s="14">
        <v>3</v>
      </c>
      <c r="C2139" s="33">
        <v>4714781020503</v>
      </c>
      <c r="D2139" s="14" t="s">
        <v>182</v>
      </c>
      <c r="E2139" s="18">
        <v>2</v>
      </c>
      <c r="F2139" s="18">
        <v>290</v>
      </c>
      <c r="G2139" s="19">
        <f t="shared" si="151"/>
        <v>0.30526315789473685</v>
      </c>
    </row>
    <row r="2140" spans="1:7" ht="15.75">
      <c r="A2140" s="13"/>
      <c r="B2140" s="14"/>
      <c r="C2140" s="33">
        <v>4714781020282</v>
      </c>
      <c r="D2140" s="14" t="s">
        <v>194</v>
      </c>
      <c r="E2140" s="18">
        <v>1</v>
      </c>
      <c r="F2140" s="18">
        <v>280</v>
      </c>
      <c r="G2140" s="19">
        <f t="shared" si="151"/>
        <v>0.29473684210526313</v>
      </c>
    </row>
    <row r="2141" spans="1:7" ht="15.75">
      <c r="A2141" s="13"/>
      <c r="B2141" s="14"/>
      <c r="C2141" s="33" t="s">
        <v>584</v>
      </c>
      <c r="D2141" s="14" t="s">
        <v>184</v>
      </c>
      <c r="E2141" s="18">
        <v>1</v>
      </c>
      <c r="F2141" s="18">
        <v>380</v>
      </c>
      <c r="G2141" s="19">
        <f t="shared" si="151"/>
        <v>0.4</v>
      </c>
    </row>
    <row r="2142" spans="1:7" ht="15.75">
      <c r="A2142" s="13" t="s">
        <v>678</v>
      </c>
      <c r="B2142" s="14">
        <v>3</v>
      </c>
      <c r="C2142" s="33">
        <v>4714781020503</v>
      </c>
      <c r="D2142" s="14" t="s">
        <v>182</v>
      </c>
      <c r="E2142" s="18">
        <v>2</v>
      </c>
      <c r="F2142" s="18">
        <v>290</v>
      </c>
      <c r="G2142" s="19">
        <f t="shared" si="151"/>
        <v>0.30526315789473685</v>
      </c>
    </row>
    <row r="2143" spans="1:7" ht="15.75">
      <c r="A2143" s="13"/>
      <c r="B2143" s="14"/>
      <c r="C2143" s="33" t="s">
        <v>570</v>
      </c>
      <c r="D2143" s="14" t="s">
        <v>176</v>
      </c>
      <c r="E2143" s="18">
        <v>1</v>
      </c>
      <c r="F2143" s="18">
        <v>280</v>
      </c>
      <c r="G2143" s="19">
        <f t="shared" si="151"/>
        <v>0.29473684210526313</v>
      </c>
    </row>
    <row r="2144" spans="1:7" ht="15.75">
      <c r="A2144" s="13"/>
      <c r="B2144" s="14"/>
      <c r="C2144" s="33" t="s">
        <v>584</v>
      </c>
      <c r="D2144" s="14" t="s">
        <v>184</v>
      </c>
      <c r="E2144" s="18">
        <v>1</v>
      </c>
      <c r="F2144" s="18">
        <v>380</v>
      </c>
      <c r="G2144" s="19">
        <f t="shared" si="151"/>
        <v>0.4</v>
      </c>
    </row>
    <row r="2145" spans="1:7" ht="15.75">
      <c r="A2145" s="13" t="s">
        <v>679</v>
      </c>
      <c r="B2145" s="14">
        <v>3</v>
      </c>
      <c r="C2145" s="33">
        <v>4714781020503</v>
      </c>
      <c r="D2145" s="14" t="s">
        <v>182</v>
      </c>
      <c r="E2145" s="18">
        <v>2</v>
      </c>
      <c r="F2145" s="18">
        <v>290</v>
      </c>
      <c r="G2145" s="19">
        <f t="shared" si="151"/>
        <v>0.30526315789473685</v>
      </c>
    </row>
    <row r="2146" spans="1:7" ht="15.75">
      <c r="A2146" s="13"/>
      <c r="B2146" s="14"/>
      <c r="C2146" s="33" t="s">
        <v>572</v>
      </c>
      <c r="D2146" s="14" t="s">
        <v>179</v>
      </c>
      <c r="E2146" s="18">
        <v>1</v>
      </c>
      <c r="F2146" s="18">
        <v>280</v>
      </c>
      <c r="G2146" s="19">
        <f t="shared" si="151"/>
        <v>0.29473684210526313</v>
      </c>
    </row>
    <row r="2147" spans="1:7" ht="15.75">
      <c r="A2147" s="13"/>
      <c r="B2147" s="14"/>
      <c r="C2147" s="33" t="s">
        <v>584</v>
      </c>
      <c r="D2147" s="14" t="s">
        <v>184</v>
      </c>
      <c r="E2147" s="18">
        <v>1</v>
      </c>
      <c r="F2147" s="18">
        <v>380</v>
      </c>
      <c r="G2147" s="19">
        <f t="shared" si="151"/>
        <v>0.4</v>
      </c>
    </row>
    <row r="2148" spans="1:7" ht="15.75">
      <c r="A2148" s="13" t="s">
        <v>680</v>
      </c>
      <c r="B2148" s="14">
        <v>3</v>
      </c>
      <c r="C2148" s="33">
        <v>4714781020503</v>
      </c>
      <c r="D2148" s="14" t="s">
        <v>182</v>
      </c>
      <c r="E2148" s="18">
        <v>2</v>
      </c>
      <c r="F2148" s="18">
        <v>290</v>
      </c>
      <c r="G2148" s="19">
        <f t="shared" si="151"/>
        <v>0.30526315789473685</v>
      </c>
    </row>
    <row r="2149" spans="1:7" ht="15.75">
      <c r="A2149" s="13"/>
      <c r="B2149" s="14"/>
      <c r="C2149" s="33" t="s">
        <v>573</v>
      </c>
      <c r="D2149" s="14" t="s">
        <v>173</v>
      </c>
      <c r="E2149" s="18">
        <v>1</v>
      </c>
      <c r="F2149" s="18">
        <v>280</v>
      </c>
      <c r="G2149" s="19">
        <f t="shared" si="151"/>
        <v>0.29473684210526313</v>
      </c>
    </row>
    <row r="2150" spans="1:7" ht="15.75">
      <c r="A2150" s="13"/>
      <c r="B2150" s="14"/>
      <c r="C2150" s="33" t="s">
        <v>584</v>
      </c>
      <c r="D2150" s="14" t="s">
        <v>184</v>
      </c>
      <c r="E2150" s="18">
        <v>1</v>
      </c>
      <c r="F2150" s="18">
        <v>380</v>
      </c>
      <c r="G2150" s="19">
        <f t="shared" si="151"/>
        <v>0.4</v>
      </c>
    </row>
    <row r="2151" spans="1:7" ht="15.75">
      <c r="A2151" s="13" t="s">
        <v>681</v>
      </c>
      <c r="B2151" s="14">
        <v>3</v>
      </c>
      <c r="C2151" s="33">
        <v>4714781020503</v>
      </c>
      <c r="D2151" s="14" t="s">
        <v>182</v>
      </c>
      <c r="E2151" s="18">
        <v>2</v>
      </c>
      <c r="F2151" s="18">
        <v>290</v>
      </c>
      <c r="G2151" s="19">
        <f t="shared" si="151"/>
        <v>0.30526315789473685</v>
      </c>
    </row>
    <row r="2152" spans="1:7" ht="15.75">
      <c r="A2152" s="13"/>
      <c r="B2152" s="14"/>
      <c r="C2152" s="33" t="s">
        <v>575</v>
      </c>
      <c r="D2152" s="14" t="s">
        <v>180</v>
      </c>
      <c r="E2152" s="18">
        <v>1</v>
      </c>
      <c r="F2152" s="18">
        <v>280</v>
      </c>
      <c r="G2152" s="19">
        <f t="shared" si="151"/>
        <v>0.29473684210526313</v>
      </c>
    </row>
    <row r="2153" spans="1:7" ht="15.75">
      <c r="A2153" s="13"/>
      <c r="B2153" s="14"/>
      <c r="C2153" s="33" t="s">
        <v>584</v>
      </c>
      <c r="D2153" s="14" t="s">
        <v>184</v>
      </c>
      <c r="E2153" s="18">
        <v>1</v>
      </c>
      <c r="F2153" s="18">
        <v>380</v>
      </c>
      <c r="G2153" s="19">
        <f t="shared" si="151"/>
        <v>0.4</v>
      </c>
    </row>
    <row r="2154" spans="1:7" ht="15.75">
      <c r="A2154" s="13" t="s">
        <v>682</v>
      </c>
      <c r="B2154" s="14">
        <v>3</v>
      </c>
      <c r="C2154" s="33">
        <v>4714781020558</v>
      </c>
      <c r="D2154" s="14" t="s">
        <v>190</v>
      </c>
      <c r="E2154" s="18">
        <v>2</v>
      </c>
      <c r="F2154" s="18">
        <v>290</v>
      </c>
      <c r="G2154" s="19">
        <f t="shared" si="151"/>
        <v>0.30526315789473685</v>
      </c>
    </row>
    <row r="2155" spans="1:7" ht="15.75">
      <c r="A2155" s="13"/>
      <c r="B2155" s="14"/>
      <c r="C2155" s="33">
        <v>4714781020282</v>
      </c>
      <c r="D2155" s="14" t="s">
        <v>194</v>
      </c>
      <c r="E2155" s="18">
        <v>1</v>
      </c>
      <c r="F2155" s="18">
        <v>280</v>
      </c>
      <c r="G2155" s="19">
        <f t="shared" si="151"/>
        <v>0.29473684210526313</v>
      </c>
    </row>
    <row r="2156" spans="1:7" ht="15.75">
      <c r="A2156" s="13"/>
      <c r="B2156" s="14"/>
      <c r="C2156" s="33" t="s">
        <v>584</v>
      </c>
      <c r="D2156" s="14" t="s">
        <v>184</v>
      </c>
      <c r="E2156" s="18">
        <v>1</v>
      </c>
      <c r="F2156" s="18">
        <v>380</v>
      </c>
      <c r="G2156" s="19">
        <f t="shared" si="151"/>
        <v>0.4</v>
      </c>
    </row>
    <row r="2157" spans="1:7" ht="15.75">
      <c r="A2157" s="13" t="s">
        <v>683</v>
      </c>
      <c r="B2157" s="14">
        <v>3</v>
      </c>
      <c r="C2157" s="33">
        <v>4714781020558</v>
      </c>
      <c r="D2157" s="14" t="s">
        <v>190</v>
      </c>
      <c r="E2157" s="18">
        <v>2</v>
      </c>
      <c r="F2157" s="18">
        <v>290</v>
      </c>
      <c r="G2157" s="19">
        <f t="shared" si="151"/>
        <v>0.30526315789473685</v>
      </c>
    </row>
    <row r="2158" spans="1:7" ht="15.75">
      <c r="A2158" s="13"/>
      <c r="B2158" s="14"/>
      <c r="C2158" s="33" t="s">
        <v>570</v>
      </c>
      <c r="D2158" s="14" t="s">
        <v>176</v>
      </c>
      <c r="E2158" s="18">
        <v>1</v>
      </c>
      <c r="F2158" s="18">
        <v>280</v>
      </c>
      <c r="G2158" s="19">
        <f t="shared" si="151"/>
        <v>0.29473684210526313</v>
      </c>
    </row>
    <row r="2159" spans="1:7" ht="15.75">
      <c r="A2159" s="13"/>
      <c r="B2159" s="14"/>
      <c r="C2159" s="33" t="s">
        <v>584</v>
      </c>
      <c r="D2159" s="14" t="s">
        <v>184</v>
      </c>
      <c r="E2159" s="18">
        <v>1</v>
      </c>
      <c r="F2159" s="18">
        <v>380</v>
      </c>
      <c r="G2159" s="19">
        <f t="shared" si="151"/>
        <v>0.4</v>
      </c>
    </row>
    <row r="2160" spans="1:7" ht="15.75">
      <c r="A2160" s="13" t="s">
        <v>684</v>
      </c>
      <c r="B2160" s="14">
        <v>3</v>
      </c>
      <c r="C2160" s="33">
        <v>4714781020558</v>
      </c>
      <c r="D2160" s="14" t="s">
        <v>190</v>
      </c>
      <c r="E2160" s="18">
        <v>2</v>
      </c>
      <c r="F2160" s="18">
        <v>290</v>
      </c>
      <c r="G2160" s="19">
        <f t="shared" si="151"/>
        <v>0.30526315789473685</v>
      </c>
    </row>
    <row r="2161" spans="1:7" ht="15.75">
      <c r="A2161" s="13"/>
      <c r="B2161" s="14"/>
      <c r="C2161" s="33" t="s">
        <v>572</v>
      </c>
      <c r="D2161" s="14" t="s">
        <v>179</v>
      </c>
      <c r="E2161" s="18">
        <v>1</v>
      </c>
      <c r="F2161" s="18">
        <v>280</v>
      </c>
      <c r="G2161" s="19">
        <f t="shared" si="151"/>
        <v>0.29473684210526313</v>
      </c>
    </row>
    <row r="2162" spans="1:7" ht="15.75">
      <c r="A2162" s="13"/>
      <c r="B2162" s="14"/>
      <c r="C2162" s="33" t="s">
        <v>584</v>
      </c>
      <c r="D2162" s="14" t="s">
        <v>184</v>
      </c>
      <c r="E2162" s="18">
        <v>1</v>
      </c>
      <c r="F2162" s="18">
        <v>380</v>
      </c>
      <c r="G2162" s="19">
        <f t="shared" si="151"/>
        <v>0.4</v>
      </c>
    </row>
    <row r="2163" spans="1:7" ht="15.75">
      <c r="A2163" s="13" t="s">
        <v>685</v>
      </c>
      <c r="B2163" s="14">
        <v>3</v>
      </c>
      <c r="C2163" s="33">
        <v>4714781020558</v>
      </c>
      <c r="D2163" s="14" t="s">
        <v>190</v>
      </c>
      <c r="E2163" s="18">
        <v>2</v>
      </c>
      <c r="F2163" s="18">
        <v>290</v>
      </c>
      <c r="G2163" s="19">
        <f t="shared" si="151"/>
        <v>0.30526315789473685</v>
      </c>
    </row>
    <row r="2164" spans="1:7" ht="15.75">
      <c r="A2164" s="13"/>
      <c r="B2164" s="14"/>
      <c r="C2164" s="33" t="s">
        <v>573</v>
      </c>
      <c r="D2164" s="14" t="s">
        <v>173</v>
      </c>
      <c r="E2164" s="18">
        <v>1</v>
      </c>
      <c r="F2164" s="18">
        <v>280</v>
      </c>
      <c r="G2164" s="19">
        <f t="shared" si="151"/>
        <v>0.29473684210526313</v>
      </c>
    </row>
    <row r="2165" spans="1:7" ht="15.75">
      <c r="A2165" s="13"/>
      <c r="B2165" s="14"/>
      <c r="C2165" s="33" t="s">
        <v>584</v>
      </c>
      <c r="D2165" s="14" t="s">
        <v>184</v>
      </c>
      <c r="E2165" s="18">
        <v>1</v>
      </c>
      <c r="F2165" s="18">
        <v>380</v>
      </c>
      <c r="G2165" s="19">
        <f t="shared" si="151"/>
        <v>0.4</v>
      </c>
    </row>
    <row r="2166" spans="1:7" ht="15.75">
      <c r="A2166" s="13" t="s">
        <v>686</v>
      </c>
      <c r="B2166" s="14">
        <v>3</v>
      </c>
      <c r="C2166" s="33">
        <v>4714781020558</v>
      </c>
      <c r="D2166" s="14" t="s">
        <v>190</v>
      </c>
      <c r="E2166" s="18">
        <v>2</v>
      </c>
      <c r="F2166" s="18">
        <v>290</v>
      </c>
      <c r="G2166" s="19">
        <f t="shared" si="151"/>
        <v>0.30526315789473685</v>
      </c>
    </row>
    <row r="2167" spans="1:7" ht="15.75">
      <c r="A2167" s="13"/>
      <c r="B2167" s="14"/>
      <c r="C2167" s="33" t="s">
        <v>575</v>
      </c>
      <c r="D2167" s="14" t="s">
        <v>180</v>
      </c>
      <c r="E2167" s="18">
        <v>1</v>
      </c>
      <c r="F2167" s="18">
        <v>280</v>
      </c>
      <c r="G2167" s="19">
        <f t="shared" si="151"/>
        <v>0.29473684210526313</v>
      </c>
    </row>
    <row r="2168" spans="1:7" ht="15.75">
      <c r="A2168" s="13"/>
      <c r="B2168" s="14"/>
      <c r="C2168" s="33" t="s">
        <v>584</v>
      </c>
      <c r="D2168" s="14" t="s">
        <v>184</v>
      </c>
      <c r="E2168" s="18">
        <v>1</v>
      </c>
      <c r="F2168" s="18">
        <v>380</v>
      </c>
      <c r="G2168" s="19">
        <f t="shared" si="151"/>
        <v>0.4</v>
      </c>
    </row>
    <row r="2169" spans="1:7" ht="15.75">
      <c r="A2169" s="13" t="s">
        <v>687</v>
      </c>
      <c r="B2169" s="14">
        <v>1</v>
      </c>
      <c r="C2169" s="33">
        <v>4714781020794</v>
      </c>
      <c r="D2169" s="14" t="s">
        <v>264</v>
      </c>
      <c r="E2169" s="18">
        <v>2</v>
      </c>
      <c r="F2169" s="18">
        <v>230</v>
      </c>
      <c r="G2169" s="19">
        <f t="shared" ref="G2169:G2177" si="152">F2169/230</f>
        <v>1</v>
      </c>
    </row>
    <row r="2170" spans="1:7" ht="15.75">
      <c r="A2170" s="13" t="s">
        <v>688</v>
      </c>
      <c r="B2170" s="14">
        <v>1</v>
      </c>
      <c r="C2170" s="33">
        <v>4714781020800</v>
      </c>
      <c r="D2170" s="14" t="s">
        <v>271</v>
      </c>
      <c r="E2170" s="18">
        <v>2</v>
      </c>
      <c r="F2170" s="18">
        <v>230</v>
      </c>
      <c r="G2170" s="19">
        <f t="shared" si="152"/>
        <v>1</v>
      </c>
    </row>
    <row r="2171" spans="1:7" ht="15.75">
      <c r="A2171" s="13" t="s">
        <v>689</v>
      </c>
      <c r="B2171" s="14">
        <v>1</v>
      </c>
      <c r="C2171" s="33">
        <v>4714781020817</v>
      </c>
      <c r="D2171" s="14" t="s">
        <v>303</v>
      </c>
      <c r="E2171" s="18">
        <v>2</v>
      </c>
      <c r="F2171" s="18">
        <v>230</v>
      </c>
      <c r="G2171" s="19">
        <f t="shared" si="152"/>
        <v>1</v>
      </c>
    </row>
    <row r="2172" spans="1:7" ht="15.75">
      <c r="A2172" s="13" t="s">
        <v>690</v>
      </c>
      <c r="B2172" s="14">
        <v>2</v>
      </c>
      <c r="C2172" s="33">
        <v>4714781020794</v>
      </c>
      <c r="D2172" s="14" t="s">
        <v>264</v>
      </c>
      <c r="E2172" s="18">
        <v>1</v>
      </c>
      <c r="F2172" s="18">
        <v>115</v>
      </c>
      <c r="G2172" s="19">
        <f t="shared" si="152"/>
        <v>0.5</v>
      </c>
    </row>
    <row r="2173" spans="1:7" ht="15.75">
      <c r="A2173" s="13"/>
      <c r="B2173" s="14"/>
      <c r="C2173" s="33">
        <v>4714781020800</v>
      </c>
      <c r="D2173" s="14" t="s">
        <v>271</v>
      </c>
      <c r="E2173" s="18">
        <v>1</v>
      </c>
      <c r="F2173" s="18">
        <v>115</v>
      </c>
      <c r="G2173" s="19">
        <f t="shared" si="152"/>
        <v>0.5</v>
      </c>
    </row>
    <row r="2174" spans="1:7" ht="15.75">
      <c r="A2174" s="13" t="s">
        <v>642</v>
      </c>
      <c r="B2174" s="14">
        <v>2</v>
      </c>
      <c r="C2174" s="33">
        <v>4714781020794</v>
      </c>
      <c r="D2174" s="14" t="s">
        <v>264</v>
      </c>
      <c r="E2174" s="18">
        <v>1</v>
      </c>
      <c r="F2174" s="18">
        <v>115</v>
      </c>
      <c r="G2174" s="19">
        <f t="shared" si="152"/>
        <v>0.5</v>
      </c>
    </row>
    <row r="2175" spans="1:7" ht="15.75">
      <c r="A2175" s="13"/>
      <c r="B2175" s="14"/>
      <c r="C2175" s="33">
        <v>4714781020817</v>
      </c>
      <c r="D2175" s="14" t="s">
        <v>303</v>
      </c>
      <c r="E2175" s="18">
        <v>1</v>
      </c>
      <c r="F2175" s="18">
        <v>115</v>
      </c>
      <c r="G2175" s="19">
        <f t="shared" si="152"/>
        <v>0.5</v>
      </c>
    </row>
    <row r="2176" spans="1:7" ht="15.75">
      <c r="A2176" s="13" t="s">
        <v>640</v>
      </c>
      <c r="B2176" s="14">
        <v>2</v>
      </c>
      <c r="C2176" s="33">
        <v>4714781020800</v>
      </c>
      <c r="D2176" s="14" t="s">
        <v>271</v>
      </c>
      <c r="E2176" s="18">
        <v>1</v>
      </c>
      <c r="F2176" s="18">
        <v>115</v>
      </c>
      <c r="G2176" s="19">
        <f t="shared" si="152"/>
        <v>0.5</v>
      </c>
    </row>
    <row r="2177" spans="1:7" ht="15.75">
      <c r="A2177" s="13"/>
      <c r="B2177" s="14"/>
      <c r="C2177" s="33">
        <v>4714781020817</v>
      </c>
      <c r="D2177" s="14" t="s">
        <v>303</v>
      </c>
      <c r="E2177" s="18">
        <v>1</v>
      </c>
      <c r="F2177" s="18">
        <v>115</v>
      </c>
      <c r="G2177" s="19">
        <f t="shared" si="152"/>
        <v>0.5</v>
      </c>
    </row>
    <row r="2178" spans="1:7" ht="15.75">
      <c r="A2178" s="13" t="s">
        <v>691</v>
      </c>
      <c r="B2178" s="14">
        <v>1</v>
      </c>
      <c r="C2178" s="33">
        <v>4714781020770</v>
      </c>
      <c r="D2178" s="14" t="s">
        <v>305</v>
      </c>
      <c r="E2178" s="18">
        <v>2</v>
      </c>
      <c r="F2178" s="18">
        <v>270</v>
      </c>
      <c r="G2178" s="19">
        <f t="shared" ref="G2178:G2181" si="153">F2178/270</f>
        <v>1</v>
      </c>
    </row>
    <row r="2179" spans="1:7" ht="15.75">
      <c r="A2179" s="13" t="s">
        <v>692</v>
      </c>
      <c r="B2179" s="14">
        <v>1</v>
      </c>
      <c r="C2179" s="33">
        <v>4714781020787</v>
      </c>
      <c r="D2179" s="14" t="s">
        <v>307</v>
      </c>
      <c r="E2179" s="18">
        <v>2</v>
      </c>
      <c r="F2179" s="18">
        <v>270</v>
      </c>
      <c r="G2179" s="19">
        <f t="shared" si="153"/>
        <v>1</v>
      </c>
    </row>
    <row r="2180" spans="1:7" ht="15.75">
      <c r="A2180" s="13" t="s">
        <v>638</v>
      </c>
      <c r="B2180" s="14">
        <v>2</v>
      </c>
      <c r="C2180" s="33">
        <v>4714781020770</v>
      </c>
      <c r="D2180" s="14" t="s">
        <v>305</v>
      </c>
      <c r="E2180" s="18">
        <v>1</v>
      </c>
      <c r="F2180" s="18">
        <v>135</v>
      </c>
      <c r="G2180" s="19">
        <f t="shared" si="153"/>
        <v>0.5</v>
      </c>
    </row>
    <row r="2181" spans="1:7" ht="15.75">
      <c r="A2181" s="13"/>
      <c r="B2181" s="14"/>
      <c r="C2181" s="33">
        <v>4714781020787</v>
      </c>
      <c r="D2181" s="14" t="s">
        <v>307</v>
      </c>
      <c r="E2181" s="18">
        <v>1</v>
      </c>
      <c r="F2181" s="18">
        <v>135</v>
      </c>
      <c r="G2181" s="19">
        <f t="shared" si="153"/>
        <v>0.5</v>
      </c>
    </row>
    <row r="2182" spans="1:7" ht="15.75">
      <c r="A2182" s="13" t="s">
        <v>693</v>
      </c>
      <c r="B2182" s="14">
        <v>1</v>
      </c>
      <c r="C2182" s="33">
        <v>4714781020848</v>
      </c>
      <c r="D2182" s="14" t="s">
        <v>322</v>
      </c>
      <c r="E2182" s="18">
        <v>2</v>
      </c>
      <c r="F2182" s="18">
        <v>650</v>
      </c>
      <c r="G2182" s="19">
        <f t="shared" ref="G2182:G2197" si="154">F2182/650</f>
        <v>1</v>
      </c>
    </row>
    <row r="2183" spans="1:7" ht="15.75">
      <c r="A2183" s="13" t="s">
        <v>694</v>
      </c>
      <c r="B2183" s="14">
        <v>1</v>
      </c>
      <c r="C2183" s="33" t="s">
        <v>445</v>
      </c>
      <c r="D2183" s="14" t="s">
        <v>324</v>
      </c>
      <c r="E2183" s="18">
        <v>2</v>
      </c>
      <c r="F2183" s="18">
        <v>650</v>
      </c>
      <c r="G2183" s="19">
        <f t="shared" si="154"/>
        <v>1</v>
      </c>
    </row>
    <row r="2184" spans="1:7" ht="15.75">
      <c r="A2184" s="13" t="s">
        <v>695</v>
      </c>
      <c r="B2184" s="14">
        <v>2</v>
      </c>
      <c r="C2184" s="33">
        <v>4714781020848</v>
      </c>
      <c r="D2184" s="14" t="s">
        <v>322</v>
      </c>
      <c r="E2184" s="18">
        <v>1</v>
      </c>
      <c r="F2184" s="18">
        <v>325</v>
      </c>
      <c r="G2184" s="19">
        <f t="shared" si="154"/>
        <v>0.5</v>
      </c>
    </row>
    <row r="2185" spans="1:7" ht="15.75">
      <c r="A2185" s="13"/>
      <c r="B2185" s="14"/>
      <c r="C2185" s="33" t="s">
        <v>445</v>
      </c>
      <c r="D2185" s="14" t="s">
        <v>324</v>
      </c>
      <c r="E2185" s="18">
        <v>1</v>
      </c>
      <c r="F2185" s="18">
        <v>325</v>
      </c>
      <c r="G2185" s="19">
        <f t="shared" si="154"/>
        <v>0.5</v>
      </c>
    </row>
    <row r="2186" spans="1:7" ht="15.75">
      <c r="A2186" s="13" t="s">
        <v>696</v>
      </c>
      <c r="B2186" s="14">
        <v>1</v>
      </c>
      <c r="C2186" s="33">
        <v>4714781020824</v>
      </c>
      <c r="D2186" s="14" t="s">
        <v>325</v>
      </c>
      <c r="E2186" s="18">
        <v>2</v>
      </c>
      <c r="F2186" s="18">
        <v>650</v>
      </c>
      <c r="G2186" s="19">
        <f t="shared" si="154"/>
        <v>1</v>
      </c>
    </row>
    <row r="2187" spans="1:7" ht="15.75">
      <c r="A2187" s="13" t="s">
        <v>697</v>
      </c>
      <c r="B2187" s="14">
        <v>1</v>
      </c>
      <c r="C2187" s="33">
        <v>4714781020831</v>
      </c>
      <c r="D2187" s="14" t="s">
        <v>326</v>
      </c>
      <c r="E2187" s="18">
        <v>2</v>
      </c>
      <c r="F2187" s="18">
        <v>650</v>
      </c>
      <c r="G2187" s="19">
        <f t="shared" si="154"/>
        <v>1</v>
      </c>
    </row>
    <row r="2188" spans="1:7" ht="15.75">
      <c r="A2188" s="13" t="s">
        <v>641</v>
      </c>
      <c r="B2188" s="14">
        <v>2</v>
      </c>
      <c r="C2188" s="33">
        <v>4714781020824</v>
      </c>
      <c r="D2188" s="14" t="s">
        <v>325</v>
      </c>
      <c r="E2188" s="18">
        <v>1</v>
      </c>
      <c r="F2188" s="18">
        <v>325</v>
      </c>
      <c r="G2188" s="19">
        <f t="shared" si="154"/>
        <v>0.5</v>
      </c>
    </row>
    <row r="2189" spans="1:7" ht="15.75">
      <c r="A2189" s="13"/>
      <c r="B2189" s="14"/>
      <c r="C2189" s="33">
        <v>4714781020831</v>
      </c>
      <c r="D2189" s="14" t="s">
        <v>326</v>
      </c>
      <c r="E2189" s="18">
        <v>1</v>
      </c>
      <c r="F2189" s="18">
        <v>325</v>
      </c>
      <c r="G2189" s="19">
        <f t="shared" si="154"/>
        <v>0.5</v>
      </c>
    </row>
    <row r="2190" spans="1:7" ht="15.75">
      <c r="A2190" s="13" t="s">
        <v>698</v>
      </c>
      <c r="B2190" s="14">
        <v>2</v>
      </c>
      <c r="C2190" s="33">
        <v>4714781020848</v>
      </c>
      <c r="D2190" s="14" t="s">
        <v>322</v>
      </c>
      <c r="E2190" s="18">
        <v>1</v>
      </c>
      <c r="F2190" s="18">
        <v>325</v>
      </c>
      <c r="G2190" s="19">
        <f t="shared" si="154"/>
        <v>0.5</v>
      </c>
    </row>
    <row r="2191" spans="1:7" ht="15.75">
      <c r="A2191" s="13"/>
      <c r="B2191" s="14"/>
      <c r="C2191" s="33">
        <v>4714781020824</v>
      </c>
      <c r="D2191" s="14" t="s">
        <v>325</v>
      </c>
      <c r="E2191" s="18">
        <v>1</v>
      </c>
      <c r="F2191" s="18">
        <v>325</v>
      </c>
      <c r="G2191" s="19">
        <f t="shared" si="154"/>
        <v>0.5</v>
      </c>
    </row>
    <row r="2192" spans="1:7" ht="15.75">
      <c r="A2192" s="13" t="s">
        <v>699</v>
      </c>
      <c r="B2192" s="14">
        <v>2</v>
      </c>
      <c r="C2192" s="33">
        <v>4714781020848</v>
      </c>
      <c r="D2192" s="14" t="s">
        <v>322</v>
      </c>
      <c r="E2192" s="18">
        <v>1</v>
      </c>
      <c r="F2192" s="18">
        <v>325</v>
      </c>
      <c r="G2192" s="19">
        <f t="shared" si="154"/>
        <v>0.5</v>
      </c>
    </row>
    <row r="2193" spans="1:7" ht="15.75">
      <c r="A2193" s="13"/>
      <c r="B2193" s="14"/>
      <c r="C2193" s="33">
        <v>4714781020831</v>
      </c>
      <c r="D2193" s="14" t="s">
        <v>326</v>
      </c>
      <c r="E2193" s="18">
        <v>1</v>
      </c>
      <c r="F2193" s="18">
        <v>325</v>
      </c>
      <c r="G2193" s="19">
        <f t="shared" si="154"/>
        <v>0.5</v>
      </c>
    </row>
    <row r="2194" spans="1:7" ht="15.75">
      <c r="A2194" s="13" t="s">
        <v>700</v>
      </c>
      <c r="B2194" s="14">
        <v>2</v>
      </c>
      <c r="C2194" s="33" t="s">
        <v>445</v>
      </c>
      <c r="D2194" s="14" t="s">
        <v>324</v>
      </c>
      <c r="E2194" s="18">
        <v>1</v>
      </c>
      <c r="F2194" s="18">
        <v>325</v>
      </c>
      <c r="G2194" s="19">
        <f t="shared" si="154"/>
        <v>0.5</v>
      </c>
    </row>
    <row r="2195" spans="1:7" ht="15.75">
      <c r="A2195" s="13"/>
      <c r="B2195" s="14"/>
      <c r="C2195" s="33">
        <v>4714781020824</v>
      </c>
      <c r="D2195" s="14" t="s">
        <v>325</v>
      </c>
      <c r="E2195" s="18">
        <v>1</v>
      </c>
      <c r="F2195" s="18">
        <v>325</v>
      </c>
      <c r="G2195" s="19">
        <f t="shared" si="154"/>
        <v>0.5</v>
      </c>
    </row>
    <row r="2196" spans="1:7" ht="15.75">
      <c r="A2196" s="13" t="s">
        <v>701</v>
      </c>
      <c r="B2196" s="14">
        <v>2</v>
      </c>
      <c r="C2196" s="33" t="s">
        <v>445</v>
      </c>
      <c r="D2196" s="14" t="s">
        <v>324</v>
      </c>
      <c r="E2196" s="18">
        <v>1</v>
      </c>
      <c r="F2196" s="18">
        <v>325</v>
      </c>
      <c r="G2196" s="19">
        <f t="shared" si="154"/>
        <v>0.5</v>
      </c>
    </row>
    <row r="2197" spans="1:7" ht="15.75">
      <c r="A2197" s="13"/>
      <c r="B2197" s="14"/>
      <c r="C2197" s="33">
        <v>4714781020831</v>
      </c>
      <c r="D2197" s="14" t="s">
        <v>326</v>
      </c>
      <c r="E2197" s="18">
        <v>1</v>
      </c>
      <c r="F2197" s="18">
        <v>325</v>
      </c>
      <c r="G2197" s="19">
        <f t="shared" si="154"/>
        <v>0.5</v>
      </c>
    </row>
    <row r="2198" spans="1:7" ht="15.75">
      <c r="A2198" s="13" t="s">
        <v>637</v>
      </c>
      <c r="B2198" s="14">
        <v>1</v>
      </c>
      <c r="C2198" s="33" t="s">
        <v>608</v>
      </c>
      <c r="D2198" s="14" t="s">
        <v>323</v>
      </c>
      <c r="E2198" s="18">
        <v>4</v>
      </c>
      <c r="F2198" s="18">
        <v>550</v>
      </c>
      <c r="G2198" s="19">
        <f>F2198/550</f>
        <v>1</v>
      </c>
    </row>
    <row r="2199" spans="1:7" ht="15.75">
      <c r="A2199" s="13" t="s">
        <v>702</v>
      </c>
      <c r="B2199" s="14">
        <v>5</v>
      </c>
      <c r="C2199" s="33" t="s">
        <v>437</v>
      </c>
      <c r="D2199" s="14" t="s">
        <v>438</v>
      </c>
      <c r="E2199" s="18">
        <v>1</v>
      </c>
      <c r="F2199" s="18">
        <v>100</v>
      </c>
      <c r="G2199" s="19">
        <f t="shared" ref="G2199:G2258" si="155">F2199/650</f>
        <v>0.15384615384615385</v>
      </c>
    </row>
    <row r="2200" spans="1:7" ht="15.75">
      <c r="A2200" s="13"/>
      <c r="B2200" s="16"/>
      <c r="C2200" s="33" t="s">
        <v>439</v>
      </c>
      <c r="D2200" s="14" t="s">
        <v>322</v>
      </c>
      <c r="E2200" s="18">
        <v>1</v>
      </c>
      <c r="F2200" s="18">
        <v>300</v>
      </c>
      <c r="G2200" s="19">
        <f t="shared" si="155"/>
        <v>0.46153846153846156</v>
      </c>
    </row>
    <row r="2201" spans="1:7" ht="15.75">
      <c r="A2201" s="13"/>
      <c r="B2201" s="16"/>
      <c r="C2201" s="33" t="s">
        <v>440</v>
      </c>
      <c r="D2201" s="14" t="s">
        <v>307</v>
      </c>
      <c r="E2201" s="18">
        <v>1</v>
      </c>
      <c r="F2201" s="18">
        <v>120</v>
      </c>
      <c r="G2201" s="19">
        <f t="shared" si="155"/>
        <v>0.18461538461538463</v>
      </c>
    </row>
    <row r="2202" spans="1:7" ht="15.75">
      <c r="A2202" s="13"/>
      <c r="B2202" s="16"/>
      <c r="C2202" s="33" t="s">
        <v>441</v>
      </c>
      <c r="D2202" s="14" t="s">
        <v>442</v>
      </c>
      <c r="E2202" s="18">
        <v>1</v>
      </c>
      <c r="F2202" s="18">
        <v>50</v>
      </c>
      <c r="G2202" s="19">
        <f t="shared" si="155"/>
        <v>7.6923076923076927E-2</v>
      </c>
    </row>
    <row r="2203" spans="1:7" ht="15.75">
      <c r="A2203" s="13"/>
      <c r="B2203" s="16"/>
      <c r="C2203" s="33" t="s">
        <v>443</v>
      </c>
      <c r="D2203" s="14" t="s">
        <v>444</v>
      </c>
      <c r="E2203" s="18">
        <v>1</v>
      </c>
      <c r="F2203" s="18">
        <v>80</v>
      </c>
      <c r="G2203" s="19">
        <f t="shared" si="155"/>
        <v>0.12307692307692308</v>
      </c>
    </row>
    <row r="2204" spans="1:7" ht="15.75">
      <c r="A2204" s="13" t="s">
        <v>703</v>
      </c>
      <c r="B2204" s="14">
        <v>5</v>
      </c>
      <c r="C2204" s="33" t="s">
        <v>437</v>
      </c>
      <c r="D2204" s="14" t="s">
        <v>438</v>
      </c>
      <c r="E2204" s="18">
        <v>1</v>
      </c>
      <c r="F2204" s="18">
        <v>100</v>
      </c>
      <c r="G2204" s="19">
        <f t="shared" si="155"/>
        <v>0.15384615384615385</v>
      </c>
    </row>
    <row r="2205" spans="1:7" ht="15.75">
      <c r="A2205" s="13"/>
      <c r="B2205" s="16"/>
      <c r="C2205" s="33" t="s">
        <v>445</v>
      </c>
      <c r="D2205" s="14" t="s">
        <v>324</v>
      </c>
      <c r="E2205" s="18">
        <v>1</v>
      </c>
      <c r="F2205" s="18">
        <v>300</v>
      </c>
      <c r="G2205" s="19">
        <f t="shared" si="155"/>
        <v>0.46153846153846156</v>
      </c>
    </row>
    <row r="2206" spans="1:7" ht="15.75">
      <c r="A2206" s="13"/>
      <c r="B2206" s="16"/>
      <c r="C2206" s="33" t="s">
        <v>446</v>
      </c>
      <c r="D2206" s="14" t="s">
        <v>305</v>
      </c>
      <c r="E2206" s="18">
        <v>1</v>
      </c>
      <c r="F2206" s="18">
        <v>120</v>
      </c>
      <c r="G2206" s="19">
        <f t="shared" si="155"/>
        <v>0.18461538461538463</v>
      </c>
    </row>
    <row r="2207" spans="1:7" ht="15.75">
      <c r="A2207" s="13"/>
      <c r="B2207" s="16"/>
      <c r="C2207" s="33" t="s">
        <v>447</v>
      </c>
      <c r="D2207" s="14" t="s">
        <v>448</v>
      </c>
      <c r="E2207" s="18">
        <v>1</v>
      </c>
      <c r="F2207" s="18">
        <v>50</v>
      </c>
      <c r="G2207" s="19">
        <f t="shared" si="155"/>
        <v>7.6923076923076927E-2</v>
      </c>
    </row>
    <row r="2208" spans="1:7" ht="15.75">
      <c r="A2208" s="13"/>
      <c r="B2208" s="16"/>
      <c r="C2208" s="33" t="s">
        <v>449</v>
      </c>
      <c r="D2208" s="14" t="s">
        <v>450</v>
      </c>
      <c r="E2208" s="18">
        <v>1</v>
      </c>
      <c r="F2208" s="18">
        <v>80</v>
      </c>
      <c r="G2208" s="19">
        <f t="shared" si="155"/>
        <v>0.12307692307692308</v>
      </c>
    </row>
    <row r="2209" spans="1:7" ht="15.75">
      <c r="A2209" s="13" t="s">
        <v>704</v>
      </c>
      <c r="B2209" s="14">
        <v>5</v>
      </c>
      <c r="C2209" s="33" t="s">
        <v>437</v>
      </c>
      <c r="D2209" s="14" t="s">
        <v>438</v>
      </c>
      <c r="E2209" s="18">
        <v>1</v>
      </c>
      <c r="F2209" s="18">
        <v>100</v>
      </c>
      <c r="G2209" s="19">
        <f t="shared" si="155"/>
        <v>0.15384615384615385</v>
      </c>
    </row>
    <row r="2210" spans="1:7" ht="15.75">
      <c r="A2210" s="13"/>
      <c r="B2210" s="16"/>
      <c r="C2210" s="33" t="s">
        <v>445</v>
      </c>
      <c r="D2210" s="14" t="s">
        <v>324</v>
      </c>
      <c r="E2210" s="18">
        <v>1</v>
      </c>
      <c r="F2210" s="18">
        <v>300</v>
      </c>
      <c r="G2210" s="19">
        <f t="shared" si="155"/>
        <v>0.46153846153846156</v>
      </c>
    </row>
    <row r="2211" spans="1:7" ht="15.75">
      <c r="A2211" s="13"/>
      <c r="B2211" s="16"/>
      <c r="C2211" s="33" t="s">
        <v>440</v>
      </c>
      <c r="D2211" s="14" t="s">
        <v>307</v>
      </c>
      <c r="E2211" s="18">
        <v>1</v>
      </c>
      <c r="F2211" s="18">
        <v>120</v>
      </c>
      <c r="G2211" s="19">
        <f t="shared" si="155"/>
        <v>0.18461538461538463</v>
      </c>
    </row>
    <row r="2212" spans="1:7" ht="15.75">
      <c r="A2212" s="13"/>
      <c r="B2212" s="16"/>
      <c r="C2212" s="33" t="s">
        <v>452</v>
      </c>
      <c r="D2212" s="14" t="s">
        <v>453</v>
      </c>
      <c r="E2212" s="18">
        <v>1</v>
      </c>
      <c r="F2212" s="18">
        <v>50</v>
      </c>
      <c r="G2212" s="19">
        <f t="shared" si="155"/>
        <v>7.6923076923076927E-2</v>
      </c>
    </row>
    <row r="2213" spans="1:7" ht="15.75">
      <c r="A2213" s="13"/>
      <c r="B2213" s="16"/>
      <c r="C2213" s="33" t="s">
        <v>443</v>
      </c>
      <c r="D2213" s="14" t="s">
        <v>444</v>
      </c>
      <c r="E2213" s="18">
        <v>1</v>
      </c>
      <c r="F2213" s="18">
        <v>80</v>
      </c>
      <c r="G2213" s="19">
        <f t="shared" si="155"/>
        <v>0.12307692307692308</v>
      </c>
    </row>
    <row r="2214" spans="1:7" ht="15.75">
      <c r="A2214" s="13" t="s">
        <v>705</v>
      </c>
      <c r="B2214" s="14">
        <v>5</v>
      </c>
      <c r="C2214" s="33" t="s">
        <v>437</v>
      </c>
      <c r="D2214" s="14" t="s">
        <v>438</v>
      </c>
      <c r="E2214" s="18">
        <v>1</v>
      </c>
      <c r="F2214" s="18">
        <v>100</v>
      </c>
      <c r="G2214" s="19">
        <f t="shared" si="155"/>
        <v>0.15384615384615385</v>
      </c>
    </row>
    <row r="2215" spans="1:7" ht="15.75">
      <c r="A2215" s="13"/>
      <c r="B2215" s="16"/>
      <c r="C2215" s="33" t="s">
        <v>443</v>
      </c>
      <c r="D2215" s="14" t="s">
        <v>444</v>
      </c>
      <c r="E2215" s="18">
        <v>1</v>
      </c>
      <c r="F2215" s="18">
        <v>300</v>
      </c>
      <c r="G2215" s="19">
        <f t="shared" si="155"/>
        <v>0.46153846153846156</v>
      </c>
    </row>
    <row r="2216" spans="1:7" ht="15.75">
      <c r="A2216" s="13"/>
      <c r="B2216" s="16"/>
      <c r="C2216" s="33" t="s">
        <v>441</v>
      </c>
      <c r="D2216" s="14" t="s">
        <v>442</v>
      </c>
      <c r="E2216" s="18">
        <v>1</v>
      </c>
      <c r="F2216" s="18">
        <v>120</v>
      </c>
      <c r="G2216" s="19">
        <f t="shared" si="155"/>
        <v>0.18461538461538463</v>
      </c>
    </row>
    <row r="2217" spans="1:7" ht="15.75">
      <c r="A2217" s="13"/>
      <c r="B2217" s="16"/>
      <c r="C2217" s="33">
        <v>4714781020800</v>
      </c>
      <c r="D2217" s="14" t="s">
        <v>271</v>
      </c>
      <c r="E2217" s="18">
        <v>1</v>
      </c>
      <c r="F2217" s="18">
        <v>50</v>
      </c>
      <c r="G2217" s="19">
        <f t="shared" si="155"/>
        <v>7.6923076923076927E-2</v>
      </c>
    </row>
    <row r="2218" spans="1:7" ht="15.75">
      <c r="A2218" s="13"/>
      <c r="B2218" s="16"/>
      <c r="C2218" s="33">
        <v>4714781020824</v>
      </c>
      <c r="D2218" s="14" t="s">
        <v>325</v>
      </c>
      <c r="E2218" s="18">
        <v>1</v>
      </c>
      <c r="F2218" s="18">
        <v>80</v>
      </c>
      <c r="G2218" s="19">
        <f t="shared" si="155"/>
        <v>0.12307692307692308</v>
      </c>
    </row>
    <row r="2219" spans="1:7" ht="15.75">
      <c r="A2219" s="13" t="s">
        <v>706</v>
      </c>
      <c r="B2219" s="14">
        <v>5</v>
      </c>
      <c r="C2219" s="33" t="s">
        <v>437</v>
      </c>
      <c r="D2219" s="14" t="s">
        <v>438</v>
      </c>
      <c r="E2219" s="18">
        <v>1</v>
      </c>
      <c r="F2219" s="18">
        <v>100</v>
      </c>
      <c r="G2219" s="19">
        <f t="shared" si="155"/>
        <v>0.15384615384615385</v>
      </c>
    </row>
    <row r="2220" spans="1:7" ht="15.75">
      <c r="A2220" s="13"/>
      <c r="B2220" s="16"/>
      <c r="C2220" s="33" t="s">
        <v>449</v>
      </c>
      <c r="D2220" s="14" t="s">
        <v>450</v>
      </c>
      <c r="E2220" s="18">
        <v>1</v>
      </c>
      <c r="F2220" s="18">
        <v>300</v>
      </c>
      <c r="G2220" s="19">
        <f t="shared" si="155"/>
        <v>0.46153846153846156</v>
      </c>
    </row>
    <row r="2221" spans="1:7" ht="15.75">
      <c r="A2221" s="13"/>
      <c r="B2221" s="16"/>
      <c r="C2221" s="33" t="s">
        <v>447</v>
      </c>
      <c r="D2221" s="14" t="s">
        <v>448</v>
      </c>
      <c r="E2221" s="18">
        <v>1</v>
      </c>
      <c r="F2221" s="18">
        <v>120</v>
      </c>
      <c r="G2221" s="19">
        <f t="shared" si="155"/>
        <v>0.18461538461538463</v>
      </c>
    </row>
    <row r="2222" spans="1:7" ht="15.75">
      <c r="A2222" s="13"/>
      <c r="B2222" s="16"/>
      <c r="C2222" s="33">
        <v>4714781020817</v>
      </c>
      <c r="D2222" s="14" t="s">
        <v>303</v>
      </c>
      <c r="E2222" s="18">
        <v>1</v>
      </c>
      <c r="F2222" s="18">
        <v>50</v>
      </c>
      <c r="G2222" s="19">
        <f t="shared" si="155"/>
        <v>7.6923076923076927E-2</v>
      </c>
    </row>
    <row r="2223" spans="1:7" ht="15.75">
      <c r="A2223" s="13"/>
      <c r="B2223" s="16"/>
      <c r="C2223" s="33" t="s">
        <v>613</v>
      </c>
      <c r="D2223" s="14" t="s">
        <v>326</v>
      </c>
      <c r="E2223" s="18">
        <v>1</v>
      </c>
      <c r="F2223" s="18">
        <v>80</v>
      </c>
      <c r="G2223" s="19">
        <f t="shared" si="155"/>
        <v>0.12307692307692308</v>
      </c>
    </row>
    <row r="2224" spans="1:7" ht="15.75">
      <c r="A2224" s="13" t="s">
        <v>707</v>
      </c>
      <c r="B2224" s="14">
        <v>5</v>
      </c>
      <c r="C2224" s="33" t="s">
        <v>437</v>
      </c>
      <c r="D2224" s="14" t="s">
        <v>438</v>
      </c>
      <c r="E2224" s="18">
        <v>1</v>
      </c>
      <c r="F2224" s="18">
        <v>100</v>
      </c>
      <c r="G2224" s="19">
        <f t="shared" si="155"/>
        <v>0.15384615384615385</v>
      </c>
    </row>
    <row r="2225" spans="1:7" ht="15.75">
      <c r="A2225" s="13"/>
      <c r="B2225" s="16"/>
      <c r="C2225" s="33" t="s">
        <v>443</v>
      </c>
      <c r="D2225" s="14" t="s">
        <v>444</v>
      </c>
      <c r="E2225" s="18">
        <v>1</v>
      </c>
      <c r="F2225" s="18">
        <v>300</v>
      </c>
      <c r="G2225" s="19">
        <f t="shared" si="155"/>
        <v>0.46153846153846156</v>
      </c>
    </row>
    <row r="2226" spans="1:7" ht="15.75">
      <c r="A2226" s="13"/>
      <c r="B2226" s="16"/>
      <c r="C2226" s="33" t="s">
        <v>452</v>
      </c>
      <c r="D2226" s="14" t="s">
        <v>453</v>
      </c>
      <c r="E2226" s="18">
        <v>1</v>
      </c>
      <c r="F2226" s="18">
        <v>120</v>
      </c>
      <c r="G2226" s="19">
        <f t="shared" si="155"/>
        <v>0.18461538461538463</v>
      </c>
    </row>
    <row r="2227" spans="1:7" ht="15.75">
      <c r="A2227" s="13"/>
      <c r="B2227" s="16"/>
      <c r="C2227" s="33">
        <v>4714781020817</v>
      </c>
      <c r="D2227" s="14" t="s">
        <v>303</v>
      </c>
      <c r="E2227" s="18">
        <v>1</v>
      </c>
      <c r="F2227" s="18">
        <v>50</v>
      </c>
      <c r="G2227" s="19">
        <f t="shared" si="155"/>
        <v>7.6923076923076927E-2</v>
      </c>
    </row>
    <row r="2228" spans="1:7" ht="15.75">
      <c r="A2228" s="13"/>
      <c r="B2228" s="16"/>
      <c r="C2228" s="33" t="s">
        <v>613</v>
      </c>
      <c r="D2228" s="14" t="s">
        <v>326</v>
      </c>
      <c r="E2228" s="18">
        <v>1</v>
      </c>
      <c r="F2228" s="18">
        <v>80</v>
      </c>
      <c r="G2228" s="19">
        <f t="shared" si="155"/>
        <v>0.12307692307692308</v>
      </c>
    </row>
    <row r="2229" spans="1:7" ht="15.75">
      <c r="A2229" s="13" t="s">
        <v>620</v>
      </c>
      <c r="B2229" s="13">
        <v>5</v>
      </c>
      <c r="C2229" s="32" t="s">
        <v>437</v>
      </c>
      <c r="D2229" s="14" t="s">
        <v>438</v>
      </c>
      <c r="E2229" s="14">
        <v>1</v>
      </c>
      <c r="F2229" s="18">
        <v>100</v>
      </c>
      <c r="G2229" s="19">
        <f t="shared" si="155"/>
        <v>0.15384615384615385</v>
      </c>
    </row>
    <row r="2230" spans="1:7" ht="15.75">
      <c r="A2230" s="13"/>
      <c r="B2230" s="13"/>
      <c r="C2230" s="32" t="s">
        <v>439</v>
      </c>
      <c r="D2230" s="14" t="s">
        <v>322</v>
      </c>
      <c r="E2230" s="14">
        <v>1</v>
      </c>
      <c r="F2230" s="18">
        <v>300</v>
      </c>
      <c r="G2230" s="19">
        <f t="shared" si="155"/>
        <v>0.46153846153846156</v>
      </c>
    </row>
    <row r="2231" spans="1:7" ht="15.75">
      <c r="A2231" s="13"/>
      <c r="B2231" s="13"/>
      <c r="C2231" s="32" t="s">
        <v>440</v>
      </c>
      <c r="D2231" s="14" t="s">
        <v>307</v>
      </c>
      <c r="E2231" s="14">
        <v>1</v>
      </c>
      <c r="F2231" s="18">
        <v>120</v>
      </c>
      <c r="G2231" s="19">
        <f t="shared" si="155"/>
        <v>0.18461538461538463</v>
      </c>
    </row>
    <row r="2232" spans="1:7" ht="15.75">
      <c r="A2232" s="13"/>
      <c r="B2232" s="13"/>
      <c r="C2232" s="32" t="s">
        <v>441</v>
      </c>
      <c r="D2232" s="14" t="s">
        <v>442</v>
      </c>
      <c r="E2232" s="14">
        <v>1</v>
      </c>
      <c r="F2232" s="18">
        <v>50</v>
      </c>
      <c r="G2232" s="19">
        <f t="shared" si="155"/>
        <v>7.6923076923076927E-2</v>
      </c>
    </row>
    <row r="2233" spans="1:7" ht="15.75">
      <c r="A2233" s="13"/>
      <c r="B2233" s="13"/>
      <c r="C2233" s="32" t="s">
        <v>443</v>
      </c>
      <c r="D2233" s="14" t="s">
        <v>444</v>
      </c>
      <c r="E2233" s="14">
        <v>1</v>
      </c>
      <c r="F2233" s="18">
        <v>80</v>
      </c>
      <c r="G2233" s="19">
        <f t="shared" si="155"/>
        <v>0.12307692307692308</v>
      </c>
    </row>
    <row r="2234" spans="1:7" ht="15.75">
      <c r="A2234" s="13" t="s">
        <v>621</v>
      </c>
      <c r="B2234" s="13">
        <v>5</v>
      </c>
      <c r="C2234" s="32" t="s">
        <v>437</v>
      </c>
      <c r="D2234" s="14" t="s">
        <v>438</v>
      </c>
      <c r="E2234" s="14">
        <v>1</v>
      </c>
      <c r="F2234" s="18">
        <v>100</v>
      </c>
      <c r="G2234" s="19">
        <f t="shared" si="155"/>
        <v>0.15384615384615385</v>
      </c>
    </row>
    <row r="2235" spans="1:7" ht="15.75">
      <c r="A2235" s="13"/>
      <c r="B2235" s="13"/>
      <c r="C2235" s="32" t="s">
        <v>445</v>
      </c>
      <c r="D2235" s="14" t="s">
        <v>324</v>
      </c>
      <c r="E2235" s="14">
        <v>1</v>
      </c>
      <c r="F2235" s="18">
        <v>300</v>
      </c>
      <c r="G2235" s="19">
        <f t="shared" si="155"/>
        <v>0.46153846153846156</v>
      </c>
    </row>
    <row r="2236" spans="1:7" ht="15.75">
      <c r="A2236" s="13"/>
      <c r="B2236" s="13"/>
      <c r="C2236" s="32" t="s">
        <v>446</v>
      </c>
      <c r="D2236" s="14" t="s">
        <v>305</v>
      </c>
      <c r="E2236" s="14">
        <v>1</v>
      </c>
      <c r="F2236" s="18">
        <v>120</v>
      </c>
      <c r="G2236" s="19">
        <f t="shared" si="155"/>
        <v>0.18461538461538463</v>
      </c>
    </row>
    <row r="2237" spans="1:7" ht="15.75">
      <c r="A2237" s="13"/>
      <c r="B2237" s="13"/>
      <c r="C2237" s="32" t="s">
        <v>447</v>
      </c>
      <c r="D2237" s="14" t="s">
        <v>448</v>
      </c>
      <c r="E2237" s="14">
        <v>1</v>
      </c>
      <c r="F2237" s="18">
        <v>50</v>
      </c>
      <c r="G2237" s="19">
        <f t="shared" si="155"/>
        <v>7.6923076923076927E-2</v>
      </c>
    </row>
    <row r="2238" spans="1:7" ht="15.75">
      <c r="A2238" s="13"/>
      <c r="B2238" s="13"/>
      <c r="C2238" s="32" t="s">
        <v>449</v>
      </c>
      <c r="D2238" s="14" t="s">
        <v>450</v>
      </c>
      <c r="E2238" s="14">
        <v>1</v>
      </c>
      <c r="F2238" s="18">
        <v>80</v>
      </c>
      <c r="G2238" s="19">
        <f t="shared" si="155"/>
        <v>0.12307692307692308</v>
      </c>
    </row>
    <row r="2239" spans="1:7" ht="15.75">
      <c r="A2239" s="13" t="s">
        <v>622</v>
      </c>
      <c r="B2239" s="13">
        <v>5</v>
      </c>
      <c r="C2239" s="32" t="s">
        <v>437</v>
      </c>
      <c r="D2239" s="14" t="s">
        <v>438</v>
      </c>
      <c r="E2239" s="14">
        <v>1</v>
      </c>
      <c r="F2239" s="18">
        <v>100</v>
      </c>
      <c r="G2239" s="19">
        <f t="shared" si="155"/>
        <v>0.15384615384615385</v>
      </c>
    </row>
    <row r="2240" spans="1:7" ht="15.75">
      <c r="A2240" s="13"/>
      <c r="B2240" s="13"/>
      <c r="C2240" s="32" t="s">
        <v>445</v>
      </c>
      <c r="D2240" s="14" t="s">
        <v>324</v>
      </c>
      <c r="E2240" s="14">
        <v>1</v>
      </c>
      <c r="F2240" s="18">
        <v>300</v>
      </c>
      <c r="G2240" s="19">
        <f t="shared" si="155"/>
        <v>0.46153846153846156</v>
      </c>
    </row>
    <row r="2241" spans="1:7" ht="15.75">
      <c r="A2241" s="13"/>
      <c r="B2241" s="13"/>
      <c r="C2241" s="32" t="s">
        <v>440</v>
      </c>
      <c r="D2241" s="14" t="s">
        <v>307</v>
      </c>
      <c r="E2241" s="14">
        <v>1</v>
      </c>
      <c r="F2241" s="18">
        <v>120</v>
      </c>
      <c r="G2241" s="19">
        <f t="shared" si="155"/>
        <v>0.18461538461538463</v>
      </c>
    </row>
    <row r="2242" spans="1:7" ht="15.75">
      <c r="A2242" s="13"/>
      <c r="B2242" s="13"/>
      <c r="C2242" s="32" t="s">
        <v>452</v>
      </c>
      <c r="D2242" s="14" t="s">
        <v>453</v>
      </c>
      <c r="E2242" s="14">
        <v>1</v>
      </c>
      <c r="F2242" s="18">
        <v>50</v>
      </c>
      <c r="G2242" s="19">
        <f t="shared" si="155"/>
        <v>7.6923076923076927E-2</v>
      </c>
    </row>
    <row r="2243" spans="1:7" ht="15.75">
      <c r="A2243" s="13"/>
      <c r="B2243" s="13"/>
      <c r="C2243" s="32" t="s">
        <v>443</v>
      </c>
      <c r="D2243" s="14" t="s">
        <v>444</v>
      </c>
      <c r="E2243" s="14">
        <v>1</v>
      </c>
      <c r="F2243" s="18">
        <v>80</v>
      </c>
      <c r="G2243" s="19">
        <f t="shared" si="155"/>
        <v>0.12307692307692308</v>
      </c>
    </row>
    <row r="2244" spans="1:7" ht="15.75">
      <c r="A2244" s="13" t="s">
        <v>623</v>
      </c>
      <c r="B2244" s="13">
        <v>5</v>
      </c>
      <c r="C2244" s="32" t="s">
        <v>437</v>
      </c>
      <c r="D2244" s="14" t="s">
        <v>438</v>
      </c>
      <c r="E2244" s="14">
        <v>1</v>
      </c>
      <c r="F2244" s="18">
        <v>100</v>
      </c>
      <c r="G2244" s="19">
        <f t="shared" si="155"/>
        <v>0.15384615384615385</v>
      </c>
    </row>
    <row r="2245" spans="1:7" ht="15.75">
      <c r="A2245" s="13"/>
      <c r="B2245" s="13"/>
      <c r="C2245" s="32" t="s">
        <v>443</v>
      </c>
      <c r="D2245" s="14" t="s">
        <v>444</v>
      </c>
      <c r="E2245" s="14">
        <v>1</v>
      </c>
      <c r="F2245" s="18">
        <v>300</v>
      </c>
      <c r="G2245" s="19">
        <f t="shared" si="155"/>
        <v>0.46153846153846156</v>
      </c>
    </row>
    <row r="2246" spans="1:7" ht="15.75">
      <c r="A2246" s="13"/>
      <c r="B2246" s="13"/>
      <c r="C2246" s="32" t="s">
        <v>441</v>
      </c>
      <c r="D2246" s="14" t="s">
        <v>442</v>
      </c>
      <c r="E2246" s="14">
        <v>1</v>
      </c>
      <c r="F2246" s="18">
        <v>120</v>
      </c>
      <c r="G2246" s="19">
        <f t="shared" si="155"/>
        <v>0.18461538461538463</v>
      </c>
    </row>
    <row r="2247" spans="1:7" ht="15.75">
      <c r="A2247" s="13"/>
      <c r="B2247" s="13"/>
      <c r="C2247" s="32">
        <v>4714781020800</v>
      </c>
      <c r="D2247" s="14" t="s">
        <v>271</v>
      </c>
      <c r="E2247" s="14">
        <v>1</v>
      </c>
      <c r="F2247" s="18">
        <v>50</v>
      </c>
      <c r="G2247" s="19">
        <f t="shared" si="155"/>
        <v>7.6923076923076927E-2</v>
      </c>
    </row>
    <row r="2248" spans="1:7" ht="15.75">
      <c r="A2248" s="13"/>
      <c r="B2248" s="13"/>
      <c r="C2248" s="32">
        <v>4714781020824</v>
      </c>
      <c r="D2248" s="14" t="s">
        <v>325</v>
      </c>
      <c r="E2248" s="14">
        <v>1</v>
      </c>
      <c r="F2248" s="18">
        <v>80</v>
      </c>
      <c r="G2248" s="19">
        <f t="shared" si="155"/>
        <v>0.12307692307692308</v>
      </c>
    </row>
    <row r="2249" spans="1:7" ht="15.75">
      <c r="A2249" s="13" t="s">
        <v>625</v>
      </c>
      <c r="B2249" s="13">
        <v>5</v>
      </c>
      <c r="C2249" s="32" t="s">
        <v>437</v>
      </c>
      <c r="D2249" s="14" t="s">
        <v>438</v>
      </c>
      <c r="E2249" s="14">
        <v>1</v>
      </c>
      <c r="F2249" s="18">
        <v>100</v>
      </c>
      <c r="G2249" s="19">
        <f t="shared" si="155"/>
        <v>0.15384615384615385</v>
      </c>
    </row>
    <row r="2250" spans="1:7" ht="15.75">
      <c r="A2250" s="13"/>
      <c r="B2250" s="13"/>
      <c r="C2250" s="32" t="s">
        <v>449</v>
      </c>
      <c r="D2250" s="14" t="s">
        <v>450</v>
      </c>
      <c r="E2250" s="14">
        <v>1</v>
      </c>
      <c r="F2250" s="18">
        <v>300</v>
      </c>
      <c r="G2250" s="19">
        <f t="shared" si="155"/>
        <v>0.46153846153846156</v>
      </c>
    </row>
    <row r="2251" spans="1:7" ht="15.75">
      <c r="A2251" s="13"/>
      <c r="B2251" s="13"/>
      <c r="C2251" s="32" t="s">
        <v>447</v>
      </c>
      <c r="D2251" s="14" t="s">
        <v>448</v>
      </c>
      <c r="E2251" s="14">
        <v>1</v>
      </c>
      <c r="F2251" s="18">
        <v>120</v>
      </c>
      <c r="G2251" s="19">
        <f t="shared" si="155"/>
        <v>0.18461538461538463</v>
      </c>
    </row>
    <row r="2252" spans="1:7" ht="15.75">
      <c r="A2252" s="13"/>
      <c r="B2252" s="13"/>
      <c r="C2252" s="32">
        <v>4714781020817</v>
      </c>
      <c r="D2252" s="14" t="s">
        <v>303</v>
      </c>
      <c r="E2252" s="14">
        <v>1</v>
      </c>
      <c r="F2252" s="18">
        <v>50</v>
      </c>
      <c r="G2252" s="19">
        <f t="shared" si="155"/>
        <v>7.6923076923076927E-2</v>
      </c>
    </row>
    <row r="2253" spans="1:7" ht="15.75">
      <c r="A2253" s="13"/>
      <c r="B2253" s="13"/>
      <c r="C2253" s="32" t="s">
        <v>613</v>
      </c>
      <c r="D2253" s="14" t="s">
        <v>326</v>
      </c>
      <c r="E2253" s="14">
        <v>1</v>
      </c>
      <c r="F2253" s="18">
        <v>80</v>
      </c>
      <c r="G2253" s="19">
        <f t="shared" si="155"/>
        <v>0.12307692307692308</v>
      </c>
    </row>
    <row r="2254" spans="1:7" ht="15.75">
      <c r="A2254" s="13" t="s">
        <v>624</v>
      </c>
      <c r="B2254" s="13">
        <v>5</v>
      </c>
      <c r="C2254" s="32" t="s">
        <v>437</v>
      </c>
      <c r="D2254" s="14" t="s">
        <v>438</v>
      </c>
      <c r="E2254" s="14">
        <v>1</v>
      </c>
      <c r="F2254" s="18">
        <v>100</v>
      </c>
      <c r="G2254" s="19">
        <f t="shared" si="155"/>
        <v>0.15384615384615385</v>
      </c>
    </row>
    <row r="2255" spans="1:7" ht="15.75">
      <c r="A2255" s="13"/>
      <c r="B2255" s="13"/>
      <c r="C2255" s="32" t="s">
        <v>443</v>
      </c>
      <c r="D2255" s="14" t="s">
        <v>444</v>
      </c>
      <c r="E2255" s="14">
        <v>1</v>
      </c>
      <c r="F2255" s="18">
        <v>300</v>
      </c>
      <c r="G2255" s="19">
        <f t="shared" si="155"/>
        <v>0.46153846153846156</v>
      </c>
    </row>
    <row r="2256" spans="1:7" ht="15.75">
      <c r="A2256" s="13"/>
      <c r="B2256" s="13"/>
      <c r="C2256" s="32" t="s">
        <v>452</v>
      </c>
      <c r="D2256" s="14" t="s">
        <v>453</v>
      </c>
      <c r="E2256" s="14">
        <v>1</v>
      </c>
      <c r="F2256" s="18">
        <v>120</v>
      </c>
      <c r="G2256" s="19">
        <f t="shared" si="155"/>
        <v>0.18461538461538463</v>
      </c>
    </row>
    <row r="2257" spans="1:7" ht="15.75">
      <c r="A2257" s="13"/>
      <c r="B2257" s="13"/>
      <c r="C2257" s="32">
        <v>4714781020817</v>
      </c>
      <c r="D2257" s="14" t="s">
        <v>303</v>
      </c>
      <c r="E2257" s="14">
        <v>1</v>
      </c>
      <c r="F2257" s="18">
        <v>50</v>
      </c>
      <c r="G2257" s="19">
        <f t="shared" si="155"/>
        <v>7.6923076923076927E-2</v>
      </c>
    </row>
    <row r="2258" spans="1:7" ht="15.75">
      <c r="A2258" s="13"/>
      <c r="B2258" s="13"/>
      <c r="C2258" s="32" t="s">
        <v>613</v>
      </c>
      <c r="D2258" s="14" t="s">
        <v>326</v>
      </c>
      <c r="E2258" s="14">
        <v>1</v>
      </c>
      <c r="F2258" s="18">
        <v>80</v>
      </c>
      <c r="G2258" s="19">
        <f t="shared" si="155"/>
        <v>0.12307692307692308</v>
      </c>
    </row>
    <row r="2259" spans="1:7" ht="15.75">
      <c r="A2259" s="13" t="s">
        <v>506</v>
      </c>
      <c r="B2259" s="13">
        <v>3</v>
      </c>
      <c r="C2259" s="36">
        <v>4714781021005</v>
      </c>
      <c r="D2259" s="16" t="s">
        <v>167</v>
      </c>
      <c r="E2259" s="18">
        <v>1</v>
      </c>
      <c r="F2259" s="18">
        <v>126</v>
      </c>
      <c r="G2259" s="19">
        <f t="shared" ref="G2259:G2264" si="156">F2259/380</f>
        <v>0.33157894736842103</v>
      </c>
    </row>
    <row r="2260" spans="1:7" ht="15.75">
      <c r="A2260" s="13"/>
      <c r="B2260" s="21"/>
      <c r="C2260" s="36">
        <v>4714781021012</v>
      </c>
      <c r="D2260" s="16" t="s">
        <v>168</v>
      </c>
      <c r="E2260" s="18">
        <v>1</v>
      </c>
      <c r="F2260" s="18">
        <v>126</v>
      </c>
      <c r="G2260" s="19">
        <f t="shared" si="156"/>
        <v>0.33157894736842103</v>
      </c>
    </row>
    <row r="2261" spans="1:7" ht="15.75">
      <c r="A2261" s="13"/>
      <c r="B2261" s="21"/>
      <c r="C2261" s="36">
        <v>4714781021029</v>
      </c>
      <c r="D2261" s="16" t="s">
        <v>169</v>
      </c>
      <c r="E2261" s="18">
        <v>1</v>
      </c>
      <c r="F2261" s="18">
        <v>128</v>
      </c>
      <c r="G2261" s="19">
        <f t="shared" si="156"/>
        <v>0.33684210526315789</v>
      </c>
    </row>
    <row r="2262" spans="1:7" ht="15.75">
      <c r="A2262" s="13" t="s">
        <v>507</v>
      </c>
      <c r="B2262" s="13">
        <v>1</v>
      </c>
      <c r="C2262" s="36">
        <v>4714781021029</v>
      </c>
      <c r="D2262" s="16" t="s">
        <v>169</v>
      </c>
      <c r="E2262" s="18">
        <v>3</v>
      </c>
      <c r="F2262" s="18">
        <v>380</v>
      </c>
      <c r="G2262" s="19">
        <f t="shared" si="156"/>
        <v>1</v>
      </c>
    </row>
    <row r="2263" spans="1:7" ht="15.75">
      <c r="A2263" s="13" t="s">
        <v>508</v>
      </c>
      <c r="B2263" s="13">
        <v>1</v>
      </c>
      <c r="C2263" s="36">
        <v>4714781021012</v>
      </c>
      <c r="D2263" s="16" t="s">
        <v>168</v>
      </c>
      <c r="E2263" s="18">
        <v>3</v>
      </c>
      <c r="F2263" s="18">
        <v>380</v>
      </c>
      <c r="G2263" s="19">
        <f t="shared" si="156"/>
        <v>1</v>
      </c>
    </row>
    <row r="2264" spans="1:7" ht="15.75">
      <c r="A2264" s="13" t="s">
        <v>509</v>
      </c>
      <c r="B2264" s="13">
        <v>1</v>
      </c>
      <c r="C2264" s="36">
        <v>4714781021005</v>
      </c>
      <c r="D2264" s="16" t="s">
        <v>167</v>
      </c>
      <c r="E2264" s="18">
        <v>3</v>
      </c>
      <c r="F2264" s="18">
        <v>380</v>
      </c>
      <c r="G2264" s="19">
        <f t="shared" si="156"/>
        <v>1</v>
      </c>
    </row>
    <row r="2265" spans="1:7" ht="15.75">
      <c r="A2265" s="13" t="s">
        <v>510</v>
      </c>
      <c r="B2265" s="13">
        <v>3</v>
      </c>
      <c r="C2265" s="36">
        <v>4714781021005</v>
      </c>
      <c r="D2265" s="16" t="s">
        <v>167</v>
      </c>
      <c r="E2265" s="14">
        <v>2</v>
      </c>
      <c r="F2265" s="14">
        <v>245</v>
      </c>
      <c r="G2265" s="19">
        <f t="shared" ref="G2265:G2276" si="157">F2265/735</f>
        <v>0.33333333333333331</v>
      </c>
    </row>
    <row r="2266" spans="1:7" ht="15.75">
      <c r="A2266" s="13"/>
      <c r="B2266" s="21"/>
      <c r="C2266" s="36">
        <v>4714781021012</v>
      </c>
      <c r="D2266" s="16" t="s">
        <v>168</v>
      </c>
      <c r="E2266" s="14">
        <v>2</v>
      </c>
      <c r="F2266" s="14">
        <v>245</v>
      </c>
      <c r="G2266" s="19">
        <f t="shared" si="157"/>
        <v>0.33333333333333331</v>
      </c>
    </row>
    <row r="2267" spans="1:7" ht="15.75">
      <c r="A2267" s="13"/>
      <c r="B2267" s="21"/>
      <c r="C2267" s="36">
        <v>4714781021029</v>
      </c>
      <c r="D2267" s="16" t="s">
        <v>169</v>
      </c>
      <c r="E2267" s="14">
        <v>2</v>
      </c>
      <c r="F2267" s="14">
        <v>245</v>
      </c>
      <c r="G2267" s="19">
        <f t="shared" si="157"/>
        <v>0.33333333333333331</v>
      </c>
    </row>
    <row r="2268" spans="1:7" ht="15.75">
      <c r="A2268" s="13" t="s">
        <v>511</v>
      </c>
      <c r="B2268" s="13">
        <v>1</v>
      </c>
      <c r="C2268" s="36">
        <v>4714781021029</v>
      </c>
      <c r="D2268" s="16" t="s">
        <v>169</v>
      </c>
      <c r="E2268" s="14">
        <v>6</v>
      </c>
      <c r="F2268" s="14">
        <v>735</v>
      </c>
      <c r="G2268" s="19">
        <f t="shared" si="157"/>
        <v>1</v>
      </c>
    </row>
    <row r="2269" spans="1:7" ht="15.75">
      <c r="A2269" s="13" t="s">
        <v>512</v>
      </c>
      <c r="B2269" s="13">
        <v>1</v>
      </c>
      <c r="C2269" s="36">
        <v>4714781021012</v>
      </c>
      <c r="D2269" s="16" t="s">
        <v>168</v>
      </c>
      <c r="E2269" s="14">
        <v>6</v>
      </c>
      <c r="F2269" s="14">
        <v>735</v>
      </c>
      <c r="G2269" s="19">
        <f t="shared" si="157"/>
        <v>1</v>
      </c>
    </row>
    <row r="2270" spans="1:7" ht="15.75">
      <c r="A2270" s="13" t="s">
        <v>513</v>
      </c>
      <c r="B2270" s="13">
        <v>1</v>
      </c>
      <c r="C2270" s="36">
        <v>4714781021005</v>
      </c>
      <c r="D2270" s="16" t="s">
        <v>167</v>
      </c>
      <c r="E2270" s="14">
        <v>6</v>
      </c>
      <c r="F2270" s="14">
        <v>735</v>
      </c>
      <c r="G2270" s="19">
        <f t="shared" si="157"/>
        <v>1</v>
      </c>
    </row>
    <row r="2271" spans="1:7" ht="15.75">
      <c r="A2271" s="13" t="s">
        <v>514</v>
      </c>
      <c r="B2271" s="13">
        <v>2</v>
      </c>
      <c r="C2271" s="36">
        <v>4714781021029</v>
      </c>
      <c r="D2271" s="16" t="s">
        <v>169</v>
      </c>
      <c r="E2271" s="14">
        <v>3</v>
      </c>
      <c r="F2271" s="14">
        <v>368</v>
      </c>
      <c r="G2271" s="19">
        <f t="shared" si="157"/>
        <v>0.50068027210884358</v>
      </c>
    </row>
    <row r="2272" spans="1:7" ht="15.75">
      <c r="A2272" s="13"/>
      <c r="B2272" s="13"/>
      <c r="C2272" s="36">
        <v>4714781021012</v>
      </c>
      <c r="D2272" s="16" t="s">
        <v>168</v>
      </c>
      <c r="E2272" s="14">
        <v>3</v>
      </c>
      <c r="F2272" s="14">
        <v>367</v>
      </c>
      <c r="G2272" s="19">
        <f t="shared" si="157"/>
        <v>0.49931972789115647</v>
      </c>
    </row>
    <row r="2273" spans="1:7" ht="15.75">
      <c r="A2273" s="13" t="s">
        <v>515</v>
      </c>
      <c r="B2273" s="13">
        <v>2</v>
      </c>
      <c r="C2273" s="36">
        <v>4714781021029</v>
      </c>
      <c r="D2273" s="16" t="s">
        <v>169</v>
      </c>
      <c r="E2273" s="14">
        <v>3</v>
      </c>
      <c r="F2273" s="14">
        <v>368</v>
      </c>
      <c r="G2273" s="19">
        <f t="shared" si="157"/>
        <v>0.50068027210884358</v>
      </c>
    </row>
    <row r="2274" spans="1:7" ht="15.75">
      <c r="A2274" s="13"/>
      <c r="B2274" s="13"/>
      <c r="C2274" s="36">
        <v>4714781021005</v>
      </c>
      <c r="D2274" s="16" t="s">
        <v>167</v>
      </c>
      <c r="E2274" s="14">
        <v>3</v>
      </c>
      <c r="F2274" s="14">
        <v>367</v>
      </c>
      <c r="G2274" s="19">
        <f t="shared" si="157"/>
        <v>0.49931972789115647</v>
      </c>
    </row>
    <row r="2275" spans="1:7" ht="15.75">
      <c r="A2275" s="13" t="s">
        <v>516</v>
      </c>
      <c r="B2275" s="13">
        <v>2</v>
      </c>
      <c r="C2275" s="36">
        <v>4714781021012</v>
      </c>
      <c r="D2275" s="16" t="s">
        <v>168</v>
      </c>
      <c r="E2275" s="14">
        <v>3</v>
      </c>
      <c r="F2275" s="14">
        <v>368</v>
      </c>
      <c r="G2275" s="19">
        <f t="shared" si="157"/>
        <v>0.50068027210884358</v>
      </c>
    </row>
    <row r="2276" spans="1:7" ht="15.75">
      <c r="A2276" s="13"/>
      <c r="B2276" s="13"/>
      <c r="C2276" s="36">
        <v>4714781021005</v>
      </c>
      <c r="D2276" s="16" t="s">
        <v>167</v>
      </c>
      <c r="E2276" s="14">
        <v>3</v>
      </c>
      <c r="F2276" s="14">
        <v>367</v>
      </c>
      <c r="G2276" s="19">
        <f t="shared" si="157"/>
        <v>0.49931972789115647</v>
      </c>
    </row>
    <row r="2277" spans="1:7" ht="15.75">
      <c r="A2277" s="13" t="s">
        <v>517</v>
      </c>
      <c r="B2277" s="13">
        <v>3</v>
      </c>
      <c r="C2277" s="36">
        <v>4714781021005</v>
      </c>
      <c r="D2277" s="16" t="s">
        <v>167</v>
      </c>
      <c r="E2277" s="14">
        <v>3</v>
      </c>
      <c r="F2277" s="14">
        <v>360</v>
      </c>
      <c r="G2277" s="19">
        <f t="shared" ref="G2277:G2288" si="158">F2277/1080</f>
        <v>0.33333333333333331</v>
      </c>
    </row>
    <row r="2278" spans="1:7" ht="15.75">
      <c r="A2278" s="13"/>
      <c r="B2278" s="13"/>
      <c r="C2278" s="36">
        <v>4714781021012</v>
      </c>
      <c r="D2278" s="16" t="s">
        <v>168</v>
      </c>
      <c r="E2278" s="14">
        <v>3</v>
      </c>
      <c r="F2278" s="14">
        <v>360</v>
      </c>
      <c r="G2278" s="19">
        <f t="shared" si="158"/>
        <v>0.33333333333333331</v>
      </c>
    </row>
    <row r="2279" spans="1:7" ht="15.75">
      <c r="A2279" s="13"/>
      <c r="B2279" s="13"/>
      <c r="C2279" s="36">
        <v>4714781021029</v>
      </c>
      <c r="D2279" s="16" t="s">
        <v>169</v>
      </c>
      <c r="E2279" s="14">
        <v>3</v>
      </c>
      <c r="F2279" s="14">
        <v>360</v>
      </c>
      <c r="G2279" s="19">
        <f t="shared" si="158"/>
        <v>0.33333333333333331</v>
      </c>
    </row>
    <row r="2280" spans="1:7" ht="15.75">
      <c r="A2280" s="13" t="s">
        <v>518</v>
      </c>
      <c r="B2280" s="13">
        <v>1</v>
      </c>
      <c r="C2280" s="36">
        <v>4714781021029</v>
      </c>
      <c r="D2280" s="16" t="s">
        <v>169</v>
      </c>
      <c r="E2280" s="14">
        <v>9</v>
      </c>
      <c r="F2280" s="14">
        <v>1080</v>
      </c>
      <c r="G2280" s="19">
        <f t="shared" si="158"/>
        <v>1</v>
      </c>
    </row>
    <row r="2281" spans="1:7" ht="15.75">
      <c r="A2281" s="13" t="s">
        <v>519</v>
      </c>
      <c r="B2281" s="13">
        <v>1</v>
      </c>
      <c r="C2281" s="36">
        <v>4714781021012</v>
      </c>
      <c r="D2281" s="16" t="s">
        <v>168</v>
      </c>
      <c r="E2281" s="14">
        <v>9</v>
      </c>
      <c r="F2281" s="14">
        <v>1080</v>
      </c>
      <c r="G2281" s="19">
        <f t="shared" si="158"/>
        <v>1</v>
      </c>
    </row>
    <row r="2282" spans="1:7" ht="15.75">
      <c r="A2282" s="13" t="s">
        <v>520</v>
      </c>
      <c r="B2282" s="13">
        <v>1</v>
      </c>
      <c r="C2282" s="36">
        <v>4714781021005</v>
      </c>
      <c r="D2282" s="16" t="s">
        <v>167</v>
      </c>
      <c r="E2282" s="14">
        <v>9</v>
      </c>
      <c r="F2282" s="14">
        <v>1080</v>
      </c>
      <c r="G2282" s="19">
        <f t="shared" si="158"/>
        <v>1</v>
      </c>
    </row>
    <row r="2283" spans="1:7" ht="15.75">
      <c r="A2283" s="13" t="s">
        <v>521</v>
      </c>
      <c r="B2283" s="13">
        <v>2</v>
      </c>
      <c r="C2283" s="36">
        <v>4714781021029</v>
      </c>
      <c r="D2283" s="16" t="s">
        <v>169</v>
      </c>
      <c r="E2283" s="14">
        <v>5</v>
      </c>
      <c r="F2283" s="14">
        <v>600</v>
      </c>
      <c r="G2283" s="19">
        <f t="shared" si="158"/>
        <v>0.55555555555555558</v>
      </c>
    </row>
    <row r="2284" spans="1:7" ht="15.75">
      <c r="A2284" s="13"/>
      <c r="B2284" s="13"/>
      <c r="C2284" s="36">
        <v>4714781021012</v>
      </c>
      <c r="D2284" s="16" t="s">
        <v>168</v>
      </c>
      <c r="E2284" s="14">
        <v>4</v>
      </c>
      <c r="F2284" s="14">
        <v>480</v>
      </c>
      <c r="G2284" s="19">
        <f t="shared" si="158"/>
        <v>0.44444444444444442</v>
      </c>
    </row>
    <row r="2285" spans="1:7" ht="15.75">
      <c r="A2285" s="13" t="s">
        <v>522</v>
      </c>
      <c r="B2285" s="13">
        <v>2</v>
      </c>
      <c r="C2285" s="36">
        <v>4714781021029</v>
      </c>
      <c r="D2285" s="16" t="s">
        <v>169</v>
      </c>
      <c r="E2285" s="14">
        <v>5</v>
      </c>
      <c r="F2285" s="14">
        <v>600</v>
      </c>
      <c r="G2285" s="19">
        <f t="shared" si="158"/>
        <v>0.55555555555555558</v>
      </c>
    </row>
    <row r="2286" spans="1:7" ht="15.75">
      <c r="A2286" s="13"/>
      <c r="B2286" s="13"/>
      <c r="C2286" s="36">
        <v>4714781021005</v>
      </c>
      <c r="D2286" s="16" t="s">
        <v>167</v>
      </c>
      <c r="E2286" s="14">
        <v>4</v>
      </c>
      <c r="F2286" s="14">
        <v>480</v>
      </c>
      <c r="G2286" s="19">
        <f t="shared" si="158"/>
        <v>0.44444444444444442</v>
      </c>
    </row>
    <row r="2287" spans="1:7" ht="15.75">
      <c r="A2287" s="13" t="s">
        <v>523</v>
      </c>
      <c r="B2287" s="13">
        <v>2</v>
      </c>
      <c r="C2287" s="36">
        <v>4714781021012</v>
      </c>
      <c r="D2287" s="16" t="s">
        <v>168</v>
      </c>
      <c r="E2287" s="14">
        <v>5</v>
      </c>
      <c r="F2287" s="14">
        <v>600</v>
      </c>
      <c r="G2287" s="19">
        <f t="shared" si="158"/>
        <v>0.55555555555555558</v>
      </c>
    </row>
    <row r="2288" spans="1:7" ht="15.75">
      <c r="A2288" s="13"/>
      <c r="B2288" s="13"/>
      <c r="C2288" s="36">
        <v>4714781021005</v>
      </c>
      <c r="D2288" s="16" t="s">
        <v>167</v>
      </c>
      <c r="E2288" s="14">
        <v>4</v>
      </c>
      <c r="F2288" s="14">
        <v>480</v>
      </c>
      <c r="G2288" s="19">
        <f t="shared" si="158"/>
        <v>0.44444444444444442</v>
      </c>
    </row>
    <row r="2289" spans="1:7" ht="15.75">
      <c r="A2289" s="13" t="s">
        <v>524</v>
      </c>
      <c r="B2289" s="13">
        <v>6</v>
      </c>
      <c r="C2289" s="36">
        <v>4714781021029</v>
      </c>
      <c r="D2289" s="16" t="s">
        <v>169</v>
      </c>
      <c r="E2289" s="14">
        <v>1</v>
      </c>
      <c r="F2289" s="14">
        <v>133</v>
      </c>
      <c r="G2289" s="19">
        <f t="shared" ref="G2289:G2312" si="159">F2289/799</f>
        <v>0.16645807259073842</v>
      </c>
    </row>
    <row r="2290" spans="1:7" ht="15.75">
      <c r="A2290" s="13"/>
      <c r="B2290" s="13"/>
      <c r="C2290" s="36">
        <v>4714781021012</v>
      </c>
      <c r="D2290" s="16" t="s">
        <v>168</v>
      </c>
      <c r="E2290" s="14">
        <v>1</v>
      </c>
      <c r="F2290" s="14">
        <v>133</v>
      </c>
      <c r="G2290" s="19">
        <f t="shared" si="159"/>
        <v>0.16645807259073842</v>
      </c>
    </row>
    <row r="2291" spans="1:7" ht="15.75">
      <c r="A2291" s="13"/>
      <c r="B2291" s="13"/>
      <c r="C2291" s="36">
        <v>4714781021005</v>
      </c>
      <c r="D2291" s="16" t="s">
        <v>167</v>
      </c>
      <c r="E2291" s="14">
        <v>1</v>
      </c>
      <c r="F2291" s="14">
        <v>133</v>
      </c>
      <c r="G2291" s="19">
        <f t="shared" si="159"/>
        <v>0.16645807259073842</v>
      </c>
    </row>
    <row r="2292" spans="1:7" ht="15.75">
      <c r="A2292" s="13"/>
      <c r="B2292" s="13"/>
      <c r="C2292" s="32">
        <v>4714781020466</v>
      </c>
      <c r="D2292" s="13" t="s">
        <v>174</v>
      </c>
      <c r="E2292" s="14">
        <v>1</v>
      </c>
      <c r="F2292" s="14">
        <v>134</v>
      </c>
      <c r="G2292" s="19">
        <f t="shared" si="159"/>
        <v>0.1677096370463079</v>
      </c>
    </row>
    <row r="2293" spans="1:7" ht="15.75">
      <c r="A2293" s="13"/>
      <c r="B2293" s="13"/>
      <c r="C2293" s="32">
        <v>4714781020503</v>
      </c>
      <c r="D2293" s="13" t="s">
        <v>182</v>
      </c>
      <c r="E2293" s="14">
        <v>1</v>
      </c>
      <c r="F2293" s="14">
        <v>133</v>
      </c>
      <c r="G2293" s="19">
        <f t="shared" si="159"/>
        <v>0.16645807259073842</v>
      </c>
    </row>
    <row r="2294" spans="1:7" ht="15.75">
      <c r="A2294" s="13"/>
      <c r="B2294" s="13"/>
      <c r="C2294" s="32">
        <v>4714781020558</v>
      </c>
      <c r="D2294" s="13" t="s">
        <v>190</v>
      </c>
      <c r="E2294" s="14">
        <v>1</v>
      </c>
      <c r="F2294" s="14">
        <v>133</v>
      </c>
      <c r="G2294" s="19">
        <f t="shared" si="159"/>
        <v>0.16645807259073842</v>
      </c>
    </row>
    <row r="2295" spans="1:7" ht="15.75">
      <c r="A2295" s="13" t="s">
        <v>525</v>
      </c>
      <c r="B2295" s="13">
        <v>2</v>
      </c>
      <c r="C2295" s="36">
        <v>4714781021029</v>
      </c>
      <c r="D2295" s="16" t="s">
        <v>169</v>
      </c>
      <c r="E2295" s="14">
        <v>3</v>
      </c>
      <c r="F2295" s="14">
        <v>399</v>
      </c>
      <c r="G2295" s="19">
        <f t="shared" si="159"/>
        <v>0.49937421777221525</v>
      </c>
    </row>
    <row r="2296" spans="1:7" ht="15.75">
      <c r="A2296" s="13"/>
      <c r="B2296" s="13"/>
      <c r="C2296" s="32">
        <v>4714781020558</v>
      </c>
      <c r="D2296" s="13" t="s">
        <v>190</v>
      </c>
      <c r="E2296" s="14">
        <v>3</v>
      </c>
      <c r="F2296" s="14">
        <v>400</v>
      </c>
      <c r="G2296" s="19">
        <f t="shared" si="159"/>
        <v>0.50062578222778475</v>
      </c>
    </row>
    <row r="2297" spans="1:7" ht="15.75">
      <c r="A2297" s="13" t="s">
        <v>526</v>
      </c>
      <c r="B2297" s="13">
        <v>2</v>
      </c>
      <c r="C2297" s="36">
        <v>4714781021029</v>
      </c>
      <c r="D2297" s="16" t="s">
        <v>169</v>
      </c>
      <c r="E2297" s="14">
        <v>3</v>
      </c>
      <c r="F2297" s="14">
        <v>399</v>
      </c>
      <c r="G2297" s="19">
        <f t="shared" si="159"/>
        <v>0.49937421777221525</v>
      </c>
    </row>
    <row r="2298" spans="1:7" ht="15.75">
      <c r="A2298" s="13"/>
      <c r="B2298" s="13"/>
      <c r="C2298" s="32">
        <v>4714781020466</v>
      </c>
      <c r="D2298" s="13" t="s">
        <v>174</v>
      </c>
      <c r="E2298" s="14">
        <v>3</v>
      </c>
      <c r="F2298" s="14">
        <v>400</v>
      </c>
      <c r="G2298" s="19">
        <f t="shared" si="159"/>
        <v>0.50062578222778475</v>
      </c>
    </row>
    <row r="2299" spans="1:7" ht="15.75">
      <c r="A2299" s="13" t="s">
        <v>527</v>
      </c>
      <c r="B2299" s="13">
        <v>2</v>
      </c>
      <c r="C2299" s="36">
        <v>4714781021029</v>
      </c>
      <c r="D2299" s="16" t="s">
        <v>169</v>
      </c>
      <c r="E2299" s="14">
        <v>3</v>
      </c>
      <c r="F2299" s="14">
        <v>399</v>
      </c>
      <c r="G2299" s="19">
        <f t="shared" si="159"/>
        <v>0.49937421777221525</v>
      </c>
    </row>
    <row r="2300" spans="1:7" ht="15.75">
      <c r="A2300" s="13"/>
      <c r="B2300" s="13"/>
      <c r="C2300" s="32">
        <v>4714781020503</v>
      </c>
      <c r="D2300" s="13" t="s">
        <v>182</v>
      </c>
      <c r="E2300" s="14">
        <v>3</v>
      </c>
      <c r="F2300" s="14">
        <v>400</v>
      </c>
      <c r="G2300" s="19">
        <f t="shared" si="159"/>
        <v>0.50062578222778475</v>
      </c>
    </row>
    <row r="2301" spans="1:7" ht="15.75">
      <c r="A2301" s="13" t="s">
        <v>528</v>
      </c>
      <c r="B2301" s="13">
        <v>2</v>
      </c>
      <c r="C2301" s="36">
        <v>4714781021012</v>
      </c>
      <c r="D2301" s="16" t="s">
        <v>168</v>
      </c>
      <c r="E2301" s="14">
        <v>3</v>
      </c>
      <c r="F2301" s="14">
        <v>399</v>
      </c>
      <c r="G2301" s="19">
        <f t="shared" si="159"/>
        <v>0.49937421777221525</v>
      </c>
    </row>
    <row r="2302" spans="1:7" ht="15.75">
      <c r="A2302" s="13"/>
      <c r="B2302" s="13"/>
      <c r="C2302" s="32">
        <v>4714781020558</v>
      </c>
      <c r="D2302" s="13" t="s">
        <v>190</v>
      </c>
      <c r="E2302" s="14">
        <v>3</v>
      </c>
      <c r="F2302" s="14">
        <v>400</v>
      </c>
      <c r="G2302" s="19">
        <f t="shared" si="159"/>
        <v>0.50062578222778475</v>
      </c>
    </row>
    <row r="2303" spans="1:7" ht="15.75">
      <c r="A2303" s="13" t="s">
        <v>529</v>
      </c>
      <c r="B2303" s="13">
        <v>2</v>
      </c>
      <c r="C2303" s="36">
        <v>4714781021012</v>
      </c>
      <c r="D2303" s="16" t="s">
        <v>168</v>
      </c>
      <c r="E2303" s="14">
        <v>3</v>
      </c>
      <c r="F2303" s="14">
        <v>399</v>
      </c>
      <c r="G2303" s="19">
        <f t="shared" si="159"/>
        <v>0.49937421777221525</v>
      </c>
    </row>
    <row r="2304" spans="1:7" ht="15.75">
      <c r="A2304" s="13"/>
      <c r="B2304" s="13"/>
      <c r="C2304" s="32">
        <v>4714781020466</v>
      </c>
      <c r="D2304" s="13" t="s">
        <v>174</v>
      </c>
      <c r="E2304" s="14">
        <v>3</v>
      </c>
      <c r="F2304" s="14">
        <v>400</v>
      </c>
      <c r="G2304" s="19">
        <f t="shared" si="159"/>
        <v>0.50062578222778475</v>
      </c>
    </row>
    <row r="2305" spans="1:7" ht="15.75">
      <c r="A2305" s="13" t="s">
        <v>530</v>
      </c>
      <c r="B2305" s="13">
        <v>2</v>
      </c>
      <c r="C2305" s="36">
        <v>4714781021012</v>
      </c>
      <c r="D2305" s="16" t="s">
        <v>168</v>
      </c>
      <c r="E2305" s="14">
        <v>3</v>
      </c>
      <c r="F2305" s="14">
        <v>399</v>
      </c>
      <c r="G2305" s="19">
        <f t="shared" si="159"/>
        <v>0.49937421777221525</v>
      </c>
    </row>
    <row r="2306" spans="1:7" ht="15.75">
      <c r="A2306" s="13"/>
      <c r="B2306" s="13"/>
      <c r="C2306" s="32">
        <v>4714781020503</v>
      </c>
      <c r="D2306" s="13" t="s">
        <v>182</v>
      </c>
      <c r="E2306" s="14">
        <v>3</v>
      </c>
      <c r="F2306" s="14">
        <v>400</v>
      </c>
      <c r="G2306" s="19">
        <f t="shared" si="159"/>
        <v>0.50062578222778475</v>
      </c>
    </row>
    <row r="2307" spans="1:7" ht="15.75">
      <c r="A2307" s="16" t="s">
        <v>531</v>
      </c>
      <c r="B2307" s="13">
        <v>2</v>
      </c>
      <c r="C2307" s="36">
        <v>4714781021005</v>
      </c>
      <c r="D2307" s="16" t="s">
        <v>167</v>
      </c>
      <c r="E2307" s="14">
        <v>3</v>
      </c>
      <c r="F2307" s="14">
        <v>399</v>
      </c>
      <c r="G2307" s="19">
        <f t="shared" si="159"/>
        <v>0.49937421777221525</v>
      </c>
    </row>
    <row r="2308" spans="1:7" ht="15.75">
      <c r="A2308" s="13"/>
      <c r="B2308" s="13"/>
      <c r="C2308" s="32">
        <v>4714781020558</v>
      </c>
      <c r="D2308" s="13" t="s">
        <v>190</v>
      </c>
      <c r="E2308" s="14">
        <v>3</v>
      </c>
      <c r="F2308" s="14">
        <v>400</v>
      </c>
      <c r="G2308" s="19">
        <f t="shared" si="159"/>
        <v>0.50062578222778475</v>
      </c>
    </row>
    <row r="2309" spans="1:7" ht="15.75">
      <c r="A2309" s="13" t="s">
        <v>532</v>
      </c>
      <c r="B2309" s="13">
        <v>2</v>
      </c>
      <c r="C2309" s="36">
        <v>4714781021005</v>
      </c>
      <c r="D2309" s="16" t="s">
        <v>167</v>
      </c>
      <c r="E2309" s="14">
        <v>3</v>
      </c>
      <c r="F2309" s="14">
        <v>399</v>
      </c>
      <c r="G2309" s="19">
        <f t="shared" si="159"/>
        <v>0.49937421777221525</v>
      </c>
    </row>
    <row r="2310" spans="1:7" ht="15.75">
      <c r="A2310" s="13"/>
      <c r="B2310" s="13"/>
      <c r="C2310" s="32">
        <v>4714781020466</v>
      </c>
      <c r="D2310" s="13" t="s">
        <v>174</v>
      </c>
      <c r="E2310" s="14">
        <v>3</v>
      </c>
      <c r="F2310" s="14">
        <v>400</v>
      </c>
      <c r="G2310" s="19">
        <f t="shared" si="159"/>
        <v>0.50062578222778475</v>
      </c>
    </row>
    <row r="2311" spans="1:7" ht="15.75">
      <c r="A2311" s="13" t="s">
        <v>533</v>
      </c>
      <c r="B2311" s="13">
        <v>2</v>
      </c>
      <c r="C2311" s="36">
        <v>4714781021005</v>
      </c>
      <c r="D2311" s="16" t="s">
        <v>167</v>
      </c>
      <c r="E2311" s="14">
        <v>3</v>
      </c>
      <c r="F2311" s="14">
        <v>399</v>
      </c>
      <c r="G2311" s="19">
        <f t="shared" si="159"/>
        <v>0.49937421777221525</v>
      </c>
    </row>
    <row r="2312" spans="1:7" ht="15.75">
      <c r="A2312" s="13"/>
      <c r="B2312" s="13"/>
      <c r="C2312" s="32">
        <v>4714781020503</v>
      </c>
      <c r="D2312" s="13" t="s">
        <v>182</v>
      </c>
      <c r="E2312" s="14">
        <v>3</v>
      </c>
      <c r="F2312" s="14">
        <v>400</v>
      </c>
      <c r="G2312" s="19">
        <f t="shared" si="159"/>
        <v>0.50062578222778475</v>
      </c>
    </row>
    <row r="2313" spans="1:7" ht="15.75">
      <c r="A2313" s="21" t="s">
        <v>534</v>
      </c>
      <c r="B2313" s="21">
        <v>3</v>
      </c>
      <c r="C2313" s="36">
        <v>4714781020954</v>
      </c>
      <c r="D2313" s="21" t="s">
        <v>337</v>
      </c>
      <c r="E2313" s="16">
        <v>1</v>
      </c>
      <c r="F2313" s="14">
        <v>145</v>
      </c>
      <c r="G2313" s="19">
        <f t="shared" ref="G2313:G2324" si="160">F2313/620</f>
        <v>0.23387096774193547</v>
      </c>
    </row>
    <row r="2314" spans="1:7" ht="15.75">
      <c r="A2314" s="21"/>
      <c r="B2314" s="21"/>
      <c r="C2314" s="36">
        <v>4714781020848</v>
      </c>
      <c r="D2314" s="21" t="s">
        <v>322</v>
      </c>
      <c r="E2314" s="16">
        <v>1</v>
      </c>
      <c r="F2314" s="14">
        <v>330</v>
      </c>
      <c r="G2314" s="19">
        <f t="shared" si="160"/>
        <v>0.532258064516129</v>
      </c>
    </row>
    <row r="2315" spans="1:7" ht="15.75">
      <c r="A2315" s="21"/>
      <c r="B2315" s="21"/>
      <c r="C2315" s="36">
        <v>4714781020787</v>
      </c>
      <c r="D2315" s="21" t="s">
        <v>307</v>
      </c>
      <c r="E2315" s="16">
        <v>1</v>
      </c>
      <c r="F2315" s="14">
        <v>145</v>
      </c>
      <c r="G2315" s="19">
        <f t="shared" si="160"/>
        <v>0.23387096774193547</v>
      </c>
    </row>
    <row r="2316" spans="1:7" ht="15.75">
      <c r="A2316" s="21" t="s">
        <v>535</v>
      </c>
      <c r="B2316" s="21">
        <v>3</v>
      </c>
      <c r="C2316" s="36">
        <v>4714781020954</v>
      </c>
      <c r="D2316" s="21" t="s">
        <v>337</v>
      </c>
      <c r="E2316" s="16">
        <v>1</v>
      </c>
      <c r="F2316" s="14">
        <v>145</v>
      </c>
      <c r="G2316" s="19">
        <f t="shared" si="160"/>
        <v>0.23387096774193547</v>
      </c>
    </row>
    <row r="2317" spans="1:7" ht="15.75">
      <c r="A2317" s="21"/>
      <c r="B2317" s="21"/>
      <c r="C2317" s="36">
        <v>4714781020848</v>
      </c>
      <c r="D2317" s="21" t="s">
        <v>322</v>
      </c>
      <c r="E2317" s="16">
        <v>1</v>
      </c>
      <c r="F2317" s="14">
        <v>330</v>
      </c>
      <c r="G2317" s="19">
        <f t="shared" si="160"/>
        <v>0.532258064516129</v>
      </c>
    </row>
    <row r="2318" spans="1:7" ht="15.75">
      <c r="A2318" s="21"/>
      <c r="B2318" s="21"/>
      <c r="C2318" s="36">
        <v>4714781020770</v>
      </c>
      <c r="D2318" s="21" t="s">
        <v>305</v>
      </c>
      <c r="E2318" s="16">
        <v>1</v>
      </c>
      <c r="F2318" s="14">
        <v>145</v>
      </c>
      <c r="G2318" s="19">
        <f t="shared" si="160"/>
        <v>0.23387096774193547</v>
      </c>
    </row>
    <row r="2319" spans="1:7" ht="15.75">
      <c r="A2319" s="21" t="s">
        <v>536</v>
      </c>
      <c r="B2319" s="21">
        <v>3</v>
      </c>
      <c r="C2319" s="36">
        <v>4714781020954</v>
      </c>
      <c r="D2319" s="21" t="s">
        <v>337</v>
      </c>
      <c r="E2319" s="16">
        <v>1</v>
      </c>
      <c r="F2319" s="14">
        <v>145</v>
      </c>
      <c r="G2319" s="19">
        <f t="shared" si="160"/>
        <v>0.23387096774193547</v>
      </c>
    </row>
    <row r="2320" spans="1:7" ht="15.75">
      <c r="A2320" s="21"/>
      <c r="B2320" s="21"/>
      <c r="C2320" s="36">
        <v>4714781020855</v>
      </c>
      <c r="D2320" s="21" t="s">
        <v>324</v>
      </c>
      <c r="E2320" s="16">
        <v>1</v>
      </c>
      <c r="F2320" s="14">
        <v>330</v>
      </c>
      <c r="G2320" s="19">
        <f t="shared" si="160"/>
        <v>0.532258064516129</v>
      </c>
    </row>
    <row r="2321" spans="1:7" ht="15.75">
      <c r="A2321" s="21"/>
      <c r="B2321" s="21"/>
      <c r="C2321" s="36">
        <v>4714781020770</v>
      </c>
      <c r="D2321" s="21" t="s">
        <v>305</v>
      </c>
      <c r="E2321" s="16">
        <v>1</v>
      </c>
      <c r="F2321" s="14">
        <v>145</v>
      </c>
      <c r="G2321" s="19">
        <f t="shared" si="160"/>
        <v>0.23387096774193547</v>
      </c>
    </row>
    <row r="2322" spans="1:7" ht="15.75">
      <c r="A2322" s="21" t="s">
        <v>537</v>
      </c>
      <c r="B2322" s="21">
        <v>3</v>
      </c>
      <c r="C2322" s="36">
        <v>4714781020954</v>
      </c>
      <c r="D2322" s="21" t="s">
        <v>337</v>
      </c>
      <c r="E2322" s="16">
        <v>1</v>
      </c>
      <c r="F2322" s="14">
        <v>145</v>
      </c>
      <c r="G2322" s="19">
        <f t="shared" si="160"/>
        <v>0.23387096774193547</v>
      </c>
    </row>
    <row r="2323" spans="1:7" ht="15.75">
      <c r="A2323" s="21"/>
      <c r="B2323" s="21"/>
      <c r="C2323" s="36">
        <v>4714781020855</v>
      </c>
      <c r="D2323" s="21" t="s">
        <v>324</v>
      </c>
      <c r="E2323" s="16">
        <v>1</v>
      </c>
      <c r="F2323" s="14">
        <v>330</v>
      </c>
      <c r="G2323" s="19">
        <f t="shared" si="160"/>
        <v>0.532258064516129</v>
      </c>
    </row>
    <row r="2324" spans="1:7" ht="15.75">
      <c r="A2324" s="21"/>
      <c r="B2324" s="21"/>
      <c r="C2324" s="36">
        <v>4714781020787</v>
      </c>
      <c r="D2324" s="21" t="s">
        <v>307</v>
      </c>
      <c r="E2324" s="16">
        <v>1</v>
      </c>
      <c r="F2324" s="14">
        <v>145</v>
      </c>
      <c r="G2324" s="19">
        <f t="shared" si="160"/>
        <v>0.23387096774193547</v>
      </c>
    </row>
    <row r="2325" spans="1:7" ht="15.75">
      <c r="A2325" s="21" t="s">
        <v>538</v>
      </c>
      <c r="B2325" s="21">
        <v>3</v>
      </c>
      <c r="C2325" s="36">
        <v>4714781020954</v>
      </c>
      <c r="D2325" s="21" t="s">
        <v>337</v>
      </c>
      <c r="E2325" s="16">
        <v>1</v>
      </c>
      <c r="F2325" s="14">
        <v>145</v>
      </c>
      <c r="G2325" s="19">
        <f t="shared" ref="G2325:G2342" si="161">F2325/600</f>
        <v>0.24166666666666667</v>
      </c>
    </row>
    <row r="2326" spans="1:7" ht="15.75">
      <c r="A2326" s="21"/>
      <c r="B2326" s="21"/>
      <c r="C2326" s="36">
        <v>4714781020824</v>
      </c>
      <c r="D2326" s="21" t="s">
        <v>325</v>
      </c>
      <c r="E2326" s="16">
        <v>1</v>
      </c>
      <c r="F2326" s="14">
        <v>330</v>
      </c>
      <c r="G2326" s="19">
        <f t="shared" si="161"/>
        <v>0.55000000000000004</v>
      </c>
    </row>
    <row r="2327" spans="1:7" ht="15.75">
      <c r="A2327" s="21"/>
      <c r="B2327" s="21"/>
      <c r="C2327" s="36">
        <v>4714781020800</v>
      </c>
      <c r="D2327" s="21" t="s">
        <v>271</v>
      </c>
      <c r="E2327" s="16">
        <v>1</v>
      </c>
      <c r="F2327" s="14">
        <v>125</v>
      </c>
      <c r="G2327" s="19">
        <f t="shared" si="161"/>
        <v>0.20833333333333334</v>
      </c>
    </row>
    <row r="2328" spans="1:7" ht="15.75">
      <c r="A2328" s="21" t="s">
        <v>539</v>
      </c>
      <c r="B2328" s="21">
        <v>3</v>
      </c>
      <c r="C2328" s="36">
        <v>4714781020954</v>
      </c>
      <c r="D2328" s="21" t="s">
        <v>337</v>
      </c>
      <c r="E2328" s="16">
        <v>1</v>
      </c>
      <c r="F2328" s="14">
        <v>145</v>
      </c>
      <c r="G2328" s="19">
        <f t="shared" si="161"/>
        <v>0.24166666666666667</v>
      </c>
    </row>
    <row r="2329" spans="1:7" ht="15.75">
      <c r="A2329" s="21"/>
      <c r="B2329" s="21"/>
      <c r="C2329" s="36">
        <v>4714781020824</v>
      </c>
      <c r="D2329" s="21" t="s">
        <v>325</v>
      </c>
      <c r="E2329" s="16">
        <v>1</v>
      </c>
      <c r="F2329" s="14">
        <v>330</v>
      </c>
      <c r="G2329" s="19">
        <f t="shared" si="161"/>
        <v>0.55000000000000004</v>
      </c>
    </row>
    <row r="2330" spans="1:7" ht="15.75">
      <c r="A2330" s="21"/>
      <c r="B2330" s="21"/>
      <c r="C2330" s="36">
        <v>4714781020817</v>
      </c>
      <c r="D2330" s="21" t="s">
        <v>303</v>
      </c>
      <c r="E2330" s="16">
        <v>1</v>
      </c>
      <c r="F2330" s="14">
        <v>125</v>
      </c>
      <c r="G2330" s="19">
        <f t="shared" si="161"/>
        <v>0.20833333333333334</v>
      </c>
    </row>
    <row r="2331" spans="1:7" ht="15.75">
      <c r="A2331" s="21" t="s">
        <v>540</v>
      </c>
      <c r="B2331" s="21">
        <v>3</v>
      </c>
      <c r="C2331" s="36">
        <v>4714781020954</v>
      </c>
      <c r="D2331" s="21" t="s">
        <v>337</v>
      </c>
      <c r="E2331" s="16">
        <v>1</v>
      </c>
      <c r="F2331" s="14">
        <v>145</v>
      </c>
      <c r="G2331" s="19">
        <f t="shared" si="161"/>
        <v>0.24166666666666667</v>
      </c>
    </row>
    <row r="2332" spans="1:7" ht="15.75">
      <c r="A2332" s="21"/>
      <c r="B2332" s="21"/>
      <c r="C2332" s="36">
        <v>4714781020824</v>
      </c>
      <c r="D2332" s="21" t="s">
        <v>325</v>
      </c>
      <c r="E2332" s="16">
        <v>1</v>
      </c>
      <c r="F2332" s="14">
        <v>330</v>
      </c>
      <c r="G2332" s="19">
        <f t="shared" si="161"/>
        <v>0.55000000000000004</v>
      </c>
    </row>
    <row r="2333" spans="1:7" ht="15.75">
      <c r="A2333" s="21"/>
      <c r="B2333" s="21"/>
      <c r="C2333" s="36">
        <v>4714781020794</v>
      </c>
      <c r="D2333" s="21" t="s">
        <v>264</v>
      </c>
      <c r="E2333" s="16">
        <v>1</v>
      </c>
      <c r="F2333" s="14">
        <v>125</v>
      </c>
      <c r="G2333" s="19">
        <f t="shared" si="161"/>
        <v>0.20833333333333334</v>
      </c>
    </row>
    <row r="2334" spans="1:7" ht="15.75">
      <c r="A2334" s="21" t="s">
        <v>541</v>
      </c>
      <c r="B2334" s="21">
        <v>3</v>
      </c>
      <c r="C2334" s="36">
        <v>4714781020954</v>
      </c>
      <c r="D2334" s="21" t="s">
        <v>337</v>
      </c>
      <c r="E2334" s="16">
        <v>1</v>
      </c>
      <c r="F2334" s="14">
        <v>145</v>
      </c>
      <c r="G2334" s="19">
        <f t="shared" si="161"/>
        <v>0.24166666666666667</v>
      </c>
    </row>
    <row r="2335" spans="1:7" ht="15.75">
      <c r="A2335" s="21"/>
      <c r="B2335" s="21"/>
      <c r="C2335" s="36">
        <v>4714781020831</v>
      </c>
      <c r="D2335" s="21" t="s">
        <v>326</v>
      </c>
      <c r="E2335" s="16">
        <v>1</v>
      </c>
      <c r="F2335" s="14">
        <v>330</v>
      </c>
      <c r="G2335" s="19">
        <f t="shared" si="161"/>
        <v>0.55000000000000004</v>
      </c>
    </row>
    <row r="2336" spans="1:7" ht="15.75">
      <c r="A2336" s="21"/>
      <c r="B2336" s="21"/>
      <c r="C2336" s="36">
        <v>4714781020817</v>
      </c>
      <c r="D2336" s="21" t="s">
        <v>303</v>
      </c>
      <c r="E2336" s="16">
        <v>1</v>
      </c>
      <c r="F2336" s="14">
        <v>125</v>
      </c>
      <c r="G2336" s="19">
        <f t="shared" si="161"/>
        <v>0.20833333333333334</v>
      </c>
    </row>
    <row r="2337" spans="1:7" ht="15.75">
      <c r="A2337" s="21" t="s">
        <v>542</v>
      </c>
      <c r="B2337" s="21">
        <v>3</v>
      </c>
      <c r="C2337" s="36">
        <v>4714781020954</v>
      </c>
      <c r="D2337" s="21" t="s">
        <v>337</v>
      </c>
      <c r="E2337" s="16">
        <v>1</v>
      </c>
      <c r="F2337" s="14">
        <v>145</v>
      </c>
      <c r="G2337" s="19">
        <f t="shared" si="161"/>
        <v>0.24166666666666667</v>
      </c>
    </row>
    <row r="2338" spans="1:7" ht="15.75">
      <c r="A2338" s="21"/>
      <c r="B2338" s="21"/>
      <c r="C2338" s="36">
        <v>4714781020831</v>
      </c>
      <c r="D2338" s="21" t="s">
        <v>326</v>
      </c>
      <c r="E2338" s="16">
        <v>1</v>
      </c>
      <c r="F2338" s="14">
        <v>330</v>
      </c>
      <c r="G2338" s="19">
        <f t="shared" si="161"/>
        <v>0.55000000000000004</v>
      </c>
    </row>
    <row r="2339" spans="1:7" ht="15.75">
      <c r="A2339" s="21"/>
      <c r="B2339" s="21"/>
      <c r="C2339" s="36">
        <v>4714781020800</v>
      </c>
      <c r="D2339" s="21" t="s">
        <v>271</v>
      </c>
      <c r="E2339" s="16">
        <v>1</v>
      </c>
      <c r="F2339" s="14">
        <v>125</v>
      </c>
      <c r="G2339" s="19">
        <f t="shared" si="161"/>
        <v>0.20833333333333334</v>
      </c>
    </row>
    <row r="2340" spans="1:7" ht="15.75">
      <c r="A2340" s="21" t="s">
        <v>543</v>
      </c>
      <c r="B2340" s="21">
        <v>3</v>
      </c>
      <c r="C2340" s="36">
        <v>4714781020954</v>
      </c>
      <c r="D2340" s="21" t="s">
        <v>337</v>
      </c>
      <c r="E2340" s="16">
        <v>1</v>
      </c>
      <c r="F2340" s="14">
        <v>145</v>
      </c>
      <c r="G2340" s="19">
        <f t="shared" si="161"/>
        <v>0.24166666666666667</v>
      </c>
    </row>
    <row r="2341" spans="1:7" ht="15.75">
      <c r="A2341" s="21"/>
      <c r="B2341" s="21"/>
      <c r="C2341" s="36">
        <v>4714781020831</v>
      </c>
      <c r="D2341" s="21" t="s">
        <v>326</v>
      </c>
      <c r="E2341" s="16">
        <v>1</v>
      </c>
      <c r="F2341" s="14">
        <v>330</v>
      </c>
      <c r="G2341" s="19">
        <f t="shared" si="161"/>
        <v>0.55000000000000004</v>
      </c>
    </row>
    <row r="2342" spans="1:7" ht="15.75">
      <c r="A2342" s="21"/>
      <c r="B2342" s="21"/>
      <c r="C2342" s="36">
        <v>4714781020794</v>
      </c>
      <c r="D2342" s="21" t="s">
        <v>264</v>
      </c>
      <c r="E2342" s="16">
        <v>1</v>
      </c>
      <c r="F2342" s="14">
        <v>125</v>
      </c>
      <c r="G2342" s="19">
        <f t="shared" si="161"/>
        <v>0.20833333333333334</v>
      </c>
    </row>
    <row r="2343" spans="1:7" ht="15.75">
      <c r="A2343" s="13" t="s">
        <v>491</v>
      </c>
      <c r="B2343" s="13">
        <v>2</v>
      </c>
      <c r="C2343" s="32" t="s">
        <v>440</v>
      </c>
      <c r="D2343" s="13" t="s">
        <v>307</v>
      </c>
      <c r="E2343" s="14">
        <v>1</v>
      </c>
      <c r="F2343" s="14">
        <v>140</v>
      </c>
      <c r="G2343" s="15">
        <f t="shared" ref="G2343:G2346" si="162">F2343/199</f>
        <v>0.70351758793969854</v>
      </c>
    </row>
    <row r="2344" spans="1:7" ht="15.75">
      <c r="A2344" s="13"/>
      <c r="B2344" s="13"/>
      <c r="C2344" s="32" t="s">
        <v>452</v>
      </c>
      <c r="D2344" s="13" t="s">
        <v>453</v>
      </c>
      <c r="E2344" s="14">
        <v>1</v>
      </c>
      <c r="F2344" s="14">
        <v>59</v>
      </c>
      <c r="G2344" s="15">
        <f t="shared" si="162"/>
        <v>0.29648241206030151</v>
      </c>
    </row>
    <row r="2345" spans="1:7" ht="15.75">
      <c r="A2345" s="13" t="s">
        <v>501</v>
      </c>
      <c r="B2345" s="13">
        <v>2</v>
      </c>
      <c r="C2345" s="32" t="s">
        <v>446</v>
      </c>
      <c r="D2345" s="13" t="s">
        <v>305</v>
      </c>
      <c r="E2345" s="14">
        <v>1</v>
      </c>
      <c r="F2345" s="14">
        <v>140</v>
      </c>
      <c r="G2345" s="15">
        <f t="shared" si="162"/>
        <v>0.70351758793969854</v>
      </c>
    </row>
    <row r="2346" spans="1:7" ht="15.75">
      <c r="A2346" s="13"/>
      <c r="B2346" s="13"/>
      <c r="C2346" s="32" t="s">
        <v>452</v>
      </c>
      <c r="D2346" s="13" t="s">
        <v>453</v>
      </c>
      <c r="E2346" s="14">
        <v>1</v>
      </c>
      <c r="F2346" s="14">
        <v>59</v>
      </c>
      <c r="G2346" s="15">
        <f t="shared" si="162"/>
        <v>0.29648241206030151</v>
      </c>
    </row>
    <row r="2347" spans="1:7" ht="15.75">
      <c r="A2347" s="13" t="s">
        <v>493</v>
      </c>
      <c r="B2347" s="13">
        <v>2</v>
      </c>
      <c r="C2347" s="32">
        <v>4714781020602</v>
      </c>
      <c r="D2347" s="13" t="s">
        <v>544</v>
      </c>
      <c r="E2347" s="14">
        <v>1</v>
      </c>
      <c r="F2347" s="14">
        <v>100</v>
      </c>
      <c r="G2347" s="15">
        <f t="shared" ref="G2347:G2350" si="163">F2347/149</f>
        <v>0.67114093959731547</v>
      </c>
    </row>
    <row r="2348" spans="1:7" ht="15.75">
      <c r="A2348" s="13"/>
      <c r="B2348" s="13"/>
      <c r="C2348" s="32" t="s">
        <v>452</v>
      </c>
      <c r="D2348" s="13" t="s">
        <v>453</v>
      </c>
      <c r="E2348" s="14">
        <v>1</v>
      </c>
      <c r="F2348" s="14">
        <v>49</v>
      </c>
      <c r="G2348" s="15">
        <f t="shared" si="163"/>
        <v>0.32885906040268459</v>
      </c>
    </row>
    <row r="2349" spans="1:7" ht="15.75">
      <c r="A2349" s="13" t="s">
        <v>503</v>
      </c>
      <c r="B2349" s="13">
        <v>2</v>
      </c>
      <c r="C2349" s="32">
        <v>4714781020619</v>
      </c>
      <c r="D2349" s="13" t="s">
        <v>545</v>
      </c>
      <c r="E2349" s="14">
        <v>1</v>
      </c>
      <c r="F2349" s="14">
        <v>100</v>
      </c>
      <c r="G2349" s="15">
        <f t="shared" si="163"/>
        <v>0.67114093959731547</v>
      </c>
    </row>
    <row r="2350" spans="1:7" ht="15.75">
      <c r="A2350" s="13"/>
      <c r="B2350" s="13"/>
      <c r="C2350" s="32" t="s">
        <v>452</v>
      </c>
      <c r="D2350" s="13" t="s">
        <v>453</v>
      </c>
      <c r="E2350" s="14">
        <v>1</v>
      </c>
      <c r="F2350" s="14">
        <v>49</v>
      </c>
      <c r="G2350" s="15">
        <f t="shared" si="163"/>
        <v>0.32885906040268459</v>
      </c>
    </row>
    <row r="2351" spans="1:7" ht="15.75">
      <c r="A2351" s="13" t="s">
        <v>546</v>
      </c>
      <c r="B2351" s="13">
        <v>3</v>
      </c>
      <c r="C2351" s="32" t="s">
        <v>440</v>
      </c>
      <c r="D2351" s="13" t="s">
        <v>307</v>
      </c>
      <c r="E2351" s="14">
        <v>1</v>
      </c>
      <c r="F2351" s="14">
        <v>139</v>
      </c>
      <c r="G2351" s="15">
        <f t="shared" ref="G2351:G2356" si="164">F2351/469</f>
        <v>0.29637526652452023</v>
      </c>
    </row>
    <row r="2352" spans="1:7" ht="15.75">
      <c r="B2352" s="13"/>
      <c r="C2352" s="32" t="s">
        <v>452</v>
      </c>
      <c r="D2352" s="13" t="s">
        <v>453</v>
      </c>
      <c r="E2352" s="14">
        <v>1</v>
      </c>
      <c r="F2352" s="14">
        <v>50</v>
      </c>
      <c r="G2352" s="15">
        <f t="shared" si="164"/>
        <v>0.10660980810234541</v>
      </c>
    </row>
    <row r="2353" spans="1:7" ht="15.75">
      <c r="A2353" s="13"/>
      <c r="B2353" s="13"/>
      <c r="C2353" s="32">
        <v>4714781020510</v>
      </c>
      <c r="D2353" s="13" t="s">
        <v>178</v>
      </c>
      <c r="E2353" s="14">
        <v>1</v>
      </c>
      <c r="F2353" s="14">
        <v>280</v>
      </c>
      <c r="G2353" s="15">
        <f t="shared" si="164"/>
        <v>0.59701492537313428</v>
      </c>
    </row>
    <row r="2354" spans="1:7" ht="15.75">
      <c r="A2354" s="13" t="s">
        <v>492</v>
      </c>
      <c r="B2354" s="13">
        <v>3</v>
      </c>
      <c r="C2354" s="32" t="s">
        <v>446</v>
      </c>
      <c r="D2354" s="13" t="s">
        <v>305</v>
      </c>
      <c r="E2354" s="14">
        <v>1</v>
      </c>
      <c r="F2354" s="14">
        <v>139</v>
      </c>
      <c r="G2354" s="15">
        <f t="shared" si="164"/>
        <v>0.29637526652452023</v>
      </c>
    </row>
    <row r="2355" spans="1:7" ht="15.75">
      <c r="A2355" s="13"/>
      <c r="B2355" s="13"/>
      <c r="C2355" s="32" t="s">
        <v>452</v>
      </c>
      <c r="D2355" s="13" t="s">
        <v>453</v>
      </c>
      <c r="E2355" s="14">
        <v>1</v>
      </c>
      <c r="F2355" s="14">
        <v>50</v>
      </c>
      <c r="G2355" s="15">
        <f t="shared" si="164"/>
        <v>0.10660980810234541</v>
      </c>
    </row>
    <row r="2356" spans="1:7" ht="15.75">
      <c r="A2356" s="13"/>
      <c r="B2356" s="13"/>
      <c r="C2356" s="32">
        <v>4714781020510</v>
      </c>
      <c r="D2356" s="13" t="s">
        <v>178</v>
      </c>
      <c r="E2356" s="14">
        <v>1</v>
      </c>
      <c r="F2356" s="14">
        <v>280</v>
      </c>
      <c r="G2356" s="15">
        <f t="shared" si="164"/>
        <v>0.59701492537313428</v>
      </c>
    </row>
    <row r="2357" spans="1:7" ht="15.75">
      <c r="A2357" s="13" t="s">
        <v>488</v>
      </c>
      <c r="B2357" s="13">
        <v>2</v>
      </c>
      <c r="C2357" s="32" t="s">
        <v>161</v>
      </c>
      <c r="D2357" s="13" t="s">
        <v>169</v>
      </c>
      <c r="E2357" s="14">
        <v>2</v>
      </c>
      <c r="F2357" s="14">
        <v>299</v>
      </c>
      <c r="G2357" s="15">
        <f t="shared" ref="G2357:G2390" si="165">F2357/599</f>
        <v>0.4991652754590985</v>
      </c>
    </row>
    <row r="2358" spans="1:7" ht="15.75">
      <c r="A2358" s="13"/>
      <c r="B2358" s="13"/>
      <c r="C2358" s="32" t="s">
        <v>547</v>
      </c>
      <c r="D2358" s="13" t="s">
        <v>174</v>
      </c>
      <c r="E2358" s="14">
        <v>2</v>
      </c>
      <c r="F2358" s="14">
        <v>300</v>
      </c>
      <c r="G2358" s="15">
        <f t="shared" si="165"/>
        <v>0.5008347245409015</v>
      </c>
    </row>
    <row r="2359" spans="1:7" ht="15.75">
      <c r="A2359" s="13" t="s">
        <v>498</v>
      </c>
      <c r="B2359" s="13">
        <v>2</v>
      </c>
      <c r="C2359" s="32" t="s">
        <v>161</v>
      </c>
      <c r="D2359" s="13" t="s">
        <v>169</v>
      </c>
      <c r="E2359" s="14">
        <v>2</v>
      </c>
      <c r="F2359" s="14">
        <v>299</v>
      </c>
      <c r="G2359" s="15">
        <f t="shared" si="165"/>
        <v>0.4991652754590985</v>
      </c>
    </row>
    <row r="2360" spans="1:7" ht="15.75">
      <c r="A2360" s="13"/>
      <c r="B2360" s="13"/>
      <c r="C2360" s="32" t="s">
        <v>548</v>
      </c>
      <c r="D2360" s="13" t="s">
        <v>182</v>
      </c>
      <c r="E2360" s="14">
        <v>2</v>
      </c>
      <c r="F2360" s="14">
        <v>300</v>
      </c>
      <c r="G2360" s="15">
        <f t="shared" si="165"/>
        <v>0.5008347245409015</v>
      </c>
    </row>
    <row r="2361" spans="1:7" ht="15.75">
      <c r="A2361" s="13" t="s">
        <v>500</v>
      </c>
      <c r="B2361" s="13">
        <v>2</v>
      </c>
      <c r="C2361" s="32" t="s">
        <v>161</v>
      </c>
      <c r="D2361" s="13" t="s">
        <v>169</v>
      </c>
      <c r="E2361" s="14">
        <v>2</v>
      </c>
      <c r="F2361" s="14">
        <v>299</v>
      </c>
      <c r="G2361" s="15">
        <f t="shared" si="165"/>
        <v>0.4991652754590985</v>
      </c>
    </row>
    <row r="2362" spans="1:7" ht="15.75">
      <c r="A2362" s="13"/>
      <c r="B2362" s="13"/>
      <c r="C2362" s="32" t="s">
        <v>549</v>
      </c>
      <c r="D2362" s="13" t="s">
        <v>190</v>
      </c>
      <c r="E2362" s="14">
        <v>2</v>
      </c>
      <c r="F2362" s="14">
        <v>300</v>
      </c>
      <c r="G2362" s="15">
        <f t="shared" si="165"/>
        <v>0.5008347245409015</v>
      </c>
    </row>
    <row r="2363" spans="1:7" ht="15.75">
      <c r="A2363" s="13" t="s">
        <v>505</v>
      </c>
      <c r="B2363" s="13">
        <v>2</v>
      </c>
      <c r="C2363" s="32" t="s">
        <v>420</v>
      </c>
      <c r="D2363" s="13" t="s">
        <v>167</v>
      </c>
      <c r="E2363" s="14">
        <v>2</v>
      </c>
      <c r="F2363" s="14">
        <v>299</v>
      </c>
      <c r="G2363" s="15">
        <f t="shared" si="165"/>
        <v>0.4991652754590985</v>
      </c>
    </row>
    <row r="2364" spans="1:7" ht="15.75">
      <c r="A2364" s="13"/>
      <c r="B2364" s="13"/>
      <c r="C2364" s="32" t="s">
        <v>547</v>
      </c>
      <c r="D2364" s="13" t="s">
        <v>174</v>
      </c>
      <c r="E2364" s="14">
        <v>2</v>
      </c>
      <c r="F2364" s="14">
        <v>300</v>
      </c>
      <c r="G2364" s="15">
        <f t="shared" si="165"/>
        <v>0.5008347245409015</v>
      </c>
    </row>
    <row r="2365" spans="1:7" ht="15.75">
      <c r="A2365" s="13" t="s">
        <v>494</v>
      </c>
      <c r="B2365" s="13">
        <v>2</v>
      </c>
      <c r="C2365" s="32" t="s">
        <v>420</v>
      </c>
      <c r="D2365" s="13" t="s">
        <v>167</v>
      </c>
      <c r="E2365" s="14">
        <v>2</v>
      </c>
      <c r="F2365" s="14">
        <v>299</v>
      </c>
      <c r="G2365" s="15">
        <f t="shared" si="165"/>
        <v>0.4991652754590985</v>
      </c>
    </row>
    <row r="2366" spans="1:7" ht="15.75">
      <c r="A2366" s="13"/>
      <c r="B2366" s="13"/>
      <c r="C2366" s="32" t="s">
        <v>548</v>
      </c>
      <c r="D2366" s="13" t="s">
        <v>182</v>
      </c>
      <c r="E2366" s="14">
        <v>2</v>
      </c>
      <c r="F2366" s="14">
        <v>300</v>
      </c>
      <c r="G2366" s="15">
        <f t="shared" si="165"/>
        <v>0.5008347245409015</v>
      </c>
    </row>
    <row r="2367" spans="1:7" ht="15.75">
      <c r="A2367" s="13" t="s">
        <v>489</v>
      </c>
      <c r="B2367" s="13">
        <v>2</v>
      </c>
      <c r="C2367" s="32" t="s">
        <v>420</v>
      </c>
      <c r="D2367" s="13" t="s">
        <v>167</v>
      </c>
      <c r="E2367" s="14">
        <v>2</v>
      </c>
      <c r="F2367" s="14">
        <v>299</v>
      </c>
      <c r="G2367" s="15">
        <f t="shared" si="165"/>
        <v>0.4991652754590985</v>
      </c>
    </row>
    <row r="2368" spans="1:7" ht="15.75">
      <c r="A2368" s="13"/>
      <c r="B2368" s="13"/>
      <c r="C2368" s="32" t="s">
        <v>549</v>
      </c>
      <c r="D2368" s="13" t="s">
        <v>190</v>
      </c>
      <c r="E2368" s="14">
        <v>2</v>
      </c>
      <c r="F2368" s="14">
        <v>300</v>
      </c>
      <c r="G2368" s="15">
        <f t="shared" si="165"/>
        <v>0.5008347245409015</v>
      </c>
    </row>
    <row r="2369" spans="1:7" ht="15.75">
      <c r="A2369" s="13" t="s">
        <v>550</v>
      </c>
      <c r="B2369" s="13">
        <v>2</v>
      </c>
      <c r="C2369" s="32" t="s">
        <v>159</v>
      </c>
      <c r="D2369" s="13" t="s">
        <v>168</v>
      </c>
      <c r="E2369" s="14">
        <v>2</v>
      </c>
      <c r="F2369" s="14">
        <v>299</v>
      </c>
      <c r="G2369" s="15">
        <f t="shared" si="165"/>
        <v>0.4991652754590985</v>
      </c>
    </row>
    <row r="2370" spans="1:7" ht="15.75">
      <c r="A2370" s="13"/>
      <c r="B2370" s="13"/>
      <c r="C2370" s="32" t="s">
        <v>547</v>
      </c>
      <c r="D2370" s="13" t="s">
        <v>174</v>
      </c>
      <c r="E2370" s="14">
        <v>2</v>
      </c>
      <c r="F2370" s="14">
        <v>300</v>
      </c>
      <c r="G2370" s="15">
        <f t="shared" si="165"/>
        <v>0.5008347245409015</v>
      </c>
    </row>
    <row r="2371" spans="1:7" ht="15.75">
      <c r="A2371" s="13" t="s">
        <v>504</v>
      </c>
      <c r="B2371" s="13">
        <v>2</v>
      </c>
      <c r="C2371" s="32" t="s">
        <v>159</v>
      </c>
      <c r="D2371" s="13" t="s">
        <v>168</v>
      </c>
      <c r="E2371" s="14">
        <v>2</v>
      </c>
      <c r="F2371" s="14">
        <v>299</v>
      </c>
      <c r="G2371" s="15">
        <f t="shared" si="165"/>
        <v>0.4991652754590985</v>
      </c>
    </row>
    <row r="2372" spans="1:7" ht="15.75">
      <c r="A2372" s="13"/>
      <c r="B2372" s="13"/>
      <c r="C2372" s="32" t="s">
        <v>548</v>
      </c>
      <c r="D2372" s="13" t="s">
        <v>182</v>
      </c>
      <c r="E2372" s="14">
        <v>2</v>
      </c>
      <c r="F2372" s="14">
        <v>300</v>
      </c>
      <c r="G2372" s="15">
        <f t="shared" si="165"/>
        <v>0.5008347245409015</v>
      </c>
    </row>
    <row r="2373" spans="1:7" ht="15.75">
      <c r="A2373" s="13" t="s">
        <v>499</v>
      </c>
      <c r="B2373" s="13">
        <v>2</v>
      </c>
      <c r="C2373" s="32" t="s">
        <v>159</v>
      </c>
      <c r="D2373" s="13" t="s">
        <v>168</v>
      </c>
      <c r="E2373" s="14">
        <v>2</v>
      </c>
      <c r="F2373" s="14">
        <v>299</v>
      </c>
      <c r="G2373" s="15">
        <f t="shared" si="165"/>
        <v>0.4991652754590985</v>
      </c>
    </row>
    <row r="2374" spans="1:7" ht="15.75">
      <c r="A2374" s="13"/>
      <c r="B2374" s="13"/>
      <c r="C2374" s="32" t="s">
        <v>549</v>
      </c>
      <c r="D2374" s="13" t="s">
        <v>190</v>
      </c>
      <c r="E2374" s="14">
        <v>2</v>
      </c>
      <c r="F2374" s="14">
        <v>300</v>
      </c>
      <c r="G2374" s="15">
        <f t="shared" si="165"/>
        <v>0.5008347245409015</v>
      </c>
    </row>
    <row r="2375" spans="1:7" ht="15.75">
      <c r="A2375" s="13" t="s">
        <v>551</v>
      </c>
      <c r="B2375" s="13">
        <v>1</v>
      </c>
      <c r="C2375" s="32" t="s">
        <v>445</v>
      </c>
      <c r="D2375" s="13" t="s">
        <v>324</v>
      </c>
      <c r="E2375" s="14">
        <v>2</v>
      </c>
      <c r="F2375" s="14">
        <v>599</v>
      </c>
      <c r="G2375" s="15">
        <f t="shared" si="165"/>
        <v>1</v>
      </c>
    </row>
    <row r="2376" spans="1:7" ht="15.75">
      <c r="A2376" s="13" t="s">
        <v>552</v>
      </c>
      <c r="B2376" s="13">
        <v>1</v>
      </c>
      <c r="C2376" s="32" t="s">
        <v>439</v>
      </c>
      <c r="D2376" s="13" t="s">
        <v>322</v>
      </c>
      <c r="E2376" s="14">
        <v>2</v>
      </c>
      <c r="F2376" s="14">
        <v>599</v>
      </c>
      <c r="G2376" s="15">
        <f t="shared" si="165"/>
        <v>1</v>
      </c>
    </row>
    <row r="2377" spans="1:7" ht="15.75">
      <c r="A2377" s="13" t="s">
        <v>553</v>
      </c>
      <c r="B2377" s="13">
        <v>2</v>
      </c>
      <c r="C2377" s="32" t="s">
        <v>445</v>
      </c>
      <c r="D2377" s="13" t="s">
        <v>324</v>
      </c>
      <c r="E2377" s="14">
        <v>1</v>
      </c>
      <c r="F2377" s="14">
        <v>299</v>
      </c>
      <c r="G2377" s="15">
        <f t="shared" si="165"/>
        <v>0.4991652754590985</v>
      </c>
    </row>
    <row r="2378" spans="1:7" ht="15.75">
      <c r="A2378" s="13"/>
      <c r="B2378" s="13"/>
      <c r="C2378" s="32" t="s">
        <v>439</v>
      </c>
      <c r="D2378" s="13" t="s">
        <v>322</v>
      </c>
      <c r="E2378" s="14">
        <v>1</v>
      </c>
      <c r="F2378" s="14">
        <v>300</v>
      </c>
      <c r="G2378" s="15">
        <f t="shared" si="165"/>
        <v>0.5008347245409015</v>
      </c>
    </row>
    <row r="2379" spans="1:7" ht="15.75">
      <c r="A2379" s="13" t="s">
        <v>554</v>
      </c>
      <c r="B2379" s="13">
        <v>1</v>
      </c>
      <c r="C2379" s="32">
        <v>4714781020824</v>
      </c>
      <c r="D2379" s="13" t="s">
        <v>325</v>
      </c>
      <c r="E2379" s="14">
        <v>2</v>
      </c>
      <c r="F2379" s="14">
        <v>599</v>
      </c>
      <c r="G2379" s="15">
        <f t="shared" si="165"/>
        <v>1</v>
      </c>
    </row>
    <row r="2380" spans="1:7" ht="15.75">
      <c r="A2380" s="13" t="s">
        <v>555</v>
      </c>
      <c r="B2380" s="13">
        <v>1</v>
      </c>
      <c r="C2380" s="32">
        <v>4714781020831</v>
      </c>
      <c r="D2380" s="13" t="s">
        <v>326</v>
      </c>
      <c r="E2380" s="14">
        <v>2</v>
      </c>
      <c r="F2380" s="14">
        <v>599</v>
      </c>
      <c r="G2380" s="15">
        <f t="shared" si="165"/>
        <v>1</v>
      </c>
    </row>
    <row r="2381" spans="1:7" ht="15.75">
      <c r="A2381" s="13" t="s">
        <v>556</v>
      </c>
      <c r="B2381" s="13">
        <v>2</v>
      </c>
      <c r="C2381" s="32">
        <v>4714781020824</v>
      </c>
      <c r="D2381" s="13" t="s">
        <v>325</v>
      </c>
      <c r="E2381" s="14">
        <v>1</v>
      </c>
      <c r="F2381" s="14">
        <v>299</v>
      </c>
      <c r="G2381" s="15">
        <f t="shared" si="165"/>
        <v>0.4991652754590985</v>
      </c>
    </row>
    <row r="2382" spans="1:7" ht="15.75">
      <c r="A2382" s="13"/>
      <c r="B2382" s="13"/>
      <c r="C2382" s="32">
        <v>4714781020831</v>
      </c>
      <c r="D2382" s="13" t="s">
        <v>326</v>
      </c>
      <c r="E2382" s="14">
        <v>1</v>
      </c>
      <c r="F2382" s="14">
        <v>300</v>
      </c>
      <c r="G2382" s="15">
        <f t="shared" si="165"/>
        <v>0.5008347245409015</v>
      </c>
    </row>
    <row r="2383" spans="1:7" ht="15.75">
      <c r="A2383" s="13" t="s">
        <v>557</v>
      </c>
      <c r="B2383" s="13">
        <v>2</v>
      </c>
      <c r="C2383" s="32" t="s">
        <v>439</v>
      </c>
      <c r="D2383" s="13" t="s">
        <v>322</v>
      </c>
      <c r="E2383" s="14">
        <v>1</v>
      </c>
      <c r="F2383" s="14">
        <v>299</v>
      </c>
      <c r="G2383" s="15">
        <f t="shared" si="165"/>
        <v>0.4991652754590985</v>
      </c>
    </row>
    <row r="2384" spans="1:7" ht="15.75">
      <c r="A2384" s="13"/>
      <c r="B2384" s="13"/>
      <c r="C2384" s="32">
        <v>4714781020824</v>
      </c>
      <c r="D2384" s="13" t="s">
        <v>325</v>
      </c>
      <c r="E2384" s="14">
        <v>1</v>
      </c>
      <c r="F2384" s="14">
        <v>300</v>
      </c>
      <c r="G2384" s="15">
        <f t="shared" si="165"/>
        <v>0.5008347245409015</v>
      </c>
    </row>
    <row r="2385" spans="1:7" ht="15.75">
      <c r="A2385" s="13" t="s">
        <v>558</v>
      </c>
      <c r="B2385" s="13">
        <v>2</v>
      </c>
      <c r="C2385" s="32" t="s">
        <v>439</v>
      </c>
      <c r="D2385" s="13" t="s">
        <v>322</v>
      </c>
      <c r="E2385" s="14">
        <v>1</v>
      </c>
      <c r="F2385" s="14">
        <v>299</v>
      </c>
      <c r="G2385" s="15">
        <f t="shared" si="165"/>
        <v>0.4991652754590985</v>
      </c>
    </row>
    <row r="2386" spans="1:7" ht="15.75">
      <c r="A2386" s="13"/>
      <c r="B2386" s="13"/>
      <c r="C2386" s="32">
        <v>4714781020831</v>
      </c>
      <c r="D2386" s="13" t="s">
        <v>326</v>
      </c>
      <c r="E2386" s="14">
        <v>1</v>
      </c>
      <c r="F2386" s="14">
        <v>300</v>
      </c>
      <c r="G2386" s="15">
        <f t="shared" si="165"/>
        <v>0.5008347245409015</v>
      </c>
    </row>
    <row r="2387" spans="1:7" ht="15.75">
      <c r="A2387" s="13" t="s">
        <v>559</v>
      </c>
      <c r="B2387" s="13">
        <v>2</v>
      </c>
      <c r="C2387" s="32" t="s">
        <v>445</v>
      </c>
      <c r="D2387" s="13" t="s">
        <v>324</v>
      </c>
      <c r="E2387" s="14">
        <v>1</v>
      </c>
      <c r="F2387" s="14">
        <v>299</v>
      </c>
      <c r="G2387" s="15">
        <f t="shared" si="165"/>
        <v>0.4991652754590985</v>
      </c>
    </row>
    <row r="2388" spans="1:7" ht="15.75">
      <c r="A2388" s="13"/>
      <c r="B2388" s="13"/>
      <c r="C2388" s="32">
        <v>4714781020824</v>
      </c>
      <c r="D2388" s="13" t="s">
        <v>325</v>
      </c>
      <c r="E2388" s="14">
        <v>1</v>
      </c>
      <c r="F2388" s="14">
        <v>300</v>
      </c>
      <c r="G2388" s="15">
        <f t="shared" si="165"/>
        <v>0.5008347245409015</v>
      </c>
    </row>
    <row r="2389" spans="1:7" ht="15.75">
      <c r="A2389" s="13" t="s">
        <v>560</v>
      </c>
      <c r="B2389" s="13">
        <v>2</v>
      </c>
      <c r="C2389" s="32" t="s">
        <v>445</v>
      </c>
      <c r="D2389" s="13" t="s">
        <v>324</v>
      </c>
      <c r="E2389" s="14">
        <v>1</v>
      </c>
      <c r="F2389" s="14">
        <v>299</v>
      </c>
      <c r="G2389" s="15">
        <f t="shared" si="165"/>
        <v>0.4991652754590985</v>
      </c>
    </row>
    <row r="2390" spans="1:7" ht="15.75">
      <c r="A2390" s="13"/>
      <c r="B2390" s="13"/>
      <c r="C2390" s="32">
        <v>4714781020831</v>
      </c>
      <c r="D2390" s="13" t="s">
        <v>326</v>
      </c>
      <c r="E2390" s="14">
        <v>1</v>
      </c>
      <c r="F2390" s="14">
        <v>300</v>
      </c>
      <c r="G2390" s="15">
        <f t="shared" si="165"/>
        <v>0.5008347245409015</v>
      </c>
    </row>
    <row r="2391" spans="1:7" ht="15.75">
      <c r="A2391" s="13" t="s">
        <v>468</v>
      </c>
      <c r="B2391" s="13">
        <v>3</v>
      </c>
      <c r="C2391" s="32">
        <v>4714781020466</v>
      </c>
      <c r="D2391" s="13" t="s">
        <v>174</v>
      </c>
      <c r="E2391" s="14">
        <v>1</v>
      </c>
      <c r="F2391" s="14">
        <v>145</v>
      </c>
      <c r="G2391" s="15">
        <f t="shared" ref="G2391:G2408" si="166">F2391/435</f>
        <v>0.33333333333333331</v>
      </c>
    </row>
    <row r="2392" spans="1:7" ht="15.75">
      <c r="A2392" s="13"/>
      <c r="B2392" s="13"/>
      <c r="C2392" s="32">
        <v>4714781020503</v>
      </c>
      <c r="D2392" s="13" t="s">
        <v>182</v>
      </c>
      <c r="E2392" s="14">
        <v>1</v>
      </c>
      <c r="F2392" s="14">
        <v>145</v>
      </c>
      <c r="G2392" s="15">
        <f t="shared" si="166"/>
        <v>0.33333333333333331</v>
      </c>
    </row>
    <row r="2393" spans="1:7" ht="15.75">
      <c r="A2393" s="13"/>
      <c r="B2393" s="13"/>
      <c r="C2393" s="32">
        <v>4714781020558</v>
      </c>
      <c r="D2393" s="13" t="s">
        <v>190</v>
      </c>
      <c r="E2393" s="14">
        <v>1</v>
      </c>
      <c r="F2393" s="14">
        <v>145</v>
      </c>
      <c r="G2393" s="15">
        <f t="shared" si="166"/>
        <v>0.33333333333333331</v>
      </c>
    </row>
    <row r="2394" spans="1:7" ht="15.75">
      <c r="A2394" s="13" t="s">
        <v>561</v>
      </c>
      <c r="B2394" s="13">
        <v>1</v>
      </c>
      <c r="C2394" s="32">
        <v>4714781020558</v>
      </c>
      <c r="D2394" s="13" t="s">
        <v>190</v>
      </c>
      <c r="E2394" s="14">
        <v>3</v>
      </c>
      <c r="F2394" s="14">
        <v>435</v>
      </c>
      <c r="G2394" s="15">
        <f t="shared" si="166"/>
        <v>1</v>
      </c>
    </row>
    <row r="2395" spans="1:7" ht="15.75">
      <c r="A2395" s="13" t="s">
        <v>476</v>
      </c>
      <c r="B2395" s="13">
        <v>1</v>
      </c>
      <c r="C2395" s="32">
        <v>4714781020503</v>
      </c>
      <c r="D2395" s="13" t="s">
        <v>182</v>
      </c>
      <c r="E2395" s="14">
        <v>3</v>
      </c>
      <c r="F2395" s="14">
        <v>435</v>
      </c>
      <c r="G2395" s="15">
        <f t="shared" si="166"/>
        <v>1</v>
      </c>
    </row>
    <row r="2396" spans="1:7" ht="15.75">
      <c r="A2396" s="13" t="s">
        <v>562</v>
      </c>
      <c r="B2396" s="13">
        <v>1</v>
      </c>
      <c r="C2396" s="32">
        <v>4714781020466</v>
      </c>
      <c r="D2396" s="13" t="s">
        <v>174</v>
      </c>
      <c r="E2396" s="14">
        <v>3</v>
      </c>
      <c r="F2396" s="14">
        <v>435</v>
      </c>
      <c r="G2396" s="15">
        <f t="shared" si="166"/>
        <v>1</v>
      </c>
    </row>
    <row r="2397" spans="1:7" ht="15.75">
      <c r="A2397" s="13" t="s">
        <v>473</v>
      </c>
      <c r="B2397" s="13">
        <v>2</v>
      </c>
      <c r="C2397" s="32">
        <v>4714781020503</v>
      </c>
      <c r="D2397" s="13" t="s">
        <v>182</v>
      </c>
      <c r="E2397" s="14">
        <v>2</v>
      </c>
      <c r="F2397" s="14">
        <v>290</v>
      </c>
      <c r="G2397" s="15">
        <f t="shared" si="166"/>
        <v>0.66666666666666663</v>
      </c>
    </row>
    <row r="2398" spans="1:7" ht="15.75">
      <c r="A2398" s="13"/>
      <c r="B2398" s="13"/>
      <c r="C2398" s="32">
        <v>4714781020466</v>
      </c>
      <c r="D2398" s="13" t="s">
        <v>174</v>
      </c>
      <c r="E2398" s="14">
        <v>1</v>
      </c>
      <c r="F2398" s="14">
        <v>145</v>
      </c>
      <c r="G2398" s="15">
        <f t="shared" si="166"/>
        <v>0.33333333333333331</v>
      </c>
    </row>
    <row r="2399" spans="1:7" ht="15.75">
      <c r="A2399" s="13" t="s">
        <v>467</v>
      </c>
      <c r="B2399" s="13">
        <v>2</v>
      </c>
      <c r="C2399" s="32">
        <v>4714781020503</v>
      </c>
      <c r="D2399" s="13" t="s">
        <v>182</v>
      </c>
      <c r="E2399" s="14">
        <v>2</v>
      </c>
      <c r="F2399" s="14">
        <v>290</v>
      </c>
      <c r="G2399" s="15">
        <f t="shared" si="166"/>
        <v>0.66666666666666663</v>
      </c>
    </row>
    <row r="2400" spans="1:7" ht="15.75">
      <c r="A2400" s="13"/>
      <c r="B2400" s="13"/>
      <c r="C2400" s="32">
        <v>4714781020558</v>
      </c>
      <c r="D2400" s="13" t="s">
        <v>190</v>
      </c>
      <c r="E2400" s="14">
        <v>1</v>
      </c>
      <c r="F2400" s="14">
        <v>145</v>
      </c>
      <c r="G2400" s="15">
        <f t="shared" si="166"/>
        <v>0.33333333333333331</v>
      </c>
    </row>
    <row r="2401" spans="1:7" ht="15.75">
      <c r="A2401" s="13" t="s">
        <v>563</v>
      </c>
      <c r="B2401" s="13">
        <v>2</v>
      </c>
      <c r="C2401" s="32">
        <v>4714781020466</v>
      </c>
      <c r="D2401" s="13" t="s">
        <v>174</v>
      </c>
      <c r="E2401" s="14">
        <v>2</v>
      </c>
      <c r="F2401" s="14">
        <v>290</v>
      </c>
      <c r="G2401" s="15">
        <f t="shared" si="166"/>
        <v>0.66666666666666663</v>
      </c>
    </row>
    <row r="2402" spans="1:7" ht="15.75">
      <c r="A2402" s="13"/>
      <c r="B2402" s="13"/>
      <c r="C2402" s="32">
        <v>4714781020503</v>
      </c>
      <c r="D2402" s="13" t="s">
        <v>182</v>
      </c>
      <c r="E2402" s="14">
        <v>1</v>
      </c>
      <c r="F2402" s="14">
        <v>145</v>
      </c>
      <c r="G2402" s="15">
        <f t="shared" si="166"/>
        <v>0.33333333333333331</v>
      </c>
    </row>
    <row r="2403" spans="1:7" ht="15.75">
      <c r="A2403" s="13" t="s">
        <v>497</v>
      </c>
      <c r="B2403" s="13">
        <v>2</v>
      </c>
      <c r="C2403" s="32">
        <v>4714781020466</v>
      </c>
      <c r="D2403" s="13" t="s">
        <v>174</v>
      </c>
      <c r="E2403" s="14">
        <v>2</v>
      </c>
      <c r="F2403" s="14">
        <v>290</v>
      </c>
      <c r="G2403" s="15">
        <f t="shared" si="166"/>
        <v>0.66666666666666663</v>
      </c>
    </row>
    <row r="2404" spans="1:7" ht="15.75">
      <c r="A2404" s="13"/>
      <c r="B2404" s="13"/>
      <c r="C2404" s="32">
        <v>4714781020558</v>
      </c>
      <c r="D2404" s="13" t="s">
        <v>190</v>
      </c>
      <c r="E2404" s="14">
        <v>1</v>
      </c>
      <c r="F2404" s="14">
        <v>145</v>
      </c>
      <c r="G2404" s="15">
        <f t="shared" si="166"/>
        <v>0.33333333333333331</v>
      </c>
    </row>
    <row r="2405" spans="1:7" ht="15.75">
      <c r="A2405" s="13" t="s">
        <v>564</v>
      </c>
      <c r="B2405" s="13">
        <v>2</v>
      </c>
      <c r="C2405" s="32">
        <v>4714781020558</v>
      </c>
      <c r="D2405" s="13" t="s">
        <v>190</v>
      </c>
      <c r="E2405" s="14">
        <v>2</v>
      </c>
      <c r="F2405" s="14">
        <v>290</v>
      </c>
      <c r="G2405" s="15">
        <f t="shared" si="166"/>
        <v>0.66666666666666663</v>
      </c>
    </row>
    <row r="2406" spans="1:7" ht="15.75">
      <c r="A2406" s="13"/>
      <c r="B2406" s="13"/>
      <c r="C2406" s="32">
        <v>4714781020466</v>
      </c>
      <c r="D2406" s="13" t="s">
        <v>174</v>
      </c>
      <c r="E2406" s="14">
        <v>1</v>
      </c>
      <c r="F2406" s="14">
        <v>145</v>
      </c>
      <c r="G2406" s="15">
        <f t="shared" si="166"/>
        <v>0.33333333333333331</v>
      </c>
    </row>
    <row r="2407" spans="1:7" ht="15.75">
      <c r="A2407" s="13" t="s">
        <v>565</v>
      </c>
      <c r="B2407" s="13">
        <v>2</v>
      </c>
      <c r="C2407" s="32">
        <v>4714781020558</v>
      </c>
      <c r="D2407" s="13" t="s">
        <v>190</v>
      </c>
      <c r="E2407" s="14">
        <v>2</v>
      </c>
      <c r="F2407" s="14">
        <v>290</v>
      </c>
      <c r="G2407" s="15">
        <f t="shared" si="166"/>
        <v>0.66666666666666663</v>
      </c>
    </row>
    <row r="2408" spans="1:7" ht="15.75">
      <c r="A2408" s="13"/>
      <c r="B2408" s="13"/>
      <c r="C2408" s="32">
        <v>4714781020503</v>
      </c>
      <c r="D2408" s="13" t="s">
        <v>182</v>
      </c>
      <c r="E2408" s="14">
        <v>1</v>
      </c>
      <c r="F2408" s="14">
        <v>145</v>
      </c>
      <c r="G2408" s="15">
        <f t="shared" si="166"/>
        <v>0.33333333333333331</v>
      </c>
    </row>
    <row r="2409" spans="1:7" ht="15.75">
      <c r="A2409" s="13" t="s">
        <v>464</v>
      </c>
      <c r="B2409" s="13">
        <v>3</v>
      </c>
      <c r="C2409" s="32">
        <v>4714781020466</v>
      </c>
      <c r="D2409" s="13" t="s">
        <v>174</v>
      </c>
      <c r="E2409" s="14">
        <v>2</v>
      </c>
      <c r="F2409" s="14">
        <v>284</v>
      </c>
      <c r="G2409" s="15">
        <f t="shared" ref="G2409:G2420" si="167">F2409/850</f>
        <v>0.33411764705882352</v>
      </c>
    </row>
    <row r="2410" spans="1:7" ht="15.75">
      <c r="A2410" s="13"/>
      <c r="B2410" s="13"/>
      <c r="C2410" s="32">
        <v>4714781020503</v>
      </c>
      <c r="D2410" s="13" t="s">
        <v>182</v>
      </c>
      <c r="E2410" s="14">
        <v>2</v>
      </c>
      <c r="F2410" s="14">
        <v>284</v>
      </c>
      <c r="G2410" s="15">
        <f t="shared" si="167"/>
        <v>0.33411764705882352</v>
      </c>
    </row>
    <row r="2411" spans="1:7" ht="15.75">
      <c r="A2411" s="13"/>
      <c r="B2411" s="13"/>
      <c r="C2411" s="32">
        <v>4714781020558</v>
      </c>
      <c r="D2411" s="13" t="s">
        <v>190</v>
      </c>
      <c r="E2411" s="14">
        <v>2</v>
      </c>
      <c r="F2411" s="14">
        <v>282</v>
      </c>
      <c r="G2411" s="15">
        <f t="shared" si="167"/>
        <v>0.33176470588235296</v>
      </c>
    </row>
    <row r="2412" spans="1:7" ht="15.75">
      <c r="A2412" s="13" t="s">
        <v>566</v>
      </c>
      <c r="B2412" s="13">
        <v>2</v>
      </c>
      <c r="C2412" s="32">
        <v>4714781020466</v>
      </c>
      <c r="D2412" s="13" t="s">
        <v>174</v>
      </c>
      <c r="E2412" s="14">
        <v>3</v>
      </c>
      <c r="F2412" s="14">
        <v>425</v>
      </c>
      <c r="G2412" s="15">
        <f t="shared" si="167"/>
        <v>0.5</v>
      </c>
    </row>
    <row r="2413" spans="1:7" ht="15.75">
      <c r="A2413" s="13"/>
      <c r="B2413" s="13"/>
      <c r="C2413" s="32">
        <v>4714781020503</v>
      </c>
      <c r="D2413" s="13" t="s">
        <v>182</v>
      </c>
      <c r="E2413" s="14">
        <v>3</v>
      </c>
      <c r="F2413" s="14">
        <v>425</v>
      </c>
      <c r="G2413" s="15">
        <f t="shared" si="167"/>
        <v>0.5</v>
      </c>
    </row>
    <row r="2414" spans="1:7" ht="15.75">
      <c r="A2414" s="13" t="s">
        <v>480</v>
      </c>
      <c r="B2414" s="13">
        <v>2</v>
      </c>
      <c r="C2414" s="32">
        <v>4714781020466</v>
      </c>
      <c r="D2414" s="13" t="s">
        <v>174</v>
      </c>
      <c r="E2414" s="14">
        <v>3</v>
      </c>
      <c r="F2414" s="14">
        <v>425</v>
      </c>
      <c r="G2414" s="15">
        <f t="shared" si="167"/>
        <v>0.5</v>
      </c>
    </row>
    <row r="2415" spans="1:7" ht="15.75">
      <c r="A2415" s="13"/>
      <c r="B2415" s="13"/>
      <c r="C2415" s="32">
        <v>4714781020558</v>
      </c>
      <c r="D2415" s="13" t="s">
        <v>190</v>
      </c>
      <c r="E2415" s="14">
        <v>3</v>
      </c>
      <c r="F2415" s="14">
        <v>425</v>
      </c>
      <c r="G2415" s="15">
        <f t="shared" si="167"/>
        <v>0.5</v>
      </c>
    </row>
    <row r="2416" spans="1:7" ht="15.75">
      <c r="A2416" s="13" t="s">
        <v>475</v>
      </c>
      <c r="B2416" s="13">
        <v>2</v>
      </c>
      <c r="C2416" s="32">
        <v>4714781020558</v>
      </c>
      <c r="D2416" s="13" t="s">
        <v>190</v>
      </c>
      <c r="E2416" s="14">
        <v>3</v>
      </c>
      <c r="F2416" s="14">
        <v>425</v>
      </c>
      <c r="G2416" s="15">
        <f t="shared" si="167"/>
        <v>0.5</v>
      </c>
    </row>
    <row r="2417" spans="1:7" ht="15.75">
      <c r="A2417" s="13"/>
      <c r="B2417" s="13"/>
      <c r="C2417" s="32">
        <v>4714781020503</v>
      </c>
      <c r="D2417" s="13" t="s">
        <v>182</v>
      </c>
      <c r="E2417" s="14">
        <v>3</v>
      </c>
      <c r="F2417" s="14">
        <v>425</v>
      </c>
      <c r="G2417" s="15">
        <f t="shared" si="167"/>
        <v>0.5</v>
      </c>
    </row>
    <row r="2418" spans="1:7" ht="15.75">
      <c r="A2418" s="13" t="s">
        <v>567</v>
      </c>
      <c r="B2418" s="13">
        <v>1</v>
      </c>
      <c r="C2418" s="32">
        <v>4714781020466</v>
      </c>
      <c r="D2418" s="13" t="s">
        <v>174</v>
      </c>
      <c r="E2418" s="14">
        <v>6</v>
      </c>
      <c r="F2418" s="14">
        <v>850</v>
      </c>
      <c r="G2418" s="15">
        <f t="shared" si="167"/>
        <v>1</v>
      </c>
    </row>
    <row r="2419" spans="1:7" ht="15.75">
      <c r="A2419" s="13" t="s">
        <v>482</v>
      </c>
      <c r="B2419" s="13">
        <v>1</v>
      </c>
      <c r="C2419" s="32">
        <v>4714781020503</v>
      </c>
      <c r="D2419" s="13" t="s">
        <v>182</v>
      </c>
      <c r="E2419" s="14">
        <v>6</v>
      </c>
      <c r="F2419" s="14">
        <v>850</v>
      </c>
      <c r="G2419" s="15">
        <f t="shared" si="167"/>
        <v>1</v>
      </c>
    </row>
    <row r="2420" spans="1:7" ht="15.75">
      <c r="A2420" s="13" t="s">
        <v>568</v>
      </c>
      <c r="B2420" s="13">
        <v>1</v>
      </c>
      <c r="C2420" s="32">
        <v>4714781020558</v>
      </c>
      <c r="D2420" s="13" t="s">
        <v>190</v>
      </c>
      <c r="E2420" s="14">
        <v>6</v>
      </c>
      <c r="F2420" s="14">
        <v>850</v>
      </c>
      <c r="G2420" s="15">
        <f t="shared" si="167"/>
        <v>1</v>
      </c>
    </row>
    <row r="2421" spans="1:7" ht="15.75">
      <c r="A2421" s="13" t="s">
        <v>472</v>
      </c>
      <c r="B2421" s="13">
        <v>2</v>
      </c>
      <c r="C2421" s="32">
        <v>4714781020466</v>
      </c>
      <c r="D2421" s="13" t="s">
        <v>174</v>
      </c>
      <c r="E2421" s="14">
        <v>2</v>
      </c>
      <c r="F2421" s="14">
        <v>290</v>
      </c>
      <c r="G2421" s="15">
        <f t="shared" ref="G2421:G2450" si="168">F2421/580</f>
        <v>0.5</v>
      </c>
    </row>
    <row r="2422" spans="1:7" ht="15.75">
      <c r="A2422" s="13"/>
      <c r="B2422" s="13"/>
      <c r="C2422" s="32">
        <v>4714781020282</v>
      </c>
      <c r="D2422" s="13" t="s">
        <v>194</v>
      </c>
      <c r="E2422" s="14">
        <v>1</v>
      </c>
      <c r="F2422" s="14">
        <v>290</v>
      </c>
      <c r="G2422" s="15">
        <f t="shared" si="168"/>
        <v>0.5</v>
      </c>
    </row>
    <row r="2423" spans="1:7" ht="15.75">
      <c r="A2423" s="13" t="s">
        <v>569</v>
      </c>
      <c r="B2423" s="13">
        <v>2</v>
      </c>
      <c r="C2423" s="32">
        <v>4714781020466</v>
      </c>
      <c r="D2423" s="13" t="s">
        <v>174</v>
      </c>
      <c r="E2423" s="14">
        <v>2</v>
      </c>
      <c r="F2423" s="14">
        <v>290</v>
      </c>
      <c r="G2423" s="15">
        <f t="shared" si="168"/>
        <v>0.5</v>
      </c>
    </row>
    <row r="2424" spans="1:7" ht="15.75">
      <c r="A2424" s="13"/>
      <c r="B2424" s="13"/>
      <c r="C2424" s="32" t="s">
        <v>570</v>
      </c>
      <c r="D2424" s="13" t="s">
        <v>176</v>
      </c>
      <c r="E2424" s="14">
        <v>1</v>
      </c>
      <c r="F2424" s="14">
        <v>290</v>
      </c>
      <c r="G2424" s="15">
        <f t="shared" si="168"/>
        <v>0.5</v>
      </c>
    </row>
    <row r="2425" spans="1:7" ht="15.75">
      <c r="A2425" s="13" t="s">
        <v>571</v>
      </c>
      <c r="B2425" s="13">
        <v>2</v>
      </c>
      <c r="C2425" s="32">
        <v>4714781020466</v>
      </c>
      <c r="D2425" s="13" t="s">
        <v>174</v>
      </c>
      <c r="E2425" s="14">
        <v>2</v>
      </c>
      <c r="F2425" s="14">
        <v>290</v>
      </c>
      <c r="G2425" s="15">
        <f t="shared" si="168"/>
        <v>0.5</v>
      </c>
    </row>
    <row r="2426" spans="1:7" ht="15.75">
      <c r="A2426" s="13"/>
      <c r="B2426" s="13"/>
      <c r="C2426" s="32" t="s">
        <v>572</v>
      </c>
      <c r="D2426" s="13" t="s">
        <v>179</v>
      </c>
      <c r="E2426" s="14">
        <v>1</v>
      </c>
      <c r="F2426" s="14">
        <v>290</v>
      </c>
      <c r="G2426" s="15">
        <f t="shared" si="168"/>
        <v>0.5</v>
      </c>
    </row>
    <row r="2427" spans="1:7" ht="15.75">
      <c r="A2427" s="13" t="s">
        <v>481</v>
      </c>
      <c r="B2427" s="13">
        <v>2</v>
      </c>
      <c r="C2427" s="32">
        <v>4714781020466</v>
      </c>
      <c r="D2427" s="13" t="s">
        <v>174</v>
      </c>
      <c r="E2427" s="14">
        <v>2</v>
      </c>
      <c r="F2427" s="14">
        <v>290</v>
      </c>
      <c r="G2427" s="15">
        <f t="shared" si="168"/>
        <v>0.5</v>
      </c>
    </row>
    <row r="2428" spans="1:7" ht="15.75">
      <c r="A2428" s="13"/>
      <c r="B2428" s="13"/>
      <c r="C2428" s="32" t="s">
        <v>573</v>
      </c>
      <c r="D2428" s="13" t="s">
        <v>173</v>
      </c>
      <c r="E2428" s="14">
        <v>1</v>
      </c>
      <c r="F2428" s="14">
        <v>290</v>
      </c>
      <c r="G2428" s="15">
        <f t="shared" si="168"/>
        <v>0.5</v>
      </c>
    </row>
    <row r="2429" spans="1:7" ht="15.75">
      <c r="A2429" s="13" t="s">
        <v>574</v>
      </c>
      <c r="B2429" s="13">
        <v>2</v>
      </c>
      <c r="C2429" s="32">
        <v>4714781020466</v>
      </c>
      <c r="D2429" s="13" t="s">
        <v>174</v>
      </c>
      <c r="E2429" s="14">
        <v>2</v>
      </c>
      <c r="F2429" s="14">
        <v>290</v>
      </c>
      <c r="G2429" s="15">
        <f t="shared" si="168"/>
        <v>0.5</v>
      </c>
    </row>
    <row r="2430" spans="1:7" ht="15.75">
      <c r="A2430" s="13"/>
      <c r="B2430" s="13"/>
      <c r="C2430" s="32" t="s">
        <v>575</v>
      </c>
      <c r="D2430" s="13" t="s">
        <v>180</v>
      </c>
      <c r="E2430" s="14">
        <v>1</v>
      </c>
      <c r="F2430" s="14">
        <v>290</v>
      </c>
      <c r="G2430" s="15">
        <f t="shared" si="168"/>
        <v>0.5</v>
      </c>
    </row>
    <row r="2431" spans="1:7" ht="15.75">
      <c r="A2431" s="13" t="s">
        <v>483</v>
      </c>
      <c r="B2431" s="13">
        <v>2</v>
      </c>
      <c r="C2431" s="32">
        <v>4714781020503</v>
      </c>
      <c r="D2431" s="13" t="s">
        <v>182</v>
      </c>
      <c r="E2431" s="14">
        <v>2</v>
      </c>
      <c r="F2431" s="14">
        <v>290</v>
      </c>
      <c r="G2431" s="15">
        <f t="shared" si="168"/>
        <v>0.5</v>
      </c>
    </row>
    <row r="2432" spans="1:7" ht="15.75">
      <c r="A2432" s="13"/>
      <c r="B2432" s="13"/>
      <c r="C2432" s="32">
        <v>4714781020282</v>
      </c>
      <c r="D2432" s="13" t="s">
        <v>194</v>
      </c>
      <c r="E2432" s="14">
        <v>1</v>
      </c>
      <c r="F2432" s="14">
        <v>290</v>
      </c>
      <c r="G2432" s="15">
        <f t="shared" si="168"/>
        <v>0.5</v>
      </c>
    </row>
    <row r="2433" spans="1:7" ht="15.75">
      <c r="A2433" s="13" t="s">
        <v>576</v>
      </c>
      <c r="B2433" s="13">
        <v>2</v>
      </c>
      <c r="C2433" s="32">
        <v>4714781020503</v>
      </c>
      <c r="D2433" s="13" t="s">
        <v>182</v>
      </c>
      <c r="E2433" s="14">
        <v>2</v>
      </c>
      <c r="F2433" s="14">
        <v>290</v>
      </c>
      <c r="G2433" s="15">
        <f t="shared" si="168"/>
        <v>0.5</v>
      </c>
    </row>
    <row r="2434" spans="1:7" ht="15.75">
      <c r="A2434" s="13"/>
      <c r="B2434" s="13"/>
      <c r="C2434" s="32" t="s">
        <v>570</v>
      </c>
      <c r="D2434" s="13" t="s">
        <v>176</v>
      </c>
      <c r="E2434" s="14">
        <v>1</v>
      </c>
      <c r="F2434" s="14">
        <v>290</v>
      </c>
      <c r="G2434" s="15">
        <f t="shared" si="168"/>
        <v>0.5</v>
      </c>
    </row>
    <row r="2435" spans="1:7" ht="15.75">
      <c r="A2435" s="13" t="s">
        <v>577</v>
      </c>
      <c r="B2435" s="13">
        <v>2</v>
      </c>
      <c r="C2435" s="32">
        <v>4714781020503</v>
      </c>
      <c r="D2435" s="13" t="s">
        <v>182</v>
      </c>
      <c r="E2435" s="14">
        <v>2</v>
      </c>
      <c r="F2435" s="14">
        <v>290</v>
      </c>
      <c r="G2435" s="15">
        <f t="shared" si="168"/>
        <v>0.5</v>
      </c>
    </row>
    <row r="2436" spans="1:7" ht="15.75">
      <c r="A2436" s="13"/>
      <c r="B2436" s="13"/>
      <c r="C2436" s="32" t="s">
        <v>572</v>
      </c>
      <c r="D2436" s="13" t="s">
        <v>179</v>
      </c>
      <c r="E2436" s="14">
        <v>1</v>
      </c>
      <c r="F2436" s="14">
        <v>290</v>
      </c>
      <c r="G2436" s="15">
        <f t="shared" si="168"/>
        <v>0.5</v>
      </c>
    </row>
    <row r="2437" spans="1:7" ht="15.75">
      <c r="A2437" s="13" t="s">
        <v>496</v>
      </c>
      <c r="B2437" s="13">
        <v>2</v>
      </c>
      <c r="C2437" s="32">
        <v>4714781020503</v>
      </c>
      <c r="D2437" s="13" t="s">
        <v>182</v>
      </c>
      <c r="E2437" s="14">
        <v>2</v>
      </c>
      <c r="F2437" s="14">
        <v>290</v>
      </c>
      <c r="G2437" s="15">
        <f t="shared" si="168"/>
        <v>0.5</v>
      </c>
    </row>
    <row r="2438" spans="1:7" ht="15.75">
      <c r="A2438" s="13"/>
      <c r="B2438" s="13"/>
      <c r="C2438" s="32" t="s">
        <v>573</v>
      </c>
      <c r="D2438" s="13" t="s">
        <v>173</v>
      </c>
      <c r="E2438" s="14">
        <v>1</v>
      </c>
      <c r="F2438" s="14">
        <v>290</v>
      </c>
      <c r="G2438" s="15">
        <f t="shared" si="168"/>
        <v>0.5</v>
      </c>
    </row>
    <row r="2439" spans="1:7" ht="15.75">
      <c r="A2439" s="13" t="s">
        <v>578</v>
      </c>
      <c r="B2439" s="13">
        <v>2</v>
      </c>
      <c r="C2439" s="32">
        <v>4714781020503</v>
      </c>
      <c r="D2439" s="13" t="s">
        <v>182</v>
      </c>
      <c r="E2439" s="14">
        <v>2</v>
      </c>
      <c r="F2439" s="14">
        <v>290</v>
      </c>
      <c r="G2439" s="15">
        <f t="shared" si="168"/>
        <v>0.5</v>
      </c>
    </row>
    <row r="2440" spans="1:7" ht="15.75">
      <c r="A2440" s="13"/>
      <c r="B2440" s="13"/>
      <c r="C2440" s="32" t="s">
        <v>575</v>
      </c>
      <c r="D2440" s="13" t="s">
        <v>180</v>
      </c>
      <c r="E2440" s="14">
        <v>1</v>
      </c>
      <c r="F2440" s="14">
        <v>290</v>
      </c>
      <c r="G2440" s="15">
        <f t="shared" si="168"/>
        <v>0.5</v>
      </c>
    </row>
    <row r="2441" spans="1:7" ht="15.75">
      <c r="A2441" s="13" t="s">
        <v>579</v>
      </c>
      <c r="B2441" s="13">
        <v>2</v>
      </c>
      <c r="C2441" s="32">
        <v>4714781020558</v>
      </c>
      <c r="D2441" s="13" t="s">
        <v>190</v>
      </c>
      <c r="E2441" s="14">
        <v>2</v>
      </c>
      <c r="F2441" s="14">
        <v>290</v>
      </c>
      <c r="G2441" s="15">
        <f t="shared" si="168"/>
        <v>0.5</v>
      </c>
    </row>
    <row r="2442" spans="1:7" ht="15.75">
      <c r="A2442" s="13"/>
      <c r="B2442" s="13"/>
      <c r="C2442" s="32">
        <v>4714781020282</v>
      </c>
      <c r="D2442" s="13" t="s">
        <v>194</v>
      </c>
      <c r="E2442" s="14">
        <v>1</v>
      </c>
      <c r="F2442" s="14">
        <v>290</v>
      </c>
      <c r="G2442" s="15">
        <f t="shared" si="168"/>
        <v>0.5</v>
      </c>
    </row>
    <row r="2443" spans="1:7" ht="15.75">
      <c r="A2443" s="13" t="s">
        <v>580</v>
      </c>
      <c r="B2443" s="13">
        <v>2</v>
      </c>
      <c r="C2443" s="32">
        <v>4714781020558</v>
      </c>
      <c r="D2443" s="13" t="s">
        <v>190</v>
      </c>
      <c r="E2443" s="14">
        <v>2</v>
      </c>
      <c r="F2443" s="14">
        <v>290</v>
      </c>
      <c r="G2443" s="15">
        <f t="shared" si="168"/>
        <v>0.5</v>
      </c>
    </row>
    <row r="2444" spans="1:7" ht="15.75">
      <c r="B2444" s="13"/>
      <c r="C2444" s="32" t="s">
        <v>570</v>
      </c>
      <c r="D2444" s="13" t="s">
        <v>176</v>
      </c>
      <c r="E2444" s="14">
        <v>1</v>
      </c>
      <c r="F2444" s="14">
        <v>290</v>
      </c>
      <c r="G2444" s="15">
        <f t="shared" si="168"/>
        <v>0.5</v>
      </c>
    </row>
    <row r="2445" spans="1:7" ht="15.75">
      <c r="A2445" s="13" t="s">
        <v>495</v>
      </c>
      <c r="B2445" s="13">
        <v>2</v>
      </c>
      <c r="C2445" s="32">
        <v>4714781020558</v>
      </c>
      <c r="D2445" s="13" t="s">
        <v>190</v>
      </c>
      <c r="E2445" s="14">
        <v>2</v>
      </c>
      <c r="F2445" s="14">
        <v>290</v>
      </c>
      <c r="G2445" s="15">
        <f t="shared" si="168"/>
        <v>0.5</v>
      </c>
    </row>
    <row r="2446" spans="1:7" ht="15.75">
      <c r="B2446" s="13"/>
      <c r="C2446" s="32" t="s">
        <v>572</v>
      </c>
      <c r="D2446" s="13" t="s">
        <v>179</v>
      </c>
      <c r="E2446" s="14">
        <v>1</v>
      </c>
      <c r="F2446" s="14">
        <v>290</v>
      </c>
      <c r="G2446" s="15">
        <f t="shared" si="168"/>
        <v>0.5</v>
      </c>
    </row>
    <row r="2447" spans="1:7" ht="15.75">
      <c r="A2447" s="13" t="s">
        <v>581</v>
      </c>
      <c r="B2447" s="13">
        <v>2</v>
      </c>
      <c r="C2447" s="32">
        <v>4714781020558</v>
      </c>
      <c r="D2447" s="13" t="s">
        <v>190</v>
      </c>
      <c r="E2447" s="14">
        <v>2</v>
      </c>
      <c r="F2447" s="14">
        <v>290</v>
      </c>
      <c r="G2447" s="15">
        <f t="shared" si="168"/>
        <v>0.5</v>
      </c>
    </row>
    <row r="2448" spans="1:7" ht="15.75">
      <c r="B2448" s="13"/>
      <c r="C2448" s="32" t="s">
        <v>573</v>
      </c>
      <c r="D2448" s="13" t="s">
        <v>173</v>
      </c>
      <c r="E2448" s="14">
        <v>1</v>
      </c>
      <c r="F2448" s="14">
        <v>290</v>
      </c>
      <c r="G2448" s="15">
        <f t="shared" si="168"/>
        <v>0.5</v>
      </c>
    </row>
    <row r="2449" spans="1:7" ht="15.75">
      <c r="A2449" s="13" t="s">
        <v>582</v>
      </c>
      <c r="B2449" s="13">
        <v>2</v>
      </c>
      <c r="C2449" s="32">
        <v>4714781020558</v>
      </c>
      <c r="D2449" s="13" t="s">
        <v>190</v>
      </c>
      <c r="E2449" s="14">
        <v>2</v>
      </c>
      <c r="F2449" s="14">
        <v>290</v>
      </c>
      <c r="G2449" s="15">
        <f t="shared" si="168"/>
        <v>0.5</v>
      </c>
    </row>
    <row r="2450" spans="1:7" ht="15.75">
      <c r="A2450" s="13"/>
      <c r="B2450" s="13"/>
      <c r="C2450" s="32" t="s">
        <v>575</v>
      </c>
      <c r="D2450" s="13" t="s">
        <v>180</v>
      </c>
      <c r="E2450" s="14">
        <v>1</v>
      </c>
      <c r="F2450" s="14">
        <v>290</v>
      </c>
      <c r="G2450" s="15">
        <f t="shared" si="168"/>
        <v>0.5</v>
      </c>
    </row>
    <row r="2451" spans="1:7" ht="15.75">
      <c r="A2451" s="16" t="s">
        <v>583</v>
      </c>
      <c r="B2451" s="13">
        <v>3</v>
      </c>
      <c r="C2451" s="32">
        <v>4714781020466</v>
      </c>
      <c r="D2451" s="13" t="s">
        <v>174</v>
      </c>
      <c r="E2451" s="14">
        <v>2</v>
      </c>
      <c r="F2451" s="14">
        <v>290</v>
      </c>
      <c r="G2451" s="15">
        <f t="shared" ref="G2451:G2495" si="169">F2451/950</f>
        <v>0.30526315789473685</v>
      </c>
    </row>
    <row r="2452" spans="1:7" ht="15.75">
      <c r="A2452" s="13"/>
      <c r="B2452" s="13"/>
      <c r="C2452" s="32">
        <v>4714781020282</v>
      </c>
      <c r="D2452" s="13" t="s">
        <v>194</v>
      </c>
      <c r="E2452" s="14">
        <v>1</v>
      </c>
      <c r="F2452" s="14">
        <v>280</v>
      </c>
      <c r="G2452" s="15">
        <f t="shared" si="169"/>
        <v>0.29473684210526313</v>
      </c>
    </row>
    <row r="2453" spans="1:7" ht="15.75">
      <c r="A2453" s="13"/>
      <c r="B2453" s="13"/>
      <c r="C2453" s="32" t="s">
        <v>584</v>
      </c>
      <c r="D2453" s="13" t="s">
        <v>184</v>
      </c>
      <c r="E2453" s="14">
        <v>1</v>
      </c>
      <c r="F2453" s="14">
        <v>380</v>
      </c>
      <c r="G2453" s="15">
        <f t="shared" si="169"/>
        <v>0.4</v>
      </c>
    </row>
    <row r="2454" spans="1:7" ht="15.75">
      <c r="A2454" s="16" t="s">
        <v>585</v>
      </c>
      <c r="B2454" s="13">
        <v>3</v>
      </c>
      <c r="C2454" s="32">
        <v>4714781020466</v>
      </c>
      <c r="D2454" s="13" t="s">
        <v>174</v>
      </c>
      <c r="E2454" s="14">
        <v>2</v>
      </c>
      <c r="F2454" s="14">
        <v>290</v>
      </c>
      <c r="G2454" s="15">
        <f t="shared" si="169"/>
        <v>0.30526315789473685</v>
      </c>
    </row>
    <row r="2455" spans="1:7" ht="15.75">
      <c r="A2455" s="13"/>
      <c r="B2455" s="13"/>
      <c r="C2455" s="32" t="s">
        <v>570</v>
      </c>
      <c r="D2455" s="13" t="s">
        <v>176</v>
      </c>
      <c r="E2455" s="14">
        <v>1</v>
      </c>
      <c r="F2455" s="14">
        <v>280</v>
      </c>
      <c r="G2455" s="15">
        <f t="shared" si="169"/>
        <v>0.29473684210526313</v>
      </c>
    </row>
    <row r="2456" spans="1:7" ht="15.75">
      <c r="A2456" s="13"/>
      <c r="B2456" s="13"/>
      <c r="C2456" s="32" t="s">
        <v>584</v>
      </c>
      <c r="D2456" s="13" t="s">
        <v>184</v>
      </c>
      <c r="E2456" s="14">
        <v>1</v>
      </c>
      <c r="F2456" s="14">
        <v>380</v>
      </c>
      <c r="G2456" s="15">
        <f t="shared" si="169"/>
        <v>0.4</v>
      </c>
    </row>
    <row r="2457" spans="1:7" ht="15.75">
      <c r="A2457" s="13" t="s">
        <v>586</v>
      </c>
      <c r="B2457" s="13">
        <v>3</v>
      </c>
      <c r="C2457" s="32">
        <v>4714781020466</v>
      </c>
      <c r="D2457" s="13" t="s">
        <v>174</v>
      </c>
      <c r="E2457" s="14">
        <v>2</v>
      </c>
      <c r="F2457" s="14">
        <v>290</v>
      </c>
      <c r="G2457" s="15">
        <f t="shared" si="169"/>
        <v>0.30526315789473685</v>
      </c>
    </row>
    <row r="2458" spans="1:7" ht="15.75">
      <c r="A2458" s="13"/>
      <c r="B2458" s="13"/>
      <c r="C2458" s="32" t="s">
        <v>572</v>
      </c>
      <c r="D2458" s="13" t="s">
        <v>179</v>
      </c>
      <c r="E2458" s="14">
        <v>1</v>
      </c>
      <c r="F2458" s="14">
        <v>280</v>
      </c>
      <c r="G2458" s="15">
        <f t="shared" si="169"/>
        <v>0.29473684210526313</v>
      </c>
    </row>
    <row r="2459" spans="1:7" ht="15.75">
      <c r="A2459" s="13"/>
      <c r="B2459" s="13"/>
      <c r="C2459" s="32" t="s">
        <v>584</v>
      </c>
      <c r="D2459" s="13" t="s">
        <v>184</v>
      </c>
      <c r="E2459" s="14">
        <v>1</v>
      </c>
      <c r="F2459" s="14">
        <v>380</v>
      </c>
      <c r="G2459" s="15">
        <f t="shared" si="169"/>
        <v>0.4</v>
      </c>
    </row>
    <row r="2460" spans="1:7" ht="15.75">
      <c r="A2460" s="13" t="s">
        <v>587</v>
      </c>
      <c r="B2460" s="13">
        <v>3</v>
      </c>
      <c r="C2460" s="32">
        <v>4714781020466</v>
      </c>
      <c r="D2460" s="13" t="s">
        <v>174</v>
      </c>
      <c r="E2460" s="14">
        <v>2</v>
      </c>
      <c r="F2460" s="14">
        <v>290</v>
      </c>
      <c r="G2460" s="15">
        <f t="shared" si="169"/>
        <v>0.30526315789473685</v>
      </c>
    </row>
    <row r="2461" spans="1:7" ht="15.75">
      <c r="A2461" s="13"/>
      <c r="B2461" s="13"/>
      <c r="C2461" s="32" t="s">
        <v>573</v>
      </c>
      <c r="D2461" s="13" t="s">
        <v>173</v>
      </c>
      <c r="E2461" s="14">
        <v>1</v>
      </c>
      <c r="F2461" s="14">
        <v>280</v>
      </c>
      <c r="G2461" s="15">
        <f t="shared" si="169"/>
        <v>0.29473684210526313</v>
      </c>
    </row>
    <row r="2462" spans="1:7" ht="15.75">
      <c r="A2462" s="13"/>
      <c r="B2462" s="13"/>
      <c r="C2462" s="32" t="s">
        <v>584</v>
      </c>
      <c r="D2462" s="13" t="s">
        <v>184</v>
      </c>
      <c r="E2462" s="14">
        <v>1</v>
      </c>
      <c r="F2462" s="14">
        <v>380</v>
      </c>
      <c r="G2462" s="15">
        <f t="shared" si="169"/>
        <v>0.4</v>
      </c>
    </row>
    <row r="2463" spans="1:7" ht="15.75">
      <c r="A2463" s="13" t="s">
        <v>588</v>
      </c>
      <c r="B2463" s="13">
        <v>3</v>
      </c>
      <c r="C2463" s="32">
        <v>4714781020466</v>
      </c>
      <c r="D2463" s="13" t="s">
        <v>174</v>
      </c>
      <c r="E2463" s="14">
        <v>2</v>
      </c>
      <c r="F2463" s="14">
        <v>290</v>
      </c>
      <c r="G2463" s="15">
        <f t="shared" si="169"/>
        <v>0.30526315789473685</v>
      </c>
    </row>
    <row r="2464" spans="1:7" ht="15.75">
      <c r="A2464" s="13"/>
      <c r="B2464" s="13"/>
      <c r="C2464" s="32" t="s">
        <v>575</v>
      </c>
      <c r="D2464" s="13" t="s">
        <v>180</v>
      </c>
      <c r="E2464" s="14">
        <v>1</v>
      </c>
      <c r="F2464" s="14">
        <v>280</v>
      </c>
      <c r="G2464" s="15">
        <f t="shared" si="169"/>
        <v>0.29473684210526313</v>
      </c>
    </row>
    <row r="2465" spans="1:7" ht="15.75">
      <c r="A2465" s="13"/>
      <c r="B2465" s="13"/>
      <c r="C2465" s="32" t="s">
        <v>584</v>
      </c>
      <c r="D2465" s="13" t="s">
        <v>184</v>
      </c>
      <c r="E2465" s="14">
        <v>1</v>
      </c>
      <c r="F2465" s="14">
        <v>380</v>
      </c>
      <c r="G2465" s="15">
        <f t="shared" si="169"/>
        <v>0.4</v>
      </c>
    </row>
    <row r="2466" spans="1:7" ht="15.75">
      <c r="A2466" s="13" t="s">
        <v>589</v>
      </c>
      <c r="B2466" s="13">
        <v>3</v>
      </c>
      <c r="C2466" s="32">
        <v>4714781020503</v>
      </c>
      <c r="D2466" s="13" t="s">
        <v>182</v>
      </c>
      <c r="E2466" s="14">
        <v>2</v>
      </c>
      <c r="F2466" s="14">
        <v>290</v>
      </c>
      <c r="G2466" s="15">
        <f t="shared" si="169"/>
        <v>0.30526315789473685</v>
      </c>
    </row>
    <row r="2467" spans="1:7" ht="15.75">
      <c r="A2467" s="13"/>
      <c r="B2467" s="13"/>
      <c r="C2467" s="32">
        <v>4714781020282</v>
      </c>
      <c r="D2467" s="13" t="s">
        <v>194</v>
      </c>
      <c r="E2467" s="14">
        <v>1</v>
      </c>
      <c r="F2467" s="14">
        <v>280</v>
      </c>
      <c r="G2467" s="15">
        <f t="shared" si="169"/>
        <v>0.29473684210526313</v>
      </c>
    </row>
    <row r="2468" spans="1:7" ht="15.75">
      <c r="A2468" s="13"/>
      <c r="B2468" s="13"/>
      <c r="C2468" s="32" t="s">
        <v>584</v>
      </c>
      <c r="D2468" s="13" t="s">
        <v>184</v>
      </c>
      <c r="E2468" s="14">
        <v>1</v>
      </c>
      <c r="F2468" s="14">
        <v>380</v>
      </c>
      <c r="G2468" s="15">
        <f t="shared" si="169"/>
        <v>0.4</v>
      </c>
    </row>
    <row r="2469" spans="1:7" ht="15.75">
      <c r="A2469" s="13" t="s">
        <v>590</v>
      </c>
      <c r="B2469" s="13">
        <v>3</v>
      </c>
      <c r="C2469" s="32">
        <v>4714781020503</v>
      </c>
      <c r="D2469" s="13" t="s">
        <v>182</v>
      </c>
      <c r="E2469" s="14">
        <v>2</v>
      </c>
      <c r="F2469" s="14">
        <v>290</v>
      </c>
      <c r="G2469" s="15">
        <f t="shared" si="169"/>
        <v>0.30526315789473685</v>
      </c>
    </row>
    <row r="2470" spans="1:7" ht="15.75">
      <c r="A2470" s="13"/>
      <c r="B2470" s="13"/>
      <c r="C2470" s="32" t="s">
        <v>570</v>
      </c>
      <c r="D2470" s="13" t="s">
        <v>176</v>
      </c>
      <c r="E2470" s="14">
        <v>1</v>
      </c>
      <c r="F2470" s="14">
        <v>280</v>
      </c>
      <c r="G2470" s="15">
        <f t="shared" si="169"/>
        <v>0.29473684210526313</v>
      </c>
    </row>
    <row r="2471" spans="1:7" ht="15.75">
      <c r="A2471" s="13"/>
      <c r="B2471" s="13"/>
      <c r="C2471" s="32" t="s">
        <v>584</v>
      </c>
      <c r="D2471" s="13" t="s">
        <v>184</v>
      </c>
      <c r="E2471" s="14">
        <v>1</v>
      </c>
      <c r="F2471" s="14">
        <v>380</v>
      </c>
      <c r="G2471" s="15">
        <f t="shared" si="169"/>
        <v>0.4</v>
      </c>
    </row>
    <row r="2472" spans="1:7" ht="15.75">
      <c r="A2472" s="13" t="s">
        <v>591</v>
      </c>
      <c r="B2472" s="13">
        <v>3</v>
      </c>
      <c r="C2472" s="32">
        <v>4714781020503</v>
      </c>
      <c r="D2472" s="13" t="s">
        <v>182</v>
      </c>
      <c r="E2472" s="14">
        <v>2</v>
      </c>
      <c r="F2472" s="14">
        <v>290</v>
      </c>
      <c r="G2472" s="15">
        <f t="shared" si="169"/>
        <v>0.30526315789473685</v>
      </c>
    </row>
    <row r="2473" spans="1:7" ht="15.75">
      <c r="A2473" s="13"/>
      <c r="B2473" s="13"/>
      <c r="C2473" s="32" t="s">
        <v>572</v>
      </c>
      <c r="D2473" s="13" t="s">
        <v>179</v>
      </c>
      <c r="E2473" s="14">
        <v>1</v>
      </c>
      <c r="F2473" s="14">
        <v>280</v>
      </c>
      <c r="G2473" s="15">
        <f t="shared" si="169"/>
        <v>0.29473684210526313</v>
      </c>
    </row>
    <row r="2474" spans="1:7" ht="15.75">
      <c r="A2474" s="13"/>
      <c r="B2474" s="13"/>
      <c r="C2474" s="32" t="s">
        <v>584</v>
      </c>
      <c r="D2474" s="13" t="s">
        <v>184</v>
      </c>
      <c r="E2474" s="14">
        <v>1</v>
      </c>
      <c r="F2474" s="14">
        <v>380</v>
      </c>
      <c r="G2474" s="15">
        <f t="shared" si="169"/>
        <v>0.4</v>
      </c>
    </row>
    <row r="2475" spans="1:7" ht="15.75">
      <c r="A2475" s="13" t="s">
        <v>592</v>
      </c>
      <c r="B2475" s="13">
        <v>3</v>
      </c>
      <c r="C2475" s="32">
        <v>4714781020503</v>
      </c>
      <c r="D2475" s="13" t="s">
        <v>182</v>
      </c>
      <c r="E2475" s="14">
        <v>2</v>
      </c>
      <c r="F2475" s="14">
        <v>290</v>
      </c>
      <c r="G2475" s="15">
        <f t="shared" si="169"/>
        <v>0.30526315789473685</v>
      </c>
    </row>
    <row r="2476" spans="1:7" ht="15.75">
      <c r="A2476" s="13"/>
      <c r="B2476" s="13"/>
      <c r="C2476" s="32" t="s">
        <v>573</v>
      </c>
      <c r="D2476" s="13" t="s">
        <v>173</v>
      </c>
      <c r="E2476" s="14">
        <v>1</v>
      </c>
      <c r="F2476" s="14">
        <v>280</v>
      </c>
      <c r="G2476" s="15">
        <f t="shared" si="169"/>
        <v>0.29473684210526313</v>
      </c>
    </row>
    <row r="2477" spans="1:7" ht="15.75">
      <c r="A2477" s="13"/>
      <c r="B2477" s="13"/>
      <c r="C2477" s="32" t="s">
        <v>584</v>
      </c>
      <c r="D2477" s="13" t="s">
        <v>184</v>
      </c>
      <c r="E2477" s="14">
        <v>1</v>
      </c>
      <c r="F2477" s="14">
        <v>380</v>
      </c>
      <c r="G2477" s="15">
        <f t="shared" si="169"/>
        <v>0.4</v>
      </c>
    </row>
    <row r="2478" spans="1:7" ht="15.75">
      <c r="A2478" s="13" t="s">
        <v>593</v>
      </c>
      <c r="B2478" s="13">
        <v>3</v>
      </c>
      <c r="C2478" s="32">
        <v>4714781020503</v>
      </c>
      <c r="D2478" s="13" t="s">
        <v>182</v>
      </c>
      <c r="E2478" s="14">
        <v>2</v>
      </c>
      <c r="F2478" s="14">
        <v>290</v>
      </c>
      <c r="G2478" s="15">
        <f t="shared" si="169"/>
        <v>0.30526315789473685</v>
      </c>
    </row>
    <row r="2479" spans="1:7" ht="15.75">
      <c r="A2479" s="13"/>
      <c r="B2479" s="13"/>
      <c r="C2479" s="32" t="s">
        <v>575</v>
      </c>
      <c r="D2479" s="13" t="s">
        <v>180</v>
      </c>
      <c r="E2479" s="14">
        <v>1</v>
      </c>
      <c r="F2479" s="14">
        <v>280</v>
      </c>
      <c r="G2479" s="15">
        <f t="shared" si="169"/>
        <v>0.29473684210526313</v>
      </c>
    </row>
    <row r="2480" spans="1:7" ht="15.75">
      <c r="A2480" s="13"/>
      <c r="B2480" s="13"/>
      <c r="C2480" s="32" t="s">
        <v>584</v>
      </c>
      <c r="D2480" s="13" t="s">
        <v>184</v>
      </c>
      <c r="E2480" s="14">
        <v>1</v>
      </c>
      <c r="F2480" s="14">
        <v>380</v>
      </c>
      <c r="G2480" s="15">
        <f t="shared" si="169"/>
        <v>0.4</v>
      </c>
    </row>
    <row r="2481" spans="1:7" ht="15.75">
      <c r="A2481" s="13" t="s">
        <v>594</v>
      </c>
      <c r="B2481" s="13">
        <v>3</v>
      </c>
      <c r="C2481" s="32">
        <v>4714781020558</v>
      </c>
      <c r="D2481" s="13" t="s">
        <v>190</v>
      </c>
      <c r="E2481" s="14">
        <v>2</v>
      </c>
      <c r="F2481" s="14">
        <v>290</v>
      </c>
      <c r="G2481" s="15">
        <f t="shared" si="169"/>
        <v>0.30526315789473685</v>
      </c>
    </row>
    <row r="2482" spans="1:7" ht="15.75">
      <c r="A2482" s="13"/>
      <c r="B2482" s="13"/>
      <c r="C2482" s="32">
        <v>4714781020282</v>
      </c>
      <c r="D2482" s="13" t="s">
        <v>194</v>
      </c>
      <c r="E2482" s="14">
        <v>1</v>
      </c>
      <c r="F2482" s="14">
        <v>280</v>
      </c>
      <c r="G2482" s="15">
        <f t="shared" si="169"/>
        <v>0.29473684210526313</v>
      </c>
    </row>
    <row r="2483" spans="1:7" ht="15.75">
      <c r="A2483" s="13"/>
      <c r="B2483" s="13"/>
      <c r="C2483" s="32" t="s">
        <v>584</v>
      </c>
      <c r="D2483" s="13" t="s">
        <v>184</v>
      </c>
      <c r="E2483" s="14">
        <v>1</v>
      </c>
      <c r="F2483" s="14">
        <v>380</v>
      </c>
      <c r="G2483" s="15">
        <f t="shared" si="169"/>
        <v>0.4</v>
      </c>
    </row>
    <row r="2484" spans="1:7" ht="15.75">
      <c r="A2484" s="13" t="s">
        <v>595</v>
      </c>
      <c r="B2484" s="13">
        <v>3</v>
      </c>
      <c r="C2484" s="32">
        <v>4714781020558</v>
      </c>
      <c r="D2484" s="13" t="s">
        <v>190</v>
      </c>
      <c r="E2484" s="14">
        <v>2</v>
      </c>
      <c r="F2484" s="14">
        <v>290</v>
      </c>
      <c r="G2484" s="15">
        <f t="shared" si="169"/>
        <v>0.30526315789473685</v>
      </c>
    </row>
    <row r="2485" spans="1:7" ht="15.75">
      <c r="A2485" s="13"/>
      <c r="B2485" s="13"/>
      <c r="C2485" s="32" t="s">
        <v>570</v>
      </c>
      <c r="D2485" s="13" t="s">
        <v>176</v>
      </c>
      <c r="E2485" s="14">
        <v>1</v>
      </c>
      <c r="F2485" s="14">
        <v>280</v>
      </c>
      <c r="G2485" s="15">
        <f t="shared" si="169"/>
        <v>0.29473684210526313</v>
      </c>
    </row>
    <row r="2486" spans="1:7" ht="15.75">
      <c r="A2486" s="13"/>
      <c r="B2486" s="13"/>
      <c r="C2486" s="32" t="s">
        <v>584</v>
      </c>
      <c r="D2486" s="13" t="s">
        <v>184</v>
      </c>
      <c r="E2486" s="14">
        <v>1</v>
      </c>
      <c r="F2486" s="14">
        <v>380</v>
      </c>
      <c r="G2486" s="15">
        <f t="shared" si="169"/>
        <v>0.4</v>
      </c>
    </row>
    <row r="2487" spans="1:7" ht="15.75">
      <c r="A2487" s="13" t="s">
        <v>596</v>
      </c>
      <c r="B2487" s="13">
        <v>3</v>
      </c>
      <c r="C2487" s="32">
        <v>4714781020558</v>
      </c>
      <c r="D2487" s="13" t="s">
        <v>190</v>
      </c>
      <c r="E2487" s="14">
        <v>2</v>
      </c>
      <c r="F2487" s="14">
        <v>290</v>
      </c>
      <c r="G2487" s="15">
        <f t="shared" si="169"/>
        <v>0.30526315789473685</v>
      </c>
    </row>
    <row r="2488" spans="1:7" ht="15.75">
      <c r="A2488" s="13"/>
      <c r="B2488" s="13"/>
      <c r="C2488" s="32" t="s">
        <v>572</v>
      </c>
      <c r="D2488" s="13" t="s">
        <v>179</v>
      </c>
      <c r="E2488" s="14">
        <v>1</v>
      </c>
      <c r="F2488" s="14">
        <v>280</v>
      </c>
      <c r="G2488" s="15">
        <f t="shared" si="169"/>
        <v>0.29473684210526313</v>
      </c>
    </row>
    <row r="2489" spans="1:7" ht="15.75">
      <c r="A2489" s="13"/>
      <c r="B2489" s="13"/>
      <c r="C2489" s="32" t="s">
        <v>584</v>
      </c>
      <c r="D2489" s="13" t="s">
        <v>184</v>
      </c>
      <c r="E2489" s="14">
        <v>1</v>
      </c>
      <c r="F2489" s="14">
        <v>380</v>
      </c>
      <c r="G2489" s="15">
        <f t="shared" si="169"/>
        <v>0.4</v>
      </c>
    </row>
    <row r="2490" spans="1:7" ht="15.75">
      <c r="A2490" s="13" t="s">
        <v>597</v>
      </c>
      <c r="B2490" s="13">
        <v>3</v>
      </c>
      <c r="C2490" s="32">
        <v>4714781020558</v>
      </c>
      <c r="D2490" s="13" t="s">
        <v>190</v>
      </c>
      <c r="E2490" s="14">
        <v>2</v>
      </c>
      <c r="F2490" s="14">
        <v>290</v>
      </c>
      <c r="G2490" s="15">
        <f t="shared" si="169"/>
        <v>0.30526315789473685</v>
      </c>
    </row>
    <row r="2491" spans="1:7" ht="15.75">
      <c r="A2491" s="13"/>
      <c r="B2491" s="13"/>
      <c r="C2491" s="32" t="s">
        <v>573</v>
      </c>
      <c r="D2491" s="13" t="s">
        <v>173</v>
      </c>
      <c r="E2491" s="14">
        <v>1</v>
      </c>
      <c r="F2491" s="14">
        <v>280</v>
      </c>
      <c r="G2491" s="15">
        <f t="shared" si="169"/>
        <v>0.29473684210526313</v>
      </c>
    </row>
    <row r="2492" spans="1:7" ht="15.75">
      <c r="A2492" s="13"/>
      <c r="B2492" s="13"/>
      <c r="C2492" s="32" t="s">
        <v>584</v>
      </c>
      <c r="D2492" s="13" t="s">
        <v>184</v>
      </c>
      <c r="E2492" s="14">
        <v>1</v>
      </c>
      <c r="F2492" s="14">
        <v>380</v>
      </c>
      <c r="G2492" s="15">
        <f t="shared" si="169"/>
        <v>0.4</v>
      </c>
    </row>
    <row r="2493" spans="1:7" ht="15.75">
      <c r="A2493" s="13" t="s">
        <v>502</v>
      </c>
      <c r="B2493" s="13">
        <v>3</v>
      </c>
      <c r="C2493" s="32">
        <v>4714781020558</v>
      </c>
      <c r="D2493" s="13" t="s">
        <v>190</v>
      </c>
      <c r="E2493" s="14">
        <v>2</v>
      </c>
      <c r="F2493" s="14">
        <v>290</v>
      </c>
      <c r="G2493" s="15">
        <f t="shared" si="169"/>
        <v>0.30526315789473685</v>
      </c>
    </row>
    <row r="2494" spans="1:7" ht="15.75">
      <c r="A2494" s="13"/>
      <c r="B2494" s="13"/>
      <c r="C2494" s="32" t="s">
        <v>575</v>
      </c>
      <c r="D2494" s="13" t="s">
        <v>180</v>
      </c>
      <c r="E2494" s="14">
        <v>1</v>
      </c>
      <c r="F2494" s="14">
        <v>280</v>
      </c>
      <c r="G2494" s="15">
        <f t="shared" si="169"/>
        <v>0.29473684210526313</v>
      </c>
    </row>
    <row r="2495" spans="1:7" ht="15.75">
      <c r="A2495" s="13"/>
      <c r="B2495" s="13"/>
      <c r="C2495" s="32" t="s">
        <v>584</v>
      </c>
      <c r="D2495" s="13" t="s">
        <v>184</v>
      </c>
      <c r="E2495" s="14">
        <v>1</v>
      </c>
      <c r="F2495" s="14">
        <v>380</v>
      </c>
      <c r="G2495" s="15">
        <f t="shared" si="169"/>
        <v>0.4</v>
      </c>
    </row>
    <row r="2496" spans="1:7" ht="15.75">
      <c r="A2496" s="13" t="s">
        <v>598</v>
      </c>
      <c r="B2496" s="13">
        <v>1</v>
      </c>
      <c r="C2496" s="32">
        <v>4714781020794</v>
      </c>
      <c r="D2496" s="13" t="s">
        <v>264</v>
      </c>
      <c r="E2496" s="14">
        <v>2</v>
      </c>
      <c r="F2496" s="14">
        <v>230</v>
      </c>
      <c r="G2496" s="15">
        <f t="shared" ref="G2496:G2504" si="170">F2496/230</f>
        <v>1</v>
      </c>
    </row>
    <row r="2497" spans="1:7" ht="15.75">
      <c r="A2497" s="13" t="s">
        <v>599</v>
      </c>
      <c r="B2497" s="13">
        <v>1</v>
      </c>
      <c r="C2497" s="32">
        <v>4714781020800</v>
      </c>
      <c r="D2497" s="13" t="s">
        <v>271</v>
      </c>
      <c r="E2497" s="14">
        <v>2</v>
      </c>
      <c r="F2497" s="14">
        <v>230</v>
      </c>
      <c r="G2497" s="15">
        <f t="shared" si="170"/>
        <v>1</v>
      </c>
    </row>
    <row r="2498" spans="1:7" ht="15.75">
      <c r="A2498" s="13" t="s">
        <v>600</v>
      </c>
      <c r="B2498" s="13">
        <v>1</v>
      </c>
      <c r="C2498" s="32">
        <v>4714781020817</v>
      </c>
      <c r="D2498" s="13" t="s">
        <v>303</v>
      </c>
      <c r="E2498" s="14">
        <v>2</v>
      </c>
      <c r="F2498" s="14">
        <v>230</v>
      </c>
      <c r="G2498" s="15">
        <f t="shared" si="170"/>
        <v>1</v>
      </c>
    </row>
    <row r="2499" spans="1:7" ht="15.75">
      <c r="A2499" s="13" t="s">
        <v>465</v>
      </c>
      <c r="B2499" s="13">
        <v>2</v>
      </c>
      <c r="C2499" s="32">
        <v>4714781020794</v>
      </c>
      <c r="D2499" s="13" t="s">
        <v>264</v>
      </c>
      <c r="E2499" s="14">
        <v>1</v>
      </c>
      <c r="F2499" s="14">
        <v>115</v>
      </c>
      <c r="G2499" s="15">
        <f t="shared" si="170"/>
        <v>0.5</v>
      </c>
    </row>
    <row r="2500" spans="1:7" ht="15.75">
      <c r="A2500" s="13"/>
      <c r="B2500" s="13"/>
      <c r="C2500" s="32">
        <v>4714781020800</v>
      </c>
      <c r="D2500" s="13" t="s">
        <v>271</v>
      </c>
      <c r="E2500" s="14">
        <v>1</v>
      </c>
      <c r="F2500" s="14">
        <v>115</v>
      </c>
      <c r="G2500" s="15">
        <f t="shared" si="170"/>
        <v>0.5</v>
      </c>
    </row>
    <row r="2501" spans="1:7" ht="15.75">
      <c r="A2501" s="13" t="s">
        <v>486</v>
      </c>
      <c r="B2501" s="13">
        <v>2</v>
      </c>
      <c r="C2501" s="32">
        <v>4714781020794</v>
      </c>
      <c r="D2501" s="13" t="s">
        <v>264</v>
      </c>
      <c r="E2501" s="14">
        <v>1</v>
      </c>
      <c r="F2501" s="14">
        <v>115</v>
      </c>
      <c r="G2501" s="15">
        <f t="shared" si="170"/>
        <v>0.5</v>
      </c>
    </row>
    <row r="2502" spans="1:7" ht="15.75">
      <c r="A2502" s="13"/>
      <c r="B2502" s="13"/>
      <c r="C2502" s="32">
        <v>4714781020817</v>
      </c>
      <c r="D2502" s="13" t="s">
        <v>303</v>
      </c>
      <c r="E2502" s="14">
        <v>1</v>
      </c>
      <c r="F2502" s="14">
        <v>115</v>
      </c>
      <c r="G2502" s="15">
        <f t="shared" si="170"/>
        <v>0.5</v>
      </c>
    </row>
    <row r="2503" spans="1:7" ht="15.75">
      <c r="A2503" s="13" t="s">
        <v>487</v>
      </c>
      <c r="B2503" s="13">
        <v>2</v>
      </c>
      <c r="C2503" s="32">
        <v>4714781020800</v>
      </c>
      <c r="D2503" s="13" t="s">
        <v>271</v>
      </c>
      <c r="E2503" s="14">
        <v>1</v>
      </c>
      <c r="F2503" s="14">
        <v>115</v>
      </c>
      <c r="G2503" s="15">
        <f t="shared" si="170"/>
        <v>0.5</v>
      </c>
    </row>
    <row r="2504" spans="1:7" ht="15.75">
      <c r="A2504" s="13"/>
      <c r="B2504" s="13"/>
      <c r="C2504" s="32">
        <v>4714781020817</v>
      </c>
      <c r="D2504" s="13" t="s">
        <v>303</v>
      </c>
      <c r="E2504" s="14">
        <v>1</v>
      </c>
      <c r="F2504" s="14">
        <v>115</v>
      </c>
      <c r="G2504" s="15">
        <f t="shared" si="170"/>
        <v>0.5</v>
      </c>
    </row>
    <row r="2505" spans="1:7" ht="15.75">
      <c r="A2505" s="13" t="s">
        <v>601</v>
      </c>
      <c r="B2505" s="13">
        <v>1</v>
      </c>
      <c r="C2505" s="32">
        <v>4714781020770</v>
      </c>
      <c r="D2505" s="13" t="s">
        <v>305</v>
      </c>
      <c r="E2505" s="14">
        <v>2</v>
      </c>
      <c r="F2505" s="14">
        <v>270</v>
      </c>
      <c r="G2505" s="15">
        <f t="shared" ref="G2505:G2508" si="171">F2505/270</f>
        <v>1</v>
      </c>
    </row>
    <row r="2506" spans="1:7" ht="15.75">
      <c r="A2506" s="13" t="s">
        <v>466</v>
      </c>
      <c r="B2506" s="13">
        <v>1</v>
      </c>
      <c r="C2506" s="32">
        <v>4714781020787</v>
      </c>
      <c r="D2506" s="13" t="s">
        <v>307</v>
      </c>
      <c r="E2506" s="14">
        <v>2</v>
      </c>
      <c r="F2506" s="14">
        <v>270</v>
      </c>
      <c r="G2506" s="15">
        <f t="shared" si="171"/>
        <v>1</v>
      </c>
    </row>
    <row r="2507" spans="1:7" ht="15.75">
      <c r="A2507" s="13" t="s">
        <v>477</v>
      </c>
      <c r="B2507" s="13">
        <v>2</v>
      </c>
      <c r="C2507" s="32">
        <v>4714781020770</v>
      </c>
      <c r="D2507" s="13" t="s">
        <v>305</v>
      </c>
      <c r="E2507" s="14">
        <v>1</v>
      </c>
      <c r="F2507" s="14">
        <v>135</v>
      </c>
      <c r="G2507" s="15">
        <f t="shared" si="171"/>
        <v>0.5</v>
      </c>
    </row>
    <row r="2508" spans="1:7" ht="15.75">
      <c r="A2508" s="13"/>
      <c r="B2508" s="13"/>
      <c r="C2508" s="32">
        <v>4714781020787</v>
      </c>
      <c r="D2508" s="13" t="s">
        <v>307</v>
      </c>
      <c r="E2508" s="14">
        <v>1</v>
      </c>
      <c r="F2508" s="14">
        <v>135</v>
      </c>
      <c r="G2508" s="15">
        <f t="shared" si="171"/>
        <v>0.5</v>
      </c>
    </row>
    <row r="2509" spans="1:7" ht="15.75">
      <c r="A2509" s="13" t="s">
        <v>602</v>
      </c>
      <c r="B2509" s="13">
        <v>1</v>
      </c>
      <c r="C2509" s="32">
        <v>4714781020848</v>
      </c>
      <c r="D2509" s="13" t="s">
        <v>322</v>
      </c>
      <c r="E2509" s="14">
        <v>2</v>
      </c>
      <c r="F2509" s="14">
        <v>650</v>
      </c>
      <c r="G2509" s="15">
        <f t="shared" ref="G2509:G2524" si="172">F2509/650</f>
        <v>1</v>
      </c>
    </row>
    <row r="2510" spans="1:7" ht="15.75">
      <c r="A2510" s="13" t="s">
        <v>603</v>
      </c>
      <c r="B2510" s="13">
        <v>1</v>
      </c>
      <c r="C2510" s="32" t="s">
        <v>445</v>
      </c>
      <c r="D2510" s="13" t="s">
        <v>324</v>
      </c>
      <c r="E2510" s="14">
        <v>2</v>
      </c>
      <c r="F2510" s="14">
        <v>650</v>
      </c>
      <c r="G2510" s="15">
        <f t="shared" si="172"/>
        <v>1</v>
      </c>
    </row>
    <row r="2511" spans="1:7" ht="15.75">
      <c r="A2511" s="13" t="s">
        <v>478</v>
      </c>
      <c r="B2511" s="13">
        <v>2</v>
      </c>
      <c r="C2511" s="32">
        <v>4714781020848</v>
      </c>
      <c r="D2511" s="13" t="s">
        <v>322</v>
      </c>
      <c r="E2511" s="14">
        <v>1</v>
      </c>
      <c r="F2511" s="14">
        <v>325</v>
      </c>
      <c r="G2511" s="15">
        <f t="shared" si="172"/>
        <v>0.5</v>
      </c>
    </row>
    <row r="2512" spans="1:7" ht="15.75">
      <c r="A2512" s="13"/>
      <c r="B2512" s="13"/>
      <c r="C2512" s="32" t="s">
        <v>445</v>
      </c>
      <c r="D2512" s="13" t="s">
        <v>324</v>
      </c>
      <c r="E2512" s="14">
        <v>1</v>
      </c>
      <c r="F2512" s="14">
        <v>325</v>
      </c>
      <c r="G2512" s="15">
        <f t="shared" si="172"/>
        <v>0.5</v>
      </c>
    </row>
    <row r="2513" spans="1:7" ht="15.75">
      <c r="A2513" s="13" t="s">
        <v>474</v>
      </c>
      <c r="B2513" s="13">
        <v>1</v>
      </c>
      <c r="C2513" s="32">
        <v>4714781020824</v>
      </c>
      <c r="D2513" s="13" t="s">
        <v>325</v>
      </c>
      <c r="E2513" s="14">
        <v>2</v>
      </c>
      <c r="F2513" s="14">
        <v>650</v>
      </c>
      <c r="G2513" s="15">
        <f t="shared" si="172"/>
        <v>1</v>
      </c>
    </row>
    <row r="2514" spans="1:7" ht="15.75">
      <c r="A2514" s="13" t="s">
        <v>604</v>
      </c>
      <c r="B2514" s="13">
        <v>1</v>
      </c>
      <c r="C2514" s="32">
        <v>4714781020831</v>
      </c>
      <c r="D2514" s="13" t="s">
        <v>326</v>
      </c>
      <c r="E2514" s="14">
        <v>2</v>
      </c>
      <c r="F2514" s="14">
        <v>650</v>
      </c>
      <c r="G2514" s="15">
        <f t="shared" si="172"/>
        <v>1</v>
      </c>
    </row>
    <row r="2515" spans="1:7" ht="15.75">
      <c r="A2515" s="13" t="s">
        <v>484</v>
      </c>
      <c r="B2515" s="13">
        <v>2</v>
      </c>
      <c r="C2515" s="32">
        <v>4714781020824</v>
      </c>
      <c r="D2515" s="13" t="s">
        <v>325</v>
      </c>
      <c r="E2515" s="14">
        <v>1</v>
      </c>
      <c r="F2515" s="14">
        <v>325</v>
      </c>
      <c r="G2515" s="15">
        <f t="shared" si="172"/>
        <v>0.5</v>
      </c>
    </row>
    <row r="2516" spans="1:7" ht="15.75">
      <c r="A2516" s="13"/>
      <c r="B2516" s="13"/>
      <c r="C2516" s="32">
        <v>4714781020831</v>
      </c>
      <c r="D2516" s="13" t="s">
        <v>326</v>
      </c>
      <c r="E2516" s="14">
        <v>1</v>
      </c>
      <c r="F2516" s="14">
        <v>325</v>
      </c>
      <c r="G2516" s="15">
        <f t="shared" si="172"/>
        <v>0.5</v>
      </c>
    </row>
    <row r="2517" spans="1:7" ht="15.75">
      <c r="A2517" s="13" t="s">
        <v>469</v>
      </c>
      <c r="B2517" s="13">
        <v>2</v>
      </c>
      <c r="C2517" s="32">
        <v>4714781020848</v>
      </c>
      <c r="D2517" s="13" t="s">
        <v>322</v>
      </c>
      <c r="E2517" s="14">
        <v>1</v>
      </c>
      <c r="F2517" s="14">
        <v>325</v>
      </c>
      <c r="G2517" s="15">
        <f t="shared" si="172"/>
        <v>0.5</v>
      </c>
    </row>
    <row r="2518" spans="1:7" ht="15.75">
      <c r="A2518" s="13"/>
      <c r="B2518" s="13"/>
      <c r="C2518" s="32">
        <v>4714781020824</v>
      </c>
      <c r="D2518" s="13" t="s">
        <v>325</v>
      </c>
      <c r="E2518" s="14">
        <v>1</v>
      </c>
      <c r="F2518" s="14">
        <v>325</v>
      </c>
      <c r="G2518" s="15">
        <f t="shared" si="172"/>
        <v>0.5</v>
      </c>
    </row>
    <row r="2519" spans="1:7" ht="15.75">
      <c r="A2519" s="13" t="s">
        <v>605</v>
      </c>
      <c r="B2519" s="13">
        <v>2</v>
      </c>
      <c r="C2519" s="32">
        <v>4714781020848</v>
      </c>
      <c r="D2519" s="13" t="s">
        <v>322</v>
      </c>
      <c r="E2519" s="14">
        <v>1</v>
      </c>
      <c r="F2519" s="14">
        <v>325</v>
      </c>
      <c r="G2519" s="15">
        <f t="shared" si="172"/>
        <v>0.5</v>
      </c>
    </row>
    <row r="2520" spans="1:7" ht="15.75">
      <c r="A2520" s="13"/>
      <c r="B2520" s="13"/>
      <c r="C2520" s="32">
        <v>4714781020831</v>
      </c>
      <c r="D2520" s="13" t="s">
        <v>326</v>
      </c>
      <c r="E2520" s="14">
        <v>1</v>
      </c>
      <c r="F2520" s="14">
        <v>325</v>
      </c>
      <c r="G2520" s="15">
        <f t="shared" si="172"/>
        <v>0.5</v>
      </c>
    </row>
    <row r="2521" spans="1:7" ht="15.75">
      <c r="A2521" s="13" t="s">
        <v>606</v>
      </c>
      <c r="B2521" s="13">
        <v>2</v>
      </c>
      <c r="C2521" s="32" t="s">
        <v>445</v>
      </c>
      <c r="D2521" s="13" t="s">
        <v>324</v>
      </c>
      <c r="E2521" s="14">
        <v>1</v>
      </c>
      <c r="F2521" s="14">
        <v>325</v>
      </c>
      <c r="G2521" s="15">
        <f t="shared" si="172"/>
        <v>0.5</v>
      </c>
    </row>
    <row r="2522" spans="1:7" ht="15.75">
      <c r="A2522" s="13"/>
      <c r="B2522" s="13"/>
      <c r="C2522" s="32">
        <v>4714781020824</v>
      </c>
      <c r="D2522" s="13" t="s">
        <v>325</v>
      </c>
      <c r="E2522" s="14">
        <v>1</v>
      </c>
      <c r="F2522" s="14">
        <v>325</v>
      </c>
      <c r="G2522" s="15">
        <f t="shared" si="172"/>
        <v>0.5</v>
      </c>
    </row>
    <row r="2523" spans="1:7" ht="15.75">
      <c r="A2523" s="16" t="s">
        <v>607</v>
      </c>
      <c r="B2523" s="13">
        <v>2</v>
      </c>
      <c r="C2523" s="32" t="s">
        <v>445</v>
      </c>
      <c r="D2523" s="13" t="s">
        <v>324</v>
      </c>
      <c r="E2523" s="14">
        <v>1</v>
      </c>
      <c r="F2523" s="14">
        <v>325</v>
      </c>
      <c r="G2523" s="15">
        <f t="shared" si="172"/>
        <v>0.5</v>
      </c>
    </row>
    <row r="2524" spans="1:7" ht="15.75">
      <c r="A2524" s="13"/>
      <c r="B2524" s="13"/>
      <c r="C2524" s="32">
        <v>4714781020831</v>
      </c>
      <c r="D2524" s="13" t="s">
        <v>326</v>
      </c>
      <c r="E2524" s="14">
        <v>1</v>
      </c>
      <c r="F2524" s="14">
        <v>325</v>
      </c>
      <c r="G2524" s="15">
        <f t="shared" si="172"/>
        <v>0.5</v>
      </c>
    </row>
    <row r="2525" spans="1:7" ht="15.75">
      <c r="A2525" s="16" t="s">
        <v>485</v>
      </c>
      <c r="B2525" s="13">
        <v>1</v>
      </c>
      <c r="C2525" s="32" t="s">
        <v>608</v>
      </c>
      <c r="D2525" s="13" t="s">
        <v>323</v>
      </c>
      <c r="E2525" s="14">
        <v>4</v>
      </c>
      <c r="F2525" s="14">
        <v>550</v>
      </c>
      <c r="G2525" s="15">
        <f>F2525/550</f>
        <v>1</v>
      </c>
    </row>
    <row r="2526" spans="1:7" ht="15.75">
      <c r="A2526" s="13" t="s">
        <v>479</v>
      </c>
      <c r="B2526" s="13">
        <v>5</v>
      </c>
      <c r="C2526" s="32" t="s">
        <v>437</v>
      </c>
      <c r="D2526" s="14" t="s">
        <v>438</v>
      </c>
      <c r="E2526" s="14">
        <v>1</v>
      </c>
      <c r="F2526" s="18">
        <v>100</v>
      </c>
      <c r="G2526" s="19">
        <f t="shared" ref="G2526:G2555" si="173">F2526/650</f>
        <v>0.15384615384615385</v>
      </c>
    </row>
    <row r="2527" spans="1:7" ht="15.75">
      <c r="A2527" s="13"/>
      <c r="B2527" s="13"/>
      <c r="C2527" s="32" t="s">
        <v>439</v>
      </c>
      <c r="D2527" s="14" t="s">
        <v>322</v>
      </c>
      <c r="E2527" s="14">
        <v>1</v>
      </c>
      <c r="F2527" s="18">
        <v>300</v>
      </c>
      <c r="G2527" s="19">
        <f t="shared" si="173"/>
        <v>0.46153846153846156</v>
      </c>
    </row>
    <row r="2528" spans="1:7" ht="15.75">
      <c r="A2528" s="13"/>
      <c r="B2528" s="13"/>
      <c r="C2528" s="32" t="s">
        <v>440</v>
      </c>
      <c r="D2528" s="14" t="s">
        <v>307</v>
      </c>
      <c r="E2528" s="14">
        <v>1</v>
      </c>
      <c r="F2528" s="18">
        <v>120</v>
      </c>
      <c r="G2528" s="19">
        <f t="shared" si="173"/>
        <v>0.18461538461538463</v>
      </c>
    </row>
    <row r="2529" spans="1:7" ht="15.75">
      <c r="A2529" s="13"/>
      <c r="B2529" s="13"/>
      <c r="C2529" s="32" t="s">
        <v>441</v>
      </c>
      <c r="D2529" s="14" t="s">
        <v>442</v>
      </c>
      <c r="E2529" s="14">
        <v>1</v>
      </c>
      <c r="F2529" s="18">
        <v>50</v>
      </c>
      <c r="G2529" s="19">
        <f t="shared" si="173"/>
        <v>7.6923076923076927E-2</v>
      </c>
    </row>
    <row r="2530" spans="1:7" ht="15.75">
      <c r="A2530" s="13"/>
      <c r="B2530" s="13"/>
      <c r="C2530" s="32" t="s">
        <v>443</v>
      </c>
      <c r="D2530" s="14" t="s">
        <v>444</v>
      </c>
      <c r="E2530" s="14">
        <v>1</v>
      </c>
      <c r="F2530" s="18">
        <v>80</v>
      </c>
      <c r="G2530" s="19">
        <f t="shared" si="173"/>
        <v>0.12307692307692308</v>
      </c>
    </row>
    <row r="2531" spans="1:7" ht="15.75">
      <c r="A2531" s="13" t="s">
        <v>609</v>
      </c>
      <c r="B2531" s="13">
        <v>5</v>
      </c>
      <c r="C2531" s="32" t="s">
        <v>437</v>
      </c>
      <c r="D2531" s="14" t="s">
        <v>438</v>
      </c>
      <c r="E2531" s="14">
        <v>1</v>
      </c>
      <c r="F2531" s="18">
        <v>100</v>
      </c>
      <c r="G2531" s="19">
        <f t="shared" si="173"/>
        <v>0.15384615384615385</v>
      </c>
    </row>
    <row r="2532" spans="1:7" ht="15.75">
      <c r="A2532" s="13"/>
      <c r="B2532" s="13"/>
      <c r="C2532" s="32" t="s">
        <v>445</v>
      </c>
      <c r="D2532" s="14" t="s">
        <v>324</v>
      </c>
      <c r="E2532" s="14">
        <v>1</v>
      </c>
      <c r="F2532" s="18">
        <v>300</v>
      </c>
      <c r="G2532" s="19">
        <f t="shared" si="173"/>
        <v>0.46153846153846156</v>
      </c>
    </row>
    <row r="2533" spans="1:7" ht="15.75">
      <c r="A2533" s="13"/>
      <c r="B2533" s="13"/>
      <c r="C2533" s="32" t="s">
        <v>446</v>
      </c>
      <c r="D2533" s="14" t="s">
        <v>305</v>
      </c>
      <c r="E2533" s="14">
        <v>1</v>
      </c>
      <c r="F2533" s="18">
        <v>120</v>
      </c>
      <c r="G2533" s="19">
        <f t="shared" si="173"/>
        <v>0.18461538461538463</v>
      </c>
    </row>
    <row r="2534" spans="1:7" ht="15.75">
      <c r="A2534" s="13"/>
      <c r="B2534" s="13"/>
      <c r="C2534" s="32" t="s">
        <v>447</v>
      </c>
      <c r="D2534" s="14" t="s">
        <v>448</v>
      </c>
      <c r="E2534" s="14">
        <v>1</v>
      </c>
      <c r="F2534" s="18">
        <v>50</v>
      </c>
      <c r="G2534" s="19">
        <f t="shared" si="173"/>
        <v>7.6923076923076927E-2</v>
      </c>
    </row>
    <row r="2535" spans="1:7" ht="15.75">
      <c r="A2535" s="13"/>
      <c r="B2535" s="13"/>
      <c r="C2535" s="32" t="s">
        <v>449</v>
      </c>
      <c r="D2535" s="14" t="s">
        <v>450</v>
      </c>
      <c r="E2535" s="14">
        <v>1</v>
      </c>
      <c r="F2535" s="18">
        <v>80</v>
      </c>
      <c r="G2535" s="19">
        <f t="shared" si="173"/>
        <v>0.12307692307692308</v>
      </c>
    </row>
    <row r="2536" spans="1:7" ht="15.75">
      <c r="A2536" s="13" t="s">
        <v>610</v>
      </c>
      <c r="B2536" s="13">
        <v>5</v>
      </c>
      <c r="C2536" s="32" t="s">
        <v>437</v>
      </c>
      <c r="D2536" s="14" t="s">
        <v>438</v>
      </c>
      <c r="E2536" s="14">
        <v>1</v>
      </c>
      <c r="F2536" s="18">
        <v>100</v>
      </c>
      <c r="G2536" s="19">
        <f t="shared" si="173"/>
        <v>0.15384615384615385</v>
      </c>
    </row>
    <row r="2537" spans="1:7" ht="15.75">
      <c r="A2537" s="13"/>
      <c r="B2537" s="13"/>
      <c r="C2537" s="32" t="s">
        <v>445</v>
      </c>
      <c r="D2537" s="14" t="s">
        <v>324</v>
      </c>
      <c r="E2537" s="14">
        <v>1</v>
      </c>
      <c r="F2537" s="18">
        <v>300</v>
      </c>
      <c r="G2537" s="19">
        <f t="shared" si="173"/>
        <v>0.46153846153846156</v>
      </c>
    </row>
    <row r="2538" spans="1:7" ht="15.75">
      <c r="A2538" s="13"/>
      <c r="B2538" s="13"/>
      <c r="C2538" s="32" t="s">
        <v>440</v>
      </c>
      <c r="D2538" s="14" t="s">
        <v>307</v>
      </c>
      <c r="E2538" s="14">
        <v>1</v>
      </c>
      <c r="F2538" s="18">
        <v>120</v>
      </c>
      <c r="G2538" s="19">
        <f t="shared" si="173"/>
        <v>0.18461538461538463</v>
      </c>
    </row>
    <row r="2539" spans="1:7" ht="15.75">
      <c r="A2539" s="13"/>
      <c r="B2539" s="13"/>
      <c r="C2539" s="32" t="s">
        <v>452</v>
      </c>
      <c r="D2539" s="14" t="s">
        <v>453</v>
      </c>
      <c r="E2539" s="14">
        <v>1</v>
      </c>
      <c r="F2539" s="18">
        <v>50</v>
      </c>
      <c r="G2539" s="19">
        <f t="shared" si="173"/>
        <v>7.6923076923076927E-2</v>
      </c>
    </row>
    <row r="2540" spans="1:7" ht="15.75">
      <c r="A2540" s="13"/>
      <c r="B2540" s="13"/>
      <c r="C2540" s="32" t="s">
        <v>443</v>
      </c>
      <c r="D2540" s="14" t="s">
        <v>444</v>
      </c>
      <c r="E2540" s="14">
        <v>1</v>
      </c>
      <c r="F2540" s="18">
        <v>80</v>
      </c>
      <c r="G2540" s="19">
        <f t="shared" si="173"/>
        <v>0.12307692307692308</v>
      </c>
    </row>
    <row r="2541" spans="1:7" ht="15.75">
      <c r="A2541" s="13" t="s">
        <v>611</v>
      </c>
      <c r="B2541" s="13">
        <v>5</v>
      </c>
      <c r="C2541" s="32" t="s">
        <v>437</v>
      </c>
      <c r="D2541" s="14" t="s">
        <v>438</v>
      </c>
      <c r="E2541" s="14">
        <v>1</v>
      </c>
      <c r="F2541" s="18">
        <v>100</v>
      </c>
      <c r="G2541" s="19">
        <f t="shared" si="173"/>
        <v>0.15384615384615385</v>
      </c>
    </row>
    <row r="2542" spans="1:7" ht="15.75">
      <c r="A2542" s="13"/>
      <c r="B2542" s="13"/>
      <c r="C2542" s="32" t="s">
        <v>443</v>
      </c>
      <c r="D2542" s="14" t="s">
        <v>444</v>
      </c>
      <c r="E2542" s="14">
        <v>1</v>
      </c>
      <c r="F2542" s="18">
        <v>300</v>
      </c>
      <c r="G2542" s="19">
        <f t="shared" si="173"/>
        <v>0.46153846153846156</v>
      </c>
    </row>
    <row r="2543" spans="1:7" ht="15.75">
      <c r="A2543" s="13"/>
      <c r="B2543" s="13"/>
      <c r="C2543" s="32" t="s">
        <v>441</v>
      </c>
      <c r="D2543" s="14" t="s">
        <v>442</v>
      </c>
      <c r="E2543" s="14">
        <v>1</v>
      </c>
      <c r="F2543" s="18">
        <v>120</v>
      </c>
      <c r="G2543" s="19">
        <f t="shared" si="173"/>
        <v>0.18461538461538463</v>
      </c>
    </row>
    <row r="2544" spans="1:7" ht="15.75">
      <c r="A2544" s="13"/>
      <c r="B2544" s="13"/>
      <c r="C2544" s="32">
        <v>4714781020800</v>
      </c>
      <c r="D2544" s="14" t="s">
        <v>271</v>
      </c>
      <c r="E2544" s="14">
        <v>1</v>
      </c>
      <c r="F2544" s="18">
        <v>50</v>
      </c>
      <c r="G2544" s="19">
        <f t="shared" si="173"/>
        <v>7.6923076923076927E-2</v>
      </c>
    </row>
    <row r="2545" spans="1:7" ht="15.75">
      <c r="A2545" s="13"/>
      <c r="B2545" s="13"/>
      <c r="C2545" s="32">
        <v>4714781020824</v>
      </c>
      <c r="D2545" s="14" t="s">
        <v>325</v>
      </c>
      <c r="E2545" s="14">
        <v>1</v>
      </c>
      <c r="F2545" s="18">
        <v>80</v>
      </c>
      <c r="G2545" s="19">
        <f t="shared" si="173"/>
        <v>0.12307692307692308</v>
      </c>
    </row>
    <row r="2546" spans="1:7" ht="15.75">
      <c r="A2546" s="13" t="s">
        <v>612</v>
      </c>
      <c r="B2546" s="13">
        <v>5</v>
      </c>
      <c r="C2546" s="32" t="s">
        <v>437</v>
      </c>
      <c r="D2546" s="14" t="s">
        <v>438</v>
      </c>
      <c r="E2546" s="14">
        <v>1</v>
      </c>
      <c r="F2546" s="18">
        <v>100</v>
      </c>
      <c r="G2546" s="19">
        <f t="shared" si="173"/>
        <v>0.15384615384615385</v>
      </c>
    </row>
    <row r="2547" spans="1:7" ht="15.75">
      <c r="A2547" s="13"/>
      <c r="B2547" s="13"/>
      <c r="C2547" s="32" t="s">
        <v>449</v>
      </c>
      <c r="D2547" s="14" t="s">
        <v>450</v>
      </c>
      <c r="E2547" s="14">
        <v>1</v>
      </c>
      <c r="F2547" s="18">
        <v>300</v>
      </c>
      <c r="G2547" s="19">
        <f t="shared" si="173"/>
        <v>0.46153846153846156</v>
      </c>
    </row>
    <row r="2548" spans="1:7" ht="15.75">
      <c r="A2548" s="13"/>
      <c r="B2548" s="13"/>
      <c r="C2548" s="32" t="s">
        <v>447</v>
      </c>
      <c r="D2548" s="14" t="s">
        <v>448</v>
      </c>
      <c r="E2548" s="14">
        <v>1</v>
      </c>
      <c r="F2548" s="18">
        <v>120</v>
      </c>
      <c r="G2548" s="19">
        <f t="shared" si="173"/>
        <v>0.18461538461538463</v>
      </c>
    </row>
    <row r="2549" spans="1:7" ht="15.75">
      <c r="A2549" s="13"/>
      <c r="B2549" s="13"/>
      <c r="C2549" s="32">
        <v>4714781020817</v>
      </c>
      <c r="D2549" s="14" t="s">
        <v>303</v>
      </c>
      <c r="E2549" s="14">
        <v>1</v>
      </c>
      <c r="F2549" s="18">
        <v>50</v>
      </c>
      <c r="G2549" s="19">
        <f t="shared" si="173"/>
        <v>7.6923076923076927E-2</v>
      </c>
    </row>
    <row r="2550" spans="1:7" ht="15.75">
      <c r="A2550" s="13"/>
      <c r="B2550" s="13"/>
      <c r="C2550" s="32" t="s">
        <v>613</v>
      </c>
      <c r="D2550" s="14" t="s">
        <v>326</v>
      </c>
      <c r="E2550" s="14">
        <v>1</v>
      </c>
      <c r="F2550" s="18">
        <v>80</v>
      </c>
      <c r="G2550" s="19">
        <f t="shared" si="173"/>
        <v>0.12307692307692308</v>
      </c>
    </row>
    <row r="2551" spans="1:7" ht="15.75">
      <c r="A2551" s="13" t="s">
        <v>614</v>
      </c>
      <c r="B2551" s="13">
        <v>5</v>
      </c>
      <c r="C2551" s="32" t="s">
        <v>437</v>
      </c>
      <c r="D2551" s="14" t="s">
        <v>438</v>
      </c>
      <c r="E2551" s="14">
        <v>1</v>
      </c>
      <c r="F2551" s="18">
        <v>100</v>
      </c>
      <c r="G2551" s="19">
        <f t="shared" si="173"/>
        <v>0.15384615384615385</v>
      </c>
    </row>
    <row r="2552" spans="1:7" ht="15.75">
      <c r="A2552" s="13"/>
      <c r="B2552" s="13"/>
      <c r="C2552" s="32" t="s">
        <v>443</v>
      </c>
      <c r="D2552" s="14" t="s">
        <v>444</v>
      </c>
      <c r="E2552" s="14">
        <v>1</v>
      </c>
      <c r="F2552" s="18">
        <v>300</v>
      </c>
      <c r="G2552" s="19">
        <f t="shared" si="173"/>
        <v>0.46153846153846156</v>
      </c>
    </row>
    <row r="2553" spans="1:7" ht="15.75">
      <c r="A2553" s="13"/>
      <c r="B2553" s="13"/>
      <c r="C2553" s="32" t="s">
        <v>452</v>
      </c>
      <c r="D2553" s="14" t="s">
        <v>453</v>
      </c>
      <c r="E2553" s="14">
        <v>1</v>
      </c>
      <c r="F2553" s="18">
        <v>120</v>
      </c>
      <c r="G2553" s="19">
        <f t="shared" si="173"/>
        <v>0.18461538461538463</v>
      </c>
    </row>
    <row r="2554" spans="1:7" ht="15.75">
      <c r="A2554" s="13"/>
      <c r="B2554" s="13"/>
      <c r="C2554" s="32">
        <v>4714781020817</v>
      </c>
      <c r="D2554" s="14" t="s">
        <v>303</v>
      </c>
      <c r="E2554" s="14">
        <v>1</v>
      </c>
      <c r="F2554" s="18">
        <v>50</v>
      </c>
      <c r="G2554" s="19">
        <f t="shared" si="173"/>
        <v>7.6923076923076927E-2</v>
      </c>
    </row>
    <row r="2555" spans="1:7" ht="15.75">
      <c r="A2555" s="13"/>
      <c r="B2555" s="13"/>
      <c r="C2555" s="32" t="s">
        <v>613</v>
      </c>
      <c r="D2555" s="14" t="s">
        <v>326</v>
      </c>
      <c r="E2555" s="14">
        <v>1</v>
      </c>
      <c r="F2555" s="18">
        <v>80</v>
      </c>
      <c r="G2555" s="19">
        <f t="shared" si="173"/>
        <v>0.12307692307692308</v>
      </c>
    </row>
    <row r="2556" spans="1:7" ht="15.75">
      <c r="A2556" s="13" t="s">
        <v>615</v>
      </c>
      <c r="B2556" s="13">
        <v>1</v>
      </c>
      <c r="C2556" s="32" t="s">
        <v>41</v>
      </c>
      <c r="D2556" s="13" t="s">
        <v>42</v>
      </c>
      <c r="E2556" s="14">
        <v>1</v>
      </c>
      <c r="F2556" s="14">
        <v>450</v>
      </c>
      <c r="G2556" s="15">
        <f>F2556/450</f>
        <v>1</v>
      </c>
    </row>
    <row r="2557" spans="1:7" ht="15.75">
      <c r="A2557" s="14" t="s">
        <v>436</v>
      </c>
      <c r="B2557" s="13">
        <v>5</v>
      </c>
      <c r="C2557" s="32" t="s">
        <v>437</v>
      </c>
      <c r="D2557" s="14" t="s">
        <v>438</v>
      </c>
      <c r="E2557" s="18">
        <v>1</v>
      </c>
      <c r="F2557" s="18">
        <v>100</v>
      </c>
      <c r="G2557" s="19">
        <f t="shared" ref="G2557:G2571" si="174">F2557/690</f>
        <v>0.14492753623188406</v>
      </c>
    </row>
    <row r="2558" spans="1:7" ht="15.75">
      <c r="B2558" s="13"/>
      <c r="C2558" s="32" t="s">
        <v>439</v>
      </c>
      <c r="D2558" s="14" t="s">
        <v>322</v>
      </c>
      <c r="E2558" s="18">
        <v>1</v>
      </c>
      <c r="F2558" s="18">
        <v>320</v>
      </c>
      <c r="G2558" s="19">
        <f t="shared" si="174"/>
        <v>0.46376811594202899</v>
      </c>
    </row>
    <row r="2559" spans="1:7" ht="15.75">
      <c r="B2559" s="13"/>
      <c r="C2559" s="32" t="s">
        <v>440</v>
      </c>
      <c r="D2559" s="14" t="s">
        <v>307</v>
      </c>
      <c r="E2559" s="18">
        <v>1</v>
      </c>
      <c r="F2559" s="18">
        <v>120</v>
      </c>
      <c r="G2559" s="19">
        <f t="shared" si="174"/>
        <v>0.17391304347826086</v>
      </c>
    </row>
    <row r="2560" spans="1:7" ht="15.75">
      <c r="B2560" s="13"/>
      <c r="C2560" s="32" t="s">
        <v>441</v>
      </c>
      <c r="D2560" s="14" t="s">
        <v>442</v>
      </c>
      <c r="E2560" s="18">
        <v>1</v>
      </c>
      <c r="F2560" s="18">
        <v>50</v>
      </c>
      <c r="G2560" s="19">
        <f t="shared" si="174"/>
        <v>7.2463768115942032E-2</v>
      </c>
    </row>
    <row r="2561" spans="1:7" ht="15.75">
      <c r="B2561" s="13"/>
      <c r="C2561" s="32" t="s">
        <v>443</v>
      </c>
      <c r="D2561" s="14" t="s">
        <v>444</v>
      </c>
      <c r="E2561" s="18">
        <v>1</v>
      </c>
      <c r="F2561" s="18">
        <v>100</v>
      </c>
      <c r="G2561" s="19">
        <f t="shared" si="174"/>
        <v>0.14492753623188406</v>
      </c>
    </row>
    <row r="2562" spans="1:7" ht="15.75">
      <c r="A2562" s="14" t="s">
        <v>434</v>
      </c>
      <c r="B2562" s="13">
        <v>5</v>
      </c>
      <c r="C2562" s="32" t="s">
        <v>437</v>
      </c>
      <c r="D2562" s="14" t="s">
        <v>438</v>
      </c>
      <c r="E2562" s="18">
        <v>1</v>
      </c>
      <c r="F2562" s="18">
        <v>100</v>
      </c>
      <c r="G2562" s="19">
        <f t="shared" si="174"/>
        <v>0.14492753623188406</v>
      </c>
    </row>
    <row r="2563" spans="1:7" ht="15.75">
      <c r="B2563" s="13"/>
      <c r="C2563" s="32" t="s">
        <v>445</v>
      </c>
      <c r="D2563" s="14" t="s">
        <v>324</v>
      </c>
      <c r="E2563" s="18">
        <v>1</v>
      </c>
      <c r="F2563" s="18">
        <v>320</v>
      </c>
      <c r="G2563" s="19">
        <f t="shared" si="174"/>
        <v>0.46376811594202899</v>
      </c>
    </row>
    <row r="2564" spans="1:7" ht="15.75">
      <c r="B2564" s="13"/>
      <c r="C2564" s="32" t="s">
        <v>446</v>
      </c>
      <c r="D2564" s="14" t="s">
        <v>305</v>
      </c>
      <c r="E2564" s="18">
        <v>1</v>
      </c>
      <c r="F2564" s="18">
        <v>120</v>
      </c>
      <c r="G2564" s="19">
        <f t="shared" si="174"/>
        <v>0.17391304347826086</v>
      </c>
    </row>
    <row r="2565" spans="1:7" ht="15.75">
      <c r="B2565" s="13"/>
      <c r="C2565" s="32" t="s">
        <v>447</v>
      </c>
      <c r="D2565" s="14" t="s">
        <v>448</v>
      </c>
      <c r="E2565" s="18">
        <v>1</v>
      </c>
      <c r="F2565" s="18">
        <v>50</v>
      </c>
      <c r="G2565" s="19">
        <f t="shared" si="174"/>
        <v>7.2463768115942032E-2</v>
      </c>
    </row>
    <row r="2566" spans="1:7" ht="15.75">
      <c r="B2566" s="13"/>
      <c r="C2566" s="32" t="s">
        <v>449</v>
      </c>
      <c r="D2566" s="14" t="s">
        <v>450</v>
      </c>
      <c r="E2566" s="18">
        <v>1</v>
      </c>
      <c r="F2566" s="18">
        <v>100</v>
      </c>
      <c r="G2566" s="19">
        <f t="shared" si="174"/>
        <v>0.14492753623188406</v>
      </c>
    </row>
    <row r="2567" spans="1:7" ht="15.75">
      <c r="A2567" s="14" t="s">
        <v>451</v>
      </c>
      <c r="B2567" s="13">
        <v>5</v>
      </c>
      <c r="C2567" s="32" t="s">
        <v>437</v>
      </c>
      <c r="D2567" s="14" t="s">
        <v>438</v>
      </c>
      <c r="E2567" s="18">
        <v>1</v>
      </c>
      <c r="F2567" s="18">
        <v>100</v>
      </c>
      <c r="G2567" s="19">
        <f t="shared" si="174"/>
        <v>0.14492753623188406</v>
      </c>
    </row>
    <row r="2568" spans="1:7" ht="15.75">
      <c r="B2568" s="13"/>
      <c r="C2568" s="32" t="s">
        <v>445</v>
      </c>
      <c r="D2568" s="14" t="s">
        <v>324</v>
      </c>
      <c r="E2568" s="18">
        <v>1</v>
      </c>
      <c r="F2568" s="18">
        <v>320</v>
      </c>
      <c r="G2568" s="19">
        <f t="shared" si="174"/>
        <v>0.46376811594202899</v>
      </c>
    </row>
    <row r="2569" spans="1:7" ht="15.75">
      <c r="B2569" s="13"/>
      <c r="C2569" s="32" t="s">
        <v>440</v>
      </c>
      <c r="D2569" s="14" t="s">
        <v>307</v>
      </c>
      <c r="E2569" s="18">
        <v>1</v>
      </c>
      <c r="F2569" s="18">
        <v>120</v>
      </c>
      <c r="G2569" s="19">
        <f t="shared" si="174"/>
        <v>0.17391304347826086</v>
      </c>
    </row>
    <row r="2570" spans="1:7" ht="15.75">
      <c r="B2570" s="13"/>
      <c r="C2570" s="32" t="s">
        <v>452</v>
      </c>
      <c r="D2570" s="14" t="s">
        <v>453</v>
      </c>
      <c r="E2570" s="18">
        <v>1</v>
      </c>
      <c r="F2570" s="18">
        <v>50</v>
      </c>
      <c r="G2570" s="19">
        <f t="shared" si="174"/>
        <v>7.2463768115942032E-2</v>
      </c>
    </row>
    <row r="2571" spans="1:7" ht="15.75">
      <c r="B2571" s="13"/>
      <c r="C2571" s="32" t="s">
        <v>443</v>
      </c>
      <c r="D2571" s="14" t="s">
        <v>444</v>
      </c>
      <c r="E2571" s="18">
        <v>1</v>
      </c>
      <c r="F2571" s="18">
        <v>100</v>
      </c>
      <c r="G2571" s="19">
        <f t="shared" si="174"/>
        <v>0.14492753623188406</v>
      </c>
    </row>
    <row r="2572" spans="1:7" ht="15.75">
      <c r="A2572" s="14" t="s">
        <v>454</v>
      </c>
      <c r="B2572" s="13">
        <v>5</v>
      </c>
      <c r="C2572" s="32" t="s">
        <v>437</v>
      </c>
      <c r="D2572" s="14" t="s">
        <v>438</v>
      </c>
      <c r="E2572" s="18">
        <v>2</v>
      </c>
      <c r="F2572" s="18">
        <v>200</v>
      </c>
      <c r="G2572" s="19">
        <f t="shared" ref="G2572:G2611" si="175">F2572/1300</f>
        <v>0.15384615384615385</v>
      </c>
    </row>
    <row r="2573" spans="1:7" ht="15.75">
      <c r="B2573" s="13"/>
      <c r="C2573" s="32" t="s">
        <v>439</v>
      </c>
      <c r="D2573" s="14" t="s">
        <v>322</v>
      </c>
      <c r="E2573" s="18">
        <v>2</v>
      </c>
      <c r="F2573" s="18">
        <v>600</v>
      </c>
      <c r="G2573" s="19">
        <f t="shared" si="175"/>
        <v>0.46153846153846156</v>
      </c>
    </row>
    <row r="2574" spans="1:7" ht="15.75">
      <c r="B2574" s="13"/>
      <c r="C2574" s="32" t="s">
        <v>440</v>
      </c>
      <c r="D2574" s="14" t="s">
        <v>307</v>
      </c>
      <c r="E2574" s="18">
        <v>2</v>
      </c>
      <c r="F2574" s="18">
        <v>200</v>
      </c>
      <c r="G2574" s="19">
        <f t="shared" si="175"/>
        <v>0.15384615384615385</v>
      </c>
    </row>
    <row r="2575" spans="1:7" ht="15.75">
      <c r="B2575" s="13"/>
      <c r="C2575" s="32" t="s">
        <v>441</v>
      </c>
      <c r="D2575" s="14" t="s">
        <v>442</v>
      </c>
      <c r="E2575" s="18">
        <v>2</v>
      </c>
      <c r="F2575" s="18">
        <v>100</v>
      </c>
      <c r="G2575" s="19">
        <f t="shared" si="175"/>
        <v>7.6923076923076927E-2</v>
      </c>
    </row>
    <row r="2576" spans="1:7" ht="15.75">
      <c r="B2576" s="13"/>
      <c r="C2576" s="32" t="s">
        <v>443</v>
      </c>
      <c r="D2576" s="14" t="s">
        <v>444</v>
      </c>
      <c r="E2576" s="18">
        <v>2</v>
      </c>
      <c r="F2576" s="18">
        <v>200</v>
      </c>
      <c r="G2576" s="19">
        <f t="shared" si="175"/>
        <v>0.15384615384615385</v>
      </c>
    </row>
    <row r="2577" spans="1:7" ht="15.75">
      <c r="A2577" s="14" t="s">
        <v>455</v>
      </c>
      <c r="B2577" s="13">
        <v>5</v>
      </c>
      <c r="C2577" s="32" t="s">
        <v>437</v>
      </c>
      <c r="D2577" s="14" t="s">
        <v>438</v>
      </c>
      <c r="E2577" s="18">
        <v>2</v>
      </c>
      <c r="F2577" s="18">
        <v>200</v>
      </c>
      <c r="G2577" s="19">
        <f t="shared" si="175"/>
        <v>0.15384615384615385</v>
      </c>
    </row>
    <row r="2578" spans="1:7" ht="15.75">
      <c r="B2578" s="13"/>
      <c r="C2578" s="32" t="s">
        <v>445</v>
      </c>
      <c r="D2578" s="14" t="s">
        <v>324</v>
      </c>
      <c r="E2578" s="18">
        <v>2</v>
      </c>
      <c r="F2578" s="18">
        <v>600</v>
      </c>
      <c r="G2578" s="19">
        <f t="shared" si="175"/>
        <v>0.46153846153846156</v>
      </c>
    </row>
    <row r="2579" spans="1:7" ht="15.75">
      <c r="B2579" s="13"/>
      <c r="C2579" s="32" t="s">
        <v>446</v>
      </c>
      <c r="D2579" s="14" t="s">
        <v>305</v>
      </c>
      <c r="E2579" s="18">
        <v>2</v>
      </c>
      <c r="F2579" s="18">
        <v>200</v>
      </c>
      <c r="G2579" s="19">
        <f t="shared" si="175"/>
        <v>0.15384615384615385</v>
      </c>
    </row>
    <row r="2580" spans="1:7" ht="15.75">
      <c r="B2580" s="13"/>
      <c r="C2580" s="32" t="s">
        <v>447</v>
      </c>
      <c r="D2580" s="14" t="s">
        <v>448</v>
      </c>
      <c r="E2580" s="18">
        <v>2</v>
      </c>
      <c r="F2580" s="18">
        <v>100</v>
      </c>
      <c r="G2580" s="19">
        <f t="shared" si="175"/>
        <v>7.6923076923076927E-2</v>
      </c>
    </row>
    <row r="2581" spans="1:7" ht="15.75">
      <c r="B2581" s="13"/>
      <c r="C2581" s="32" t="s">
        <v>449</v>
      </c>
      <c r="D2581" s="14" t="s">
        <v>450</v>
      </c>
      <c r="E2581" s="18">
        <v>2</v>
      </c>
      <c r="F2581" s="18">
        <v>200</v>
      </c>
      <c r="G2581" s="19">
        <f t="shared" si="175"/>
        <v>0.15384615384615385</v>
      </c>
    </row>
    <row r="2582" spans="1:7" ht="15.75">
      <c r="A2582" s="14" t="s">
        <v>456</v>
      </c>
      <c r="B2582" s="13">
        <v>5</v>
      </c>
      <c r="C2582" s="32" t="s">
        <v>437</v>
      </c>
      <c r="D2582" s="14" t="s">
        <v>438</v>
      </c>
      <c r="E2582" s="18">
        <v>2</v>
      </c>
      <c r="F2582" s="18">
        <v>200</v>
      </c>
      <c r="G2582" s="19">
        <f t="shared" si="175"/>
        <v>0.15384615384615385</v>
      </c>
    </row>
    <row r="2583" spans="1:7" ht="15.75">
      <c r="B2583" s="21"/>
      <c r="C2583" s="32" t="s">
        <v>445</v>
      </c>
      <c r="D2583" s="14" t="s">
        <v>324</v>
      </c>
      <c r="E2583" s="18">
        <v>2</v>
      </c>
      <c r="F2583" s="18">
        <v>600</v>
      </c>
      <c r="G2583" s="19">
        <f t="shared" si="175"/>
        <v>0.46153846153846156</v>
      </c>
    </row>
    <row r="2584" spans="1:7" ht="15.75">
      <c r="B2584" s="21"/>
      <c r="C2584" s="32" t="s">
        <v>440</v>
      </c>
      <c r="D2584" s="14" t="s">
        <v>307</v>
      </c>
      <c r="E2584" s="18">
        <v>2</v>
      </c>
      <c r="F2584" s="18">
        <v>200</v>
      </c>
      <c r="G2584" s="19">
        <f t="shared" si="175"/>
        <v>0.15384615384615385</v>
      </c>
    </row>
    <row r="2585" spans="1:7" ht="15.75">
      <c r="A2585" s="14"/>
      <c r="B2585" s="13"/>
      <c r="C2585" s="32" t="s">
        <v>452</v>
      </c>
      <c r="D2585" s="14" t="s">
        <v>453</v>
      </c>
      <c r="E2585" s="18">
        <v>2</v>
      </c>
      <c r="F2585" s="18">
        <v>100</v>
      </c>
      <c r="G2585" s="19">
        <f t="shared" si="175"/>
        <v>7.6923076923076927E-2</v>
      </c>
    </row>
    <row r="2586" spans="1:7" ht="15.75">
      <c r="A2586" s="14"/>
      <c r="B2586" s="13"/>
      <c r="C2586" s="32" t="s">
        <v>443</v>
      </c>
      <c r="D2586" s="14" t="s">
        <v>444</v>
      </c>
      <c r="E2586" s="18">
        <v>2</v>
      </c>
      <c r="F2586" s="18">
        <v>200</v>
      </c>
      <c r="G2586" s="19">
        <f t="shared" si="175"/>
        <v>0.15384615384615385</v>
      </c>
    </row>
    <row r="2587" spans="1:7" ht="15.75">
      <c r="A2587" s="14" t="s">
        <v>435</v>
      </c>
      <c r="B2587" s="13">
        <v>9</v>
      </c>
      <c r="C2587" s="32" t="s">
        <v>437</v>
      </c>
      <c r="D2587" s="14" t="s">
        <v>438</v>
      </c>
      <c r="E2587" s="18">
        <v>2</v>
      </c>
      <c r="F2587" s="18">
        <v>200</v>
      </c>
      <c r="G2587" s="19">
        <f t="shared" si="175"/>
        <v>0.15384615384615385</v>
      </c>
    </row>
    <row r="2588" spans="1:7" ht="15.75">
      <c r="B2588" s="13"/>
      <c r="C2588" s="32" t="s">
        <v>439</v>
      </c>
      <c r="D2588" s="14" t="s">
        <v>322</v>
      </c>
      <c r="E2588" s="18">
        <v>1</v>
      </c>
      <c r="F2588" s="18">
        <v>300</v>
      </c>
      <c r="G2588" s="19">
        <f t="shared" si="175"/>
        <v>0.23076923076923078</v>
      </c>
    </row>
    <row r="2589" spans="1:7" ht="15.75">
      <c r="A2589" s="14"/>
      <c r="B2589" s="13"/>
      <c r="C2589" s="32" t="s">
        <v>440</v>
      </c>
      <c r="D2589" s="14" t="s">
        <v>307</v>
      </c>
      <c r="E2589" s="18">
        <v>1</v>
      </c>
      <c r="F2589" s="18">
        <v>100</v>
      </c>
      <c r="G2589" s="19">
        <f t="shared" si="175"/>
        <v>7.6923076923076927E-2</v>
      </c>
    </row>
    <row r="2590" spans="1:7" ht="15.75">
      <c r="A2590" s="14"/>
      <c r="B2590" s="13"/>
      <c r="C2590" s="32" t="s">
        <v>441</v>
      </c>
      <c r="D2590" s="14" t="s">
        <v>442</v>
      </c>
      <c r="E2590" s="18">
        <v>1</v>
      </c>
      <c r="F2590" s="18">
        <v>50</v>
      </c>
      <c r="G2590" s="19">
        <f t="shared" si="175"/>
        <v>3.8461538461538464E-2</v>
      </c>
    </row>
    <row r="2591" spans="1:7" ht="15.75">
      <c r="A2591" s="14"/>
      <c r="B2591" s="13"/>
      <c r="C2591" s="32" t="s">
        <v>443</v>
      </c>
      <c r="D2591" s="14" t="s">
        <v>444</v>
      </c>
      <c r="E2591" s="18">
        <v>1</v>
      </c>
      <c r="F2591" s="18">
        <v>100</v>
      </c>
      <c r="G2591" s="19">
        <f t="shared" si="175"/>
        <v>7.6923076923076927E-2</v>
      </c>
    </row>
    <row r="2592" spans="1:7" ht="15.75">
      <c r="A2592" s="14"/>
      <c r="B2592" s="13"/>
      <c r="C2592" s="32" t="s">
        <v>445</v>
      </c>
      <c r="D2592" s="14" t="s">
        <v>324</v>
      </c>
      <c r="E2592" s="18">
        <v>1</v>
      </c>
      <c r="F2592" s="18">
        <v>300</v>
      </c>
      <c r="G2592" s="19">
        <f t="shared" si="175"/>
        <v>0.23076923076923078</v>
      </c>
    </row>
    <row r="2593" spans="1:7" ht="15.75">
      <c r="A2593" s="14"/>
      <c r="B2593" s="13"/>
      <c r="C2593" s="32" t="s">
        <v>446</v>
      </c>
      <c r="D2593" s="14" t="s">
        <v>305</v>
      </c>
      <c r="E2593" s="18">
        <v>1</v>
      </c>
      <c r="F2593" s="18">
        <v>100</v>
      </c>
      <c r="G2593" s="19">
        <f t="shared" si="175"/>
        <v>7.6923076923076927E-2</v>
      </c>
    </row>
    <row r="2594" spans="1:7" ht="15.75">
      <c r="A2594" s="14"/>
      <c r="B2594" s="13"/>
      <c r="C2594" s="32" t="s">
        <v>447</v>
      </c>
      <c r="D2594" s="14" t="s">
        <v>448</v>
      </c>
      <c r="E2594" s="18">
        <v>1</v>
      </c>
      <c r="F2594" s="18">
        <v>50</v>
      </c>
      <c r="G2594" s="19">
        <f t="shared" si="175"/>
        <v>3.8461538461538464E-2</v>
      </c>
    </row>
    <row r="2595" spans="1:7" ht="15.75">
      <c r="A2595" s="14"/>
      <c r="B2595" s="13"/>
      <c r="C2595" s="32" t="s">
        <v>449</v>
      </c>
      <c r="D2595" s="14" t="s">
        <v>450</v>
      </c>
      <c r="E2595" s="18">
        <v>1</v>
      </c>
      <c r="F2595" s="18">
        <v>100</v>
      </c>
      <c r="G2595" s="19">
        <f t="shared" si="175"/>
        <v>7.6923076923076927E-2</v>
      </c>
    </row>
    <row r="2596" spans="1:7" ht="15.75">
      <c r="A2596" s="14" t="s">
        <v>457</v>
      </c>
      <c r="B2596" s="13">
        <v>8</v>
      </c>
      <c r="C2596" s="32" t="s">
        <v>437</v>
      </c>
      <c r="D2596" s="14" t="s">
        <v>438</v>
      </c>
      <c r="E2596" s="18">
        <v>2</v>
      </c>
      <c r="F2596" s="18">
        <v>200</v>
      </c>
      <c r="G2596" s="19">
        <f t="shared" si="175"/>
        <v>0.15384615384615385</v>
      </c>
    </row>
    <row r="2597" spans="1:7" ht="15.75">
      <c r="A2597" s="14"/>
      <c r="B2597" s="13"/>
      <c r="C2597" s="32" t="s">
        <v>439</v>
      </c>
      <c r="D2597" s="14" t="s">
        <v>322</v>
      </c>
      <c r="E2597" s="18">
        <v>1</v>
      </c>
      <c r="F2597" s="18">
        <v>300</v>
      </c>
      <c r="G2597" s="19">
        <f t="shared" si="175"/>
        <v>0.23076923076923078</v>
      </c>
    </row>
    <row r="2598" spans="1:7" ht="15.75">
      <c r="A2598" s="14"/>
      <c r="B2598" s="13"/>
      <c r="C2598" s="32" t="s">
        <v>440</v>
      </c>
      <c r="D2598" s="14" t="s">
        <v>307</v>
      </c>
      <c r="E2598" s="18">
        <v>1</v>
      </c>
      <c r="F2598" s="18">
        <v>100</v>
      </c>
      <c r="G2598" s="19">
        <f t="shared" si="175"/>
        <v>7.6923076923076927E-2</v>
      </c>
    </row>
    <row r="2599" spans="1:7" ht="15.75">
      <c r="A2599" s="14"/>
      <c r="B2599" s="13"/>
      <c r="C2599" s="32" t="s">
        <v>441</v>
      </c>
      <c r="D2599" s="14" t="s">
        <v>442</v>
      </c>
      <c r="E2599" s="18">
        <v>1</v>
      </c>
      <c r="F2599" s="18">
        <v>50</v>
      </c>
      <c r="G2599" s="19">
        <f t="shared" si="175"/>
        <v>3.8461538461538464E-2</v>
      </c>
    </row>
    <row r="2600" spans="1:7" ht="15.75">
      <c r="A2600" s="14"/>
      <c r="B2600" s="13"/>
      <c r="C2600" s="32" t="s">
        <v>443</v>
      </c>
      <c r="D2600" s="14" t="s">
        <v>444</v>
      </c>
      <c r="E2600" s="18">
        <v>2</v>
      </c>
      <c r="F2600" s="18">
        <v>200</v>
      </c>
      <c r="G2600" s="19">
        <f t="shared" si="175"/>
        <v>0.15384615384615385</v>
      </c>
    </row>
    <row r="2601" spans="1:7" ht="15.75">
      <c r="A2601" s="14"/>
      <c r="B2601" s="13"/>
      <c r="C2601" s="32" t="s">
        <v>445</v>
      </c>
      <c r="D2601" s="14" t="s">
        <v>324</v>
      </c>
      <c r="E2601" s="18">
        <v>1</v>
      </c>
      <c r="F2601" s="18">
        <v>300</v>
      </c>
      <c r="G2601" s="19">
        <f t="shared" si="175"/>
        <v>0.23076923076923078</v>
      </c>
    </row>
    <row r="2602" spans="1:7" ht="15.75">
      <c r="A2602" s="14"/>
      <c r="B2602" s="13"/>
      <c r="C2602" s="32" t="s">
        <v>440</v>
      </c>
      <c r="D2602" s="14" t="s">
        <v>307</v>
      </c>
      <c r="E2602" s="18">
        <v>1</v>
      </c>
      <c r="F2602" s="18">
        <v>100</v>
      </c>
      <c r="G2602" s="19">
        <f t="shared" si="175"/>
        <v>7.6923076923076927E-2</v>
      </c>
    </row>
    <row r="2603" spans="1:7" ht="15.75">
      <c r="A2603" s="14"/>
      <c r="B2603" s="13"/>
      <c r="C2603" s="32" t="s">
        <v>452</v>
      </c>
      <c r="D2603" s="14" t="s">
        <v>453</v>
      </c>
      <c r="E2603" s="18">
        <v>1</v>
      </c>
      <c r="F2603" s="18">
        <v>50</v>
      </c>
      <c r="G2603" s="19">
        <f t="shared" si="175"/>
        <v>3.8461538461538464E-2</v>
      </c>
    </row>
    <row r="2604" spans="1:7" ht="15.75">
      <c r="A2604" s="14" t="s">
        <v>458</v>
      </c>
      <c r="B2604" s="13">
        <v>8</v>
      </c>
      <c r="C2604" s="32" t="s">
        <v>437</v>
      </c>
      <c r="D2604" s="14" t="s">
        <v>438</v>
      </c>
      <c r="E2604" s="18">
        <v>2</v>
      </c>
      <c r="F2604" s="18">
        <v>200</v>
      </c>
      <c r="G2604" s="19">
        <f t="shared" si="175"/>
        <v>0.15384615384615385</v>
      </c>
    </row>
    <row r="2605" spans="1:7" ht="15.75">
      <c r="A2605" s="14"/>
      <c r="B2605" s="13"/>
      <c r="C2605" s="32" t="s">
        <v>445</v>
      </c>
      <c r="D2605" s="14" t="s">
        <v>324</v>
      </c>
      <c r="E2605" s="18">
        <v>2</v>
      </c>
      <c r="F2605" s="18">
        <v>600</v>
      </c>
      <c r="G2605" s="19">
        <f t="shared" si="175"/>
        <v>0.46153846153846156</v>
      </c>
    </row>
    <row r="2606" spans="1:7" ht="15.75">
      <c r="A2606" s="14"/>
      <c r="B2606" s="13"/>
      <c r="C2606" s="32" t="s">
        <v>446</v>
      </c>
      <c r="D2606" s="14" t="s">
        <v>305</v>
      </c>
      <c r="E2606" s="18">
        <v>1</v>
      </c>
      <c r="F2606" s="18">
        <v>100</v>
      </c>
      <c r="G2606" s="19">
        <f t="shared" si="175"/>
        <v>7.6923076923076927E-2</v>
      </c>
    </row>
    <row r="2607" spans="1:7" ht="15.75">
      <c r="A2607" s="14"/>
      <c r="B2607" s="13"/>
      <c r="C2607" s="32" t="s">
        <v>447</v>
      </c>
      <c r="D2607" s="14" t="s">
        <v>448</v>
      </c>
      <c r="E2607" s="18">
        <v>1</v>
      </c>
      <c r="F2607" s="18">
        <v>50</v>
      </c>
      <c r="G2607" s="19">
        <f t="shared" si="175"/>
        <v>3.8461538461538464E-2</v>
      </c>
    </row>
    <row r="2608" spans="1:7" ht="15.75">
      <c r="A2608" s="14"/>
      <c r="B2608" s="13"/>
      <c r="C2608" s="32" t="s">
        <v>449</v>
      </c>
      <c r="D2608" s="14" t="s">
        <v>450</v>
      </c>
      <c r="E2608" s="18">
        <v>1</v>
      </c>
      <c r="F2608" s="18">
        <v>100</v>
      </c>
      <c r="G2608" s="19">
        <f t="shared" si="175"/>
        <v>7.6923076923076927E-2</v>
      </c>
    </row>
    <row r="2609" spans="1:7" ht="15.75">
      <c r="A2609" s="14"/>
      <c r="B2609" s="13"/>
      <c r="C2609" s="32" t="s">
        <v>440</v>
      </c>
      <c r="D2609" s="14" t="s">
        <v>307</v>
      </c>
      <c r="E2609" s="18">
        <v>1</v>
      </c>
      <c r="F2609" s="18">
        <v>100</v>
      </c>
      <c r="G2609" s="19">
        <f t="shared" si="175"/>
        <v>7.6923076923076927E-2</v>
      </c>
    </row>
    <row r="2610" spans="1:7" ht="15.75">
      <c r="A2610" s="14"/>
      <c r="B2610" s="13"/>
      <c r="C2610" s="32" t="s">
        <v>452</v>
      </c>
      <c r="D2610" s="14" t="s">
        <v>453</v>
      </c>
      <c r="E2610" s="18">
        <v>1</v>
      </c>
      <c r="F2610" s="18">
        <v>50</v>
      </c>
      <c r="G2610" s="19">
        <f t="shared" si="175"/>
        <v>3.8461538461538464E-2</v>
      </c>
    </row>
    <row r="2611" spans="1:7" ht="15.75">
      <c r="A2611" s="14"/>
      <c r="B2611" s="13"/>
      <c r="C2611" s="32" t="s">
        <v>443</v>
      </c>
      <c r="D2611" s="14" t="s">
        <v>444</v>
      </c>
      <c r="E2611" s="18">
        <v>1</v>
      </c>
      <c r="F2611" s="18">
        <v>100</v>
      </c>
      <c r="G2611" s="19">
        <f t="shared" si="175"/>
        <v>7.6923076923076927E-2</v>
      </c>
    </row>
    <row r="2612" spans="1:7" ht="15.75">
      <c r="A2612" s="14" t="s">
        <v>460</v>
      </c>
      <c r="B2612" s="13">
        <v>5</v>
      </c>
      <c r="C2612" s="32" t="s">
        <v>437</v>
      </c>
      <c r="D2612" s="14" t="s">
        <v>438</v>
      </c>
      <c r="E2612" s="18">
        <v>1</v>
      </c>
      <c r="F2612" s="18">
        <v>100</v>
      </c>
      <c r="G2612" s="19">
        <f t="shared" ref="G2612:G2616" si="176">F2612/690</f>
        <v>0.14492753623188406</v>
      </c>
    </row>
    <row r="2613" spans="1:7" ht="15.75">
      <c r="B2613" s="13"/>
      <c r="C2613" s="32" t="s">
        <v>445</v>
      </c>
      <c r="D2613" s="14" t="s">
        <v>324</v>
      </c>
      <c r="E2613" s="18">
        <v>1</v>
      </c>
      <c r="F2613" s="18">
        <v>320</v>
      </c>
      <c r="G2613" s="19">
        <f t="shared" si="176"/>
        <v>0.46376811594202899</v>
      </c>
    </row>
    <row r="2614" spans="1:7" ht="15.75">
      <c r="B2614" s="13"/>
      <c r="C2614" s="32" t="s">
        <v>440</v>
      </c>
      <c r="D2614" s="14" t="s">
        <v>307</v>
      </c>
      <c r="E2614" s="18">
        <v>1</v>
      </c>
      <c r="F2614" s="18">
        <v>120</v>
      </c>
      <c r="G2614" s="19">
        <f t="shared" si="176"/>
        <v>0.17391304347826086</v>
      </c>
    </row>
    <row r="2615" spans="1:7" ht="15.75">
      <c r="B2615" s="13"/>
      <c r="C2615" s="32" t="s">
        <v>447</v>
      </c>
      <c r="D2615" s="14" t="s">
        <v>448</v>
      </c>
      <c r="E2615" s="18">
        <v>1</v>
      </c>
      <c r="F2615" s="18">
        <v>50</v>
      </c>
      <c r="G2615" s="19">
        <f t="shared" si="176"/>
        <v>7.2463768115942032E-2</v>
      </c>
    </row>
    <row r="2616" spans="1:7" ht="15.75">
      <c r="A2616" s="14"/>
      <c r="B2616" s="13"/>
      <c r="C2616" s="32" t="s">
        <v>449</v>
      </c>
      <c r="D2616" s="14" t="s">
        <v>450</v>
      </c>
      <c r="E2616" s="18">
        <v>1</v>
      </c>
      <c r="F2616" s="18">
        <v>100</v>
      </c>
      <c r="G2616" s="19">
        <f t="shared" si="176"/>
        <v>0.14492753623188406</v>
      </c>
    </row>
    <row r="2617" spans="1:7" ht="15.75">
      <c r="A2617" s="14" t="s">
        <v>463</v>
      </c>
      <c r="B2617" s="13">
        <v>5</v>
      </c>
      <c r="C2617" s="32" t="s">
        <v>437</v>
      </c>
      <c r="D2617" s="14" t="s">
        <v>438</v>
      </c>
      <c r="E2617" s="18">
        <v>2</v>
      </c>
      <c r="F2617" s="18">
        <v>200</v>
      </c>
      <c r="G2617" s="19">
        <f t="shared" ref="G2617:G2636" si="177">F2617/1300</f>
        <v>0.15384615384615385</v>
      </c>
    </row>
    <row r="2618" spans="1:7" ht="15.75">
      <c r="B2618" s="13"/>
      <c r="C2618" s="32" t="s">
        <v>445</v>
      </c>
      <c r="D2618" s="14" t="s">
        <v>324</v>
      </c>
      <c r="E2618" s="18">
        <v>2</v>
      </c>
      <c r="F2618" s="18">
        <v>600</v>
      </c>
      <c r="G2618" s="19">
        <f t="shared" si="177"/>
        <v>0.46153846153846156</v>
      </c>
    </row>
    <row r="2619" spans="1:7" ht="15.75">
      <c r="B2619" s="13"/>
      <c r="C2619" s="32" t="s">
        <v>440</v>
      </c>
      <c r="D2619" s="14" t="s">
        <v>307</v>
      </c>
      <c r="E2619" s="18">
        <v>2</v>
      </c>
      <c r="F2619" s="18">
        <v>200</v>
      </c>
      <c r="G2619" s="19">
        <f t="shared" si="177"/>
        <v>0.15384615384615385</v>
      </c>
    </row>
    <row r="2620" spans="1:7" ht="15.75">
      <c r="A2620" s="14"/>
      <c r="B2620" s="13"/>
      <c r="C2620" s="32" t="s">
        <v>447</v>
      </c>
      <c r="D2620" s="14" t="s">
        <v>448</v>
      </c>
      <c r="E2620" s="18">
        <v>2</v>
      </c>
      <c r="F2620" s="18">
        <v>100</v>
      </c>
      <c r="G2620" s="19">
        <f t="shared" si="177"/>
        <v>7.6923076923076927E-2</v>
      </c>
    </row>
    <row r="2621" spans="1:7" ht="15.75">
      <c r="A2621" s="14"/>
      <c r="B2621" s="13"/>
      <c r="C2621" s="32" t="s">
        <v>449</v>
      </c>
      <c r="D2621" s="14" t="s">
        <v>450</v>
      </c>
      <c r="E2621" s="18">
        <v>2</v>
      </c>
      <c r="F2621" s="18">
        <v>200</v>
      </c>
      <c r="G2621" s="19">
        <f t="shared" si="177"/>
        <v>0.15384615384615385</v>
      </c>
    </row>
    <row r="2622" spans="1:7" ht="15.75">
      <c r="A2622" s="14" t="s">
        <v>461</v>
      </c>
      <c r="B2622" s="13">
        <v>8</v>
      </c>
      <c r="C2622" s="32" t="s">
        <v>437</v>
      </c>
      <c r="D2622" s="14" t="s">
        <v>438</v>
      </c>
      <c r="E2622" s="18">
        <v>2</v>
      </c>
      <c r="F2622" s="18">
        <v>200</v>
      </c>
      <c r="G2622" s="19">
        <f t="shared" si="177"/>
        <v>0.15384615384615385</v>
      </c>
    </row>
    <row r="2623" spans="1:7" ht="15.75">
      <c r="B2623" s="13"/>
      <c r="C2623" s="32" t="s">
        <v>439</v>
      </c>
      <c r="D2623" s="14" t="s">
        <v>322</v>
      </c>
      <c r="E2623" s="18">
        <v>1</v>
      </c>
      <c r="F2623" s="18">
        <v>300</v>
      </c>
      <c r="G2623" s="19">
        <f t="shared" si="177"/>
        <v>0.23076923076923078</v>
      </c>
    </row>
    <row r="2624" spans="1:7" ht="15.75">
      <c r="A2624" s="14"/>
      <c r="B2624" s="13"/>
      <c r="C2624" s="32" t="s">
        <v>440</v>
      </c>
      <c r="D2624" s="14" t="s">
        <v>307</v>
      </c>
      <c r="E2624" s="18">
        <v>2</v>
      </c>
      <c r="F2624" s="18">
        <v>200</v>
      </c>
      <c r="G2624" s="19">
        <f t="shared" si="177"/>
        <v>0.15384615384615385</v>
      </c>
    </row>
    <row r="2625" spans="1:7" ht="15.75">
      <c r="A2625" s="14"/>
      <c r="B2625" s="13"/>
      <c r="C2625" s="32" t="s">
        <v>441</v>
      </c>
      <c r="D2625" s="14" t="s">
        <v>442</v>
      </c>
      <c r="E2625" s="18">
        <v>1</v>
      </c>
      <c r="F2625" s="18">
        <v>50</v>
      </c>
      <c r="G2625" s="19">
        <f t="shared" si="177"/>
        <v>3.8461538461538464E-2</v>
      </c>
    </row>
    <row r="2626" spans="1:7" ht="15.75">
      <c r="A2626" s="14"/>
      <c r="B2626" s="13"/>
      <c r="C2626" s="32" t="s">
        <v>443</v>
      </c>
      <c r="D2626" s="14" t="s">
        <v>444</v>
      </c>
      <c r="E2626" s="18">
        <v>1</v>
      </c>
      <c r="F2626" s="18">
        <v>100</v>
      </c>
      <c r="G2626" s="19">
        <f t="shared" si="177"/>
        <v>7.6923076923076927E-2</v>
      </c>
    </row>
    <row r="2627" spans="1:7" ht="15.75">
      <c r="A2627" s="14"/>
      <c r="B2627" s="13"/>
      <c r="C2627" s="32" t="s">
        <v>445</v>
      </c>
      <c r="D2627" s="14" t="s">
        <v>324</v>
      </c>
      <c r="E2627" s="18">
        <v>1</v>
      </c>
      <c r="F2627" s="18">
        <v>300</v>
      </c>
      <c r="G2627" s="19">
        <f t="shared" si="177"/>
        <v>0.23076923076923078</v>
      </c>
    </row>
    <row r="2628" spans="1:7" ht="15.75">
      <c r="A2628" s="14"/>
      <c r="B2628" s="13"/>
      <c r="C2628" s="32" t="s">
        <v>447</v>
      </c>
      <c r="D2628" s="14" t="s">
        <v>448</v>
      </c>
      <c r="E2628" s="18">
        <v>1</v>
      </c>
      <c r="F2628" s="18">
        <v>50</v>
      </c>
      <c r="G2628" s="19">
        <f t="shared" si="177"/>
        <v>3.8461538461538464E-2</v>
      </c>
    </row>
    <row r="2629" spans="1:7" ht="15.75">
      <c r="A2629" s="14"/>
      <c r="B2629" s="13"/>
      <c r="C2629" s="32" t="s">
        <v>449</v>
      </c>
      <c r="D2629" s="14" t="s">
        <v>450</v>
      </c>
      <c r="E2629" s="18">
        <v>1</v>
      </c>
      <c r="F2629" s="18">
        <v>100</v>
      </c>
      <c r="G2629" s="19">
        <f t="shared" si="177"/>
        <v>7.6923076923076927E-2</v>
      </c>
    </row>
    <row r="2630" spans="1:7" ht="15.75">
      <c r="A2630" s="14" t="s">
        <v>462</v>
      </c>
      <c r="B2630" s="13">
        <v>7</v>
      </c>
      <c r="C2630" s="32" t="s">
        <v>437</v>
      </c>
      <c r="D2630" s="14" t="s">
        <v>438</v>
      </c>
      <c r="E2630" s="18">
        <v>2</v>
      </c>
      <c r="F2630" s="18">
        <v>200</v>
      </c>
      <c r="G2630" s="19">
        <f t="shared" si="177"/>
        <v>0.15384615384615385</v>
      </c>
    </row>
    <row r="2631" spans="1:7" ht="15.75">
      <c r="A2631" s="14"/>
      <c r="B2631" s="13"/>
      <c r="C2631" s="32" t="s">
        <v>445</v>
      </c>
      <c r="D2631" s="14" t="s">
        <v>324</v>
      </c>
      <c r="E2631" s="18">
        <v>2</v>
      </c>
      <c r="F2631" s="18">
        <v>600</v>
      </c>
      <c r="G2631" s="19">
        <f t="shared" si="177"/>
        <v>0.46153846153846156</v>
      </c>
    </row>
    <row r="2632" spans="1:7" ht="15.75">
      <c r="A2632" s="14"/>
      <c r="B2632" s="13"/>
      <c r="C2632" s="32" t="s">
        <v>447</v>
      </c>
      <c r="D2632" s="14" t="s">
        <v>448</v>
      </c>
      <c r="E2632" s="18">
        <v>1</v>
      </c>
      <c r="F2632" s="18">
        <v>50</v>
      </c>
      <c r="G2632" s="19">
        <f t="shared" si="177"/>
        <v>3.8461538461538464E-2</v>
      </c>
    </row>
    <row r="2633" spans="1:7" ht="15.75">
      <c r="A2633" s="14"/>
      <c r="B2633" s="13"/>
      <c r="C2633" s="32" t="s">
        <v>449</v>
      </c>
      <c r="D2633" s="14" t="s">
        <v>450</v>
      </c>
      <c r="E2633" s="18">
        <v>1</v>
      </c>
      <c r="F2633" s="18">
        <v>100</v>
      </c>
      <c r="G2633" s="19">
        <f t="shared" si="177"/>
        <v>7.6923076923076927E-2</v>
      </c>
    </row>
    <row r="2634" spans="1:7" ht="15.75">
      <c r="A2634" s="14"/>
      <c r="B2634" s="13"/>
      <c r="C2634" s="32" t="s">
        <v>440</v>
      </c>
      <c r="D2634" s="14" t="s">
        <v>307</v>
      </c>
      <c r="E2634" s="18">
        <v>2</v>
      </c>
      <c r="F2634" s="18">
        <v>200</v>
      </c>
      <c r="G2634" s="19">
        <f t="shared" si="177"/>
        <v>0.15384615384615385</v>
      </c>
    </row>
    <row r="2635" spans="1:7" ht="15.75">
      <c r="A2635" s="14"/>
      <c r="B2635" s="13"/>
      <c r="C2635" s="32" t="s">
        <v>452</v>
      </c>
      <c r="D2635" s="14" t="s">
        <v>453</v>
      </c>
      <c r="E2635" s="18">
        <v>1</v>
      </c>
      <c r="F2635" s="18">
        <v>50</v>
      </c>
      <c r="G2635" s="19">
        <f t="shared" si="177"/>
        <v>3.8461538461538464E-2</v>
      </c>
    </row>
    <row r="2636" spans="1:7" ht="15.75">
      <c r="A2636" s="14"/>
      <c r="B2636" s="13"/>
      <c r="C2636" s="32" t="s">
        <v>443</v>
      </c>
      <c r="D2636" s="14" t="s">
        <v>444</v>
      </c>
      <c r="E2636" s="18">
        <v>1</v>
      </c>
      <c r="F2636" s="18">
        <v>100</v>
      </c>
      <c r="G2636" s="19">
        <f t="shared" si="177"/>
        <v>7.6923076923076927E-2</v>
      </c>
    </row>
    <row r="2637" spans="1:7" ht="15.75">
      <c r="A2637" s="14" t="s">
        <v>471</v>
      </c>
      <c r="B2637" s="13">
        <v>5</v>
      </c>
      <c r="C2637" s="32" t="s">
        <v>437</v>
      </c>
      <c r="D2637" s="14" t="s">
        <v>438</v>
      </c>
      <c r="E2637" s="18">
        <v>1</v>
      </c>
      <c r="F2637" s="18">
        <v>100</v>
      </c>
      <c r="G2637" s="19">
        <f t="shared" ref="G2637:G2642" si="178">F2637/690</f>
        <v>0.14492753623188406</v>
      </c>
    </row>
    <row r="2638" spans="1:7" ht="15.75">
      <c r="A2638" s="14"/>
      <c r="B2638" s="13"/>
      <c r="C2638" s="32" t="s">
        <v>443</v>
      </c>
      <c r="D2638" s="14" t="s">
        <v>444</v>
      </c>
      <c r="E2638" s="18">
        <v>1</v>
      </c>
      <c r="F2638" s="18">
        <v>100</v>
      </c>
      <c r="G2638" s="19">
        <f t="shared" si="178"/>
        <v>0.14492753623188406</v>
      </c>
    </row>
    <row r="2639" spans="1:7" ht="15.75">
      <c r="A2639" s="14"/>
      <c r="B2639" s="13"/>
      <c r="C2639" s="32" t="s">
        <v>441</v>
      </c>
      <c r="D2639" s="14" t="s">
        <v>442</v>
      </c>
      <c r="E2639" s="18">
        <v>1</v>
      </c>
      <c r="F2639" s="18">
        <v>50</v>
      </c>
      <c r="G2639" s="19">
        <f t="shared" si="178"/>
        <v>7.2463768115942032E-2</v>
      </c>
    </row>
    <row r="2640" spans="1:7" ht="15.75">
      <c r="A2640" s="14"/>
      <c r="B2640" s="13"/>
      <c r="C2640" s="32">
        <v>4714781020800</v>
      </c>
      <c r="D2640" s="14" t="s">
        <v>271</v>
      </c>
      <c r="E2640" s="18">
        <v>1</v>
      </c>
      <c r="F2640" s="18">
        <v>120</v>
      </c>
      <c r="G2640" s="19">
        <f t="shared" si="178"/>
        <v>0.17391304347826086</v>
      </c>
    </row>
    <row r="2641" spans="1:7" ht="15.75">
      <c r="A2641" s="14"/>
      <c r="B2641" s="13"/>
      <c r="C2641" s="32">
        <v>4714781020824</v>
      </c>
      <c r="D2641" s="14" t="s">
        <v>325</v>
      </c>
      <c r="E2641" s="18">
        <v>1</v>
      </c>
      <c r="F2641" s="18">
        <v>320</v>
      </c>
      <c r="G2641" s="19">
        <f t="shared" si="178"/>
        <v>0.46376811594202899</v>
      </c>
    </row>
    <row r="2642" spans="1:7" ht="15.75">
      <c r="A2642" s="14" t="s">
        <v>470</v>
      </c>
      <c r="B2642" s="13">
        <v>5</v>
      </c>
      <c r="C2642" s="32" t="s">
        <v>437</v>
      </c>
      <c r="D2642" s="14" t="s">
        <v>438</v>
      </c>
      <c r="E2642" s="18">
        <v>1</v>
      </c>
      <c r="F2642" s="18">
        <v>100</v>
      </c>
      <c r="G2642" s="19">
        <f t="shared" si="178"/>
        <v>0.14492753623188406</v>
      </c>
    </row>
    <row r="2643" spans="1:7" ht="15.75">
      <c r="A2643" s="14"/>
      <c r="B2643" s="13"/>
      <c r="C2643" s="32" t="s">
        <v>449</v>
      </c>
      <c r="D2643" s="14" t="s">
        <v>450</v>
      </c>
      <c r="E2643" s="18">
        <v>1</v>
      </c>
      <c r="F2643" s="18">
        <v>100</v>
      </c>
      <c r="G2643" s="19">
        <f t="shared" ref="G2643:G2644" si="179">F2643/1300</f>
        <v>7.6923076923076927E-2</v>
      </c>
    </row>
    <row r="2644" spans="1:7" ht="15.75">
      <c r="A2644" s="14"/>
      <c r="B2644" s="13"/>
      <c r="C2644" s="32" t="s">
        <v>447</v>
      </c>
      <c r="D2644" s="14" t="s">
        <v>448</v>
      </c>
      <c r="E2644" s="18">
        <v>1</v>
      </c>
      <c r="F2644" s="18">
        <v>50</v>
      </c>
      <c r="G2644" s="19">
        <f t="shared" si="179"/>
        <v>3.8461538461538464E-2</v>
      </c>
    </row>
    <row r="2645" spans="1:7" ht="15.75">
      <c r="A2645" s="14"/>
      <c r="B2645" s="13"/>
      <c r="C2645" s="32">
        <v>4714781020817</v>
      </c>
      <c r="D2645" s="14" t="s">
        <v>303</v>
      </c>
      <c r="E2645" s="18">
        <v>1</v>
      </c>
      <c r="F2645" s="18">
        <v>120</v>
      </c>
      <c r="G2645" s="19">
        <f t="shared" ref="G2645:G2651" si="180">F2645/690</f>
        <v>0.17391304347826086</v>
      </c>
    </row>
    <row r="2646" spans="1:7" ht="15.75">
      <c r="A2646" s="14"/>
      <c r="B2646" s="13"/>
      <c r="C2646" s="32" t="s">
        <v>613</v>
      </c>
      <c r="D2646" s="14" t="s">
        <v>326</v>
      </c>
      <c r="E2646" s="18">
        <v>1</v>
      </c>
      <c r="F2646" s="18">
        <v>320</v>
      </c>
      <c r="G2646" s="19">
        <f t="shared" si="180"/>
        <v>0.46376811594202899</v>
      </c>
    </row>
    <row r="2647" spans="1:7" ht="15.75">
      <c r="A2647" s="14" t="s">
        <v>490</v>
      </c>
      <c r="B2647" s="13">
        <v>5</v>
      </c>
      <c r="C2647" s="32" t="s">
        <v>437</v>
      </c>
      <c r="D2647" s="14" t="s">
        <v>438</v>
      </c>
      <c r="E2647" s="18">
        <v>1</v>
      </c>
      <c r="F2647" s="18">
        <v>100</v>
      </c>
      <c r="G2647" s="19">
        <f t="shared" si="180"/>
        <v>0.14492753623188406</v>
      </c>
    </row>
    <row r="2648" spans="1:7" ht="15.75">
      <c r="A2648" s="14"/>
      <c r="B2648" s="13"/>
      <c r="C2648" s="32" t="s">
        <v>443</v>
      </c>
      <c r="D2648" s="14" t="s">
        <v>444</v>
      </c>
      <c r="E2648" s="18">
        <v>1</v>
      </c>
      <c r="F2648" s="18">
        <v>100</v>
      </c>
      <c r="G2648" s="19">
        <f t="shared" si="180"/>
        <v>0.14492753623188406</v>
      </c>
    </row>
    <row r="2649" spans="1:7" ht="15.75">
      <c r="A2649" s="14"/>
      <c r="B2649" s="13"/>
      <c r="C2649" s="32" t="s">
        <v>452</v>
      </c>
      <c r="D2649" s="14" t="s">
        <v>453</v>
      </c>
      <c r="E2649" s="18">
        <v>1</v>
      </c>
      <c r="F2649" s="18">
        <v>50</v>
      </c>
      <c r="G2649" s="19">
        <f t="shared" si="180"/>
        <v>7.2463768115942032E-2</v>
      </c>
    </row>
    <row r="2650" spans="1:7" ht="15.75">
      <c r="A2650" s="14"/>
      <c r="B2650" s="13"/>
      <c r="C2650" s="32">
        <v>4714781020817</v>
      </c>
      <c r="D2650" s="14" t="s">
        <v>303</v>
      </c>
      <c r="E2650" s="18">
        <v>1</v>
      </c>
      <c r="F2650" s="18">
        <v>120</v>
      </c>
      <c r="G2650" s="19">
        <f t="shared" si="180"/>
        <v>0.17391304347826086</v>
      </c>
    </row>
    <row r="2651" spans="1:7" ht="15.75">
      <c r="A2651" s="14"/>
      <c r="B2651" s="13"/>
      <c r="C2651" s="32" t="s">
        <v>613</v>
      </c>
      <c r="D2651" s="14" t="s">
        <v>326</v>
      </c>
      <c r="E2651" s="18">
        <v>1</v>
      </c>
      <c r="F2651" s="18">
        <v>320</v>
      </c>
      <c r="G2651" s="19">
        <f t="shared" si="180"/>
        <v>0.46376811594202899</v>
      </c>
    </row>
    <row r="2652" spans="1:7" ht="15.75">
      <c r="A2652" s="14" t="s">
        <v>198</v>
      </c>
      <c r="B2652" s="13">
        <v>2</v>
      </c>
      <c r="C2652" s="32" t="s">
        <v>21</v>
      </c>
      <c r="D2652" s="14" t="s">
        <v>22</v>
      </c>
      <c r="E2652" s="18">
        <v>1</v>
      </c>
      <c r="F2652" s="18">
        <v>168</v>
      </c>
      <c r="G2652" s="19">
        <v>0.23076923076923078</v>
      </c>
    </row>
    <row r="2653" spans="1:7" ht="15.75">
      <c r="A2653" s="16"/>
      <c r="B2653" s="21"/>
      <c r="C2653" s="32" t="s">
        <v>25</v>
      </c>
      <c r="D2653" s="14" t="s">
        <v>26</v>
      </c>
      <c r="E2653" s="18">
        <v>2</v>
      </c>
      <c r="F2653" s="18">
        <v>560</v>
      </c>
      <c r="G2653" s="19">
        <v>0.76923076923076927</v>
      </c>
    </row>
    <row r="2654" spans="1:7" ht="15.75">
      <c r="A2654" s="14" t="s">
        <v>199</v>
      </c>
      <c r="B2654" s="13">
        <v>2</v>
      </c>
      <c r="C2654" s="32" t="s">
        <v>21</v>
      </c>
      <c r="D2654" s="14" t="s">
        <v>22</v>
      </c>
      <c r="E2654" s="18">
        <v>1</v>
      </c>
      <c r="F2654" s="18">
        <v>168</v>
      </c>
      <c r="G2654" s="19">
        <v>0.23076923076923078</v>
      </c>
    </row>
    <row r="2655" spans="1:7" ht="15.75">
      <c r="A2655" s="16"/>
      <c r="B2655" s="21"/>
      <c r="C2655" s="32" t="s">
        <v>23</v>
      </c>
      <c r="D2655" s="14" t="s">
        <v>24</v>
      </c>
      <c r="E2655" s="18">
        <v>2</v>
      </c>
      <c r="F2655" s="18">
        <v>560</v>
      </c>
      <c r="G2655" s="19">
        <v>0.76923076923076927</v>
      </c>
    </row>
    <row r="2656" spans="1:7" ht="15.75">
      <c r="A2656" s="14" t="s">
        <v>200</v>
      </c>
      <c r="B2656" s="13">
        <v>2</v>
      </c>
      <c r="C2656" s="32" t="s">
        <v>21</v>
      </c>
      <c r="D2656" s="14" t="s">
        <v>22</v>
      </c>
      <c r="E2656" s="18">
        <v>1</v>
      </c>
      <c r="F2656" s="18">
        <v>168</v>
      </c>
      <c r="G2656" s="19">
        <f t="shared" ref="G2656:G2731" si="181">F2656/728</f>
        <v>0.23076923076923078</v>
      </c>
    </row>
    <row r="2657" spans="1:7" ht="15.75">
      <c r="A2657" s="16"/>
      <c r="B2657" s="21"/>
      <c r="C2657" s="32" t="s">
        <v>27</v>
      </c>
      <c r="D2657" s="14" t="s">
        <v>28</v>
      </c>
      <c r="E2657" s="18">
        <v>2</v>
      </c>
      <c r="F2657" s="18">
        <v>560</v>
      </c>
      <c r="G2657" s="19">
        <f t="shared" si="181"/>
        <v>0.76923076923076927</v>
      </c>
    </row>
    <row r="2658" spans="1:7" ht="15.75">
      <c r="A2658" s="14" t="s">
        <v>201</v>
      </c>
      <c r="B2658" s="13">
        <v>2</v>
      </c>
      <c r="C2658" s="32" t="s">
        <v>21</v>
      </c>
      <c r="D2658" s="14" t="s">
        <v>22</v>
      </c>
      <c r="E2658" s="18">
        <v>1</v>
      </c>
      <c r="F2658" s="18">
        <v>168</v>
      </c>
      <c r="G2658" s="19">
        <f t="shared" si="181"/>
        <v>0.23076923076923078</v>
      </c>
    </row>
    <row r="2659" spans="1:7" ht="15.75">
      <c r="A2659" s="16"/>
      <c r="B2659" s="21"/>
      <c r="C2659" s="32" t="s">
        <v>29</v>
      </c>
      <c r="D2659" s="14" t="s">
        <v>30</v>
      </c>
      <c r="E2659" s="18">
        <v>2</v>
      </c>
      <c r="F2659" s="18">
        <v>560</v>
      </c>
      <c r="G2659" s="19">
        <f t="shared" si="181"/>
        <v>0.76923076923076927</v>
      </c>
    </row>
    <row r="2660" spans="1:7" ht="15.75">
      <c r="A2660" s="14" t="s">
        <v>202</v>
      </c>
      <c r="B2660" s="13">
        <v>2</v>
      </c>
      <c r="C2660" s="32" t="s">
        <v>21</v>
      </c>
      <c r="D2660" s="14" t="s">
        <v>22</v>
      </c>
      <c r="E2660" s="18">
        <v>1</v>
      </c>
      <c r="F2660" s="18">
        <v>168</v>
      </c>
      <c r="G2660" s="19">
        <f t="shared" si="181"/>
        <v>0.23076923076923078</v>
      </c>
    </row>
    <row r="2661" spans="1:7" ht="15.75">
      <c r="A2661" s="16"/>
      <c r="B2661" s="21"/>
      <c r="C2661" s="32" t="s">
        <v>31</v>
      </c>
      <c r="D2661" s="14" t="s">
        <v>32</v>
      </c>
      <c r="E2661" s="18">
        <v>2</v>
      </c>
      <c r="F2661" s="18">
        <v>560</v>
      </c>
      <c r="G2661" s="19">
        <f t="shared" si="181"/>
        <v>0.76923076923076927</v>
      </c>
    </row>
    <row r="2662" spans="1:7" ht="15.75">
      <c r="A2662" s="14" t="s">
        <v>203</v>
      </c>
      <c r="B2662" s="13">
        <v>3</v>
      </c>
      <c r="C2662" s="32" t="s">
        <v>21</v>
      </c>
      <c r="D2662" s="14" t="s">
        <v>22</v>
      </c>
      <c r="E2662" s="18">
        <v>1</v>
      </c>
      <c r="F2662" s="18">
        <v>168</v>
      </c>
      <c r="G2662" s="19">
        <f t="shared" si="181"/>
        <v>0.23076923076923078</v>
      </c>
    </row>
    <row r="2663" spans="1:7" ht="15.75">
      <c r="A2663" s="16"/>
      <c r="B2663" s="21"/>
      <c r="C2663" s="32" t="s">
        <v>29</v>
      </c>
      <c r="D2663" s="14" t="s">
        <v>30</v>
      </c>
      <c r="E2663" s="18">
        <v>1</v>
      </c>
      <c r="F2663" s="18">
        <v>280</v>
      </c>
      <c r="G2663" s="19">
        <f t="shared" si="181"/>
        <v>0.38461538461538464</v>
      </c>
    </row>
    <row r="2664" spans="1:7" ht="15.75">
      <c r="A2664" s="16"/>
      <c r="B2664" s="21"/>
      <c r="C2664" s="32" t="s">
        <v>31</v>
      </c>
      <c r="D2664" s="14" t="s">
        <v>32</v>
      </c>
      <c r="E2664" s="18">
        <v>1</v>
      </c>
      <c r="F2664" s="18">
        <v>280</v>
      </c>
      <c r="G2664" s="19">
        <f t="shared" si="181"/>
        <v>0.38461538461538464</v>
      </c>
    </row>
    <row r="2665" spans="1:7" ht="15.75">
      <c r="A2665" s="14" t="s">
        <v>204</v>
      </c>
      <c r="B2665" s="13">
        <v>3</v>
      </c>
      <c r="C2665" s="32" t="s">
        <v>21</v>
      </c>
      <c r="D2665" s="14" t="s">
        <v>22</v>
      </c>
      <c r="E2665" s="18">
        <v>1</v>
      </c>
      <c r="F2665" s="18">
        <v>168</v>
      </c>
      <c r="G2665" s="19">
        <f t="shared" si="181"/>
        <v>0.23076923076923078</v>
      </c>
    </row>
    <row r="2666" spans="1:7" ht="15.75">
      <c r="A2666" s="16"/>
      <c r="B2666" s="21"/>
      <c r="C2666" s="32" t="s">
        <v>29</v>
      </c>
      <c r="D2666" s="14" t="s">
        <v>30</v>
      </c>
      <c r="E2666" s="18">
        <v>1</v>
      </c>
      <c r="F2666" s="18">
        <v>280</v>
      </c>
      <c r="G2666" s="19">
        <f t="shared" si="181"/>
        <v>0.38461538461538464</v>
      </c>
    </row>
    <row r="2667" spans="1:7" ht="15.75">
      <c r="A2667" s="16"/>
      <c r="B2667" s="21"/>
      <c r="C2667" s="32" t="s">
        <v>25</v>
      </c>
      <c r="D2667" s="14" t="s">
        <v>26</v>
      </c>
      <c r="E2667" s="18">
        <v>1</v>
      </c>
      <c r="F2667" s="18">
        <v>280</v>
      </c>
      <c r="G2667" s="19">
        <f t="shared" si="181"/>
        <v>0.38461538461538464</v>
      </c>
    </row>
    <row r="2668" spans="1:7" ht="15.75">
      <c r="A2668" s="14" t="s">
        <v>205</v>
      </c>
      <c r="B2668" s="13">
        <v>3</v>
      </c>
      <c r="C2668" s="32" t="s">
        <v>21</v>
      </c>
      <c r="D2668" s="14" t="s">
        <v>22</v>
      </c>
      <c r="E2668" s="18">
        <v>1</v>
      </c>
      <c r="F2668" s="18">
        <v>168</v>
      </c>
      <c r="G2668" s="19">
        <f t="shared" si="181"/>
        <v>0.23076923076923078</v>
      </c>
    </row>
    <row r="2669" spans="1:7" ht="15.75">
      <c r="A2669" s="16"/>
      <c r="B2669" s="21"/>
      <c r="C2669" s="32" t="s">
        <v>29</v>
      </c>
      <c r="D2669" s="14" t="s">
        <v>30</v>
      </c>
      <c r="E2669" s="18">
        <v>1</v>
      </c>
      <c r="F2669" s="18">
        <v>280</v>
      </c>
      <c r="G2669" s="19">
        <f t="shared" si="181"/>
        <v>0.38461538461538464</v>
      </c>
    </row>
    <row r="2670" spans="1:7" ht="15.75">
      <c r="A2670" s="16"/>
      <c r="B2670" s="21"/>
      <c r="C2670" s="32" t="s">
        <v>27</v>
      </c>
      <c r="D2670" s="14" t="s">
        <v>28</v>
      </c>
      <c r="E2670" s="18">
        <v>1</v>
      </c>
      <c r="F2670" s="18">
        <v>280</v>
      </c>
      <c r="G2670" s="19">
        <f t="shared" si="181"/>
        <v>0.38461538461538464</v>
      </c>
    </row>
    <row r="2671" spans="1:7" ht="15.75">
      <c r="A2671" s="14" t="s">
        <v>206</v>
      </c>
      <c r="B2671" s="13">
        <v>3</v>
      </c>
      <c r="C2671" s="32" t="s">
        <v>21</v>
      </c>
      <c r="D2671" s="14" t="s">
        <v>22</v>
      </c>
      <c r="E2671" s="18">
        <v>1</v>
      </c>
      <c r="F2671" s="18">
        <v>168</v>
      </c>
      <c r="G2671" s="19">
        <f t="shared" si="181"/>
        <v>0.23076923076923078</v>
      </c>
    </row>
    <row r="2672" spans="1:7" ht="15.75">
      <c r="A2672" s="16"/>
      <c r="B2672" s="21"/>
      <c r="C2672" s="32" t="s">
        <v>29</v>
      </c>
      <c r="D2672" s="14" t="s">
        <v>30</v>
      </c>
      <c r="E2672" s="18">
        <v>1</v>
      </c>
      <c r="F2672" s="18">
        <v>280</v>
      </c>
      <c r="G2672" s="19">
        <f t="shared" si="181"/>
        <v>0.38461538461538464</v>
      </c>
    </row>
    <row r="2673" spans="1:7" ht="15.75">
      <c r="A2673" s="16"/>
      <c r="B2673" s="21"/>
      <c r="C2673" s="32" t="s">
        <v>23</v>
      </c>
      <c r="D2673" s="14" t="s">
        <v>24</v>
      </c>
      <c r="E2673" s="18">
        <v>1</v>
      </c>
      <c r="F2673" s="18">
        <v>280</v>
      </c>
      <c r="G2673" s="19">
        <f t="shared" si="181"/>
        <v>0.38461538461538464</v>
      </c>
    </row>
    <row r="2674" spans="1:7" ht="15.75">
      <c r="A2674" s="14" t="s">
        <v>207</v>
      </c>
      <c r="B2674" s="13">
        <v>3</v>
      </c>
      <c r="C2674" s="32" t="s">
        <v>21</v>
      </c>
      <c r="D2674" s="14" t="s">
        <v>22</v>
      </c>
      <c r="E2674" s="18">
        <v>1</v>
      </c>
      <c r="F2674" s="18">
        <v>168</v>
      </c>
      <c r="G2674" s="19">
        <f t="shared" si="181"/>
        <v>0.23076923076923078</v>
      </c>
    </row>
    <row r="2675" spans="1:7" ht="15.75">
      <c r="A2675" s="16"/>
      <c r="B2675" s="21"/>
      <c r="C2675" s="32" t="s">
        <v>31</v>
      </c>
      <c r="D2675" s="14" t="s">
        <v>32</v>
      </c>
      <c r="E2675" s="18">
        <v>1</v>
      </c>
      <c r="F2675" s="18">
        <v>280</v>
      </c>
      <c r="G2675" s="19">
        <f t="shared" si="181"/>
        <v>0.38461538461538464</v>
      </c>
    </row>
    <row r="2676" spans="1:7" ht="15.75">
      <c r="A2676" s="16"/>
      <c r="B2676" s="21"/>
      <c r="C2676" s="32" t="s">
        <v>25</v>
      </c>
      <c r="D2676" s="14" t="s">
        <v>26</v>
      </c>
      <c r="E2676" s="18">
        <v>1</v>
      </c>
      <c r="F2676" s="18">
        <v>280</v>
      </c>
      <c r="G2676" s="19">
        <f t="shared" si="181"/>
        <v>0.38461538461538464</v>
      </c>
    </row>
    <row r="2677" spans="1:7" ht="15.75">
      <c r="A2677" s="14" t="s">
        <v>208</v>
      </c>
      <c r="B2677" s="13">
        <v>3</v>
      </c>
      <c r="C2677" s="32" t="s">
        <v>21</v>
      </c>
      <c r="D2677" s="14" t="s">
        <v>22</v>
      </c>
      <c r="E2677" s="18">
        <v>1</v>
      </c>
      <c r="F2677" s="18">
        <v>168</v>
      </c>
      <c r="G2677" s="19">
        <f t="shared" si="181"/>
        <v>0.23076923076923078</v>
      </c>
    </row>
    <row r="2678" spans="1:7" ht="15.75">
      <c r="A2678" s="16"/>
      <c r="B2678" s="21"/>
      <c r="C2678" s="32" t="s">
        <v>31</v>
      </c>
      <c r="D2678" s="14" t="s">
        <v>32</v>
      </c>
      <c r="E2678" s="18">
        <v>1</v>
      </c>
      <c r="F2678" s="18">
        <v>280</v>
      </c>
      <c r="G2678" s="19">
        <f t="shared" si="181"/>
        <v>0.38461538461538464</v>
      </c>
    </row>
    <row r="2679" spans="1:7" ht="15.75">
      <c r="A2679" s="16"/>
      <c r="B2679" s="21"/>
      <c r="C2679" s="32" t="s">
        <v>27</v>
      </c>
      <c r="D2679" s="14" t="s">
        <v>28</v>
      </c>
      <c r="E2679" s="18">
        <v>1</v>
      </c>
      <c r="F2679" s="18">
        <v>280</v>
      </c>
      <c r="G2679" s="19">
        <f t="shared" si="181"/>
        <v>0.38461538461538464</v>
      </c>
    </row>
    <row r="2680" spans="1:7" ht="15.75">
      <c r="A2680" s="14" t="s">
        <v>209</v>
      </c>
      <c r="B2680" s="13">
        <v>3</v>
      </c>
      <c r="C2680" s="32" t="s">
        <v>21</v>
      </c>
      <c r="D2680" s="14" t="s">
        <v>22</v>
      </c>
      <c r="E2680" s="18">
        <v>1</v>
      </c>
      <c r="F2680" s="18">
        <v>168</v>
      </c>
      <c r="G2680" s="19">
        <f t="shared" si="181"/>
        <v>0.23076923076923078</v>
      </c>
    </row>
    <row r="2681" spans="1:7" ht="15.75">
      <c r="A2681" s="16"/>
      <c r="B2681" s="21"/>
      <c r="C2681" s="32" t="s">
        <v>31</v>
      </c>
      <c r="D2681" s="14" t="s">
        <v>32</v>
      </c>
      <c r="E2681" s="18">
        <v>1</v>
      </c>
      <c r="F2681" s="18">
        <v>280</v>
      </c>
      <c r="G2681" s="19">
        <f t="shared" si="181"/>
        <v>0.38461538461538464</v>
      </c>
    </row>
    <row r="2682" spans="1:7" ht="15.75">
      <c r="A2682" s="16"/>
      <c r="B2682" s="21"/>
      <c r="C2682" s="32" t="s">
        <v>23</v>
      </c>
      <c r="D2682" s="14" t="s">
        <v>24</v>
      </c>
      <c r="E2682" s="18">
        <v>1</v>
      </c>
      <c r="F2682" s="18">
        <v>280</v>
      </c>
      <c r="G2682" s="19">
        <f t="shared" si="181"/>
        <v>0.38461538461538464</v>
      </c>
    </row>
    <row r="2683" spans="1:7" ht="15.75">
      <c r="A2683" s="14" t="s">
        <v>210</v>
      </c>
      <c r="B2683" s="13">
        <v>3</v>
      </c>
      <c r="C2683" s="32" t="s">
        <v>21</v>
      </c>
      <c r="D2683" s="14" t="s">
        <v>22</v>
      </c>
      <c r="E2683" s="18">
        <v>1</v>
      </c>
      <c r="F2683" s="18">
        <v>168</v>
      </c>
      <c r="G2683" s="19">
        <f t="shared" si="181"/>
        <v>0.23076923076923078</v>
      </c>
    </row>
    <row r="2684" spans="1:7" ht="15.75">
      <c r="A2684" s="16"/>
      <c r="B2684" s="21"/>
      <c r="C2684" s="32" t="s">
        <v>25</v>
      </c>
      <c r="D2684" s="14" t="s">
        <v>26</v>
      </c>
      <c r="E2684" s="18">
        <v>1</v>
      </c>
      <c r="F2684" s="18">
        <v>280</v>
      </c>
      <c r="G2684" s="19">
        <f t="shared" si="181"/>
        <v>0.38461538461538464</v>
      </c>
    </row>
    <row r="2685" spans="1:7" ht="15.75">
      <c r="A2685" s="16"/>
      <c r="B2685" s="21"/>
      <c r="C2685" s="32" t="s">
        <v>23</v>
      </c>
      <c r="D2685" s="14" t="s">
        <v>24</v>
      </c>
      <c r="E2685" s="18">
        <v>1</v>
      </c>
      <c r="F2685" s="18">
        <v>280</v>
      </c>
      <c r="G2685" s="19">
        <f t="shared" si="181"/>
        <v>0.38461538461538464</v>
      </c>
    </row>
    <row r="2686" spans="1:7" ht="15.75">
      <c r="A2686" s="14" t="s">
        <v>211</v>
      </c>
      <c r="B2686" s="13">
        <v>3</v>
      </c>
      <c r="C2686" s="32" t="s">
        <v>21</v>
      </c>
      <c r="D2686" s="14" t="s">
        <v>22</v>
      </c>
      <c r="E2686" s="18">
        <v>1</v>
      </c>
      <c r="F2686" s="18">
        <v>168</v>
      </c>
      <c r="G2686" s="19">
        <f t="shared" si="181"/>
        <v>0.23076923076923078</v>
      </c>
    </row>
    <row r="2687" spans="1:7" ht="15.75">
      <c r="A2687" s="16"/>
      <c r="B2687" s="21"/>
      <c r="C2687" s="32" t="s">
        <v>25</v>
      </c>
      <c r="D2687" s="14" t="s">
        <v>26</v>
      </c>
      <c r="E2687" s="18">
        <v>1</v>
      </c>
      <c r="F2687" s="18">
        <v>280</v>
      </c>
      <c r="G2687" s="19">
        <f t="shared" si="181"/>
        <v>0.38461538461538464</v>
      </c>
    </row>
    <row r="2688" spans="1:7" ht="15.75">
      <c r="A2688" s="16"/>
      <c r="B2688" s="21"/>
      <c r="C2688" s="32" t="s">
        <v>27</v>
      </c>
      <c r="D2688" s="14" t="s">
        <v>28</v>
      </c>
      <c r="E2688" s="18">
        <v>1</v>
      </c>
      <c r="F2688" s="18">
        <v>280</v>
      </c>
      <c r="G2688" s="19">
        <f t="shared" si="181"/>
        <v>0.38461538461538464</v>
      </c>
    </row>
    <row r="2689" spans="1:7" ht="15.75">
      <c r="A2689" s="14" t="s">
        <v>212</v>
      </c>
      <c r="B2689" s="13">
        <v>3</v>
      </c>
      <c r="C2689" s="32" t="s">
        <v>21</v>
      </c>
      <c r="D2689" s="14" t="s">
        <v>22</v>
      </c>
      <c r="E2689" s="18">
        <v>1</v>
      </c>
      <c r="F2689" s="18">
        <v>168</v>
      </c>
      <c r="G2689" s="19">
        <f t="shared" si="181"/>
        <v>0.23076923076923078</v>
      </c>
    </row>
    <row r="2690" spans="1:7" ht="15.75">
      <c r="A2690" s="16"/>
      <c r="B2690" s="21"/>
      <c r="C2690" s="32" t="s">
        <v>23</v>
      </c>
      <c r="D2690" s="14" t="s">
        <v>24</v>
      </c>
      <c r="E2690" s="18">
        <v>1</v>
      </c>
      <c r="F2690" s="18">
        <v>280</v>
      </c>
      <c r="G2690" s="19">
        <f t="shared" si="181"/>
        <v>0.38461538461538464</v>
      </c>
    </row>
    <row r="2691" spans="1:7" ht="15.75">
      <c r="A2691" s="16"/>
      <c r="B2691" s="21"/>
      <c r="C2691" s="32" t="s">
        <v>27</v>
      </c>
      <c r="D2691" s="14" t="s">
        <v>28</v>
      </c>
      <c r="E2691" s="18">
        <v>1</v>
      </c>
      <c r="F2691" s="18">
        <v>280</v>
      </c>
      <c r="G2691" s="19">
        <f t="shared" si="181"/>
        <v>0.38461538461538464</v>
      </c>
    </row>
    <row r="2692" spans="1:7" ht="15.75">
      <c r="A2692" s="14" t="s">
        <v>213</v>
      </c>
      <c r="B2692" s="13">
        <v>2</v>
      </c>
      <c r="C2692" s="32" t="s">
        <v>33</v>
      </c>
      <c r="D2692" s="14" t="s">
        <v>34</v>
      </c>
      <c r="E2692" s="18">
        <v>1</v>
      </c>
      <c r="F2692" s="18">
        <v>168</v>
      </c>
      <c r="G2692" s="19">
        <f t="shared" si="181"/>
        <v>0.23076923076923078</v>
      </c>
    </row>
    <row r="2693" spans="1:7" ht="15.75">
      <c r="A2693" s="16"/>
      <c r="B2693" s="21"/>
      <c r="C2693" s="32" t="s">
        <v>25</v>
      </c>
      <c r="D2693" s="14" t="s">
        <v>26</v>
      </c>
      <c r="E2693" s="18">
        <v>2</v>
      </c>
      <c r="F2693" s="18">
        <v>560</v>
      </c>
      <c r="G2693" s="19">
        <f t="shared" si="181"/>
        <v>0.76923076923076927</v>
      </c>
    </row>
    <row r="2694" spans="1:7" ht="15.75">
      <c r="A2694" s="14" t="s">
        <v>214</v>
      </c>
      <c r="B2694" s="13">
        <v>2</v>
      </c>
      <c r="C2694" s="32" t="s">
        <v>33</v>
      </c>
      <c r="D2694" s="14" t="s">
        <v>34</v>
      </c>
      <c r="E2694" s="18">
        <v>1</v>
      </c>
      <c r="F2694" s="18">
        <v>168</v>
      </c>
      <c r="G2694" s="19">
        <f t="shared" si="181"/>
        <v>0.23076923076923078</v>
      </c>
    </row>
    <row r="2695" spans="1:7" ht="15.75">
      <c r="A2695" s="16"/>
      <c r="B2695" s="21"/>
      <c r="C2695" s="32" t="s">
        <v>23</v>
      </c>
      <c r="D2695" s="14" t="s">
        <v>24</v>
      </c>
      <c r="E2695" s="18">
        <v>2</v>
      </c>
      <c r="F2695" s="18">
        <v>560</v>
      </c>
      <c r="G2695" s="19">
        <f t="shared" si="181"/>
        <v>0.76923076923076927</v>
      </c>
    </row>
    <row r="2696" spans="1:7" ht="15.75">
      <c r="A2696" s="14" t="s">
        <v>215</v>
      </c>
      <c r="B2696" s="13">
        <v>2</v>
      </c>
      <c r="C2696" s="32" t="s">
        <v>33</v>
      </c>
      <c r="D2696" s="14" t="s">
        <v>34</v>
      </c>
      <c r="E2696" s="18">
        <v>1</v>
      </c>
      <c r="F2696" s="18">
        <v>168</v>
      </c>
      <c r="G2696" s="19">
        <f t="shared" si="181"/>
        <v>0.23076923076923078</v>
      </c>
    </row>
    <row r="2697" spans="1:7" ht="15.75">
      <c r="A2697" s="16"/>
      <c r="B2697" s="21"/>
      <c r="C2697" s="32" t="s">
        <v>27</v>
      </c>
      <c r="D2697" s="14" t="s">
        <v>28</v>
      </c>
      <c r="E2697" s="18">
        <v>2</v>
      </c>
      <c r="F2697" s="18">
        <v>560</v>
      </c>
      <c r="G2697" s="19">
        <f t="shared" si="181"/>
        <v>0.76923076923076927</v>
      </c>
    </row>
    <row r="2698" spans="1:7" ht="15.75">
      <c r="A2698" s="14" t="s">
        <v>216</v>
      </c>
      <c r="B2698" s="13">
        <v>2</v>
      </c>
      <c r="C2698" s="32" t="s">
        <v>33</v>
      </c>
      <c r="D2698" s="14" t="s">
        <v>34</v>
      </c>
      <c r="E2698" s="18">
        <v>1</v>
      </c>
      <c r="F2698" s="18">
        <v>168</v>
      </c>
      <c r="G2698" s="19">
        <f t="shared" si="181"/>
        <v>0.23076923076923078</v>
      </c>
    </row>
    <row r="2699" spans="1:7" ht="15.75">
      <c r="A2699" s="16"/>
      <c r="B2699" s="21"/>
      <c r="C2699" s="32" t="s">
        <v>29</v>
      </c>
      <c r="D2699" s="14" t="s">
        <v>30</v>
      </c>
      <c r="E2699" s="18">
        <v>2</v>
      </c>
      <c r="F2699" s="18">
        <v>560</v>
      </c>
      <c r="G2699" s="19">
        <f t="shared" si="181"/>
        <v>0.76923076923076927</v>
      </c>
    </row>
    <row r="2700" spans="1:7" ht="15.75">
      <c r="A2700" s="14" t="s">
        <v>217</v>
      </c>
      <c r="B2700" s="13">
        <v>2</v>
      </c>
      <c r="C2700" s="32" t="s">
        <v>33</v>
      </c>
      <c r="D2700" s="14" t="s">
        <v>34</v>
      </c>
      <c r="E2700" s="18">
        <v>1</v>
      </c>
      <c r="F2700" s="18">
        <v>168</v>
      </c>
      <c r="G2700" s="19">
        <f t="shared" si="181"/>
        <v>0.23076923076923078</v>
      </c>
    </row>
    <row r="2701" spans="1:7" ht="15.75">
      <c r="A2701" s="16"/>
      <c r="B2701" s="21"/>
      <c r="C2701" s="32" t="s">
        <v>31</v>
      </c>
      <c r="D2701" s="14" t="s">
        <v>32</v>
      </c>
      <c r="E2701" s="18">
        <v>2</v>
      </c>
      <c r="F2701" s="18">
        <v>560</v>
      </c>
      <c r="G2701" s="19">
        <f t="shared" si="181"/>
        <v>0.76923076923076927</v>
      </c>
    </row>
    <row r="2702" spans="1:7" ht="15.75">
      <c r="A2702" s="14" t="s">
        <v>218</v>
      </c>
      <c r="B2702" s="13">
        <v>3</v>
      </c>
      <c r="C2702" s="32" t="s">
        <v>33</v>
      </c>
      <c r="D2702" s="14" t="s">
        <v>34</v>
      </c>
      <c r="E2702" s="18">
        <v>1</v>
      </c>
      <c r="F2702" s="18">
        <v>168</v>
      </c>
      <c r="G2702" s="19">
        <f t="shared" si="181"/>
        <v>0.23076923076923078</v>
      </c>
    </row>
    <row r="2703" spans="1:7" ht="15.75">
      <c r="A2703" s="16"/>
      <c r="B2703" s="21"/>
      <c r="C2703" s="32" t="s">
        <v>29</v>
      </c>
      <c r="D2703" s="14" t="s">
        <v>30</v>
      </c>
      <c r="E2703" s="18">
        <v>1</v>
      </c>
      <c r="F2703" s="18">
        <v>280</v>
      </c>
      <c r="G2703" s="19">
        <f t="shared" si="181"/>
        <v>0.38461538461538464</v>
      </c>
    </row>
    <row r="2704" spans="1:7" ht="15.75">
      <c r="A2704" s="16"/>
      <c r="B2704" s="21"/>
      <c r="C2704" s="32" t="s">
        <v>31</v>
      </c>
      <c r="D2704" s="14" t="s">
        <v>32</v>
      </c>
      <c r="E2704" s="18">
        <v>1</v>
      </c>
      <c r="F2704" s="18">
        <v>280</v>
      </c>
      <c r="G2704" s="19">
        <f t="shared" si="181"/>
        <v>0.38461538461538464</v>
      </c>
    </row>
    <row r="2705" spans="1:7" ht="15.75">
      <c r="A2705" s="14" t="s">
        <v>219</v>
      </c>
      <c r="B2705" s="13">
        <v>3</v>
      </c>
      <c r="C2705" s="32" t="s">
        <v>33</v>
      </c>
      <c r="D2705" s="14" t="s">
        <v>34</v>
      </c>
      <c r="E2705" s="18">
        <v>1</v>
      </c>
      <c r="F2705" s="18">
        <v>168</v>
      </c>
      <c r="G2705" s="19">
        <f t="shared" si="181"/>
        <v>0.23076923076923078</v>
      </c>
    </row>
    <row r="2706" spans="1:7" ht="15.75">
      <c r="A2706" s="16"/>
      <c r="B2706" s="21"/>
      <c r="C2706" s="32" t="s">
        <v>29</v>
      </c>
      <c r="D2706" s="14" t="s">
        <v>30</v>
      </c>
      <c r="E2706" s="18">
        <v>1</v>
      </c>
      <c r="F2706" s="18">
        <v>280</v>
      </c>
      <c r="G2706" s="19">
        <f t="shared" si="181"/>
        <v>0.38461538461538464</v>
      </c>
    </row>
    <row r="2707" spans="1:7" ht="15.75">
      <c r="A2707" s="16"/>
      <c r="B2707" s="21"/>
      <c r="C2707" s="32" t="s">
        <v>25</v>
      </c>
      <c r="D2707" s="14" t="s">
        <v>26</v>
      </c>
      <c r="E2707" s="18">
        <v>1</v>
      </c>
      <c r="F2707" s="18">
        <v>280</v>
      </c>
      <c r="G2707" s="19">
        <f t="shared" si="181"/>
        <v>0.38461538461538464</v>
      </c>
    </row>
    <row r="2708" spans="1:7" ht="15.75">
      <c r="A2708" s="14" t="s">
        <v>220</v>
      </c>
      <c r="B2708" s="13">
        <v>3</v>
      </c>
      <c r="C2708" s="32" t="s">
        <v>33</v>
      </c>
      <c r="D2708" s="14" t="s">
        <v>34</v>
      </c>
      <c r="E2708" s="18">
        <v>1</v>
      </c>
      <c r="F2708" s="18">
        <v>168</v>
      </c>
      <c r="G2708" s="19">
        <f t="shared" si="181"/>
        <v>0.23076923076923078</v>
      </c>
    </row>
    <row r="2709" spans="1:7" ht="15.75">
      <c r="A2709" s="16"/>
      <c r="B2709" s="21"/>
      <c r="C2709" s="32" t="s">
        <v>29</v>
      </c>
      <c r="D2709" s="14" t="s">
        <v>30</v>
      </c>
      <c r="E2709" s="18">
        <v>1</v>
      </c>
      <c r="F2709" s="18">
        <v>280</v>
      </c>
      <c r="G2709" s="19">
        <f t="shared" si="181"/>
        <v>0.38461538461538464</v>
      </c>
    </row>
    <row r="2710" spans="1:7" ht="15.75">
      <c r="A2710" s="16"/>
      <c r="B2710" s="21"/>
      <c r="C2710" s="32" t="s">
        <v>27</v>
      </c>
      <c r="D2710" s="14" t="s">
        <v>28</v>
      </c>
      <c r="E2710" s="18">
        <v>1</v>
      </c>
      <c r="F2710" s="18">
        <v>280</v>
      </c>
      <c r="G2710" s="19">
        <f t="shared" si="181"/>
        <v>0.38461538461538464</v>
      </c>
    </row>
    <row r="2711" spans="1:7" ht="15.75">
      <c r="A2711" s="14" t="s">
        <v>221</v>
      </c>
      <c r="B2711" s="13">
        <v>3</v>
      </c>
      <c r="C2711" s="32" t="s">
        <v>33</v>
      </c>
      <c r="D2711" s="14" t="s">
        <v>34</v>
      </c>
      <c r="E2711" s="18">
        <v>1</v>
      </c>
      <c r="F2711" s="18">
        <v>168</v>
      </c>
      <c r="G2711" s="19">
        <f t="shared" si="181"/>
        <v>0.23076923076923078</v>
      </c>
    </row>
    <row r="2712" spans="1:7" ht="15.75">
      <c r="A2712" s="16"/>
      <c r="B2712" s="21"/>
      <c r="C2712" s="32" t="s">
        <v>29</v>
      </c>
      <c r="D2712" s="14" t="s">
        <v>30</v>
      </c>
      <c r="E2712" s="18">
        <v>1</v>
      </c>
      <c r="F2712" s="18">
        <v>280</v>
      </c>
      <c r="G2712" s="19">
        <f t="shared" si="181"/>
        <v>0.38461538461538464</v>
      </c>
    </row>
    <row r="2713" spans="1:7" ht="15.75">
      <c r="A2713" s="16"/>
      <c r="B2713" s="21"/>
      <c r="C2713" s="32" t="s">
        <v>23</v>
      </c>
      <c r="D2713" s="14" t="s">
        <v>24</v>
      </c>
      <c r="E2713" s="18">
        <v>1</v>
      </c>
      <c r="F2713" s="18">
        <v>280</v>
      </c>
      <c r="G2713" s="19">
        <f t="shared" si="181"/>
        <v>0.38461538461538464</v>
      </c>
    </row>
    <row r="2714" spans="1:7" ht="15.75">
      <c r="A2714" s="14" t="s">
        <v>222</v>
      </c>
      <c r="B2714" s="13">
        <v>3</v>
      </c>
      <c r="C2714" s="32" t="s">
        <v>33</v>
      </c>
      <c r="D2714" s="14" t="s">
        <v>34</v>
      </c>
      <c r="E2714" s="18">
        <v>1</v>
      </c>
      <c r="F2714" s="18">
        <v>168</v>
      </c>
      <c r="G2714" s="19">
        <f t="shared" si="181"/>
        <v>0.23076923076923078</v>
      </c>
    </row>
    <row r="2715" spans="1:7" ht="15.75">
      <c r="A2715" s="16"/>
      <c r="B2715" s="21"/>
      <c r="C2715" s="32" t="s">
        <v>31</v>
      </c>
      <c r="D2715" s="14" t="s">
        <v>32</v>
      </c>
      <c r="E2715" s="18">
        <v>1</v>
      </c>
      <c r="F2715" s="18">
        <v>280</v>
      </c>
      <c r="G2715" s="19">
        <f t="shared" si="181"/>
        <v>0.38461538461538464</v>
      </c>
    </row>
    <row r="2716" spans="1:7" ht="15.75">
      <c r="A2716" s="16"/>
      <c r="B2716" s="21"/>
      <c r="C2716" s="32" t="s">
        <v>25</v>
      </c>
      <c r="D2716" s="14" t="s">
        <v>26</v>
      </c>
      <c r="E2716" s="18">
        <v>1</v>
      </c>
      <c r="F2716" s="18">
        <v>280</v>
      </c>
      <c r="G2716" s="19">
        <f t="shared" si="181"/>
        <v>0.38461538461538464</v>
      </c>
    </row>
    <row r="2717" spans="1:7" ht="15.75">
      <c r="A2717" s="14" t="s">
        <v>223</v>
      </c>
      <c r="B2717" s="13">
        <v>3</v>
      </c>
      <c r="C2717" s="32" t="s">
        <v>33</v>
      </c>
      <c r="D2717" s="14" t="s">
        <v>34</v>
      </c>
      <c r="E2717" s="18">
        <v>1</v>
      </c>
      <c r="F2717" s="18">
        <v>168</v>
      </c>
      <c r="G2717" s="19">
        <f t="shared" si="181"/>
        <v>0.23076923076923078</v>
      </c>
    </row>
    <row r="2718" spans="1:7" ht="15.75">
      <c r="A2718" s="16"/>
      <c r="B2718" s="21"/>
      <c r="C2718" s="32" t="s">
        <v>31</v>
      </c>
      <c r="D2718" s="14" t="s">
        <v>32</v>
      </c>
      <c r="E2718" s="18">
        <v>1</v>
      </c>
      <c r="F2718" s="18">
        <v>280</v>
      </c>
      <c r="G2718" s="19">
        <f t="shared" si="181"/>
        <v>0.38461538461538464</v>
      </c>
    </row>
    <row r="2719" spans="1:7" ht="15.75">
      <c r="A2719" s="16"/>
      <c r="B2719" s="21"/>
      <c r="C2719" s="32" t="s">
        <v>27</v>
      </c>
      <c r="D2719" s="14" t="s">
        <v>28</v>
      </c>
      <c r="E2719" s="18">
        <v>1</v>
      </c>
      <c r="F2719" s="18">
        <v>280</v>
      </c>
      <c r="G2719" s="19">
        <f t="shared" si="181"/>
        <v>0.38461538461538464</v>
      </c>
    </row>
    <row r="2720" spans="1:7" ht="15.75">
      <c r="A2720" s="14" t="s">
        <v>224</v>
      </c>
      <c r="B2720" s="13">
        <v>3</v>
      </c>
      <c r="C2720" s="32" t="s">
        <v>33</v>
      </c>
      <c r="D2720" s="14" t="s">
        <v>34</v>
      </c>
      <c r="E2720" s="18">
        <v>1</v>
      </c>
      <c r="F2720" s="18">
        <v>168</v>
      </c>
      <c r="G2720" s="19">
        <f t="shared" si="181"/>
        <v>0.23076923076923078</v>
      </c>
    </row>
    <row r="2721" spans="1:7" ht="15.75">
      <c r="A2721" s="16"/>
      <c r="B2721" s="21"/>
      <c r="C2721" s="32" t="s">
        <v>31</v>
      </c>
      <c r="D2721" s="14" t="s">
        <v>32</v>
      </c>
      <c r="E2721" s="18">
        <v>1</v>
      </c>
      <c r="F2721" s="18">
        <v>280</v>
      </c>
      <c r="G2721" s="19">
        <f t="shared" si="181"/>
        <v>0.38461538461538464</v>
      </c>
    </row>
    <row r="2722" spans="1:7" ht="15.75">
      <c r="A2722" s="16"/>
      <c r="B2722" s="21"/>
      <c r="C2722" s="32" t="s">
        <v>23</v>
      </c>
      <c r="D2722" s="14" t="s">
        <v>24</v>
      </c>
      <c r="E2722" s="18">
        <v>1</v>
      </c>
      <c r="F2722" s="18">
        <v>280</v>
      </c>
      <c r="G2722" s="19">
        <f t="shared" si="181"/>
        <v>0.38461538461538464</v>
      </c>
    </row>
    <row r="2723" spans="1:7" ht="15.75">
      <c r="A2723" s="14" t="s">
        <v>225</v>
      </c>
      <c r="B2723" s="13">
        <v>3</v>
      </c>
      <c r="C2723" s="32" t="s">
        <v>33</v>
      </c>
      <c r="D2723" s="14" t="s">
        <v>34</v>
      </c>
      <c r="E2723" s="18">
        <v>1</v>
      </c>
      <c r="F2723" s="18">
        <v>168</v>
      </c>
      <c r="G2723" s="19">
        <f t="shared" si="181"/>
        <v>0.23076923076923078</v>
      </c>
    </row>
    <row r="2724" spans="1:7" ht="15.75">
      <c r="A2724" s="16"/>
      <c r="B2724" s="21"/>
      <c r="C2724" s="32" t="s">
        <v>25</v>
      </c>
      <c r="D2724" s="14" t="s">
        <v>26</v>
      </c>
      <c r="E2724" s="18">
        <v>1</v>
      </c>
      <c r="F2724" s="18">
        <v>280</v>
      </c>
      <c r="G2724" s="19">
        <f t="shared" si="181"/>
        <v>0.38461538461538464</v>
      </c>
    </row>
    <row r="2725" spans="1:7" ht="15.75">
      <c r="A2725" s="16"/>
      <c r="B2725" s="21"/>
      <c r="C2725" s="32" t="s">
        <v>23</v>
      </c>
      <c r="D2725" s="14" t="s">
        <v>24</v>
      </c>
      <c r="E2725" s="18">
        <v>1</v>
      </c>
      <c r="F2725" s="18">
        <v>280</v>
      </c>
      <c r="G2725" s="19">
        <f t="shared" si="181"/>
        <v>0.38461538461538464</v>
      </c>
    </row>
    <row r="2726" spans="1:7" ht="15.75">
      <c r="A2726" s="14" t="s">
        <v>226</v>
      </c>
      <c r="B2726" s="13">
        <v>3</v>
      </c>
      <c r="C2726" s="32" t="s">
        <v>33</v>
      </c>
      <c r="D2726" s="14" t="s">
        <v>34</v>
      </c>
      <c r="E2726" s="18">
        <v>1</v>
      </c>
      <c r="F2726" s="18">
        <v>168</v>
      </c>
      <c r="G2726" s="19">
        <f t="shared" si="181"/>
        <v>0.23076923076923078</v>
      </c>
    </row>
    <row r="2727" spans="1:7" ht="15.75">
      <c r="A2727" s="16"/>
      <c r="B2727" s="21"/>
      <c r="C2727" s="32" t="s">
        <v>25</v>
      </c>
      <c r="D2727" s="14" t="s">
        <v>26</v>
      </c>
      <c r="E2727" s="18">
        <v>1</v>
      </c>
      <c r="F2727" s="18">
        <v>280</v>
      </c>
      <c r="G2727" s="19">
        <f t="shared" si="181"/>
        <v>0.38461538461538464</v>
      </c>
    </row>
    <row r="2728" spans="1:7" ht="15.75">
      <c r="A2728" s="16"/>
      <c r="B2728" s="21"/>
      <c r="C2728" s="32" t="s">
        <v>27</v>
      </c>
      <c r="D2728" s="14" t="s">
        <v>28</v>
      </c>
      <c r="E2728" s="18">
        <v>1</v>
      </c>
      <c r="F2728" s="18">
        <v>280</v>
      </c>
      <c r="G2728" s="19">
        <f t="shared" si="181"/>
        <v>0.38461538461538464</v>
      </c>
    </row>
    <row r="2729" spans="1:7" ht="15.75">
      <c r="A2729" s="14" t="s">
        <v>227</v>
      </c>
      <c r="B2729" s="13">
        <v>3</v>
      </c>
      <c r="C2729" s="32" t="s">
        <v>33</v>
      </c>
      <c r="D2729" s="14" t="s">
        <v>34</v>
      </c>
      <c r="E2729" s="18">
        <v>1</v>
      </c>
      <c r="F2729" s="18">
        <v>168</v>
      </c>
      <c r="G2729" s="19">
        <f t="shared" si="181"/>
        <v>0.23076923076923078</v>
      </c>
    </row>
    <row r="2730" spans="1:7" ht="15.75">
      <c r="A2730" s="16"/>
      <c r="B2730" s="21"/>
      <c r="C2730" s="32" t="s">
        <v>23</v>
      </c>
      <c r="D2730" s="14" t="s">
        <v>24</v>
      </c>
      <c r="E2730" s="18">
        <v>1</v>
      </c>
      <c r="F2730" s="18">
        <v>280</v>
      </c>
      <c r="G2730" s="19">
        <f t="shared" si="181"/>
        <v>0.38461538461538464</v>
      </c>
    </row>
    <row r="2731" spans="1:7" ht="15.75">
      <c r="A2731" s="16"/>
      <c r="B2731" s="21"/>
      <c r="C2731" s="32" t="s">
        <v>27</v>
      </c>
      <c r="D2731" s="14" t="s">
        <v>28</v>
      </c>
      <c r="E2731" s="18">
        <v>1</v>
      </c>
      <c r="F2731" s="18">
        <v>280</v>
      </c>
      <c r="G2731" s="19">
        <f t="shared" si="181"/>
        <v>0.38461538461538464</v>
      </c>
    </row>
    <row r="2732" spans="1:7" ht="15.75">
      <c r="A2732" s="14" t="s">
        <v>228</v>
      </c>
      <c r="B2732" s="13">
        <v>2</v>
      </c>
      <c r="C2732" s="32" t="s">
        <v>428</v>
      </c>
      <c r="D2732" s="13" t="s">
        <v>459</v>
      </c>
      <c r="E2732" s="14">
        <v>1</v>
      </c>
      <c r="F2732" s="18">
        <v>119</v>
      </c>
      <c r="G2732" s="19">
        <f t="shared" ref="G2732:G2771" si="182">F2732/699</f>
        <v>0.17024320457796852</v>
      </c>
    </row>
    <row r="2733" spans="1:7" ht="15.75">
      <c r="A2733" s="16"/>
      <c r="B2733" s="21"/>
      <c r="C2733" s="32" t="s">
        <v>25</v>
      </c>
      <c r="D2733" s="14" t="s">
        <v>26</v>
      </c>
      <c r="E2733" s="18">
        <v>2</v>
      </c>
      <c r="F2733" s="18">
        <v>580</v>
      </c>
      <c r="G2733" s="19">
        <f t="shared" si="182"/>
        <v>0.82975679542203151</v>
      </c>
    </row>
    <row r="2734" spans="1:7" ht="15.75">
      <c r="A2734" s="14" t="s">
        <v>229</v>
      </c>
      <c r="B2734" s="13">
        <v>2</v>
      </c>
      <c r="C2734" s="32" t="s">
        <v>428</v>
      </c>
      <c r="D2734" s="13" t="s">
        <v>459</v>
      </c>
      <c r="E2734" s="14">
        <v>1</v>
      </c>
      <c r="F2734" s="18">
        <v>119</v>
      </c>
      <c r="G2734" s="19">
        <f t="shared" si="182"/>
        <v>0.17024320457796852</v>
      </c>
    </row>
    <row r="2735" spans="1:7" ht="15.75">
      <c r="A2735" s="16"/>
      <c r="B2735" s="21"/>
      <c r="C2735" s="32" t="s">
        <v>23</v>
      </c>
      <c r="D2735" s="14" t="s">
        <v>24</v>
      </c>
      <c r="E2735" s="18">
        <v>2</v>
      </c>
      <c r="F2735" s="18">
        <v>580</v>
      </c>
      <c r="G2735" s="19">
        <f t="shared" si="182"/>
        <v>0.82975679542203151</v>
      </c>
    </row>
    <row r="2736" spans="1:7" ht="15.75">
      <c r="A2736" s="14" t="s">
        <v>230</v>
      </c>
      <c r="B2736" s="13">
        <v>2</v>
      </c>
      <c r="C2736" s="32" t="s">
        <v>428</v>
      </c>
      <c r="D2736" s="13" t="s">
        <v>459</v>
      </c>
      <c r="E2736" s="14">
        <v>1</v>
      </c>
      <c r="F2736" s="18">
        <v>119</v>
      </c>
      <c r="G2736" s="19">
        <f t="shared" si="182"/>
        <v>0.17024320457796852</v>
      </c>
    </row>
    <row r="2737" spans="1:7" ht="15.75">
      <c r="A2737" s="16"/>
      <c r="B2737" s="21"/>
      <c r="C2737" s="32" t="s">
        <v>27</v>
      </c>
      <c r="D2737" s="14" t="s">
        <v>28</v>
      </c>
      <c r="E2737" s="18">
        <v>2</v>
      </c>
      <c r="F2737" s="18">
        <v>580</v>
      </c>
      <c r="G2737" s="19">
        <f t="shared" si="182"/>
        <v>0.82975679542203151</v>
      </c>
    </row>
    <row r="2738" spans="1:7" ht="15.75">
      <c r="A2738" s="14" t="s">
        <v>231</v>
      </c>
      <c r="B2738" s="13">
        <v>2</v>
      </c>
      <c r="C2738" s="32" t="s">
        <v>428</v>
      </c>
      <c r="D2738" s="13" t="s">
        <v>459</v>
      </c>
      <c r="E2738" s="14">
        <v>1</v>
      </c>
      <c r="F2738" s="18">
        <v>119</v>
      </c>
      <c r="G2738" s="19">
        <f t="shared" si="182"/>
        <v>0.17024320457796852</v>
      </c>
    </row>
    <row r="2739" spans="1:7" ht="15.75">
      <c r="A2739" s="16"/>
      <c r="B2739" s="21"/>
      <c r="C2739" s="32" t="s">
        <v>29</v>
      </c>
      <c r="D2739" s="14" t="s">
        <v>30</v>
      </c>
      <c r="E2739" s="18">
        <v>2</v>
      </c>
      <c r="F2739" s="18">
        <v>580</v>
      </c>
      <c r="G2739" s="19">
        <f t="shared" si="182"/>
        <v>0.82975679542203151</v>
      </c>
    </row>
    <row r="2740" spans="1:7" ht="15.75">
      <c r="A2740" s="14" t="s">
        <v>232</v>
      </c>
      <c r="B2740" s="13">
        <v>2</v>
      </c>
      <c r="C2740" s="32" t="s">
        <v>428</v>
      </c>
      <c r="D2740" s="13" t="s">
        <v>459</v>
      </c>
      <c r="E2740" s="14">
        <v>1</v>
      </c>
      <c r="F2740" s="18">
        <v>119</v>
      </c>
      <c r="G2740" s="19">
        <f t="shared" si="182"/>
        <v>0.17024320457796852</v>
      </c>
    </row>
    <row r="2741" spans="1:7" ht="15.75">
      <c r="A2741" s="16"/>
      <c r="B2741" s="21"/>
      <c r="C2741" s="32" t="s">
        <v>31</v>
      </c>
      <c r="D2741" s="14" t="s">
        <v>32</v>
      </c>
      <c r="E2741" s="18">
        <v>2</v>
      </c>
      <c r="F2741" s="18">
        <v>580</v>
      </c>
      <c r="G2741" s="19">
        <f t="shared" si="182"/>
        <v>0.82975679542203151</v>
      </c>
    </row>
    <row r="2742" spans="1:7" ht="15.75">
      <c r="A2742" s="14" t="s">
        <v>233</v>
      </c>
      <c r="B2742" s="13">
        <v>3</v>
      </c>
      <c r="C2742" s="32" t="s">
        <v>428</v>
      </c>
      <c r="D2742" s="13" t="s">
        <v>459</v>
      </c>
      <c r="E2742" s="14">
        <v>1</v>
      </c>
      <c r="F2742" s="18">
        <v>119</v>
      </c>
      <c r="G2742" s="19">
        <f t="shared" si="182"/>
        <v>0.17024320457796852</v>
      </c>
    </row>
    <row r="2743" spans="1:7" ht="15.75">
      <c r="A2743" s="16"/>
      <c r="B2743" s="21"/>
      <c r="C2743" s="32" t="s">
        <v>29</v>
      </c>
      <c r="D2743" s="14" t="s">
        <v>30</v>
      </c>
      <c r="E2743" s="18">
        <v>1</v>
      </c>
      <c r="F2743" s="18">
        <v>290</v>
      </c>
      <c r="G2743" s="19">
        <f t="shared" si="182"/>
        <v>0.41487839771101576</v>
      </c>
    </row>
    <row r="2744" spans="1:7" ht="15.75">
      <c r="A2744" s="16"/>
      <c r="B2744" s="21"/>
      <c r="C2744" s="32" t="s">
        <v>31</v>
      </c>
      <c r="D2744" s="14" t="s">
        <v>32</v>
      </c>
      <c r="E2744" s="18">
        <v>1</v>
      </c>
      <c r="F2744" s="18">
        <v>290</v>
      </c>
      <c r="G2744" s="19">
        <f t="shared" si="182"/>
        <v>0.41487839771101576</v>
      </c>
    </row>
    <row r="2745" spans="1:7" ht="15.75">
      <c r="A2745" s="14" t="s">
        <v>234</v>
      </c>
      <c r="B2745" s="13">
        <v>3</v>
      </c>
      <c r="C2745" s="32" t="s">
        <v>428</v>
      </c>
      <c r="D2745" s="13" t="s">
        <v>459</v>
      </c>
      <c r="E2745" s="14">
        <v>1</v>
      </c>
      <c r="F2745" s="18">
        <v>119</v>
      </c>
      <c r="G2745" s="19">
        <f t="shared" si="182"/>
        <v>0.17024320457796852</v>
      </c>
    </row>
    <row r="2746" spans="1:7" ht="15.75">
      <c r="A2746" s="16"/>
      <c r="B2746" s="21"/>
      <c r="C2746" s="32" t="s">
        <v>29</v>
      </c>
      <c r="D2746" s="14" t="s">
        <v>30</v>
      </c>
      <c r="E2746" s="18">
        <v>1</v>
      </c>
      <c r="F2746" s="18">
        <v>290</v>
      </c>
      <c r="G2746" s="19">
        <f t="shared" si="182"/>
        <v>0.41487839771101576</v>
      </c>
    </row>
    <row r="2747" spans="1:7" ht="15.75">
      <c r="A2747" s="16"/>
      <c r="B2747" s="21"/>
      <c r="C2747" s="32" t="s">
        <v>25</v>
      </c>
      <c r="D2747" s="14" t="s">
        <v>26</v>
      </c>
      <c r="E2747" s="18">
        <v>1</v>
      </c>
      <c r="F2747" s="18">
        <v>290</v>
      </c>
      <c r="G2747" s="19">
        <f t="shared" si="182"/>
        <v>0.41487839771101576</v>
      </c>
    </row>
    <row r="2748" spans="1:7" ht="15.75">
      <c r="A2748" s="14" t="s">
        <v>235</v>
      </c>
      <c r="B2748" s="13">
        <v>3</v>
      </c>
      <c r="C2748" s="32" t="s">
        <v>428</v>
      </c>
      <c r="D2748" s="13" t="s">
        <v>459</v>
      </c>
      <c r="E2748" s="14">
        <v>1</v>
      </c>
      <c r="F2748" s="18">
        <v>119</v>
      </c>
      <c r="G2748" s="19">
        <f t="shared" si="182"/>
        <v>0.17024320457796852</v>
      </c>
    </row>
    <row r="2749" spans="1:7" ht="15.75">
      <c r="A2749" s="16"/>
      <c r="B2749" s="21"/>
      <c r="C2749" s="32" t="s">
        <v>29</v>
      </c>
      <c r="D2749" s="14" t="s">
        <v>30</v>
      </c>
      <c r="E2749" s="18">
        <v>1</v>
      </c>
      <c r="F2749" s="18">
        <v>290</v>
      </c>
      <c r="G2749" s="19">
        <f t="shared" si="182"/>
        <v>0.41487839771101576</v>
      </c>
    </row>
    <row r="2750" spans="1:7" ht="15.75">
      <c r="A2750" s="16"/>
      <c r="B2750" s="21"/>
      <c r="C2750" s="32" t="s">
        <v>27</v>
      </c>
      <c r="D2750" s="14" t="s">
        <v>28</v>
      </c>
      <c r="E2750" s="18">
        <v>1</v>
      </c>
      <c r="F2750" s="18">
        <v>290</v>
      </c>
      <c r="G2750" s="19">
        <f t="shared" si="182"/>
        <v>0.41487839771101576</v>
      </c>
    </row>
    <row r="2751" spans="1:7" ht="15.75">
      <c r="A2751" s="14" t="s">
        <v>236</v>
      </c>
      <c r="B2751" s="13">
        <v>3</v>
      </c>
      <c r="C2751" s="32" t="s">
        <v>428</v>
      </c>
      <c r="D2751" s="13" t="s">
        <v>459</v>
      </c>
      <c r="E2751" s="14">
        <v>1</v>
      </c>
      <c r="F2751" s="18">
        <v>119</v>
      </c>
      <c r="G2751" s="19">
        <f t="shared" si="182"/>
        <v>0.17024320457796852</v>
      </c>
    </row>
    <row r="2752" spans="1:7" ht="15.75">
      <c r="A2752" s="16"/>
      <c r="B2752" s="21"/>
      <c r="C2752" s="32" t="s">
        <v>29</v>
      </c>
      <c r="D2752" s="14" t="s">
        <v>30</v>
      </c>
      <c r="E2752" s="18">
        <v>1</v>
      </c>
      <c r="F2752" s="18">
        <v>290</v>
      </c>
      <c r="G2752" s="19">
        <f t="shared" si="182"/>
        <v>0.41487839771101576</v>
      </c>
    </row>
    <row r="2753" spans="1:7" ht="15.75">
      <c r="A2753" s="16"/>
      <c r="B2753" s="21"/>
      <c r="C2753" s="32" t="s">
        <v>23</v>
      </c>
      <c r="D2753" s="14" t="s">
        <v>24</v>
      </c>
      <c r="E2753" s="18">
        <v>1</v>
      </c>
      <c r="F2753" s="18">
        <v>290</v>
      </c>
      <c r="G2753" s="19">
        <f t="shared" si="182"/>
        <v>0.41487839771101576</v>
      </c>
    </row>
    <row r="2754" spans="1:7" ht="15.75">
      <c r="A2754" s="14" t="s">
        <v>237</v>
      </c>
      <c r="B2754" s="13">
        <v>3</v>
      </c>
      <c r="C2754" s="32" t="s">
        <v>428</v>
      </c>
      <c r="D2754" s="13" t="s">
        <v>459</v>
      </c>
      <c r="E2754" s="14">
        <v>1</v>
      </c>
      <c r="F2754" s="18">
        <v>119</v>
      </c>
      <c r="G2754" s="19">
        <f t="shared" si="182"/>
        <v>0.17024320457796852</v>
      </c>
    </row>
    <row r="2755" spans="1:7" ht="15.75">
      <c r="A2755" s="16"/>
      <c r="B2755" s="21"/>
      <c r="C2755" s="32" t="s">
        <v>31</v>
      </c>
      <c r="D2755" s="14" t="s">
        <v>32</v>
      </c>
      <c r="E2755" s="18">
        <v>1</v>
      </c>
      <c r="F2755" s="18">
        <v>290</v>
      </c>
      <c r="G2755" s="19">
        <f t="shared" si="182"/>
        <v>0.41487839771101576</v>
      </c>
    </row>
    <row r="2756" spans="1:7" ht="15.75">
      <c r="A2756" s="16"/>
      <c r="B2756" s="21"/>
      <c r="C2756" s="32" t="s">
        <v>25</v>
      </c>
      <c r="D2756" s="14" t="s">
        <v>26</v>
      </c>
      <c r="E2756" s="18">
        <v>1</v>
      </c>
      <c r="F2756" s="18">
        <v>290</v>
      </c>
      <c r="G2756" s="19">
        <f t="shared" si="182"/>
        <v>0.41487839771101576</v>
      </c>
    </row>
    <row r="2757" spans="1:7" ht="15.75">
      <c r="A2757" s="14" t="s">
        <v>238</v>
      </c>
      <c r="B2757" s="13">
        <v>3</v>
      </c>
      <c r="C2757" s="32" t="s">
        <v>428</v>
      </c>
      <c r="D2757" s="13" t="s">
        <v>459</v>
      </c>
      <c r="E2757" s="14">
        <v>1</v>
      </c>
      <c r="F2757" s="18">
        <v>119</v>
      </c>
      <c r="G2757" s="19">
        <f t="shared" si="182"/>
        <v>0.17024320457796852</v>
      </c>
    </row>
    <row r="2758" spans="1:7" ht="15.75">
      <c r="A2758" s="16"/>
      <c r="B2758" s="21"/>
      <c r="C2758" s="32" t="s">
        <v>31</v>
      </c>
      <c r="D2758" s="14" t="s">
        <v>32</v>
      </c>
      <c r="E2758" s="18">
        <v>1</v>
      </c>
      <c r="F2758" s="18">
        <v>290</v>
      </c>
      <c r="G2758" s="19">
        <f t="shared" si="182"/>
        <v>0.41487839771101576</v>
      </c>
    </row>
    <row r="2759" spans="1:7" ht="15.75">
      <c r="A2759" s="16"/>
      <c r="B2759" s="21"/>
      <c r="C2759" s="32" t="s">
        <v>27</v>
      </c>
      <c r="D2759" s="14" t="s">
        <v>28</v>
      </c>
      <c r="E2759" s="18">
        <v>1</v>
      </c>
      <c r="F2759" s="18">
        <v>290</v>
      </c>
      <c r="G2759" s="19">
        <f t="shared" si="182"/>
        <v>0.41487839771101576</v>
      </c>
    </row>
    <row r="2760" spans="1:7" ht="15.75">
      <c r="A2760" s="14" t="s">
        <v>239</v>
      </c>
      <c r="B2760" s="13">
        <v>3</v>
      </c>
      <c r="C2760" s="32" t="s">
        <v>428</v>
      </c>
      <c r="D2760" s="13" t="s">
        <v>459</v>
      </c>
      <c r="E2760" s="14">
        <v>1</v>
      </c>
      <c r="F2760" s="18">
        <v>119</v>
      </c>
      <c r="G2760" s="19">
        <f t="shared" si="182"/>
        <v>0.17024320457796852</v>
      </c>
    </row>
    <row r="2761" spans="1:7" ht="15.75">
      <c r="A2761" s="16"/>
      <c r="B2761" s="21"/>
      <c r="C2761" s="32" t="s">
        <v>31</v>
      </c>
      <c r="D2761" s="14" t="s">
        <v>32</v>
      </c>
      <c r="E2761" s="18">
        <v>1</v>
      </c>
      <c r="F2761" s="18">
        <v>290</v>
      </c>
      <c r="G2761" s="19">
        <f t="shared" si="182"/>
        <v>0.41487839771101576</v>
      </c>
    </row>
    <row r="2762" spans="1:7" ht="15.75">
      <c r="A2762" s="16"/>
      <c r="B2762" s="21"/>
      <c r="C2762" s="32" t="s">
        <v>23</v>
      </c>
      <c r="D2762" s="14" t="s">
        <v>24</v>
      </c>
      <c r="E2762" s="18">
        <v>1</v>
      </c>
      <c r="F2762" s="18">
        <v>290</v>
      </c>
      <c r="G2762" s="19">
        <f t="shared" si="182"/>
        <v>0.41487839771101576</v>
      </c>
    </row>
    <row r="2763" spans="1:7" ht="15.75">
      <c r="A2763" s="14" t="s">
        <v>240</v>
      </c>
      <c r="B2763" s="13">
        <v>3</v>
      </c>
      <c r="C2763" s="32" t="s">
        <v>428</v>
      </c>
      <c r="D2763" s="13" t="s">
        <v>459</v>
      </c>
      <c r="E2763" s="14">
        <v>1</v>
      </c>
      <c r="F2763" s="18">
        <v>119</v>
      </c>
      <c r="G2763" s="19">
        <f t="shared" si="182"/>
        <v>0.17024320457796852</v>
      </c>
    </row>
    <row r="2764" spans="1:7" ht="15.75">
      <c r="A2764" s="16"/>
      <c r="B2764" s="21"/>
      <c r="C2764" s="32" t="s">
        <v>25</v>
      </c>
      <c r="D2764" s="14" t="s">
        <v>26</v>
      </c>
      <c r="E2764" s="18">
        <v>1</v>
      </c>
      <c r="F2764" s="18">
        <v>290</v>
      </c>
      <c r="G2764" s="19">
        <f t="shared" si="182"/>
        <v>0.41487839771101576</v>
      </c>
    </row>
    <row r="2765" spans="1:7" ht="15.75">
      <c r="A2765" s="16"/>
      <c r="B2765" s="21"/>
      <c r="C2765" s="32" t="s">
        <v>23</v>
      </c>
      <c r="D2765" s="14" t="s">
        <v>24</v>
      </c>
      <c r="E2765" s="18">
        <v>1</v>
      </c>
      <c r="F2765" s="18">
        <v>290</v>
      </c>
      <c r="G2765" s="19">
        <f t="shared" si="182"/>
        <v>0.41487839771101576</v>
      </c>
    </row>
    <row r="2766" spans="1:7" ht="15.75">
      <c r="A2766" s="14" t="s">
        <v>241</v>
      </c>
      <c r="B2766" s="13">
        <v>3</v>
      </c>
      <c r="C2766" s="32" t="s">
        <v>428</v>
      </c>
      <c r="D2766" s="13" t="s">
        <v>459</v>
      </c>
      <c r="E2766" s="14">
        <v>1</v>
      </c>
      <c r="F2766" s="18">
        <v>119</v>
      </c>
      <c r="G2766" s="19">
        <f t="shared" si="182"/>
        <v>0.17024320457796852</v>
      </c>
    </row>
    <row r="2767" spans="1:7" ht="15.75">
      <c r="A2767" s="16"/>
      <c r="B2767" s="21"/>
      <c r="C2767" s="32" t="s">
        <v>25</v>
      </c>
      <c r="D2767" s="14" t="s">
        <v>26</v>
      </c>
      <c r="E2767" s="18">
        <v>1</v>
      </c>
      <c r="F2767" s="18">
        <v>290</v>
      </c>
      <c r="G2767" s="19">
        <f t="shared" si="182"/>
        <v>0.41487839771101576</v>
      </c>
    </row>
    <row r="2768" spans="1:7" ht="15.75">
      <c r="A2768" s="16"/>
      <c r="B2768" s="21"/>
      <c r="C2768" s="32" t="s">
        <v>27</v>
      </c>
      <c r="D2768" s="14" t="s">
        <v>28</v>
      </c>
      <c r="E2768" s="18">
        <v>1</v>
      </c>
      <c r="F2768" s="18">
        <v>290</v>
      </c>
      <c r="G2768" s="19">
        <f t="shared" si="182"/>
        <v>0.41487839771101576</v>
      </c>
    </row>
    <row r="2769" spans="1:7" ht="15.75">
      <c r="A2769" s="14" t="s">
        <v>177</v>
      </c>
      <c r="B2769" s="13">
        <v>3</v>
      </c>
      <c r="C2769" s="32" t="s">
        <v>428</v>
      </c>
      <c r="D2769" s="13" t="s">
        <v>459</v>
      </c>
      <c r="E2769" s="14">
        <v>1</v>
      </c>
      <c r="F2769" s="18">
        <v>119</v>
      </c>
      <c r="G2769" s="19">
        <f t="shared" si="182"/>
        <v>0.17024320457796852</v>
      </c>
    </row>
    <row r="2770" spans="1:7" ht="15.75">
      <c r="A2770" s="16"/>
      <c r="B2770" s="21"/>
      <c r="C2770" s="32" t="s">
        <v>23</v>
      </c>
      <c r="D2770" s="14" t="s">
        <v>24</v>
      </c>
      <c r="E2770" s="18">
        <v>1</v>
      </c>
      <c r="F2770" s="18">
        <v>290</v>
      </c>
      <c r="G2770" s="19">
        <f t="shared" si="182"/>
        <v>0.41487839771101576</v>
      </c>
    </row>
    <row r="2771" spans="1:7" ht="15.75">
      <c r="A2771" s="16"/>
      <c r="B2771" s="21"/>
      <c r="C2771" s="32" t="s">
        <v>27</v>
      </c>
      <c r="D2771" s="14" t="s">
        <v>28</v>
      </c>
      <c r="E2771" s="18">
        <v>1</v>
      </c>
      <c r="F2771" s="18">
        <v>290</v>
      </c>
      <c r="G2771" s="19">
        <f t="shared" si="182"/>
        <v>0.41487839771101576</v>
      </c>
    </row>
    <row r="2772" spans="1:7" ht="15.75">
      <c r="A2772" s="14" t="s">
        <v>242</v>
      </c>
      <c r="B2772" s="13">
        <v>2</v>
      </c>
      <c r="C2772" s="32" t="s">
        <v>37</v>
      </c>
      <c r="D2772" s="14" t="s">
        <v>38</v>
      </c>
      <c r="E2772" s="18">
        <v>1</v>
      </c>
      <c r="F2772" s="18">
        <v>340</v>
      </c>
      <c r="G2772" s="19">
        <f t="shared" ref="G2772:G2811" si="183">F2772/920</f>
        <v>0.36956521739130432</v>
      </c>
    </row>
    <row r="2773" spans="1:7" ht="15.75">
      <c r="A2773" s="16"/>
      <c r="B2773" s="21"/>
      <c r="C2773" s="32" t="s">
        <v>25</v>
      </c>
      <c r="D2773" s="14" t="s">
        <v>26</v>
      </c>
      <c r="E2773" s="18">
        <v>2</v>
      </c>
      <c r="F2773" s="18">
        <v>580</v>
      </c>
      <c r="G2773" s="19">
        <f t="shared" si="183"/>
        <v>0.63043478260869568</v>
      </c>
    </row>
    <row r="2774" spans="1:7" ht="15.75">
      <c r="A2774" s="14" t="s">
        <v>243</v>
      </c>
      <c r="B2774" s="13">
        <v>2</v>
      </c>
      <c r="C2774" s="32" t="s">
        <v>37</v>
      </c>
      <c r="D2774" s="14" t="s">
        <v>38</v>
      </c>
      <c r="E2774" s="18">
        <v>1</v>
      </c>
      <c r="F2774" s="18">
        <v>340</v>
      </c>
      <c r="G2774" s="19">
        <f t="shared" si="183"/>
        <v>0.36956521739130432</v>
      </c>
    </row>
    <row r="2775" spans="1:7" ht="15.75">
      <c r="A2775" s="16"/>
      <c r="B2775" s="21"/>
      <c r="C2775" s="32" t="s">
        <v>23</v>
      </c>
      <c r="D2775" s="14" t="s">
        <v>24</v>
      </c>
      <c r="E2775" s="18">
        <v>2</v>
      </c>
      <c r="F2775" s="18">
        <v>580</v>
      </c>
      <c r="G2775" s="19">
        <f t="shared" si="183"/>
        <v>0.63043478260869568</v>
      </c>
    </row>
    <row r="2776" spans="1:7" ht="15.75">
      <c r="A2776" s="14" t="s">
        <v>244</v>
      </c>
      <c r="B2776" s="13">
        <v>2</v>
      </c>
      <c r="C2776" s="32" t="s">
        <v>37</v>
      </c>
      <c r="D2776" s="14" t="s">
        <v>38</v>
      </c>
      <c r="E2776" s="18">
        <v>1</v>
      </c>
      <c r="F2776" s="18">
        <v>340</v>
      </c>
      <c r="G2776" s="19">
        <f t="shared" si="183"/>
        <v>0.36956521739130432</v>
      </c>
    </row>
    <row r="2777" spans="1:7" ht="15.75">
      <c r="A2777" s="16"/>
      <c r="B2777" s="21"/>
      <c r="C2777" s="32" t="s">
        <v>27</v>
      </c>
      <c r="D2777" s="14" t="s">
        <v>28</v>
      </c>
      <c r="E2777" s="18">
        <v>2</v>
      </c>
      <c r="F2777" s="18">
        <v>580</v>
      </c>
      <c r="G2777" s="19">
        <f t="shared" si="183"/>
        <v>0.63043478260869568</v>
      </c>
    </row>
    <row r="2778" spans="1:7" ht="15.75">
      <c r="A2778" s="14" t="s">
        <v>245</v>
      </c>
      <c r="B2778" s="13">
        <v>2</v>
      </c>
      <c r="C2778" s="32" t="s">
        <v>37</v>
      </c>
      <c r="D2778" s="14" t="s">
        <v>38</v>
      </c>
      <c r="E2778" s="18">
        <v>1</v>
      </c>
      <c r="F2778" s="18">
        <v>340</v>
      </c>
      <c r="G2778" s="19">
        <f t="shared" si="183"/>
        <v>0.36956521739130432</v>
      </c>
    </row>
    <row r="2779" spans="1:7" ht="15.75">
      <c r="A2779" s="16"/>
      <c r="B2779" s="21"/>
      <c r="C2779" s="32" t="s">
        <v>29</v>
      </c>
      <c r="D2779" s="14" t="s">
        <v>30</v>
      </c>
      <c r="E2779" s="18">
        <v>2</v>
      </c>
      <c r="F2779" s="18">
        <v>580</v>
      </c>
      <c r="G2779" s="19">
        <f t="shared" si="183"/>
        <v>0.63043478260869568</v>
      </c>
    </row>
    <row r="2780" spans="1:7" ht="15.75">
      <c r="A2780" s="14" t="s">
        <v>246</v>
      </c>
      <c r="B2780" s="13">
        <v>2</v>
      </c>
      <c r="C2780" s="32" t="s">
        <v>37</v>
      </c>
      <c r="D2780" s="14" t="s">
        <v>38</v>
      </c>
      <c r="E2780" s="18">
        <v>1</v>
      </c>
      <c r="F2780" s="18">
        <v>340</v>
      </c>
      <c r="G2780" s="19">
        <f t="shared" si="183"/>
        <v>0.36956521739130432</v>
      </c>
    </row>
    <row r="2781" spans="1:7" ht="15.75">
      <c r="A2781" s="16"/>
      <c r="B2781" s="21"/>
      <c r="C2781" s="32" t="s">
        <v>31</v>
      </c>
      <c r="D2781" s="14" t="s">
        <v>32</v>
      </c>
      <c r="E2781" s="18">
        <v>2</v>
      </c>
      <c r="F2781" s="18">
        <v>580</v>
      </c>
      <c r="G2781" s="19">
        <f t="shared" si="183"/>
        <v>0.63043478260869568</v>
      </c>
    </row>
    <row r="2782" spans="1:7" ht="15.75">
      <c r="A2782" s="14" t="s">
        <v>172</v>
      </c>
      <c r="B2782" s="13">
        <v>3</v>
      </c>
      <c r="C2782" s="32" t="s">
        <v>37</v>
      </c>
      <c r="D2782" s="14" t="s">
        <v>38</v>
      </c>
      <c r="E2782" s="18">
        <v>1</v>
      </c>
      <c r="F2782" s="18">
        <v>340</v>
      </c>
      <c r="G2782" s="19">
        <f t="shared" si="183"/>
        <v>0.36956521739130432</v>
      </c>
    </row>
    <row r="2783" spans="1:7" ht="15.75">
      <c r="A2783" s="16"/>
      <c r="B2783" s="21"/>
      <c r="C2783" s="32" t="s">
        <v>29</v>
      </c>
      <c r="D2783" s="14" t="s">
        <v>30</v>
      </c>
      <c r="E2783" s="18">
        <v>1</v>
      </c>
      <c r="F2783" s="18">
        <v>290</v>
      </c>
      <c r="G2783" s="19">
        <f t="shared" si="183"/>
        <v>0.31521739130434784</v>
      </c>
    </row>
    <row r="2784" spans="1:7" ht="15.75">
      <c r="A2784" s="16"/>
      <c r="B2784" s="21"/>
      <c r="C2784" s="32" t="s">
        <v>31</v>
      </c>
      <c r="D2784" s="14" t="s">
        <v>32</v>
      </c>
      <c r="E2784" s="18">
        <v>1</v>
      </c>
      <c r="F2784" s="18">
        <v>290</v>
      </c>
      <c r="G2784" s="19">
        <f t="shared" si="183"/>
        <v>0.31521739130434784</v>
      </c>
    </row>
    <row r="2785" spans="1:7" ht="15.75">
      <c r="A2785" s="14" t="s">
        <v>247</v>
      </c>
      <c r="B2785" s="13">
        <v>3</v>
      </c>
      <c r="C2785" s="32" t="s">
        <v>37</v>
      </c>
      <c r="D2785" s="14" t="s">
        <v>38</v>
      </c>
      <c r="E2785" s="18">
        <v>1</v>
      </c>
      <c r="F2785" s="18">
        <v>340</v>
      </c>
      <c r="G2785" s="19">
        <f t="shared" si="183"/>
        <v>0.36956521739130432</v>
      </c>
    </row>
    <row r="2786" spans="1:7" ht="15.75">
      <c r="A2786" s="16"/>
      <c r="B2786" s="21"/>
      <c r="C2786" s="32" t="s">
        <v>29</v>
      </c>
      <c r="D2786" s="14" t="s">
        <v>30</v>
      </c>
      <c r="E2786" s="18">
        <v>1</v>
      </c>
      <c r="F2786" s="18">
        <v>290</v>
      </c>
      <c r="G2786" s="19">
        <f t="shared" si="183"/>
        <v>0.31521739130434784</v>
      </c>
    </row>
    <row r="2787" spans="1:7" ht="15.75">
      <c r="A2787" s="16"/>
      <c r="B2787" s="21"/>
      <c r="C2787" s="32" t="s">
        <v>25</v>
      </c>
      <c r="D2787" s="14" t="s">
        <v>26</v>
      </c>
      <c r="E2787" s="18">
        <v>1</v>
      </c>
      <c r="F2787" s="18">
        <v>290</v>
      </c>
      <c r="G2787" s="19">
        <f t="shared" si="183"/>
        <v>0.31521739130434784</v>
      </c>
    </row>
    <row r="2788" spans="1:7" ht="15.75">
      <c r="A2788" s="14" t="s">
        <v>248</v>
      </c>
      <c r="B2788" s="13">
        <v>3</v>
      </c>
      <c r="C2788" s="32" t="s">
        <v>37</v>
      </c>
      <c r="D2788" s="14" t="s">
        <v>38</v>
      </c>
      <c r="E2788" s="18">
        <v>1</v>
      </c>
      <c r="F2788" s="18">
        <v>340</v>
      </c>
      <c r="G2788" s="19">
        <f t="shared" si="183"/>
        <v>0.36956521739130432</v>
      </c>
    </row>
    <row r="2789" spans="1:7" ht="15.75">
      <c r="A2789" s="16"/>
      <c r="B2789" s="21"/>
      <c r="C2789" s="32" t="s">
        <v>29</v>
      </c>
      <c r="D2789" s="14" t="s">
        <v>30</v>
      </c>
      <c r="E2789" s="18">
        <v>1</v>
      </c>
      <c r="F2789" s="18">
        <v>290</v>
      </c>
      <c r="G2789" s="19">
        <f t="shared" si="183"/>
        <v>0.31521739130434784</v>
      </c>
    </row>
    <row r="2790" spans="1:7" ht="15.75">
      <c r="A2790" s="16"/>
      <c r="B2790" s="21"/>
      <c r="C2790" s="32" t="s">
        <v>27</v>
      </c>
      <c r="D2790" s="14" t="s">
        <v>28</v>
      </c>
      <c r="E2790" s="18">
        <v>1</v>
      </c>
      <c r="F2790" s="18">
        <v>290</v>
      </c>
      <c r="G2790" s="19">
        <f t="shared" si="183"/>
        <v>0.31521739130434784</v>
      </c>
    </row>
    <row r="2791" spans="1:7" ht="15.75">
      <c r="A2791" s="14" t="s">
        <v>249</v>
      </c>
      <c r="B2791" s="13">
        <v>3</v>
      </c>
      <c r="C2791" s="32" t="s">
        <v>37</v>
      </c>
      <c r="D2791" s="14" t="s">
        <v>38</v>
      </c>
      <c r="E2791" s="18">
        <v>1</v>
      </c>
      <c r="F2791" s="18">
        <v>340</v>
      </c>
      <c r="G2791" s="19">
        <f t="shared" si="183"/>
        <v>0.36956521739130432</v>
      </c>
    </row>
    <row r="2792" spans="1:7" ht="15.75">
      <c r="A2792" s="16"/>
      <c r="B2792" s="21"/>
      <c r="C2792" s="32" t="s">
        <v>29</v>
      </c>
      <c r="D2792" s="14" t="s">
        <v>30</v>
      </c>
      <c r="E2792" s="18">
        <v>1</v>
      </c>
      <c r="F2792" s="18">
        <v>290</v>
      </c>
      <c r="G2792" s="19">
        <f t="shared" si="183"/>
        <v>0.31521739130434784</v>
      </c>
    </row>
    <row r="2793" spans="1:7" ht="15.75">
      <c r="A2793" s="16"/>
      <c r="B2793" s="21"/>
      <c r="C2793" s="32" t="s">
        <v>23</v>
      </c>
      <c r="D2793" s="14" t="s">
        <v>24</v>
      </c>
      <c r="E2793" s="18">
        <v>1</v>
      </c>
      <c r="F2793" s="18">
        <v>290</v>
      </c>
      <c r="G2793" s="19">
        <f t="shared" si="183"/>
        <v>0.31521739130434784</v>
      </c>
    </row>
    <row r="2794" spans="1:7" ht="15.75">
      <c r="A2794" s="14" t="s">
        <v>250</v>
      </c>
      <c r="B2794" s="13">
        <v>3</v>
      </c>
      <c r="C2794" s="32" t="s">
        <v>37</v>
      </c>
      <c r="D2794" s="14" t="s">
        <v>38</v>
      </c>
      <c r="E2794" s="18">
        <v>1</v>
      </c>
      <c r="F2794" s="18">
        <v>340</v>
      </c>
      <c r="G2794" s="19">
        <f t="shared" si="183"/>
        <v>0.36956521739130432</v>
      </c>
    </row>
    <row r="2795" spans="1:7" ht="15.75">
      <c r="A2795" s="16"/>
      <c r="B2795" s="21"/>
      <c r="C2795" s="32" t="s">
        <v>31</v>
      </c>
      <c r="D2795" s="14" t="s">
        <v>32</v>
      </c>
      <c r="E2795" s="18">
        <v>1</v>
      </c>
      <c r="F2795" s="18">
        <v>290</v>
      </c>
      <c r="G2795" s="19">
        <f t="shared" si="183"/>
        <v>0.31521739130434784</v>
      </c>
    </row>
    <row r="2796" spans="1:7" ht="15.75">
      <c r="A2796" s="16"/>
      <c r="B2796" s="21"/>
      <c r="C2796" s="32" t="s">
        <v>25</v>
      </c>
      <c r="D2796" s="14" t="s">
        <v>26</v>
      </c>
      <c r="E2796" s="18">
        <v>1</v>
      </c>
      <c r="F2796" s="18">
        <v>290</v>
      </c>
      <c r="G2796" s="19">
        <f t="shared" si="183"/>
        <v>0.31521739130434784</v>
      </c>
    </row>
    <row r="2797" spans="1:7" ht="15.75">
      <c r="A2797" s="14" t="s">
        <v>193</v>
      </c>
      <c r="B2797" s="13">
        <v>3</v>
      </c>
      <c r="C2797" s="32" t="s">
        <v>37</v>
      </c>
      <c r="D2797" s="14" t="s">
        <v>38</v>
      </c>
      <c r="E2797" s="18">
        <v>1</v>
      </c>
      <c r="F2797" s="18">
        <v>340</v>
      </c>
      <c r="G2797" s="19">
        <f t="shared" si="183"/>
        <v>0.36956521739130432</v>
      </c>
    </row>
    <row r="2798" spans="1:7" ht="15.75">
      <c r="A2798" s="16"/>
      <c r="B2798" s="21"/>
      <c r="C2798" s="32" t="s">
        <v>31</v>
      </c>
      <c r="D2798" s="14" t="s">
        <v>32</v>
      </c>
      <c r="E2798" s="18">
        <v>1</v>
      </c>
      <c r="F2798" s="18">
        <v>290</v>
      </c>
      <c r="G2798" s="19">
        <f t="shared" si="183"/>
        <v>0.31521739130434784</v>
      </c>
    </row>
    <row r="2799" spans="1:7" ht="15.75">
      <c r="A2799" s="16"/>
      <c r="B2799" s="21"/>
      <c r="C2799" s="32" t="s">
        <v>27</v>
      </c>
      <c r="D2799" s="14" t="s">
        <v>28</v>
      </c>
      <c r="E2799" s="18">
        <v>1</v>
      </c>
      <c r="F2799" s="18">
        <v>290</v>
      </c>
      <c r="G2799" s="19">
        <f t="shared" si="183"/>
        <v>0.31521739130434784</v>
      </c>
    </row>
    <row r="2800" spans="1:7" ht="15.75">
      <c r="A2800" s="14" t="s">
        <v>251</v>
      </c>
      <c r="B2800" s="13">
        <v>3</v>
      </c>
      <c r="C2800" s="32" t="s">
        <v>37</v>
      </c>
      <c r="D2800" s="14" t="s">
        <v>38</v>
      </c>
      <c r="E2800" s="18">
        <v>1</v>
      </c>
      <c r="F2800" s="18">
        <v>340</v>
      </c>
      <c r="G2800" s="19">
        <f t="shared" si="183"/>
        <v>0.36956521739130432</v>
      </c>
    </row>
    <row r="2801" spans="1:7" ht="15.75">
      <c r="A2801" s="16"/>
      <c r="B2801" s="21"/>
      <c r="C2801" s="32" t="s">
        <v>31</v>
      </c>
      <c r="D2801" s="14" t="s">
        <v>32</v>
      </c>
      <c r="E2801" s="18">
        <v>1</v>
      </c>
      <c r="F2801" s="18">
        <v>290</v>
      </c>
      <c r="G2801" s="19">
        <f t="shared" si="183"/>
        <v>0.31521739130434784</v>
      </c>
    </row>
    <row r="2802" spans="1:7" ht="15.75">
      <c r="A2802" s="16"/>
      <c r="B2802" s="21"/>
      <c r="C2802" s="32" t="s">
        <v>23</v>
      </c>
      <c r="D2802" s="14" t="s">
        <v>24</v>
      </c>
      <c r="E2802" s="18">
        <v>1</v>
      </c>
      <c r="F2802" s="18">
        <v>290</v>
      </c>
      <c r="G2802" s="19">
        <f t="shared" si="183"/>
        <v>0.31521739130434784</v>
      </c>
    </row>
    <row r="2803" spans="1:7" ht="15.75">
      <c r="A2803" s="14" t="s">
        <v>197</v>
      </c>
      <c r="B2803" s="13">
        <v>3</v>
      </c>
      <c r="C2803" s="32" t="s">
        <v>37</v>
      </c>
      <c r="D2803" s="14" t="s">
        <v>38</v>
      </c>
      <c r="E2803" s="18">
        <v>1</v>
      </c>
      <c r="F2803" s="18">
        <v>340</v>
      </c>
      <c r="G2803" s="19">
        <f t="shared" si="183"/>
        <v>0.36956521739130432</v>
      </c>
    </row>
    <row r="2804" spans="1:7" ht="15.75">
      <c r="A2804" s="16"/>
      <c r="B2804" s="21"/>
      <c r="C2804" s="32" t="s">
        <v>25</v>
      </c>
      <c r="D2804" s="14" t="s">
        <v>26</v>
      </c>
      <c r="E2804" s="18">
        <v>1</v>
      </c>
      <c r="F2804" s="18">
        <v>290</v>
      </c>
      <c r="G2804" s="19">
        <f t="shared" si="183"/>
        <v>0.31521739130434784</v>
      </c>
    </row>
    <row r="2805" spans="1:7" ht="15.75">
      <c r="A2805" s="16"/>
      <c r="B2805" s="21"/>
      <c r="C2805" s="32" t="s">
        <v>23</v>
      </c>
      <c r="D2805" s="14" t="s">
        <v>24</v>
      </c>
      <c r="E2805" s="18">
        <v>1</v>
      </c>
      <c r="F2805" s="18">
        <v>290</v>
      </c>
      <c r="G2805" s="19">
        <f t="shared" si="183"/>
        <v>0.31521739130434784</v>
      </c>
    </row>
    <row r="2806" spans="1:7" ht="15.75">
      <c r="A2806" s="14" t="s">
        <v>252</v>
      </c>
      <c r="B2806" s="13">
        <v>3</v>
      </c>
      <c r="C2806" s="32" t="s">
        <v>37</v>
      </c>
      <c r="D2806" s="14" t="s">
        <v>38</v>
      </c>
      <c r="E2806" s="18">
        <v>1</v>
      </c>
      <c r="F2806" s="18">
        <v>340</v>
      </c>
      <c r="G2806" s="19">
        <f t="shared" si="183"/>
        <v>0.36956521739130432</v>
      </c>
    </row>
    <row r="2807" spans="1:7" ht="15.75">
      <c r="A2807" s="16"/>
      <c r="B2807" s="21"/>
      <c r="C2807" s="32" t="s">
        <v>25</v>
      </c>
      <c r="D2807" s="14" t="s">
        <v>26</v>
      </c>
      <c r="E2807" s="18">
        <v>1</v>
      </c>
      <c r="F2807" s="18">
        <v>290</v>
      </c>
      <c r="G2807" s="19">
        <f t="shared" si="183"/>
        <v>0.31521739130434784</v>
      </c>
    </row>
    <row r="2808" spans="1:7" ht="15.75">
      <c r="A2808" s="16"/>
      <c r="B2808" s="21"/>
      <c r="C2808" s="32" t="s">
        <v>27</v>
      </c>
      <c r="D2808" s="14" t="s">
        <v>28</v>
      </c>
      <c r="E2808" s="18">
        <v>1</v>
      </c>
      <c r="F2808" s="18">
        <v>290</v>
      </c>
      <c r="G2808" s="19">
        <f t="shared" si="183"/>
        <v>0.31521739130434784</v>
      </c>
    </row>
    <row r="2809" spans="1:7" ht="15.75">
      <c r="A2809" s="14" t="s">
        <v>253</v>
      </c>
      <c r="B2809" s="13">
        <v>3</v>
      </c>
      <c r="C2809" s="32" t="s">
        <v>37</v>
      </c>
      <c r="D2809" s="14" t="s">
        <v>38</v>
      </c>
      <c r="E2809" s="18">
        <v>1</v>
      </c>
      <c r="F2809" s="18">
        <v>340</v>
      </c>
      <c r="G2809" s="19">
        <f t="shared" si="183"/>
        <v>0.36956521739130432</v>
      </c>
    </row>
    <row r="2810" spans="1:7" ht="15.75">
      <c r="A2810" s="16"/>
      <c r="B2810" s="21"/>
      <c r="C2810" s="32" t="s">
        <v>23</v>
      </c>
      <c r="D2810" s="14" t="s">
        <v>24</v>
      </c>
      <c r="E2810" s="18">
        <v>1</v>
      </c>
      <c r="F2810" s="18">
        <v>290</v>
      </c>
      <c r="G2810" s="19">
        <f t="shared" si="183"/>
        <v>0.31521739130434784</v>
      </c>
    </row>
    <row r="2811" spans="1:7" ht="15.75">
      <c r="A2811" s="16"/>
      <c r="B2811" s="21"/>
      <c r="C2811" s="32" t="s">
        <v>27</v>
      </c>
      <c r="D2811" s="14" t="s">
        <v>28</v>
      </c>
      <c r="E2811" s="18">
        <v>1</v>
      </c>
      <c r="F2811" s="18">
        <v>290</v>
      </c>
      <c r="G2811" s="19">
        <f t="shared" si="183"/>
        <v>0.31521739130434784</v>
      </c>
    </row>
    <row r="2812" spans="1:7" ht="15.75">
      <c r="A2812" s="16" t="s">
        <v>175</v>
      </c>
      <c r="B2812" s="21">
        <v>3</v>
      </c>
      <c r="C2812" s="36" t="s">
        <v>21</v>
      </c>
      <c r="D2812" s="16" t="s">
        <v>22</v>
      </c>
      <c r="E2812" s="16">
        <v>1</v>
      </c>
      <c r="F2812" s="16">
        <v>150</v>
      </c>
      <c r="G2812" s="23">
        <v>0.33333333333333331</v>
      </c>
    </row>
    <row r="2813" spans="1:7" ht="15.75">
      <c r="B2813" s="21"/>
      <c r="C2813" s="36" t="s">
        <v>33</v>
      </c>
      <c r="D2813" s="16" t="s">
        <v>34</v>
      </c>
      <c r="E2813" s="16">
        <v>1</v>
      </c>
      <c r="F2813" s="16">
        <v>150</v>
      </c>
      <c r="G2813" s="23">
        <v>0.33333333333333331</v>
      </c>
    </row>
    <row r="2814" spans="1:7" ht="15.75">
      <c r="B2814" s="21"/>
      <c r="C2814" s="36" t="s">
        <v>35</v>
      </c>
      <c r="D2814" s="16" t="s">
        <v>36</v>
      </c>
      <c r="E2814" s="16">
        <v>1</v>
      </c>
      <c r="F2814" s="16">
        <v>150</v>
      </c>
      <c r="G2814" s="23">
        <v>0.33400000000000002</v>
      </c>
    </row>
    <row r="2815" spans="1:7" ht="15.75">
      <c r="A2815" s="16" t="s">
        <v>254</v>
      </c>
      <c r="B2815" s="21">
        <v>1</v>
      </c>
      <c r="C2815" s="36" t="s">
        <v>35</v>
      </c>
      <c r="D2815" s="16" t="s">
        <v>36</v>
      </c>
      <c r="E2815" s="16">
        <v>3</v>
      </c>
      <c r="F2815" s="16">
        <v>450</v>
      </c>
      <c r="G2815" s="23">
        <v>1</v>
      </c>
    </row>
    <row r="2816" spans="1:7" ht="15.75">
      <c r="A2816" s="16" t="s">
        <v>255</v>
      </c>
      <c r="B2816" s="21">
        <v>1</v>
      </c>
      <c r="C2816" s="36" t="s">
        <v>33</v>
      </c>
      <c r="D2816" s="16" t="s">
        <v>34</v>
      </c>
      <c r="E2816" s="16">
        <v>3</v>
      </c>
      <c r="F2816" s="16">
        <v>450</v>
      </c>
      <c r="G2816" s="23">
        <v>1</v>
      </c>
    </row>
    <row r="2817" spans="1:7" ht="15.75">
      <c r="A2817" s="16" t="s">
        <v>256</v>
      </c>
      <c r="B2817" s="21">
        <v>1</v>
      </c>
      <c r="C2817" s="36" t="s">
        <v>21</v>
      </c>
      <c r="D2817" s="16" t="s">
        <v>22</v>
      </c>
      <c r="E2817" s="16">
        <v>3</v>
      </c>
      <c r="F2817" s="16">
        <v>450</v>
      </c>
      <c r="G2817" s="23">
        <v>1</v>
      </c>
    </row>
    <row r="2818" spans="1:7" ht="15.75">
      <c r="A2818" s="16" t="s">
        <v>257</v>
      </c>
      <c r="B2818" s="21">
        <v>2</v>
      </c>
      <c r="C2818" s="36" t="s">
        <v>33</v>
      </c>
      <c r="D2818" s="16" t="s">
        <v>34</v>
      </c>
      <c r="E2818" s="16">
        <v>2</v>
      </c>
      <c r="F2818" s="16">
        <v>300</v>
      </c>
      <c r="G2818" s="23">
        <v>0.66666666666666663</v>
      </c>
    </row>
    <row r="2819" spans="1:7" ht="15.75">
      <c r="B2819" s="21"/>
      <c r="C2819" s="36" t="s">
        <v>21</v>
      </c>
      <c r="D2819" s="16" t="s">
        <v>22</v>
      </c>
      <c r="E2819" s="16">
        <v>1</v>
      </c>
      <c r="F2819" s="16">
        <v>150</v>
      </c>
      <c r="G2819" s="23">
        <v>0.33333333333333331</v>
      </c>
    </row>
    <row r="2820" spans="1:7" ht="15.75">
      <c r="A2820" s="16" t="s">
        <v>258</v>
      </c>
      <c r="B2820" s="21">
        <v>2</v>
      </c>
      <c r="C2820" s="36" t="s">
        <v>33</v>
      </c>
      <c r="D2820" s="16" t="s">
        <v>34</v>
      </c>
      <c r="E2820" s="16">
        <v>2</v>
      </c>
      <c r="F2820" s="16">
        <v>300</v>
      </c>
      <c r="G2820" s="23">
        <v>0.66666666666666663</v>
      </c>
    </row>
    <row r="2821" spans="1:7" ht="15.75">
      <c r="B2821" s="21"/>
      <c r="C2821" s="36" t="s">
        <v>35</v>
      </c>
      <c r="D2821" s="16" t="s">
        <v>36</v>
      </c>
      <c r="E2821" s="16">
        <v>1</v>
      </c>
      <c r="F2821" s="16">
        <v>150</v>
      </c>
      <c r="G2821" s="23">
        <v>0.33333333333333331</v>
      </c>
    </row>
    <row r="2822" spans="1:7" ht="15.75">
      <c r="A2822" s="16" t="s">
        <v>259</v>
      </c>
      <c r="B2822" s="21">
        <v>2</v>
      </c>
      <c r="C2822" s="36" t="s">
        <v>21</v>
      </c>
      <c r="D2822" s="16" t="s">
        <v>22</v>
      </c>
      <c r="E2822" s="16">
        <v>2</v>
      </c>
      <c r="F2822" s="16">
        <v>300</v>
      </c>
      <c r="G2822" s="23">
        <v>0.66666666666666663</v>
      </c>
    </row>
    <row r="2823" spans="1:7" ht="15.75">
      <c r="B2823" s="21"/>
      <c r="C2823" s="36" t="s">
        <v>33</v>
      </c>
      <c r="D2823" s="16" t="s">
        <v>34</v>
      </c>
      <c r="E2823" s="16">
        <v>1</v>
      </c>
      <c r="F2823" s="16">
        <v>150</v>
      </c>
      <c r="G2823" s="23">
        <v>0.33333333333333331</v>
      </c>
    </row>
    <row r="2824" spans="1:7" ht="15.75">
      <c r="A2824" s="16" t="s">
        <v>260</v>
      </c>
      <c r="B2824" s="21">
        <v>2</v>
      </c>
      <c r="C2824" s="36" t="s">
        <v>21</v>
      </c>
      <c r="D2824" s="16" t="s">
        <v>22</v>
      </c>
      <c r="E2824" s="16">
        <v>2</v>
      </c>
      <c r="F2824" s="16">
        <v>300</v>
      </c>
      <c r="G2824" s="23">
        <v>0.66666666666666663</v>
      </c>
    </row>
    <row r="2825" spans="1:7" ht="15.75">
      <c r="B2825" s="21"/>
      <c r="C2825" s="36" t="s">
        <v>35</v>
      </c>
      <c r="D2825" s="16" t="s">
        <v>36</v>
      </c>
      <c r="E2825" s="16">
        <v>1</v>
      </c>
      <c r="F2825" s="16">
        <v>150</v>
      </c>
      <c r="G2825" s="23">
        <v>0.33333333333333331</v>
      </c>
    </row>
    <row r="2826" spans="1:7" ht="15.75">
      <c r="A2826" s="16" t="s">
        <v>186</v>
      </c>
      <c r="B2826" s="21">
        <v>2</v>
      </c>
      <c r="C2826" s="36" t="s">
        <v>35</v>
      </c>
      <c r="D2826" s="16" t="s">
        <v>36</v>
      </c>
      <c r="E2826" s="16">
        <v>2</v>
      </c>
      <c r="F2826" s="16">
        <v>300</v>
      </c>
      <c r="G2826" s="23">
        <v>0.66666666666666663</v>
      </c>
    </row>
    <row r="2827" spans="1:7" ht="15.75">
      <c r="B2827" s="21"/>
      <c r="C2827" s="36" t="s">
        <v>33</v>
      </c>
      <c r="D2827" s="16" t="s">
        <v>34</v>
      </c>
      <c r="E2827" s="16">
        <v>1</v>
      </c>
      <c r="F2827" s="16">
        <v>150</v>
      </c>
      <c r="G2827" s="23">
        <v>0.33333333333333331</v>
      </c>
    </row>
    <row r="2828" spans="1:7" ht="15.75">
      <c r="A2828" s="16" t="s">
        <v>261</v>
      </c>
      <c r="B2828" s="21">
        <v>2</v>
      </c>
      <c r="C2828" s="36" t="s">
        <v>35</v>
      </c>
      <c r="D2828" s="16" t="s">
        <v>36</v>
      </c>
      <c r="E2828" s="16">
        <v>2</v>
      </c>
      <c r="F2828" s="16">
        <v>300</v>
      </c>
      <c r="G2828" s="23">
        <v>0.66666666666666663</v>
      </c>
    </row>
    <row r="2829" spans="1:7" ht="15.75">
      <c r="B2829" s="21"/>
      <c r="C2829" s="36" t="s">
        <v>21</v>
      </c>
      <c r="D2829" s="16" t="s">
        <v>22</v>
      </c>
      <c r="E2829" s="16">
        <v>1</v>
      </c>
      <c r="F2829" s="16">
        <v>150</v>
      </c>
      <c r="G2829" s="23">
        <v>0.33333333333333331</v>
      </c>
    </row>
    <row r="2830" spans="1:7" ht="15.75">
      <c r="A2830" s="14" t="s">
        <v>181</v>
      </c>
      <c r="B2830" s="13">
        <v>3</v>
      </c>
      <c r="C2830" s="32" t="s">
        <v>25</v>
      </c>
      <c r="D2830" s="14" t="s">
        <v>26</v>
      </c>
      <c r="E2830" s="18">
        <v>1</v>
      </c>
      <c r="F2830" s="18">
        <v>296</v>
      </c>
      <c r="G2830" s="19">
        <f t="shared" ref="G2830:G2832" si="184">1/3</f>
        <v>0.33333333333333331</v>
      </c>
    </row>
    <row r="2831" spans="1:7" ht="15.75">
      <c r="A2831" s="16"/>
      <c r="B2831" s="21"/>
      <c r="C2831" s="32" t="s">
        <v>27</v>
      </c>
      <c r="D2831" s="14" t="s">
        <v>28</v>
      </c>
      <c r="E2831" s="18">
        <v>1</v>
      </c>
      <c r="F2831" s="18">
        <v>296</v>
      </c>
      <c r="G2831" s="19">
        <f t="shared" si="184"/>
        <v>0.33333333333333331</v>
      </c>
    </row>
    <row r="2832" spans="1:7" ht="15.75">
      <c r="A2832" s="16"/>
      <c r="B2832" s="21"/>
      <c r="C2832" s="32" t="s">
        <v>23</v>
      </c>
      <c r="D2832" s="14" t="s">
        <v>24</v>
      </c>
      <c r="E2832" s="18">
        <v>1</v>
      </c>
      <c r="F2832" s="18">
        <v>296</v>
      </c>
      <c r="G2832" s="19">
        <f t="shared" si="184"/>
        <v>0.33333333333333331</v>
      </c>
    </row>
    <row r="2833" spans="1:7" ht="15.75">
      <c r="A2833" s="14" t="s">
        <v>265</v>
      </c>
      <c r="B2833" s="13">
        <v>1</v>
      </c>
      <c r="C2833" s="32" t="s">
        <v>74</v>
      </c>
      <c r="D2833" s="14" t="s">
        <v>266</v>
      </c>
      <c r="E2833" s="18">
        <v>2</v>
      </c>
      <c r="F2833" s="18">
        <v>269</v>
      </c>
      <c r="G2833" s="19">
        <v>1</v>
      </c>
    </row>
    <row r="2834" spans="1:7" ht="15.75">
      <c r="A2834" s="14" t="s">
        <v>267</v>
      </c>
      <c r="B2834" s="13">
        <v>2</v>
      </c>
      <c r="C2834" s="32" t="s">
        <v>116</v>
      </c>
      <c r="D2834" s="14" t="s">
        <v>268</v>
      </c>
      <c r="E2834" s="18">
        <v>1</v>
      </c>
      <c r="F2834" s="18">
        <v>140</v>
      </c>
      <c r="G2834" s="19">
        <f t="shared" ref="G2834:G2835" si="185">F2834/335</f>
        <v>0.41791044776119401</v>
      </c>
    </row>
    <row r="2835" spans="1:7" ht="15.75">
      <c r="A2835" s="16"/>
      <c r="B2835" s="21"/>
      <c r="C2835" s="32" t="s">
        <v>117</v>
      </c>
      <c r="D2835" s="14" t="s">
        <v>269</v>
      </c>
      <c r="E2835" s="18">
        <v>1</v>
      </c>
      <c r="F2835" s="18">
        <v>195</v>
      </c>
      <c r="G2835" s="19">
        <f t="shared" si="185"/>
        <v>0.58208955223880599</v>
      </c>
    </row>
    <row r="2836" spans="1:7" ht="15.75">
      <c r="A2836" s="24" t="s">
        <v>317</v>
      </c>
      <c r="B2836" s="21">
        <v>1</v>
      </c>
      <c r="C2836" s="25">
        <v>4714781021043</v>
      </c>
      <c r="D2836" s="26" t="s">
        <v>2095</v>
      </c>
      <c r="E2836" s="17">
        <v>5</v>
      </c>
      <c r="F2836" s="18">
        <v>1000</v>
      </c>
      <c r="G2836" s="22">
        <f>F2836/1000</f>
        <v>1</v>
      </c>
    </row>
    <row r="2837" spans="1:7" ht="15.75">
      <c r="A2837" s="14" t="s">
        <v>285</v>
      </c>
      <c r="B2837" s="13">
        <v>2</v>
      </c>
      <c r="C2837" s="32" t="s">
        <v>126</v>
      </c>
      <c r="D2837" s="14" t="s">
        <v>286</v>
      </c>
      <c r="E2837" s="18">
        <v>1</v>
      </c>
      <c r="F2837" s="18">
        <v>340</v>
      </c>
      <c r="G2837" s="19">
        <f t="shared" ref="G2837:G2844" si="186">F2837/480</f>
        <v>0.70833333333333337</v>
      </c>
    </row>
    <row r="2838" spans="1:7" ht="15.75">
      <c r="A2838" s="14"/>
      <c r="B2838" s="21"/>
      <c r="C2838" s="32" t="s">
        <v>127</v>
      </c>
      <c r="D2838" s="14" t="s">
        <v>287</v>
      </c>
      <c r="E2838" s="18">
        <v>1</v>
      </c>
      <c r="F2838" s="18">
        <v>140</v>
      </c>
      <c r="G2838" s="19">
        <f t="shared" si="186"/>
        <v>0.29166666666666669</v>
      </c>
    </row>
    <row r="2839" spans="1:7" ht="15.75">
      <c r="A2839" s="14" t="s">
        <v>288</v>
      </c>
      <c r="B2839" s="13">
        <v>2</v>
      </c>
      <c r="C2839" s="32" t="s">
        <v>126</v>
      </c>
      <c r="D2839" s="14" t="s">
        <v>286</v>
      </c>
      <c r="E2839" s="18">
        <v>1</v>
      </c>
      <c r="F2839" s="18">
        <v>340</v>
      </c>
      <c r="G2839" s="19">
        <f t="shared" si="186"/>
        <v>0.70833333333333337</v>
      </c>
    </row>
    <row r="2840" spans="1:7" ht="15.75">
      <c r="A2840" s="14"/>
      <c r="B2840" s="21"/>
      <c r="C2840" s="32" t="s">
        <v>128</v>
      </c>
      <c r="D2840" s="14" t="s">
        <v>289</v>
      </c>
      <c r="E2840" s="18">
        <v>1</v>
      </c>
      <c r="F2840" s="18">
        <v>140</v>
      </c>
      <c r="G2840" s="19">
        <f t="shared" si="186"/>
        <v>0.29166666666666669</v>
      </c>
    </row>
    <row r="2841" spans="1:7" ht="15.75">
      <c r="A2841" s="14" t="s">
        <v>290</v>
      </c>
      <c r="B2841" s="13">
        <v>2</v>
      </c>
      <c r="C2841" s="32" t="s">
        <v>129</v>
      </c>
      <c r="D2841" s="14" t="s">
        <v>291</v>
      </c>
      <c r="E2841" s="18">
        <v>1</v>
      </c>
      <c r="F2841" s="18">
        <v>340</v>
      </c>
      <c r="G2841" s="19">
        <f t="shared" si="186"/>
        <v>0.70833333333333337</v>
      </c>
    </row>
    <row r="2842" spans="1:7" ht="15.75">
      <c r="A2842" s="14"/>
      <c r="B2842" s="21"/>
      <c r="C2842" s="32" t="s">
        <v>128</v>
      </c>
      <c r="D2842" s="14" t="s">
        <v>289</v>
      </c>
      <c r="E2842" s="18">
        <v>1</v>
      </c>
      <c r="F2842" s="18">
        <v>140</v>
      </c>
      <c r="G2842" s="19">
        <f t="shared" si="186"/>
        <v>0.29166666666666669</v>
      </c>
    </row>
    <row r="2843" spans="1:7" ht="15.75">
      <c r="A2843" s="14" t="s">
        <v>292</v>
      </c>
      <c r="B2843" s="13">
        <v>2</v>
      </c>
      <c r="C2843" s="32" t="s">
        <v>129</v>
      </c>
      <c r="D2843" s="14" t="s">
        <v>291</v>
      </c>
      <c r="E2843" s="18">
        <v>1</v>
      </c>
      <c r="F2843" s="18">
        <v>340</v>
      </c>
      <c r="G2843" s="19">
        <f t="shared" si="186"/>
        <v>0.70833333333333337</v>
      </c>
    </row>
    <row r="2844" spans="1:7" ht="15.75">
      <c r="A2844" s="14"/>
      <c r="B2844" s="21"/>
      <c r="C2844" s="32" t="s">
        <v>127</v>
      </c>
      <c r="D2844" s="14" t="s">
        <v>287</v>
      </c>
      <c r="E2844" s="18">
        <v>1</v>
      </c>
      <c r="F2844" s="18">
        <v>140</v>
      </c>
      <c r="G2844" s="19">
        <f t="shared" si="186"/>
        <v>0.29166666666666669</v>
      </c>
    </row>
    <row r="2845" spans="1:7" ht="15.75">
      <c r="A2845" s="14" t="s">
        <v>293</v>
      </c>
      <c r="B2845" s="13">
        <v>1</v>
      </c>
      <c r="C2845" s="32" t="s">
        <v>128</v>
      </c>
      <c r="D2845" s="14" t="s">
        <v>289</v>
      </c>
      <c r="E2845" s="18">
        <v>2</v>
      </c>
      <c r="F2845" s="18">
        <v>280</v>
      </c>
      <c r="G2845" s="19">
        <f t="shared" ref="G2845:G2848" si="187">F2845/280</f>
        <v>1</v>
      </c>
    </row>
    <row r="2846" spans="1:7" ht="15.75">
      <c r="A2846" s="14" t="s">
        <v>294</v>
      </c>
      <c r="B2846" s="13">
        <v>1</v>
      </c>
      <c r="C2846" s="32" t="s">
        <v>127</v>
      </c>
      <c r="D2846" s="14" t="s">
        <v>287</v>
      </c>
      <c r="E2846" s="18">
        <v>2</v>
      </c>
      <c r="F2846" s="18">
        <v>280</v>
      </c>
      <c r="G2846" s="19">
        <f t="shared" si="187"/>
        <v>1</v>
      </c>
    </row>
    <row r="2847" spans="1:7" ht="15.75">
      <c r="A2847" s="14" t="s">
        <v>295</v>
      </c>
      <c r="B2847" s="13">
        <v>2</v>
      </c>
      <c r="C2847" s="32" t="s">
        <v>128</v>
      </c>
      <c r="D2847" s="14" t="s">
        <v>289</v>
      </c>
      <c r="E2847" s="18">
        <v>1</v>
      </c>
      <c r="F2847" s="18">
        <v>140</v>
      </c>
      <c r="G2847" s="19">
        <f t="shared" si="187"/>
        <v>0.5</v>
      </c>
    </row>
    <row r="2848" spans="1:7" ht="15.75">
      <c r="A2848" s="14"/>
      <c r="B2848" s="21"/>
      <c r="C2848" s="32" t="s">
        <v>127</v>
      </c>
      <c r="D2848" s="14" t="s">
        <v>287</v>
      </c>
      <c r="E2848" s="18">
        <v>1</v>
      </c>
      <c r="F2848" s="18">
        <v>140</v>
      </c>
      <c r="G2848" s="19">
        <f t="shared" si="187"/>
        <v>0.5</v>
      </c>
    </row>
    <row r="2849" spans="1:7" ht="15.75">
      <c r="A2849" s="14" t="s">
        <v>296</v>
      </c>
      <c r="B2849" s="13">
        <v>1</v>
      </c>
      <c r="C2849" s="32" t="s">
        <v>126</v>
      </c>
      <c r="D2849" s="14" t="s">
        <v>286</v>
      </c>
      <c r="E2849" s="18">
        <v>2</v>
      </c>
      <c r="F2849" s="18">
        <v>680</v>
      </c>
      <c r="G2849" s="19">
        <f t="shared" ref="G2849:G2852" si="188">F2849/680</f>
        <v>1</v>
      </c>
    </row>
    <row r="2850" spans="1:7" ht="15.75">
      <c r="A2850" s="14" t="s">
        <v>297</v>
      </c>
      <c r="B2850" s="13">
        <v>1</v>
      </c>
      <c r="C2850" s="32" t="s">
        <v>129</v>
      </c>
      <c r="D2850" s="14" t="s">
        <v>291</v>
      </c>
      <c r="E2850" s="18">
        <v>2</v>
      </c>
      <c r="F2850" s="18">
        <v>680</v>
      </c>
      <c r="G2850" s="19">
        <f t="shared" si="188"/>
        <v>1</v>
      </c>
    </row>
    <row r="2851" spans="1:7" ht="15.75">
      <c r="A2851" s="14" t="s">
        <v>298</v>
      </c>
      <c r="B2851" s="13">
        <v>2</v>
      </c>
      <c r="C2851" s="32" t="s">
        <v>126</v>
      </c>
      <c r="D2851" s="14" t="s">
        <v>286</v>
      </c>
      <c r="E2851" s="18">
        <v>1</v>
      </c>
      <c r="F2851" s="18">
        <v>340</v>
      </c>
      <c r="G2851" s="19">
        <f t="shared" si="188"/>
        <v>0.5</v>
      </c>
    </row>
    <row r="2852" spans="1:7" ht="15.75">
      <c r="A2852" s="16"/>
      <c r="B2852" s="21"/>
      <c r="C2852" s="32" t="s">
        <v>129</v>
      </c>
      <c r="D2852" s="14" t="s">
        <v>291</v>
      </c>
      <c r="E2852" s="18">
        <v>1</v>
      </c>
      <c r="F2852" s="18">
        <v>340</v>
      </c>
      <c r="G2852" s="19">
        <f t="shared" si="188"/>
        <v>0.5</v>
      </c>
    </row>
    <row r="2853" spans="1:7" ht="15.75">
      <c r="A2853" s="16" t="s">
        <v>196</v>
      </c>
      <c r="B2853" s="21">
        <v>2</v>
      </c>
      <c r="C2853" s="25">
        <v>4714781020770</v>
      </c>
      <c r="D2853" s="27" t="s">
        <v>305</v>
      </c>
      <c r="E2853" s="18">
        <v>2</v>
      </c>
      <c r="F2853" s="17">
        <v>280</v>
      </c>
      <c r="G2853" s="22">
        <v>0.65116279069767447</v>
      </c>
    </row>
    <row r="2854" spans="1:7" ht="15.75">
      <c r="A2854" s="16"/>
      <c r="B2854" s="21"/>
      <c r="C2854" s="25">
        <v>4714781020954</v>
      </c>
      <c r="D2854" s="27" t="s">
        <v>183</v>
      </c>
      <c r="E2854" s="17">
        <v>1</v>
      </c>
      <c r="F2854" s="17">
        <v>150</v>
      </c>
      <c r="G2854" s="22">
        <v>0.34883720930232559</v>
      </c>
    </row>
    <row r="2855" spans="1:7" ht="15.75">
      <c r="A2855" s="16" t="s">
        <v>306</v>
      </c>
      <c r="B2855" s="21">
        <v>2</v>
      </c>
      <c r="C2855" s="25">
        <v>4714781020787</v>
      </c>
      <c r="D2855" s="27" t="s">
        <v>307</v>
      </c>
      <c r="E2855" s="17">
        <v>2</v>
      </c>
      <c r="F2855" s="17">
        <v>280</v>
      </c>
      <c r="G2855" s="22">
        <v>0.65116279069767447</v>
      </c>
    </row>
    <row r="2856" spans="1:7" ht="15.75">
      <c r="A2856" s="16"/>
      <c r="B2856" s="21"/>
      <c r="C2856" s="25">
        <v>4714781020954</v>
      </c>
      <c r="D2856" s="16" t="s">
        <v>183</v>
      </c>
      <c r="E2856" s="17">
        <v>1</v>
      </c>
      <c r="F2856" s="17">
        <v>150</v>
      </c>
      <c r="G2856" s="22">
        <v>0.34883720930232559</v>
      </c>
    </row>
    <row r="2857" spans="1:7" ht="15.75">
      <c r="A2857" s="16" t="s">
        <v>308</v>
      </c>
      <c r="B2857" s="21">
        <v>3</v>
      </c>
      <c r="C2857" s="25">
        <v>4714781020770</v>
      </c>
      <c r="D2857" s="27" t="s">
        <v>305</v>
      </c>
      <c r="E2857" s="17">
        <v>1</v>
      </c>
      <c r="F2857" s="17">
        <v>140</v>
      </c>
      <c r="G2857" s="22">
        <v>0.32558139534883723</v>
      </c>
    </row>
    <row r="2858" spans="1:7" ht="15.75">
      <c r="A2858" s="16"/>
      <c r="B2858" s="21"/>
      <c r="C2858" s="25">
        <v>4714781020787</v>
      </c>
      <c r="D2858" s="16" t="s">
        <v>307</v>
      </c>
      <c r="E2858" s="17">
        <v>1</v>
      </c>
      <c r="F2858" s="17">
        <v>140</v>
      </c>
      <c r="G2858" s="22">
        <v>0.32558139534883723</v>
      </c>
    </row>
    <row r="2859" spans="1:7" ht="15.75">
      <c r="A2859" s="16"/>
      <c r="B2859" s="21"/>
      <c r="C2859" s="25">
        <v>4714781020954</v>
      </c>
      <c r="D2859" s="16" t="s">
        <v>183</v>
      </c>
      <c r="E2859" s="17">
        <v>1</v>
      </c>
      <c r="F2859" s="17">
        <v>150</v>
      </c>
      <c r="G2859" s="22">
        <v>0.34883720930232559</v>
      </c>
    </row>
    <row r="2860" spans="1:7" ht="15.75">
      <c r="A2860" s="27" t="s">
        <v>187</v>
      </c>
      <c r="B2860" s="21">
        <v>1</v>
      </c>
      <c r="C2860" s="25">
        <v>4714781020954</v>
      </c>
      <c r="D2860" s="14" t="s">
        <v>2096</v>
      </c>
      <c r="E2860" s="17">
        <v>4</v>
      </c>
      <c r="F2860" s="17">
        <v>570</v>
      </c>
      <c r="G2860" s="22">
        <f>F2860/570</f>
        <v>1</v>
      </c>
    </row>
    <row r="2861" spans="1:7" ht="15.75">
      <c r="A2861" s="27" t="s">
        <v>309</v>
      </c>
      <c r="B2861" s="21">
        <v>1</v>
      </c>
      <c r="C2861" s="25">
        <v>4714781020824</v>
      </c>
      <c r="D2861" s="26" t="s">
        <v>2097</v>
      </c>
      <c r="E2861" s="17">
        <v>5</v>
      </c>
      <c r="F2861" s="17">
        <v>1700</v>
      </c>
      <c r="G2861" s="22">
        <f t="shared" ref="G2861:G2872" si="189">F2861/1700</f>
        <v>1</v>
      </c>
    </row>
    <row r="2862" spans="1:7" ht="15.75">
      <c r="A2862" s="27" t="s">
        <v>310</v>
      </c>
      <c r="B2862" s="21">
        <v>1</v>
      </c>
      <c r="C2862" s="25">
        <v>4714781020831</v>
      </c>
      <c r="D2862" s="26" t="s">
        <v>2098</v>
      </c>
      <c r="E2862" s="17">
        <v>5</v>
      </c>
      <c r="F2862" s="17">
        <v>1700</v>
      </c>
      <c r="G2862" s="22">
        <f t="shared" si="189"/>
        <v>1</v>
      </c>
    </row>
    <row r="2863" spans="1:7" ht="15.75">
      <c r="A2863" s="27" t="s">
        <v>311</v>
      </c>
      <c r="B2863" s="21">
        <v>2</v>
      </c>
      <c r="C2863" s="25">
        <v>4714781020824</v>
      </c>
      <c r="D2863" s="26" t="s">
        <v>2099</v>
      </c>
      <c r="E2863" s="17">
        <v>2</v>
      </c>
      <c r="F2863" s="17">
        <v>700</v>
      </c>
      <c r="G2863" s="22">
        <f t="shared" si="189"/>
        <v>0.41176470588235292</v>
      </c>
    </row>
    <row r="2864" spans="1:7" ht="15.75">
      <c r="A2864" s="27"/>
      <c r="B2864" s="21"/>
      <c r="C2864" s="25">
        <v>4714781020831</v>
      </c>
      <c r="D2864" s="26" t="s">
        <v>2100</v>
      </c>
      <c r="E2864" s="17">
        <v>3</v>
      </c>
      <c r="F2864" s="17">
        <v>1000</v>
      </c>
      <c r="G2864" s="22">
        <f t="shared" si="189"/>
        <v>0.58823529411764708</v>
      </c>
    </row>
    <row r="2865" spans="1:7" ht="15.75">
      <c r="A2865" s="27" t="s">
        <v>312</v>
      </c>
      <c r="B2865" s="21">
        <v>2</v>
      </c>
      <c r="C2865" s="25">
        <v>4714781020824</v>
      </c>
      <c r="D2865" s="26" t="s">
        <v>2101</v>
      </c>
      <c r="E2865" s="17">
        <v>3</v>
      </c>
      <c r="F2865" s="17">
        <v>1000</v>
      </c>
      <c r="G2865" s="22">
        <f t="shared" si="189"/>
        <v>0.58823529411764708</v>
      </c>
    </row>
    <row r="2866" spans="1:7" ht="15.75">
      <c r="A2866" s="27"/>
      <c r="B2866" s="21"/>
      <c r="C2866" s="25">
        <v>4714781020831</v>
      </c>
      <c r="D2866" s="26" t="s">
        <v>2102</v>
      </c>
      <c r="E2866" s="17">
        <v>2</v>
      </c>
      <c r="F2866" s="17">
        <v>700</v>
      </c>
      <c r="G2866" s="22">
        <f t="shared" si="189"/>
        <v>0.41176470588235292</v>
      </c>
    </row>
    <row r="2867" spans="1:7" ht="15.75">
      <c r="A2867" s="27" t="s">
        <v>313</v>
      </c>
      <c r="B2867" s="21">
        <v>1</v>
      </c>
      <c r="C2867" s="25">
        <v>4714781020848</v>
      </c>
      <c r="D2867" s="26" t="s">
        <v>2103</v>
      </c>
      <c r="E2867" s="17">
        <v>5</v>
      </c>
      <c r="F2867" s="17">
        <v>1700</v>
      </c>
      <c r="G2867" s="22">
        <f t="shared" si="189"/>
        <v>1</v>
      </c>
    </row>
    <row r="2868" spans="1:7" ht="15.75">
      <c r="A2868" s="27" t="s">
        <v>314</v>
      </c>
      <c r="B2868" s="21">
        <v>1</v>
      </c>
      <c r="C2868" s="25">
        <v>4714781020855</v>
      </c>
      <c r="D2868" s="26" t="s">
        <v>2104</v>
      </c>
      <c r="E2868" s="17">
        <v>5</v>
      </c>
      <c r="F2868" s="17">
        <v>1700</v>
      </c>
      <c r="G2868" s="22">
        <f t="shared" si="189"/>
        <v>1</v>
      </c>
    </row>
    <row r="2869" spans="1:7" ht="15.75">
      <c r="A2869" s="27" t="s">
        <v>315</v>
      </c>
      <c r="B2869" s="21">
        <v>2</v>
      </c>
      <c r="C2869" s="25">
        <v>4714781020848</v>
      </c>
      <c r="D2869" s="26" t="s">
        <v>2105</v>
      </c>
      <c r="E2869" s="17">
        <v>2</v>
      </c>
      <c r="F2869" s="17">
        <v>700</v>
      </c>
      <c r="G2869" s="22">
        <f t="shared" si="189"/>
        <v>0.41176470588235292</v>
      </c>
    </row>
    <row r="2870" spans="1:7" ht="15.75">
      <c r="A2870" s="27"/>
      <c r="B2870" s="21"/>
      <c r="C2870" s="25">
        <v>4714781020855</v>
      </c>
      <c r="D2870" s="26" t="s">
        <v>2106</v>
      </c>
      <c r="E2870" s="17">
        <v>3</v>
      </c>
      <c r="F2870" s="17">
        <v>1000</v>
      </c>
      <c r="G2870" s="22">
        <f t="shared" si="189"/>
        <v>0.58823529411764708</v>
      </c>
    </row>
    <row r="2871" spans="1:7" ht="15.75">
      <c r="A2871" s="27" t="s">
        <v>316</v>
      </c>
      <c r="B2871" s="21">
        <v>2</v>
      </c>
      <c r="C2871" s="25">
        <v>4714781020848</v>
      </c>
      <c r="D2871" s="26" t="s">
        <v>2107</v>
      </c>
      <c r="E2871" s="17">
        <v>3</v>
      </c>
      <c r="F2871" s="17">
        <v>1000</v>
      </c>
      <c r="G2871" s="22">
        <f t="shared" si="189"/>
        <v>0.58823529411764708</v>
      </c>
    </row>
    <row r="2872" spans="1:7" ht="15.75">
      <c r="A2872" s="16"/>
      <c r="B2872" s="21"/>
      <c r="C2872" s="25">
        <v>4714781020855</v>
      </c>
      <c r="D2872" s="26" t="s">
        <v>2108</v>
      </c>
      <c r="E2872" s="17">
        <v>2</v>
      </c>
      <c r="F2872" s="17">
        <v>700</v>
      </c>
      <c r="G2872" s="22">
        <f t="shared" si="189"/>
        <v>0.41176470588235292</v>
      </c>
    </row>
    <row r="2873" spans="1:7" ht="15.75">
      <c r="A2873" s="16" t="s">
        <v>338</v>
      </c>
      <c r="B2873" s="13">
        <v>2</v>
      </c>
      <c r="C2873" s="36">
        <v>4714781020954</v>
      </c>
      <c r="D2873" s="16" t="s">
        <v>337</v>
      </c>
      <c r="E2873" s="18">
        <v>1</v>
      </c>
      <c r="F2873" s="18">
        <v>140</v>
      </c>
      <c r="G2873" s="22">
        <f t="shared" ref="G2873:G2887" si="190">F2873/390</f>
        <v>0.35897435897435898</v>
      </c>
    </row>
    <row r="2874" spans="1:7" ht="15.75">
      <c r="A2874" s="16"/>
      <c r="B2874" s="21"/>
      <c r="C2874" s="36">
        <v>4714781020794</v>
      </c>
      <c r="D2874" s="14" t="s">
        <v>339</v>
      </c>
      <c r="E2874" s="18">
        <v>2</v>
      </c>
      <c r="F2874" s="18">
        <v>250</v>
      </c>
      <c r="G2874" s="22">
        <f t="shared" si="190"/>
        <v>0.64102564102564108</v>
      </c>
    </row>
    <row r="2875" spans="1:7" ht="15.75">
      <c r="A2875" s="16" t="s">
        <v>340</v>
      </c>
      <c r="B2875" s="13">
        <v>2</v>
      </c>
      <c r="C2875" s="36">
        <v>4714781020954</v>
      </c>
      <c r="D2875" s="16" t="s">
        <v>337</v>
      </c>
      <c r="E2875" s="18">
        <v>1</v>
      </c>
      <c r="F2875" s="18">
        <v>140</v>
      </c>
      <c r="G2875" s="22">
        <f t="shared" si="190"/>
        <v>0.35897435897435898</v>
      </c>
    </row>
    <row r="2876" spans="1:7" ht="15.75">
      <c r="A2876" s="16"/>
      <c r="B2876" s="21"/>
      <c r="C2876" s="36">
        <v>4714781020800</v>
      </c>
      <c r="D2876" s="14" t="s">
        <v>341</v>
      </c>
      <c r="E2876" s="18">
        <v>2</v>
      </c>
      <c r="F2876" s="18">
        <v>250</v>
      </c>
      <c r="G2876" s="22">
        <f t="shared" si="190"/>
        <v>0.64102564102564108</v>
      </c>
    </row>
    <row r="2877" spans="1:7" ht="15.75">
      <c r="A2877" s="16" t="s">
        <v>342</v>
      </c>
      <c r="B2877" s="13">
        <v>2</v>
      </c>
      <c r="C2877" s="36">
        <v>4714781020954</v>
      </c>
      <c r="D2877" s="16" t="s">
        <v>337</v>
      </c>
      <c r="E2877" s="18">
        <v>1</v>
      </c>
      <c r="F2877" s="18">
        <v>140</v>
      </c>
      <c r="G2877" s="22">
        <f t="shared" si="190"/>
        <v>0.35897435897435898</v>
      </c>
    </row>
    <row r="2878" spans="1:7" ht="15.75">
      <c r="A2878" s="16"/>
      <c r="B2878" s="21"/>
      <c r="C2878" s="36">
        <v>4714781020817</v>
      </c>
      <c r="D2878" s="14" t="s">
        <v>343</v>
      </c>
      <c r="E2878" s="18">
        <v>2</v>
      </c>
      <c r="F2878" s="18">
        <v>250</v>
      </c>
      <c r="G2878" s="22">
        <f t="shared" si="190"/>
        <v>0.64102564102564108</v>
      </c>
    </row>
    <row r="2879" spans="1:7" ht="15.75">
      <c r="A2879" s="16" t="s">
        <v>185</v>
      </c>
      <c r="B2879" s="13">
        <v>3</v>
      </c>
      <c r="C2879" s="36">
        <v>4714781020954</v>
      </c>
      <c r="D2879" s="16" t="s">
        <v>337</v>
      </c>
      <c r="E2879" s="18">
        <v>1</v>
      </c>
      <c r="F2879" s="18">
        <v>140</v>
      </c>
      <c r="G2879" s="22">
        <f t="shared" si="190"/>
        <v>0.35897435897435898</v>
      </c>
    </row>
    <row r="2880" spans="1:7" ht="15.75">
      <c r="A2880" s="16"/>
      <c r="B2880" s="21"/>
      <c r="C2880" s="36">
        <v>4714781020794</v>
      </c>
      <c r="D2880" s="14" t="s">
        <v>339</v>
      </c>
      <c r="E2880" s="18">
        <v>1</v>
      </c>
      <c r="F2880" s="18">
        <v>125</v>
      </c>
      <c r="G2880" s="22">
        <f t="shared" si="190"/>
        <v>0.32051282051282054</v>
      </c>
    </row>
    <row r="2881" spans="1:7" ht="15.75">
      <c r="A2881" s="16"/>
      <c r="B2881" s="21"/>
      <c r="C2881" s="36">
        <v>4714781020800</v>
      </c>
      <c r="D2881" s="14" t="s">
        <v>341</v>
      </c>
      <c r="E2881" s="18">
        <v>1</v>
      </c>
      <c r="F2881" s="18">
        <v>125</v>
      </c>
      <c r="G2881" s="22">
        <f t="shared" si="190"/>
        <v>0.32051282051282054</v>
      </c>
    </row>
    <row r="2882" spans="1:7" ht="15.75">
      <c r="A2882" s="16" t="s">
        <v>344</v>
      </c>
      <c r="B2882" s="13">
        <v>3</v>
      </c>
      <c r="C2882" s="36">
        <v>4714781020954</v>
      </c>
      <c r="D2882" s="16" t="s">
        <v>337</v>
      </c>
      <c r="E2882" s="18">
        <v>1</v>
      </c>
      <c r="F2882" s="18">
        <v>140</v>
      </c>
      <c r="G2882" s="22">
        <f t="shared" si="190"/>
        <v>0.35897435897435898</v>
      </c>
    </row>
    <row r="2883" spans="1:7" ht="15.75">
      <c r="A2883" s="16"/>
      <c r="B2883" s="21"/>
      <c r="C2883" s="36">
        <v>4714781020794</v>
      </c>
      <c r="D2883" s="14" t="s">
        <v>339</v>
      </c>
      <c r="E2883" s="18">
        <v>1</v>
      </c>
      <c r="F2883" s="18">
        <v>125</v>
      </c>
      <c r="G2883" s="22">
        <f t="shared" si="190"/>
        <v>0.32051282051282054</v>
      </c>
    </row>
    <row r="2884" spans="1:7" ht="15.75">
      <c r="A2884" s="16"/>
      <c r="B2884" s="21"/>
      <c r="C2884" s="36">
        <v>4714781020817</v>
      </c>
      <c r="D2884" s="14" t="s">
        <v>343</v>
      </c>
      <c r="E2884" s="18">
        <v>1</v>
      </c>
      <c r="F2884" s="18">
        <v>125</v>
      </c>
      <c r="G2884" s="22">
        <f t="shared" si="190"/>
        <v>0.32051282051282054</v>
      </c>
    </row>
    <row r="2885" spans="1:7" ht="15.75">
      <c r="A2885" s="16" t="s">
        <v>345</v>
      </c>
      <c r="B2885" s="13">
        <v>3</v>
      </c>
      <c r="C2885" s="36">
        <v>4714781020954</v>
      </c>
      <c r="D2885" s="16" t="s">
        <v>337</v>
      </c>
      <c r="E2885" s="18">
        <v>1</v>
      </c>
      <c r="F2885" s="18">
        <v>140</v>
      </c>
      <c r="G2885" s="22">
        <f t="shared" si="190"/>
        <v>0.35897435897435898</v>
      </c>
    </row>
    <row r="2886" spans="1:7" ht="15.75">
      <c r="A2886" s="16"/>
      <c r="B2886" s="21"/>
      <c r="C2886" s="36">
        <v>4714781020800</v>
      </c>
      <c r="D2886" s="16" t="s">
        <v>341</v>
      </c>
      <c r="E2886" s="18">
        <v>1</v>
      </c>
      <c r="F2886" s="18">
        <v>125</v>
      </c>
      <c r="G2886" s="22">
        <f t="shared" si="190"/>
        <v>0.32051282051282054</v>
      </c>
    </row>
    <row r="2887" spans="1:7" ht="15.75">
      <c r="A2887" s="16"/>
      <c r="B2887" s="21"/>
      <c r="C2887" s="36">
        <v>4714781020817</v>
      </c>
      <c r="D2887" s="14" t="s">
        <v>343</v>
      </c>
      <c r="E2887" s="18">
        <v>1</v>
      </c>
      <c r="F2887" s="18">
        <v>125</v>
      </c>
      <c r="G2887" s="22">
        <f t="shared" si="190"/>
        <v>0.32051282051282054</v>
      </c>
    </row>
    <row r="2888" spans="1:7" ht="15.75">
      <c r="A2888" s="16" t="s">
        <v>163</v>
      </c>
      <c r="B2888" s="13">
        <v>3</v>
      </c>
      <c r="C2888" s="36">
        <v>4714781021005</v>
      </c>
      <c r="D2888" s="16" t="s">
        <v>167</v>
      </c>
      <c r="E2888" s="18">
        <v>1</v>
      </c>
      <c r="F2888" s="18">
        <v>133</v>
      </c>
      <c r="G2888" s="19">
        <f t="shared" ref="G2888:G2893" si="191">F2888/399</f>
        <v>0.33333333333333331</v>
      </c>
    </row>
    <row r="2889" spans="1:7" ht="15.75">
      <c r="A2889" s="16"/>
      <c r="B2889" s="13"/>
      <c r="C2889" s="36">
        <v>4714781021012</v>
      </c>
      <c r="D2889" s="16" t="s">
        <v>168</v>
      </c>
      <c r="E2889" s="18">
        <v>1</v>
      </c>
      <c r="F2889" s="18">
        <v>133</v>
      </c>
      <c r="G2889" s="19">
        <f t="shared" si="191"/>
        <v>0.33333333333333331</v>
      </c>
    </row>
    <row r="2890" spans="1:7" ht="15.75">
      <c r="A2890" s="16"/>
      <c r="B2890" s="13"/>
      <c r="C2890" s="36">
        <v>4714781021029</v>
      </c>
      <c r="D2890" s="16" t="s">
        <v>169</v>
      </c>
      <c r="E2890" s="18">
        <v>1</v>
      </c>
      <c r="F2890" s="18">
        <v>133</v>
      </c>
      <c r="G2890" s="19">
        <f t="shared" si="191"/>
        <v>0.33333333333333331</v>
      </c>
    </row>
    <row r="2891" spans="1:7" ht="15.75">
      <c r="A2891" s="16" t="s">
        <v>164</v>
      </c>
      <c r="B2891" s="13">
        <v>1</v>
      </c>
      <c r="C2891" s="36">
        <v>4714781021005</v>
      </c>
      <c r="D2891" s="16" t="s">
        <v>167</v>
      </c>
      <c r="E2891" s="18">
        <v>3</v>
      </c>
      <c r="F2891" s="18">
        <v>399</v>
      </c>
      <c r="G2891" s="19">
        <f t="shared" si="191"/>
        <v>1</v>
      </c>
    </row>
    <row r="2892" spans="1:7" ht="15.75">
      <c r="A2892" s="16" t="s">
        <v>165</v>
      </c>
      <c r="B2892" s="13">
        <v>1</v>
      </c>
      <c r="C2892" s="36">
        <v>4714781021012</v>
      </c>
      <c r="D2892" s="16" t="s">
        <v>168</v>
      </c>
      <c r="E2892" s="18">
        <v>3</v>
      </c>
      <c r="F2892" s="18">
        <v>399</v>
      </c>
      <c r="G2892" s="19">
        <f t="shared" si="191"/>
        <v>1</v>
      </c>
    </row>
    <row r="2893" spans="1:7" ht="15.75">
      <c r="A2893" s="16" t="s">
        <v>166</v>
      </c>
      <c r="B2893" s="13">
        <v>1</v>
      </c>
      <c r="C2893" s="36">
        <v>4714781021029</v>
      </c>
      <c r="D2893" s="16" t="s">
        <v>169</v>
      </c>
      <c r="E2893" s="18">
        <v>3</v>
      </c>
      <c r="F2893" s="18">
        <v>399</v>
      </c>
      <c r="G2893" s="19">
        <f t="shared" si="191"/>
        <v>1</v>
      </c>
    </row>
    <row r="2894" spans="1:7" ht="15.75">
      <c r="A2894" s="16" t="s">
        <v>346</v>
      </c>
      <c r="B2894" s="13">
        <v>1</v>
      </c>
      <c r="C2894" s="36">
        <v>4714781020282</v>
      </c>
      <c r="D2894" s="16" t="s">
        <v>330</v>
      </c>
      <c r="E2894" s="18">
        <v>2</v>
      </c>
      <c r="F2894" s="18">
        <v>580</v>
      </c>
      <c r="G2894" s="22">
        <f t="shared" ref="G2894:G2918" si="192">F2894/580</f>
        <v>1</v>
      </c>
    </row>
    <row r="2895" spans="1:7" ht="15.75">
      <c r="A2895" s="16" t="s">
        <v>347</v>
      </c>
      <c r="B2895" s="13">
        <v>1</v>
      </c>
      <c r="C2895" s="36">
        <v>4714781020299</v>
      </c>
      <c r="D2895" s="16" t="s">
        <v>318</v>
      </c>
      <c r="E2895" s="18">
        <v>2</v>
      </c>
      <c r="F2895" s="18">
        <v>580</v>
      </c>
      <c r="G2895" s="22">
        <f t="shared" si="192"/>
        <v>1</v>
      </c>
    </row>
    <row r="2896" spans="1:7" ht="15.75">
      <c r="A2896" s="16" t="s">
        <v>348</v>
      </c>
      <c r="B2896" s="13">
        <v>1</v>
      </c>
      <c r="C2896" s="36">
        <v>4714781024716</v>
      </c>
      <c r="D2896" s="16" t="s">
        <v>319</v>
      </c>
      <c r="E2896" s="18">
        <v>2</v>
      </c>
      <c r="F2896" s="18">
        <v>580</v>
      </c>
      <c r="G2896" s="22">
        <f t="shared" si="192"/>
        <v>1</v>
      </c>
    </row>
    <row r="2897" spans="1:7" ht="15.75">
      <c r="A2897" s="16" t="s">
        <v>349</v>
      </c>
      <c r="B2897" s="13">
        <v>1</v>
      </c>
      <c r="C2897" s="36">
        <v>4714781024730</v>
      </c>
      <c r="D2897" s="16" t="s">
        <v>320</v>
      </c>
      <c r="E2897" s="18">
        <v>2</v>
      </c>
      <c r="F2897" s="18">
        <v>580</v>
      </c>
      <c r="G2897" s="22">
        <f t="shared" si="192"/>
        <v>1</v>
      </c>
    </row>
    <row r="2898" spans="1:7" ht="15.75">
      <c r="A2898" s="16" t="s">
        <v>350</v>
      </c>
      <c r="B2898" s="13">
        <v>1</v>
      </c>
      <c r="C2898" s="36">
        <v>4714781024723</v>
      </c>
      <c r="D2898" s="14" t="s">
        <v>331</v>
      </c>
      <c r="E2898" s="18">
        <v>2</v>
      </c>
      <c r="F2898" s="18">
        <v>580</v>
      </c>
      <c r="G2898" s="22">
        <f t="shared" si="192"/>
        <v>1</v>
      </c>
    </row>
    <row r="2899" spans="1:7" ht="15.75">
      <c r="A2899" s="16" t="s">
        <v>351</v>
      </c>
      <c r="B2899" s="13">
        <v>1</v>
      </c>
      <c r="C2899" s="36">
        <v>4714781020282</v>
      </c>
      <c r="D2899" s="16" t="s">
        <v>332</v>
      </c>
      <c r="E2899" s="18">
        <v>1</v>
      </c>
      <c r="F2899" s="18">
        <v>290</v>
      </c>
      <c r="G2899" s="22">
        <f t="shared" si="192"/>
        <v>0.5</v>
      </c>
    </row>
    <row r="2900" spans="1:7" ht="15.75">
      <c r="A2900" s="16"/>
      <c r="B2900" s="21"/>
      <c r="C2900" s="36">
        <v>4714781020299</v>
      </c>
      <c r="D2900" s="16" t="s">
        <v>333</v>
      </c>
      <c r="E2900" s="18">
        <v>1</v>
      </c>
      <c r="F2900" s="18">
        <v>290</v>
      </c>
      <c r="G2900" s="22">
        <f t="shared" si="192"/>
        <v>0.5</v>
      </c>
    </row>
    <row r="2901" spans="1:7" ht="15.75">
      <c r="A2901" s="16" t="s">
        <v>352</v>
      </c>
      <c r="B2901" s="13">
        <v>2</v>
      </c>
      <c r="C2901" s="36">
        <v>4714781020282</v>
      </c>
      <c r="D2901" s="16" t="s">
        <v>332</v>
      </c>
      <c r="E2901" s="18">
        <v>1</v>
      </c>
      <c r="F2901" s="18">
        <v>290</v>
      </c>
      <c r="G2901" s="22">
        <f t="shared" si="192"/>
        <v>0.5</v>
      </c>
    </row>
    <row r="2902" spans="1:7" ht="15.75">
      <c r="A2902" s="16"/>
      <c r="B2902" s="21"/>
      <c r="C2902" s="36">
        <v>4714781024723</v>
      </c>
      <c r="D2902" s="16" t="s">
        <v>334</v>
      </c>
      <c r="E2902" s="18">
        <v>1</v>
      </c>
      <c r="F2902" s="18">
        <v>290</v>
      </c>
      <c r="G2902" s="22">
        <f t="shared" si="192"/>
        <v>0.5</v>
      </c>
    </row>
    <row r="2903" spans="1:7" ht="15.75">
      <c r="A2903" s="16" t="s">
        <v>353</v>
      </c>
      <c r="B2903" s="13">
        <v>2</v>
      </c>
      <c r="C2903" s="36">
        <v>4714781020282</v>
      </c>
      <c r="D2903" s="16" t="s">
        <v>332</v>
      </c>
      <c r="E2903" s="18">
        <v>1</v>
      </c>
      <c r="F2903" s="18">
        <v>290</v>
      </c>
      <c r="G2903" s="22">
        <f t="shared" si="192"/>
        <v>0.5</v>
      </c>
    </row>
    <row r="2904" spans="1:7" ht="15.75">
      <c r="A2904" s="16"/>
      <c r="B2904" s="21"/>
      <c r="C2904" s="36">
        <v>4714781024716</v>
      </c>
      <c r="D2904" s="16" t="s">
        <v>335</v>
      </c>
      <c r="E2904" s="18">
        <v>1</v>
      </c>
      <c r="F2904" s="18">
        <v>290</v>
      </c>
      <c r="G2904" s="22">
        <f t="shared" si="192"/>
        <v>0.5</v>
      </c>
    </row>
    <row r="2905" spans="1:7" ht="15.75">
      <c r="A2905" s="16" t="s">
        <v>354</v>
      </c>
      <c r="B2905" s="13">
        <v>2</v>
      </c>
      <c r="C2905" s="36">
        <v>4714781020282</v>
      </c>
      <c r="D2905" s="16" t="s">
        <v>332</v>
      </c>
      <c r="E2905" s="18">
        <v>1</v>
      </c>
      <c r="F2905" s="18">
        <v>290</v>
      </c>
      <c r="G2905" s="22">
        <f t="shared" si="192"/>
        <v>0.5</v>
      </c>
    </row>
    <row r="2906" spans="1:7" ht="15.75">
      <c r="A2906" s="16"/>
      <c r="B2906" s="21"/>
      <c r="C2906" s="36">
        <v>4714781024730</v>
      </c>
      <c r="D2906" s="16" t="s">
        <v>336</v>
      </c>
      <c r="E2906" s="18">
        <v>1</v>
      </c>
      <c r="F2906" s="18">
        <v>290</v>
      </c>
      <c r="G2906" s="22">
        <f t="shared" si="192"/>
        <v>0.5</v>
      </c>
    </row>
    <row r="2907" spans="1:7" ht="15.75">
      <c r="A2907" s="16" t="s">
        <v>355</v>
      </c>
      <c r="B2907" s="13">
        <v>2</v>
      </c>
      <c r="C2907" s="36">
        <v>4714781020299</v>
      </c>
      <c r="D2907" s="16" t="s">
        <v>333</v>
      </c>
      <c r="E2907" s="18">
        <v>1</v>
      </c>
      <c r="F2907" s="18">
        <v>290</v>
      </c>
      <c r="G2907" s="22">
        <f t="shared" si="192"/>
        <v>0.5</v>
      </c>
    </row>
    <row r="2908" spans="1:7" ht="15.75">
      <c r="A2908" s="16"/>
      <c r="B2908" s="21"/>
      <c r="C2908" s="36">
        <v>4714781024730</v>
      </c>
      <c r="D2908" s="16" t="s">
        <v>336</v>
      </c>
      <c r="E2908" s="18">
        <v>1</v>
      </c>
      <c r="F2908" s="18">
        <v>290</v>
      </c>
      <c r="G2908" s="22">
        <f t="shared" si="192"/>
        <v>0.5</v>
      </c>
    </row>
    <row r="2909" spans="1:7" ht="15.75">
      <c r="A2909" s="16" t="s">
        <v>356</v>
      </c>
      <c r="B2909" s="13">
        <v>2</v>
      </c>
      <c r="C2909" s="36">
        <v>4714781020299</v>
      </c>
      <c r="D2909" s="16" t="s">
        <v>333</v>
      </c>
      <c r="E2909" s="18">
        <v>1</v>
      </c>
      <c r="F2909" s="18">
        <v>290</v>
      </c>
      <c r="G2909" s="22">
        <f t="shared" si="192"/>
        <v>0.5</v>
      </c>
    </row>
    <row r="2910" spans="1:7" ht="15.75">
      <c r="A2910" s="16"/>
      <c r="B2910" s="21"/>
      <c r="C2910" s="36">
        <v>4714781024716</v>
      </c>
      <c r="D2910" s="16" t="s">
        <v>335</v>
      </c>
      <c r="E2910" s="18">
        <v>1</v>
      </c>
      <c r="F2910" s="18">
        <v>290</v>
      </c>
      <c r="G2910" s="22">
        <f t="shared" si="192"/>
        <v>0.5</v>
      </c>
    </row>
    <row r="2911" spans="1:7" ht="15.75">
      <c r="A2911" s="16" t="s">
        <v>357</v>
      </c>
      <c r="B2911" s="13">
        <v>2</v>
      </c>
      <c r="C2911" s="36">
        <v>4714781020299</v>
      </c>
      <c r="D2911" s="16" t="s">
        <v>333</v>
      </c>
      <c r="E2911" s="18">
        <v>1</v>
      </c>
      <c r="F2911" s="18">
        <v>290</v>
      </c>
      <c r="G2911" s="22">
        <f t="shared" si="192"/>
        <v>0.5</v>
      </c>
    </row>
    <row r="2912" spans="1:7" ht="15.75">
      <c r="A2912" s="16"/>
      <c r="B2912" s="21"/>
      <c r="C2912" s="36">
        <v>4714781024723</v>
      </c>
      <c r="D2912" s="16" t="s">
        <v>334</v>
      </c>
      <c r="E2912" s="18">
        <v>1</v>
      </c>
      <c r="F2912" s="18">
        <v>290</v>
      </c>
      <c r="G2912" s="22">
        <f t="shared" si="192"/>
        <v>0.5</v>
      </c>
    </row>
    <row r="2913" spans="1:7" ht="15.75">
      <c r="A2913" s="16" t="s">
        <v>358</v>
      </c>
      <c r="B2913" s="13">
        <v>2</v>
      </c>
      <c r="C2913" s="25">
        <v>4714781024723</v>
      </c>
      <c r="D2913" s="26" t="s">
        <v>334</v>
      </c>
      <c r="E2913" s="18">
        <v>1</v>
      </c>
      <c r="F2913" s="18">
        <v>290</v>
      </c>
      <c r="G2913" s="22">
        <f t="shared" si="192"/>
        <v>0.5</v>
      </c>
    </row>
    <row r="2914" spans="1:7" ht="15.75">
      <c r="A2914" s="16"/>
      <c r="B2914" s="21"/>
      <c r="C2914" s="25">
        <v>4714781024716</v>
      </c>
      <c r="D2914" s="26" t="s">
        <v>335</v>
      </c>
      <c r="E2914" s="18">
        <v>1</v>
      </c>
      <c r="F2914" s="18">
        <v>290</v>
      </c>
      <c r="G2914" s="22">
        <f t="shared" si="192"/>
        <v>0.5</v>
      </c>
    </row>
    <row r="2915" spans="1:7" ht="15.75">
      <c r="A2915" s="16" t="s">
        <v>359</v>
      </c>
      <c r="B2915" s="13">
        <v>2</v>
      </c>
      <c r="C2915" s="36">
        <v>4714781024723</v>
      </c>
      <c r="D2915" s="16" t="s">
        <v>334</v>
      </c>
      <c r="E2915" s="18">
        <v>1</v>
      </c>
      <c r="F2915" s="18">
        <v>290</v>
      </c>
      <c r="G2915" s="22">
        <f t="shared" si="192"/>
        <v>0.5</v>
      </c>
    </row>
    <row r="2916" spans="1:7" ht="15.75">
      <c r="A2916" s="16"/>
      <c r="B2916" s="21"/>
      <c r="C2916" s="36">
        <v>4714781024730</v>
      </c>
      <c r="D2916" s="16" t="s">
        <v>336</v>
      </c>
      <c r="E2916" s="18">
        <v>1</v>
      </c>
      <c r="F2916" s="18">
        <v>290</v>
      </c>
      <c r="G2916" s="22">
        <f t="shared" si="192"/>
        <v>0.5</v>
      </c>
    </row>
    <row r="2917" spans="1:7" ht="15.75">
      <c r="A2917" s="16" t="s">
        <v>360</v>
      </c>
      <c r="B2917" s="13">
        <v>2</v>
      </c>
      <c r="C2917" s="36">
        <v>4714781024716</v>
      </c>
      <c r="D2917" s="16" t="s">
        <v>335</v>
      </c>
      <c r="E2917" s="18">
        <v>1</v>
      </c>
      <c r="F2917" s="18">
        <v>290</v>
      </c>
      <c r="G2917" s="22">
        <f t="shared" si="192"/>
        <v>0.5</v>
      </c>
    </row>
    <row r="2918" spans="1:7" ht="15.75">
      <c r="A2918" s="16"/>
      <c r="B2918" s="21"/>
      <c r="C2918" s="36">
        <v>4714781024730</v>
      </c>
      <c r="D2918" s="16" t="s">
        <v>336</v>
      </c>
      <c r="E2918" s="18">
        <v>1</v>
      </c>
      <c r="F2918" s="18">
        <v>290</v>
      </c>
      <c r="G2918" s="22">
        <f t="shared" si="192"/>
        <v>0.5</v>
      </c>
    </row>
    <row r="2919" spans="1:7" ht="15.75">
      <c r="A2919" s="16" t="s">
        <v>361</v>
      </c>
      <c r="B2919" s="13">
        <v>1</v>
      </c>
      <c r="C2919" s="36">
        <v>4714781020107</v>
      </c>
      <c r="D2919" s="16" t="s">
        <v>184</v>
      </c>
      <c r="E2919" s="18">
        <v>2</v>
      </c>
      <c r="F2919" s="18">
        <v>740</v>
      </c>
      <c r="G2919" s="22">
        <f>F2919/740</f>
        <v>1</v>
      </c>
    </row>
    <row r="2920" spans="1:7" ht="15.75">
      <c r="A2920" s="16" t="s">
        <v>362</v>
      </c>
      <c r="B2920" s="13">
        <v>1</v>
      </c>
      <c r="C2920" s="36">
        <v>4714781020466</v>
      </c>
      <c r="D2920" s="14" t="s">
        <v>363</v>
      </c>
      <c r="E2920" s="18">
        <v>2</v>
      </c>
      <c r="F2920" s="18">
        <v>300</v>
      </c>
      <c r="G2920" s="22">
        <f t="shared" ref="G2920:G2928" si="193">F2920/300</f>
        <v>1</v>
      </c>
    </row>
    <row r="2921" spans="1:7" ht="15.75">
      <c r="A2921" s="16" t="s">
        <v>364</v>
      </c>
      <c r="B2921" s="13">
        <v>1</v>
      </c>
      <c r="C2921" s="36">
        <v>4714781020503</v>
      </c>
      <c r="D2921" s="14" t="s">
        <v>365</v>
      </c>
      <c r="E2921" s="18">
        <v>2</v>
      </c>
      <c r="F2921" s="18">
        <v>300</v>
      </c>
      <c r="G2921" s="22">
        <f t="shared" si="193"/>
        <v>1</v>
      </c>
    </row>
    <row r="2922" spans="1:7" ht="15.75">
      <c r="A2922" s="16" t="s">
        <v>366</v>
      </c>
      <c r="B2922" s="13">
        <v>1</v>
      </c>
      <c r="C2922" s="36">
        <v>4714781020558</v>
      </c>
      <c r="D2922" s="14" t="s">
        <v>367</v>
      </c>
      <c r="E2922" s="18">
        <v>2</v>
      </c>
      <c r="F2922" s="18">
        <v>300</v>
      </c>
      <c r="G2922" s="22">
        <f t="shared" si="193"/>
        <v>1</v>
      </c>
    </row>
    <row r="2923" spans="1:7" ht="15.75">
      <c r="A2923" s="16" t="s">
        <v>368</v>
      </c>
      <c r="B2923" s="13">
        <v>1</v>
      </c>
      <c r="C2923" s="36">
        <v>4714781020466</v>
      </c>
      <c r="D2923" s="14" t="s">
        <v>192</v>
      </c>
      <c r="E2923" s="18">
        <v>1</v>
      </c>
      <c r="F2923" s="18">
        <v>150</v>
      </c>
      <c r="G2923" s="22">
        <f t="shared" si="193"/>
        <v>0.5</v>
      </c>
    </row>
    <row r="2924" spans="1:7" ht="15.75">
      <c r="A2924" s="16"/>
      <c r="B2924" s="21"/>
      <c r="C2924" s="36">
        <v>4714781020503</v>
      </c>
      <c r="D2924" s="14" t="s">
        <v>191</v>
      </c>
      <c r="E2924" s="18">
        <v>1</v>
      </c>
      <c r="F2924" s="18">
        <v>150</v>
      </c>
      <c r="G2924" s="22">
        <f t="shared" si="193"/>
        <v>0.5</v>
      </c>
    </row>
    <row r="2925" spans="1:7" ht="15.75">
      <c r="A2925" s="16" t="s">
        <v>369</v>
      </c>
      <c r="B2925" s="13">
        <v>2</v>
      </c>
      <c r="C2925" s="36">
        <v>4714781020466</v>
      </c>
      <c r="D2925" s="14" t="s">
        <v>192</v>
      </c>
      <c r="E2925" s="18">
        <v>1</v>
      </c>
      <c r="F2925" s="18">
        <v>150</v>
      </c>
      <c r="G2925" s="22">
        <f t="shared" si="193"/>
        <v>0.5</v>
      </c>
    </row>
    <row r="2926" spans="1:7" ht="15.75">
      <c r="A2926" s="16"/>
      <c r="B2926" s="21"/>
      <c r="C2926" s="36">
        <v>4714781020558</v>
      </c>
      <c r="D2926" s="14" t="s">
        <v>189</v>
      </c>
      <c r="E2926" s="18">
        <v>1</v>
      </c>
      <c r="F2926" s="18">
        <v>150</v>
      </c>
      <c r="G2926" s="22">
        <f t="shared" si="193"/>
        <v>0.5</v>
      </c>
    </row>
    <row r="2927" spans="1:7" ht="15.75">
      <c r="A2927" s="16" t="s">
        <v>370</v>
      </c>
      <c r="B2927" s="13">
        <v>2</v>
      </c>
      <c r="C2927" s="36">
        <v>4714781020503</v>
      </c>
      <c r="D2927" s="14" t="s">
        <v>191</v>
      </c>
      <c r="E2927" s="18">
        <v>1</v>
      </c>
      <c r="F2927" s="18">
        <v>150</v>
      </c>
      <c r="G2927" s="22">
        <f t="shared" si="193"/>
        <v>0.5</v>
      </c>
    </row>
    <row r="2928" spans="1:7" ht="15.75">
      <c r="A2928" s="16"/>
      <c r="B2928" s="21"/>
      <c r="C2928" s="36">
        <v>4714781020558</v>
      </c>
      <c r="D2928" s="14" t="s">
        <v>189</v>
      </c>
      <c r="E2928" s="18">
        <v>1</v>
      </c>
      <c r="F2928" s="18">
        <v>150</v>
      </c>
      <c r="G2928" s="22">
        <f t="shared" si="193"/>
        <v>0.5</v>
      </c>
    </row>
    <row r="2929" spans="1:7" ht="15.75">
      <c r="A2929" s="16" t="s">
        <v>371</v>
      </c>
      <c r="B2929" s="13">
        <v>2</v>
      </c>
      <c r="C2929" s="36">
        <v>4714781020824</v>
      </c>
      <c r="D2929" s="16" t="s">
        <v>325</v>
      </c>
      <c r="E2929" s="18">
        <v>1</v>
      </c>
      <c r="F2929" s="18">
        <v>320</v>
      </c>
      <c r="G2929" s="22">
        <f t="shared" ref="G2929:G2940" si="194">F2929/455</f>
        <v>0.70329670329670335</v>
      </c>
    </row>
    <row r="2930" spans="1:7" ht="15.75">
      <c r="A2930" s="16"/>
      <c r="B2930" s="21"/>
      <c r="C2930" s="36">
        <v>4714781020800</v>
      </c>
      <c r="D2930" s="16" t="s">
        <v>271</v>
      </c>
      <c r="E2930" s="18">
        <v>1</v>
      </c>
      <c r="F2930" s="18">
        <v>135</v>
      </c>
      <c r="G2930" s="22">
        <f t="shared" si="194"/>
        <v>0.2967032967032967</v>
      </c>
    </row>
    <row r="2931" spans="1:7" ht="15.75">
      <c r="A2931" s="16" t="s">
        <v>372</v>
      </c>
      <c r="B2931" s="13">
        <v>2</v>
      </c>
      <c r="C2931" s="36">
        <v>4714781020824</v>
      </c>
      <c r="D2931" s="16" t="s">
        <v>325</v>
      </c>
      <c r="E2931" s="18">
        <v>1</v>
      </c>
      <c r="F2931" s="18">
        <v>320</v>
      </c>
      <c r="G2931" s="22">
        <f t="shared" si="194"/>
        <v>0.70329670329670335</v>
      </c>
    </row>
    <row r="2932" spans="1:7" ht="15.75">
      <c r="A2932" s="16"/>
      <c r="B2932" s="21"/>
      <c r="C2932" s="36">
        <v>4714781020817</v>
      </c>
      <c r="D2932" s="16" t="s">
        <v>303</v>
      </c>
      <c r="E2932" s="18">
        <v>1</v>
      </c>
      <c r="F2932" s="18">
        <v>135</v>
      </c>
      <c r="G2932" s="22">
        <f t="shared" si="194"/>
        <v>0.2967032967032967</v>
      </c>
    </row>
    <row r="2933" spans="1:7" ht="15.75">
      <c r="A2933" s="16" t="s">
        <v>373</v>
      </c>
      <c r="B2933" s="13">
        <v>2</v>
      </c>
      <c r="C2933" s="36">
        <v>4714781020824</v>
      </c>
      <c r="D2933" s="16" t="s">
        <v>325</v>
      </c>
      <c r="E2933" s="18">
        <v>1</v>
      </c>
      <c r="F2933" s="18">
        <v>320</v>
      </c>
      <c r="G2933" s="22">
        <f t="shared" si="194"/>
        <v>0.70329670329670335</v>
      </c>
    </row>
    <row r="2934" spans="1:7" ht="15.75">
      <c r="A2934" s="16"/>
      <c r="B2934" s="21"/>
      <c r="C2934" s="36">
        <v>4714781020794</v>
      </c>
      <c r="D2934" s="16" t="s">
        <v>264</v>
      </c>
      <c r="E2934" s="18">
        <v>1</v>
      </c>
      <c r="F2934" s="18">
        <v>135</v>
      </c>
      <c r="G2934" s="22">
        <f t="shared" si="194"/>
        <v>0.2967032967032967</v>
      </c>
    </row>
    <row r="2935" spans="1:7" ht="15.75">
      <c r="A2935" s="16" t="s">
        <v>374</v>
      </c>
      <c r="B2935" s="13">
        <v>2</v>
      </c>
      <c r="C2935" s="36">
        <v>4714781020831</v>
      </c>
      <c r="D2935" s="16" t="s">
        <v>326</v>
      </c>
      <c r="E2935" s="18">
        <v>1</v>
      </c>
      <c r="F2935" s="18">
        <v>320</v>
      </c>
      <c r="G2935" s="22">
        <f t="shared" si="194"/>
        <v>0.70329670329670335</v>
      </c>
    </row>
    <row r="2936" spans="1:7" ht="15.75">
      <c r="A2936" s="16"/>
      <c r="B2936" s="21"/>
      <c r="C2936" s="36">
        <v>4714781020817</v>
      </c>
      <c r="D2936" s="16" t="s">
        <v>303</v>
      </c>
      <c r="E2936" s="18">
        <v>1</v>
      </c>
      <c r="F2936" s="18">
        <v>135</v>
      </c>
      <c r="G2936" s="22">
        <f t="shared" si="194"/>
        <v>0.2967032967032967</v>
      </c>
    </row>
    <row r="2937" spans="1:7" ht="15.75">
      <c r="A2937" s="16" t="s">
        <v>375</v>
      </c>
      <c r="B2937" s="13">
        <v>2</v>
      </c>
      <c r="C2937" s="36">
        <v>4714781020831</v>
      </c>
      <c r="D2937" s="16" t="s">
        <v>326</v>
      </c>
      <c r="E2937" s="18">
        <v>1</v>
      </c>
      <c r="F2937" s="18">
        <v>320</v>
      </c>
      <c r="G2937" s="22">
        <f t="shared" si="194"/>
        <v>0.70329670329670335</v>
      </c>
    </row>
    <row r="2938" spans="1:7" ht="15.75">
      <c r="A2938" s="16"/>
      <c r="B2938" s="21"/>
      <c r="C2938" s="36">
        <v>4714781020800</v>
      </c>
      <c r="D2938" s="16" t="s">
        <v>271</v>
      </c>
      <c r="E2938" s="18">
        <v>1</v>
      </c>
      <c r="F2938" s="18">
        <v>135</v>
      </c>
      <c r="G2938" s="22">
        <f t="shared" si="194"/>
        <v>0.2967032967032967</v>
      </c>
    </row>
    <row r="2939" spans="1:7" ht="15.75">
      <c r="A2939" s="16" t="s">
        <v>376</v>
      </c>
      <c r="B2939" s="13">
        <v>2</v>
      </c>
      <c r="C2939" s="36">
        <v>4714781020831</v>
      </c>
      <c r="D2939" s="16" t="s">
        <v>326</v>
      </c>
      <c r="E2939" s="18">
        <v>1</v>
      </c>
      <c r="F2939" s="18">
        <v>320</v>
      </c>
      <c r="G2939" s="22">
        <f t="shared" si="194"/>
        <v>0.70329670329670335</v>
      </c>
    </row>
    <row r="2940" spans="1:7" ht="15.75">
      <c r="A2940" s="16"/>
      <c r="B2940" s="21"/>
      <c r="C2940" s="36">
        <v>4714781020794</v>
      </c>
      <c r="D2940" s="16" t="s">
        <v>264</v>
      </c>
      <c r="E2940" s="18">
        <v>1</v>
      </c>
      <c r="F2940" s="18">
        <v>135</v>
      </c>
      <c r="G2940" s="22">
        <f t="shared" si="194"/>
        <v>0.2967032967032967</v>
      </c>
    </row>
    <row r="2941" spans="1:7" ht="15.75">
      <c r="A2941" s="16" t="s">
        <v>377</v>
      </c>
      <c r="B2941" s="13">
        <v>2</v>
      </c>
      <c r="C2941" s="36">
        <v>4714781020848</v>
      </c>
      <c r="D2941" s="16" t="s">
        <v>322</v>
      </c>
      <c r="E2941" s="18">
        <v>1</v>
      </c>
      <c r="F2941" s="18">
        <v>340</v>
      </c>
      <c r="G2941" s="22">
        <f t="shared" ref="G2941:G2948" si="195">F2941/475</f>
        <v>0.71578947368421053</v>
      </c>
    </row>
    <row r="2942" spans="1:7" ht="15.75">
      <c r="A2942" s="16"/>
      <c r="B2942" s="21"/>
      <c r="C2942" s="36">
        <v>4714781020787</v>
      </c>
      <c r="D2942" s="16" t="s">
        <v>307</v>
      </c>
      <c r="E2942" s="18">
        <v>1</v>
      </c>
      <c r="F2942" s="18">
        <v>135</v>
      </c>
      <c r="G2942" s="22">
        <f t="shared" si="195"/>
        <v>0.28421052631578947</v>
      </c>
    </row>
    <row r="2943" spans="1:7" ht="15.75">
      <c r="A2943" s="16" t="s">
        <v>378</v>
      </c>
      <c r="B2943" s="13">
        <v>2</v>
      </c>
      <c r="C2943" s="36">
        <v>4714781020848</v>
      </c>
      <c r="D2943" s="16" t="s">
        <v>322</v>
      </c>
      <c r="E2943" s="18">
        <v>1</v>
      </c>
      <c r="F2943" s="18">
        <v>340</v>
      </c>
      <c r="G2943" s="22">
        <f t="shared" si="195"/>
        <v>0.71578947368421053</v>
      </c>
    </row>
    <row r="2944" spans="1:7" ht="15.75">
      <c r="A2944" s="16"/>
      <c r="B2944" s="21"/>
      <c r="C2944" s="36">
        <v>4714781020770</v>
      </c>
      <c r="D2944" s="16" t="s">
        <v>305</v>
      </c>
      <c r="E2944" s="18">
        <v>1</v>
      </c>
      <c r="F2944" s="18">
        <v>135</v>
      </c>
      <c r="G2944" s="22">
        <f t="shared" si="195"/>
        <v>0.28421052631578947</v>
      </c>
    </row>
    <row r="2945" spans="1:7" ht="15.75">
      <c r="A2945" s="16" t="s">
        <v>379</v>
      </c>
      <c r="B2945" s="13">
        <v>2</v>
      </c>
      <c r="C2945" s="36">
        <v>4714781020855</v>
      </c>
      <c r="D2945" s="16" t="s">
        <v>324</v>
      </c>
      <c r="E2945" s="18">
        <v>1</v>
      </c>
      <c r="F2945" s="18">
        <v>340</v>
      </c>
      <c r="G2945" s="22">
        <f t="shared" si="195"/>
        <v>0.71578947368421053</v>
      </c>
    </row>
    <row r="2946" spans="1:7" ht="15.75">
      <c r="A2946" s="16"/>
      <c r="B2946" s="21"/>
      <c r="C2946" s="36">
        <v>4714781020770</v>
      </c>
      <c r="D2946" s="16" t="s">
        <v>305</v>
      </c>
      <c r="E2946" s="18">
        <v>1</v>
      </c>
      <c r="F2946" s="18">
        <v>135</v>
      </c>
      <c r="G2946" s="22">
        <f t="shared" si="195"/>
        <v>0.28421052631578947</v>
      </c>
    </row>
    <row r="2947" spans="1:7" ht="15.75">
      <c r="A2947" s="16" t="s">
        <v>380</v>
      </c>
      <c r="B2947" s="13">
        <v>2</v>
      </c>
      <c r="C2947" s="36">
        <v>4714781020855</v>
      </c>
      <c r="D2947" s="16" t="s">
        <v>324</v>
      </c>
      <c r="E2947" s="18">
        <v>1</v>
      </c>
      <c r="F2947" s="18">
        <v>340</v>
      </c>
      <c r="G2947" s="22">
        <f t="shared" si="195"/>
        <v>0.71578947368421053</v>
      </c>
    </row>
    <row r="2948" spans="1:7" ht="15.75">
      <c r="A2948" s="16"/>
      <c r="B2948" s="21"/>
      <c r="C2948" s="36">
        <v>4714781020787</v>
      </c>
      <c r="D2948" s="16" t="s">
        <v>307</v>
      </c>
      <c r="E2948" s="18">
        <v>1</v>
      </c>
      <c r="F2948" s="18">
        <v>135</v>
      </c>
      <c r="G2948" s="22">
        <f t="shared" si="195"/>
        <v>0.28421052631578947</v>
      </c>
    </row>
    <row r="2949" spans="1:7" ht="15.75">
      <c r="A2949" s="16" t="s">
        <v>381</v>
      </c>
      <c r="B2949" s="13">
        <v>2</v>
      </c>
      <c r="C2949" s="36">
        <v>4714781020954</v>
      </c>
      <c r="D2949" s="16" t="s">
        <v>337</v>
      </c>
      <c r="E2949" s="18">
        <v>1</v>
      </c>
      <c r="F2949" s="18">
        <v>140</v>
      </c>
      <c r="G2949" s="22">
        <f t="shared" ref="G2949:G2954" si="196">F2949/265</f>
        <v>0.52830188679245282</v>
      </c>
    </row>
    <row r="2950" spans="1:7" ht="15.75">
      <c r="A2950" s="16"/>
      <c r="B2950" s="21"/>
      <c r="C2950" s="36">
        <v>4714781020794</v>
      </c>
      <c r="D2950" s="16" t="s">
        <v>264</v>
      </c>
      <c r="E2950" s="18">
        <v>1</v>
      </c>
      <c r="F2950" s="18">
        <v>120</v>
      </c>
      <c r="G2950" s="22">
        <f t="shared" si="196"/>
        <v>0.45283018867924529</v>
      </c>
    </row>
    <row r="2951" spans="1:7" ht="15.75">
      <c r="A2951" s="16" t="s">
        <v>382</v>
      </c>
      <c r="B2951" s="13">
        <v>2</v>
      </c>
      <c r="C2951" s="36">
        <v>4714781020954</v>
      </c>
      <c r="D2951" s="16" t="s">
        <v>337</v>
      </c>
      <c r="E2951" s="18">
        <v>1</v>
      </c>
      <c r="F2951" s="18">
        <v>140</v>
      </c>
      <c r="G2951" s="22">
        <f t="shared" si="196"/>
        <v>0.52830188679245282</v>
      </c>
    </row>
    <row r="2952" spans="1:7" ht="15.75">
      <c r="A2952" s="16"/>
      <c r="B2952" s="21"/>
      <c r="C2952" s="36">
        <v>4714781020800</v>
      </c>
      <c r="D2952" s="16" t="s">
        <v>271</v>
      </c>
      <c r="E2952" s="18">
        <v>1</v>
      </c>
      <c r="F2952" s="18">
        <v>120</v>
      </c>
      <c r="G2952" s="22">
        <f t="shared" si="196"/>
        <v>0.45283018867924529</v>
      </c>
    </row>
    <row r="2953" spans="1:7" ht="15.75">
      <c r="A2953" s="16" t="s">
        <v>383</v>
      </c>
      <c r="B2953" s="13">
        <v>2</v>
      </c>
      <c r="C2953" s="36">
        <v>4714781020954</v>
      </c>
      <c r="D2953" s="16" t="s">
        <v>337</v>
      </c>
      <c r="E2953" s="18">
        <v>1</v>
      </c>
      <c r="F2953" s="18">
        <v>140</v>
      </c>
      <c r="G2953" s="22">
        <f t="shared" si="196"/>
        <v>0.52830188679245282</v>
      </c>
    </row>
    <row r="2954" spans="1:7" ht="15.75">
      <c r="A2954" s="16"/>
      <c r="B2954" s="21"/>
      <c r="C2954" s="36">
        <v>4714781020817</v>
      </c>
      <c r="D2954" s="16" t="s">
        <v>303</v>
      </c>
      <c r="E2954" s="18">
        <v>1</v>
      </c>
      <c r="F2954" s="18">
        <v>120</v>
      </c>
      <c r="G2954" s="22">
        <f t="shared" si="196"/>
        <v>0.45283018867924529</v>
      </c>
    </row>
    <row r="2955" spans="1:7" ht="15.75">
      <c r="A2955" s="16" t="s">
        <v>384</v>
      </c>
      <c r="B2955" s="13">
        <v>2</v>
      </c>
      <c r="C2955" s="36">
        <v>4714781020954</v>
      </c>
      <c r="D2955" s="16" t="s">
        <v>337</v>
      </c>
      <c r="E2955" s="18">
        <v>1</v>
      </c>
      <c r="F2955" s="18">
        <v>145</v>
      </c>
      <c r="G2955" s="22">
        <f t="shared" ref="G2955:G2958" si="197">F2955/285</f>
        <v>0.50877192982456143</v>
      </c>
    </row>
    <row r="2956" spans="1:7" ht="15.75">
      <c r="A2956" s="16"/>
      <c r="B2956" s="21"/>
      <c r="C2956" s="36">
        <v>4714781020770</v>
      </c>
      <c r="D2956" s="16" t="s">
        <v>305</v>
      </c>
      <c r="E2956" s="18">
        <v>1</v>
      </c>
      <c r="F2956" s="18">
        <v>140</v>
      </c>
      <c r="G2956" s="22">
        <f t="shared" si="197"/>
        <v>0.49122807017543857</v>
      </c>
    </row>
    <row r="2957" spans="1:7" ht="15.75">
      <c r="A2957" s="16" t="s">
        <v>385</v>
      </c>
      <c r="B2957" s="13">
        <v>2</v>
      </c>
      <c r="C2957" s="36">
        <v>4714781020954</v>
      </c>
      <c r="D2957" s="16" t="s">
        <v>337</v>
      </c>
      <c r="E2957" s="18">
        <v>1</v>
      </c>
      <c r="F2957" s="18">
        <v>145</v>
      </c>
      <c r="G2957" s="22">
        <f t="shared" si="197"/>
        <v>0.50877192982456143</v>
      </c>
    </row>
    <row r="2958" spans="1:7" ht="15.75">
      <c r="A2958" s="16"/>
      <c r="B2958" s="21"/>
      <c r="C2958" s="36">
        <v>4714781020787</v>
      </c>
      <c r="D2958" s="16" t="s">
        <v>307</v>
      </c>
      <c r="E2958" s="18">
        <v>1</v>
      </c>
      <c r="F2958" s="18">
        <v>140</v>
      </c>
      <c r="G2958" s="22">
        <f t="shared" si="197"/>
        <v>0.49122807017543857</v>
      </c>
    </row>
    <row r="2959" spans="1:7" ht="15.75">
      <c r="A2959" s="16" t="s">
        <v>386</v>
      </c>
      <c r="B2959" s="13">
        <v>1</v>
      </c>
      <c r="C2959" s="32" t="s">
        <v>115</v>
      </c>
      <c r="D2959" s="26" t="s">
        <v>321</v>
      </c>
      <c r="E2959" s="18">
        <v>1</v>
      </c>
      <c r="F2959" s="18">
        <v>290</v>
      </c>
      <c r="G2959" s="22">
        <f>F2959/290</f>
        <v>1</v>
      </c>
    </row>
    <row r="2960" spans="1:7" ht="15.75">
      <c r="A2960" s="16" t="s">
        <v>387</v>
      </c>
      <c r="B2960" s="13">
        <v>2</v>
      </c>
      <c r="C2960" s="32">
        <v>4714781021043</v>
      </c>
      <c r="D2960" s="16" t="s">
        <v>388</v>
      </c>
      <c r="E2960" s="18">
        <v>2</v>
      </c>
      <c r="F2960" s="18">
        <v>400</v>
      </c>
      <c r="G2960" s="22">
        <f t="shared" ref="G2960:G2961" si="198">F2960/500</f>
        <v>0.8</v>
      </c>
    </row>
    <row r="2961" spans="1:7" ht="15.75">
      <c r="A2961" s="16"/>
      <c r="B2961" s="21"/>
      <c r="C2961" s="32">
        <v>4714781021050</v>
      </c>
      <c r="D2961" s="16" t="s">
        <v>329</v>
      </c>
      <c r="E2961" s="18">
        <v>1</v>
      </c>
      <c r="F2961" s="18">
        <v>100</v>
      </c>
      <c r="G2961" s="22">
        <f t="shared" si="198"/>
        <v>0.2</v>
      </c>
    </row>
    <row r="2962" spans="1:7" ht="15.75">
      <c r="A2962" s="16" t="s">
        <v>389</v>
      </c>
      <c r="B2962" s="13">
        <v>1</v>
      </c>
      <c r="C2962" s="36">
        <v>4714781020824</v>
      </c>
      <c r="D2962" s="16" t="s">
        <v>325</v>
      </c>
      <c r="E2962" s="18">
        <v>1</v>
      </c>
      <c r="F2962" s="18">
        <v>350</v>
      </c>
      <c r="G2962" s="19">
        <f t="shared" ref="G2962:G2963" si="199">F2962/350</f>
        <v>1</v>
      </c>
    </row>
    <row r="2963" spans="1:7" ht="15.75">
      <c r="A2963" s="16" t="s">
        <v>390</v>
      </c>
      <c r="B2963" s="13">
        <v>1</v>
      </c>
      <c r="C2963" s="36">
        <v>4714781020831</v>
      </c>
      <c r="D2963" s="16" t="s">
        <v>326</v>
      </c>
      <c r="E2963" s="18">
        <v>1</v>
      </c>
      <c r="F2963" s="18">
        <v>350</v>
      </c>
      <c r="G2963" s="19">
        <f t="shared" si="199"/>
        <v>1</v>
      </c>
    </row>
    <row r="2964" spans="1:7" ht="15.75">
      <c r="A2964" s="16" t="s">
        <v>391</v>
      </c>
      <c r="B2964" s="13">
        <v>1</v>
      </c>
      <c r="C2964" s="36">
        <v>4714781020817</v>
      </c>
      <c r="D2964" s="16" t="s">
        <v>303</v>
      </c>
      <c r="E2964" s="18">
        <v>1</v>
      </c>
      <c r="F2964" s="18">
        <v>128</v>
      </c>
      <c r="G2964" s="19">
        <f t="shared" ref="G2964:G2966" si="200">F2964/128</f>
        <v>1</v>
      </c>
    </row>
    <row r="2965" spans="1:7" ht="15.75">
      <c r="A2965" s="16" t="s">
        <v>392</v>
      </c>
      <c r="B2965" s="13">
        <v>1</v>
      </c>
      <c r="C2965" s="36">
        <v>4714781020800</v>
      </c>
      <c r="D2965" s="16" t="s">
        <v>271</v>
      </c>
      <c r="E2965" s="18">
        <v>1</v>
      </c>
      <c r="F2965" s="18">
        <v>128</v>
      </c>
      <c r="G2965" s="19">
        <f t="shared" si="200"/>
        <v>1</v>
      </c>
    </row>
    <row r="2966" spans="1:7" ht="15.75">
      <c r="A2966" s="16" t="s">
        <v>393</v>
      </c>
      <c r="B2966" s="13">
        <v>1</v>
      </c>
      <c r="C2966" s="36">
        <v>4714781020794</v>
      </c>
      <c r="D2966" s="16" t="s">
        <v>264</v>
      </c>
      <c r="E2966" s="18">
        <v>1</v>
      </c>
      <c r="F2966" s="18">
        <v>128</v>
      </c>
      <c r="G2966" s="19">
        <f t="shared" si="200"/>
        <v>1</v>
      </c>
    </row>
    <row r="2967" spans="1:7" ht="15.75">
      <c r="A2967" s="16" t="s">
        <v>394</v>
      </c>
      <c r="B2967" s="13">
        <v>1</v>
      </c>
      <c r="C2967" s="36">
        <v>4714781020855</v>
      </c>
      <c r="D2967" s="16" t="s">
        <v>324</v>
      </c>
      <c r="E2967" s="18">
        <v>1</v>
      </c>
      <c r="F2967" s="18">
        <v>350</v>
      </c>
      <c r="G2967" s="19">
        <f t="shared" ref="G2967:G2968" si="201">F2967/350</f>
        <v>1</v>
      </c>
    </row>
    <row r="2968" spans="1:7" ht="15.75">
      <c r="A2968" s="16" t="s">
        <v>395</v>
      </c>
      <c r="B2968" s="13">
        <v>1</v>
      </c>
      <c r="C2968" s="36">
        <v>4714781020848</v>
      </c>
      <c r="D2968" s="16" t="s">
        <v>322</v>
      </c>
      <c r="E2968" s="18">
        <v>1</v>
      </c>
      <c r="F2968" s="18">
        <v>350</v>
      </c>
      <c r="G2968" s="19">
        <f t="shared" si="201"/>
        <v>1</v>
      </c>
    </row>
    <row r="2969" spans="1:7" ht="15.75">
      <c r="A2969" s="16" t="s">
        <v>396</v>
      </c>
      <c r="B2969" s="13">
        <v>1</v>
      </c>
      <c r="C2969" s="36">
        <v>4714781020770</v>
      </c>
      <c r="D2969" s="16" t="s">
        <v>305</v>
      </c>
      <c r="E2969" s="18">
        <v>1</v>
      </c>
      <c r="F2969" s="18">
        <v>149</v>
      </c>
      <c r="G2969" s="19">
        <f t="shared" ref="G2969:G2971" si="202">F2969/149</f>
        <v>1</v>
      </c>
    </row>
    <row r="2970" spans="1:7" ht="15.75">
      <c r="A2970" s="16" t="s">
        <v>397</v>
      </c>
      <c r="B2970" s="13">
        <v>1</v>
      </c>
      <c r="C2970" s="36">
        <v>4714781020787</v>
      </c>
      <c r="D2970" s="16" t="s">
        <v>307</v>
      </c>
      <c r="E2970" s="18">
        <v>1</v>
      </c>
      <c r="F2970" s="18">
        <v>149</v>
      </c>
      <c r="G2970" s="19">
        <f t="shared" si="202"/>
        <v>1</v>
      </c>
    </row>
    <row r="2971" spans="1:7" ht="15.75">
      <c r="A2971" s="16" t="s">
        <v>398</v>
      </c>
      <c r="B2971" s="13">
        <v>1</v>
      </c>
      <c r="C2971" s="36">
        <v>4714781020954</v>
      </c>
      <c r="D2971" s="16" t="s">
        <v>323</v>
      </c>
      <c r="E2971" s="18">
        <v>1</v>
      </c>
      <c r="F2971" s="18">
        <v>149</v>
      </c>
      <c r="G2971" s="19">
        <f t="shared" si="202"/>
        <v>1</v>
      </c>
    </row>
    <row r="2972" spans="1:7" ht="15.75">
      <c r="A2972" s="16" t="s">
        <v>399</v>
      </c>
      <c r="B2972" s="13">
        <v>1</v>
      </c>
      <c r="C2972" s="36">
        <v>4714781020466</v>
      </c>
      <c r="D2972" s="16" t="s">
        <v>174</v>
      </c>
      <c r="E2972" s="18">
        <v>1</v>
      </c>
      <c r="F2972" s="18">
        <v>168</v>
      </c>
      <c r="G2972" s="19">
        <f t="shared" ref="G2972:G2974" si="203">F2972/168</f>
        <v>1</v>
      </c>
    </row>
    <row r="2973" spans="1:7" ht="15.75">
      <c r="A2973" s="16" t="s">
        <v>400</v>
      </c>
      <c r="B2973" s="13">
        <v>1</v>
      </c>
      <c r="C2973" s="36">
        <v>4714781020503</v>
      </c>
      <c r="D2973" s="16" t="s">
        <v>182</v>
      </c>
      <c r="E2973" s="18">
        <v>1</v>
      </c>
      <c r="F2973" s="18">
        <v>168</v>
      </c>
      <c r="G2973" s="19">
        <f t="shared" si="203"/>
        <v>1</v>
      </c>
    </row>
    <row r="2974" spans="1:7" ht="15.75">
      <c r="A2974" s="16" t="s">
        <v>401</v>
      </c>
      <c r="B2974" s="13">
        <v>1</v>
      </c>
      <c r="C2974" s="36">
        <v>4714781020558</v>
      </c>
      <c r="D2974" s="16" t="s">
        <v>190</v>
      </c>
      <c r="E2974" s="18">
        <v>1</v>
      </c>
      <c r="F2974" s="18">
        <v>168</v>
      </c>
      <c r="G2974" s="19">
        <f t="shared" si="203"/>
        <v>1</v>
      </c>
    </row>
    <row r="2975" spans="1:7" ht="15.75">
      <c r="A2975" s="16" t="s">
        <v>402</v>
      </c>
      <c r="B2975" s="13">
        <v>1</v>
      </c>
      <c r="C2975" s="36">
        <v>4714781020282</v>
      </c>
      <c r="D2975" s="16" t="s">
        <v>194</v>
      </c>
      <c r="E2975" s="18">
        <v>1</v>
      </c>
      <c r="F2975" s="18">
        <v>299</v>
      </c>
      <c r="G2975" s="19">
        <f t="shared" ref="G2975:G2979" si="204">F2975/299</f>
        <v>1</v>
      </c>
    </row>
    <row r="2976" spans="1:7" ht="15.75">
      <c r="A2976" s="16" t="s">
        <v>403</v>
      </c>
      <c r="B2976" s="13">
        <v>1</v>
      </c>
      <c r="C2976" s="36">
        <v>4714781020299</v>
      </c>
      <c r="D2976" s="16" t="s">
        <v>176</v>
      </c>
      <c r="E2976" s="18">
        <v>1</v>
      </c>
      <c r="F2976" s="18">
        <v>299</v>
      </c>
      <c r="G2976" s="19">
        <f t="shared" si="204"/>
        <v>1</v>
      </c>
    </row>
    <row r="2977" spans="1:7" ht="15.75">
      <c r="A2977" s="16" t="s">
        <v>404</v>
      </c>
      <c r="B2977" s="13">
        <v>1</v>
      </c>
      <c r="C2977" s="36">
        <v>4714781024730</v>
      </c>
      <c r="D2977" s="16" t="s">
        <v>173</v>
      </c>
      <c r="E2977" s="18">
        <v>1</v>
      </c>
      <c r="F2977" s="18">
        <v>299</v>
      </c>
      <c r="G2977" s="19">
        <f t="shared" si="204"/>
        <v>1</v>
      </c>
    </row>
    <row r="2978" spans="1:7" ht="15.75">
      <c r="A2978" s="16" t="s">
        <v>405</v>
      </c>
      <c r="B2978" s="13">
        <v>1</v>
      </c>
      <c r="C2978" s="36">
        <v>4714781024723</v>
      </c>
      <c r="D2978" s="16" t="s">
        <v>180</v>
      </c>
      <c r="E2978" s="18">
        <v>1</v>
      </c>
      <c r="F2978" s="18">
        <v>299</v>
      </c>
      <c r="G2978" s="19">
        <f t="shared" si="204"/>
        <v>1</v>
      </c>
    </row>
    <row r="2979" spans="1:7" ht="15.75">
      <c r="A2979" s="16" t="s">
        <v>406</v>
      </c>
      <c r="B2979" s="13">
        <v>1</v>
      </c>
      <c r="C2979" s="36">
        <v>4714781024716</v>
      </c>
      <c r="D2979" s="16" t="s">
        <v>179</v>
      </c>
      <c r="E2979" s="18">
        <v>1</v>
      </c>
      <c r="F2979" s="18">
        <v>299</v>
      </c>
      <c r="G2979" s="19">
        <f t="shared" si="204"/>
        <v>1</v>
      </c>
    </row>
    <row r="2980" spans="1:7" ht="15.75">
      <c r="A2980" s="16" t="s">
        <v>407</v>
      </c>
      <c r="B2980" s="13">
        <v>1</v>
      </c>
      <c r="C2980" s="36">
        <v>4714781021043</v>
      </c>
      <c r="D2980" s="16" t="s">
        <v>327</v>
      </c>
      <c r="E2980" s="18">
        <v>1</v>
      </c>
      <c r="F2980" s="18">
        <v>199</v>
      </c>
      <c r="G2980" s="19">
        <f>F2980/199</f>
        <v>1</v>
      </c>
    </row>
    <row r="2981" spans="1:7" ht="15.75">
      <c r="A2981" s="16" t="s">
        <v>408</v>
      </c>
      <c r="B2981" s="13">
        <v>1</v>
      </c>
      <c r="C2981" s="36">
        <v>4714781021036</v>
      </c>
      <c r="D2981" s="16" t="s">
        <v>328</v>
      </c>
      <c r="E2981" s="18">
        <v>1</v>
      </c>
      <c r="F2981" s="18">
        <v>149</v>
      </c>
      <c r="G2981" s="19">
        <f>F2981/149</f>
        <v>1</v>
      </c>
    </row>
    <row r="2982" spans="1:7" ht="15.75">
      <c r="A2982" s="16" t="s">
        <v>409</v>
      </c>
      <c r="B2982" s="13">
        <v>1</v>
      </c>
      <c r="C2982" s="36">
        <v>4714781021050</v>
      </c>
      <c r="D2982" s="16" t="s">
        <v>329</v>
      </c>
      <c r="E2982" s="18">
        <v>1</v>
      </c>
      <c r="F2982" s="18">
        <v>129</v>
      </c>
      <c r="G2982" s="19">
        <f>F2982/129</f>
        <v>1</v>
      </c>
    </row>
    <row r="2983" spans="1:7" ht="15.75">
      <c r="A2983" s="14" t="s">
        <v>281</v>
      </c>
      <c r="B2983" s="13">
        <v>1</v>
      </c>
      <c r="C2983" s="32" t="s">
        <v>90</v>
      </c>
      <c r="D2983" s="14" t="s">
        <v>282</v>
      </c>
      <c r="E2983" s="18">
        <v>6</v>
      </c>
      <c r="F2983" s="18">
        <v>300</v>
      </c>
      <c r="G2983" s="19">
        <f t="shared" ref="G2983:G2986" si="205">F2983/300</f>
        <v>1</v>
      </c>
    </row>
    <row r="2984" spans="1:7" ht="15.75">
      <c r="A2984" s="14" t="s">
        <v>283</v>
      </c>
      <c r="B2984" s="13">
        <v>1</v>
      </c>
      <c r="C2984" s="32" t="s">
        <v>92</v>
      </c>
      <c r="D2984" s="14" t="s">
        <v>195</v>
      </c>
      <c r="E2984" s="18">
        <v>6</v>
      </c>
      <c r="F2984" s="18">
        <v>300</v>
      </c>
      <c r="G2984" s="19">
        <f t="shared" si="205"/>
        <v>1</v>
      </c>
    </row>
    <row r="2985" spans="1:7" ht="15.75">
      <c r="A2985" s="14" t="s">
        <v>284</v>
      </c>
      <c r="B2985" s="13">
        <v>2</v>
      </c>
      <c r="C2985" s="32" t="s">
        <v>90</v>
      </c>
      <c r="D2985" s="14" t="s">
        <v>282</v>
      </c>
      <c r="E2985" s="18">
        <v>3</v>
      </c>
      <c r="F2985" s="18">
        <v>150</v>
      </c>
      <c r="G2985" s="19">
        <f t="shared" si="205"/>
        <v>0.5</v>
      </c>
    </row>
    <row r="2986" spans="1:7" ht="15.75">
      <c r="A2986" s="16"/>
      <c r="B2986" s="21"/>
      <c r="C2986" s="32" t="s">
        <v>92</v>
      </c>
      <c r="D2986" s="14" t="s">
        <v>195</v>
      </c>
      <c r="E2986" s="18">
        <v>3</v>
      </c>
      <c r="F2986" s="18">
        <v>150</v>
      </c>
      <c r="G2986" s="19">
        <f t="shared" si="205"/>
        <v>0.5</v>
      </c>
    </row>
    <row r="2987" spans="1:7" ht="15.75">
      <c r="A2987" s="14" t="s">
        <v>272</v>
      </c>
      <c r="B2987" s="13">
        <v>2</v>
      </c>
      <c r="C2987" s="32" t="s">
        <v>20</v>
      </c>
      <c r="D2987" s="14" t="s">
        <v>43</v>
      </c>
      <c r="E2987" s="18">
        <v>1</v>
      </c>
      <c r="F2987" s="18">
        <v>378</v>
      </c>
      <c r="G2987" s="19">
        <f t="shared" ref="G2987:G2990" si="206">F2987/517</f>
        <v>0.7311411992263056</v>
      </c>
    </row>
    <row r="2988" spans="1:7" ht="15.75">
      <c r="A2988" s="16"/>
      <c r="B2988" s="21"/>
      <c r="C2988" s="32" t="s">
        <v>44</v>
      </c>
      <c r="D2988" s="14" t="s">
        <v>45</v>
      </c>
      <c r="E2988" s="18">
        <v>1</v>
      </c>
      <c r="F2988" s="18">
        <v>139</v>
      </c>
      <c r="G2988" s="19">
        <f t="shared" si="206"/>
        <v>0.2688588007736944</v>
      </c>
    </row>
    <row r="2989" spans="1:7" ht="15.75">
      <c r="A2989" s="14" t="s">
        <v>188</v>
      </c>
      <c r="B2989" s="13">
        <v>2</v>
      </c>
      <c r="C2989" s="32" t="s">
        <v>46</v>
      </c>
      <c r="D2989" s="14" t="s">
        <v>47</v>
      </c>
      <c r="E2989" s="18">
        <v>1</v>
      </c>
      <c r="F2989" s="18">
        <v>378</v>
      </c>
      <c r="G2989" s="19">
        <f t="shared" si="206"/>
        <v>0.7311411992263056</v>
      </c>
    </row>
    <row r="2990" spans="1:7" ht="15.75">
      <c r="A2990" s="16"/>
      <c r="B2990" s="21"/>
      <c r="C2990" s="32" t="s">
        <v>44</v>
      </c>
      <c r="D2990" s="14" t="s">
        <v>45</v>
      </c>
      <c r="E2990" s="18">
        <v>1</v>
      </c>
      <c r="F2990" s="18">
        <v>139</v>
      </c>
      <c r="G2990" s="19">
        <f t="shared" si="206"/>
        <v>0.2688588007736944</v>
      </c>
    </row>
    <row r="2991" spans="1:7" ht="15.75">
      <c r="A2991" s="14" t="s">
        <v>273</v>
      </c>
      <c r="B2991" s="13">
        <v>2</v>
      </c>
      <c r="C2991" s="32" t="s">
        <v>41</v>
      </c>
      <c r="D2991" s="14" t="s">
        <v>42</v>
      </c>
      <c r="E2991" s="18">
        <v>1</v>
      </c>
      <c r="F2991" s="18">
        <v>435</v>
      </c>
      <c r="G2991" s="19">
        <f t="shared" ref="G2991:G2992" si="207">F2991/500</f>
        <v>0.87</v>
      </c>
    </row>
    <row r="2992" spans="1:7" ht="15.75">
      <c r="A2992" s="16"/>
      <c r="B2992" s="21"/>
      <c r="C2992" s="32" t="s">
        <v>48</v>
      </c>
      <c r="D2992" s="14" t="s">
        <v>49</v>
      </c>
      <c r="E2992" s="18">
        <v>1</v>
      </c>
      <c r="F2992" s="18">
        <v>65</v>
      </c>
      <c r="G2992" s="19">
        <f t="shared" si="207"/>
        <v>0.13</v>
      </c>
    </row>
    <row r="2993" spans="1:7" ht="15.75">
      <c r="A2993" s="14" t="s">
        <v>274</v>
      </c>
      <c r="B2993" s="13">
        <v>2</v>
      </c>
      <c r="C2993" s="32" t="s">
        <v>41</v>
      </c>
      <c r="D2993" s="14" t="s">
        <v>42</v>
      </c>
      <c r="E2993" s="18">
        <v>1</v>
      </c>
      <c r="F2993" s="18">
        <v>400</v>
      </c>
      <c r="G2993" s="19">
        <f t="shared" ref="G2993:G2994" si="208">F2993/765</f>
        <v>0.52287581699346408</v>
      </c>
    </row>
    <row r="2994" spans="1:7" ht="15.75">
      <c r="A2994" s="16"/>
      <c r="B2994" s="21"/>
      <c r="C2994" s="32" t="s">
        <v>50</v>
      </c>
      <c r="D2994" s="14" t="s">
        <v>51</v>
      </c>
      <c r="E2994" s="18">
        <v>1</v>
      </c>
      <c r="F2994" s="18">
        <v>365</v>
      </c>
      <c r="G2994" s="19">
        <f t="shared" si="208"/>
        <v>0.47712418300653597</v>
      </c>
    </row>
    <row r="2995" spans="1:7" ht="15.75">
      <c r="A2995" s="14" t="s">
        <v>275</v>
      </c>
      <c r="B2995" s="13">
        <v>2</v>
      </c>
      <c r="C2995" s="32" t="s">
        <v>52</v>
      </c>
      <c r="D2995" s="14" t="s">
        <v>53</v>
      </c>
      <c r="E2995" s="18">
        <v>1</v>
      </c>
      <c r="F2995" s="18">
        <v>400</v>
      </c>
      <c r="G2995" s="19">
        <f t="shared" ref="G2995:G2996" si="209">F2995/528</f>
        <v>0.75757575757575757</v>
      </c>
    </row>
    <row r="2996" spans="1:7" ht="15.75">
      <c r="A2996" s="16"/>
      <c r="B2996" s="21"/>
      <c r="C2996" s="32" t="s">
        <v>44</v>
      </c>
      <c r="D2996" s="14" t="s">
        <v>45</v>
      </c>
      <c r="E2996" s="18">
        <v>1</v>
      </c>
      <c r="F2996" s="18">
        <v>128</v>
      </c>
      <c r="G2996" s="19">
        <f t="shared" si="209"/>
        <v>0.24242424242424243</v>
      </c>
    </row>
    <row r="2997" spans="1:7" ht="15.75">
      <c r="A2997" s="14" t="s">
        <v>276</v>
      </c>
      <c r="B2997" s="13">
        <v>2</v>
      </c>
      <c r="C2997" s="32" t="s">
        <v>56</v>
      </c>
      <c r="D2997" s="14" t="s">
        <v>57</v>
      </c>
      <c r="E2997" s="18">
        <v>1</v>
      </c>
      <c r="F2997" s="18">
        <v>500</v>
      </c>
      <c r="G2997" s="19">
        <f t="shared" ref="G2997:G2998" si="210">F2997/900</f>
        <v>0.55555555555555558</v>
      </c>
    </row>
    <row r="2998" spans="1:7" ht="15.75">
      <c r="A2998" s="16"/>
      <c r="B2998" s="21"/>
      <c r="C2998" s="32" t="s">
        <v>54</v>
      </c>
      <c r="D2998" s="14" t="s">
        <v>55</v>
      </c>
      <c r="E2998" s="18">
        <v>1</v>
      </c>
      <c r="F2998" s="18">
        <v>400</v>
      </c>
      <c r="G2998" s="19">
        <f t="shared" si="210"/>
        <v>0.44444444444444442</v>
      </c>
    </row>
    <row r="2999" spans="1:7" ht="15.75">
      <c r="A2999" s="14" t="s">
        <v>277</v>
      </c>
      <c r="B2999" s="13">
        <v>2</v>
      </c>
      <c r="C2999" s="32" t="s">
        <v>58</v>
      </c>
      <c r="D2999" s="14" t="s">
        <v>59</v>
      </c>
      <c r="E2999" s="18">
        <v>1</v>
      </c>
      <c r="F2999" s="18">
        <v>700</v>
      </c>
      <c r="G2999" s="19">
        <f t="shared" ref="G2999:G3000" si="211">F2999/769</f>
        <v>0.91027308192457734</v>
      </c>
    </row>
    <row r="3000" spans="1:7" ht="15.75">
      <c r="A3000" s="16"/>
      <c r="B3000" s="21"/>
      <c r="C3000" s="32" t="s">
        <v>48</v>
      </c>
      <c r="D3000" s="14" t="s">
        <v>49</v>
      </c>
      <c r="E3000" s="18">
        <v>2</v>
      </c>
      <c r="F3000" s="18">
        <v>69</v>
      </c>
      <c r="G3000" s="19">
        <f t="shared" si="211"/>
        <v>8.9726918075422629E-2</v>
      </c>
    </row>
    <row r="3001" spans="1:7" ht="15.75">
      <c r="A3001" s="14" t="s">
        <v>278</v>
      </c>
      <c r="B3001" s="13">
        <v>1</v>
      </c>
      <c r="C3001" s="32" t="s">
        <v>60</v>
      </c>
      <c r="D3001" s="14" t="s">
        <v>61</v>
      </c>
      <c r="E3001" s="18">
        <v>2</v>
      </c>
      <c r="F3001" s="18">
        <v>300</v>
      </c>
      <c r="G3001" s="19">
        <v>1</v>
      </c>
    </row>
    <row r="3002" spans="1:7" ht="15.75">
      <c r="A3002" s="14" t="s">
        <v>279</v>
      </c>
      <c r="B3002" s="13">
        <v>1</v>
      </c>
      <c r="C3002" s="32" t="s">
        <v>50</v>
      </c>
      <c r="D3002" s="14" t="s">
        <v>51</v>
      </c>
      <c r="E3002" s="18">
        <v>2</v>
      </c>
      <c r="F3002" s="18">
        <v>720</v>
      </c>
      <c r="G3002" s="19">
        <v>1</v>
      </c>
    </row>
    <row r="3003" spans="1:7" ht="15.75">
      <c r="A3003" s="14" t="s">
        <v>280</v>
      </c>
      <c r="B3003" s="13">
        <v>1</v>
      </c>
      <c r="C3003" s="32" t="s">
        <v>56</v>
      </c>
      <c r="D3003" s="14" t="s">
        <v>57</v>
      </c>
      <c r="E3003" s="18">
        <v>2</v>
      </c>
      <c r="F3003" s="18">
        <v>900</v>
      </c>
      <c r="G3003" s="19">
        <v>1</v>
      </c>
    </row>
    <row r="3004" spans="1:7" ht="15.75">
      <c r="A3004" s="14" t="s">
        <v>262</v>
      </c>
      <c r="B3004" s="13">
        <v>2</v>
      </c>
      <c r="C3004" s="32">
        <v>4714781020824</v>
      </c>
      <c r="D3004" s="14" t="s">
        <v>263</v>
      </c>
      <c r="E3004" s="18">
        <v>1</v>
      </c>
      <c r="F3004" s="18">
        <v>340</v>
      </c>
      <c r="G3004" s="19">
        <v>0.73913043478260865</v>
      </c>
    </row>
    <row r="3005" spans="1:7" ht="15.75">
      <c r="A3005" s="16"/>
      <c r="B3005" s="21"/>
      <c r="C3005" s="32">
        <v>4714781020794</v>
      </c>
      <c r="D3005" s="14" t="s">
        <v>264</v>
      </c>
      <c r="E3005" s="18">
        <v>1</v>
      </c>
      <c r="F3005" s="18">
        <v>120</v>
      </c>
      <c r="G3005" s="19">
        <v>0.2608695652173913</v>
      </c>
    </row>
    <row r="3006" spans="1:7" ht="15.75">
      <c r="A3006" s="14" t="s">
        <v>270</v>
      </c>
      <c r="B3006" s="13">
        <v>2</v>
      </c>
      <c r="C3006" s="32">
        <v>4714781020824</v>
      </c>
      <c r="D3006" s="14" t="s">
        <v>263</v>
      </c>
      <c r="E3006" s="18">
        <v>1</v>
      </c>
      <c r="F3006" s="18">
        <v>340</v>
      </c>
      <c r="G3006" s="19">
        <v>0.73913043478260865</v>
      </c>
    </row>
    <row r="3007" spans="1:7" ht="15.75">
      <c r="A3007" s="14"/>
      <c r="B3007" s="21"/>
      <c r="C3007" s="32">
        <v>4714781020800</v>
      </c>
      <c r="D3007" s="14" t="s">
        <v>271</v>
      </c>
      <c r="E3007" s="18">
        <v>1</v>
      </c>
      <c r="F3007" s="18">
        <v>120</v>
      </c>
      <c r="G3007" s="19">
        <v>0.2608695652173913</v>
      </c>
    </row>
    <row r="3008" spans="1:7" ht="15.75">
      <c r="A3008" s="14" t="s">
        <v>302</v>
      </c>
      <c r="B3008" s="13">
        <v>2</v>
      </c>
      <c r="C3008" s="32">
        <v>4714781020824</v>
      </c>
      <c r="D3008" s="14" t="s">
        <v>263</v>
      </c>
      <c r="E3008" s="18">
        <v>1</v>
      </c>
      <c r="F3008" s="18">
        <v>340</v>
      </c>
      <c r="G3008" s="19">
        <v>0.73913043478260865</v>
      </c>
    </row>
    <row r="3009" spans="1:7" ht="15.75">
      <c r="A3009" s="14"/>
      <c r="B3009" s="13"/>
      <c r="C3009" s="32">
        <v>4714781020817</v>
      </c>
      <c r="D3009" s="14" t="s">
        <v>303</v>
      </c>
      <c r="E3009" s="18">
        <v>1</v>
      </c>
      <c r="F3009" s="18">
        <v>120</v>
      </c>
      <c r="G3009" s="19">
        <v>0.2608695652173913</v>
      </c>
    </row>
    <row r="3010" spans="1:7" ht="15.75">
      <c r="A3010" s="14" t="s">
        <v>299</v>
      </c>
      <c r="B3010" s="13">
        <v>2</v>
      </c>
      <c r="C3010" s="32">
        <v>4714781020831</v>
      </c>
      <c r="D3010" s="14" t="s">
        <v>300</v>
      </c>
      <c r="E3010" s="18">
        <v>1</v>
      </c>
      <c r="F3010" s="18">
        <v>340</v>
      </c>
      <c r="G3010" s="19">
        <v>0.73913043478260865</v>
      </c>
    </row>
    <row r="3011" spans="1:7" ht="15.75">
      <c r="A3011" s="14"/>
      <c r="B3011" s="13"/>
      <c r="C3011" s="32">
        <v>4714781020794</v>
      </c>
      <c r="D3011" s="14" t="s">
        <v>264</v>
      </c>
      <c r="E3011" s="18">
        <v>1</v>
      </c>
      <c r="F3011" s="18">
        <v>120</v>
      </c>
      <c r="G3011" s="19">
        <v>0.2608695652173913</v>
      </c>
    </row>
    <row r="3012" spans="1:7" ht="15.75">
      <c r="A3012" s="14" t="s">
        <v>301</v>
      </c>
      <c r="B3012" s="13">
        <v>2</v>
      </c>
      <c r="C3012" s="32">
        <v>4714781020831</v>
      </c>
      <c r="D3012" s="14" t="s">
        <v>300</v>
      </c>
      <c r="E3012" s="18">
        <v>1</v>
      </c>
      <c r="F3012" s="18">
        <v>340</v>
      </c>
      <c r="G3012" s="19">
        <v>0.73913043478260865</v>
      </c>
    </row>
    <row r="3013" spans="1:7" ht="15.75">
      <c r="A3013" s="14"/>
      <c r="B3013" s="21"/>
      <c r="C3013" s="32">
        <v>4714781020800</v>
      </c>
      <c r="D3013" s="14" t="s">
        <v>271</v>
      </c>
      <c r="E3013" s="18">
        <v>1</v>
      </c>
      <c r="F3013" s="18">
        <v>120</v>
      </c>
      <c r="G3013" s="19">
        <v>0.2608695652173913</v>
      </c>
    </row>
    <row r="3014" spans="1:7" ht="15.75">
      <c r="A3014" s="14" t="s">
        <v>304</v>
      </c>
      <c r="B3014" s="13">
        <v>2</v>
      </c>
      <c r="C3014" s="32">
        <v>4714781020831</v>
      </c>
      <c r="D3014" s="14" t="s">
        <v>300</v>
      </c>
      <c r="E3014" s="18">
        <v>1</v>
      </c>
      <c r="F3014" s="18">
        <v>340</v>
      </c>
      <c r="G3014" s="19">
        <v>0.73913043478260865</v>
      </c>
    </row>
    <row r="3015" spans="1:7" ht="15.75">
      <c r="A3015" s="16"/>
      <c r="B3015" s="21"/>
      <c r="C3015" s="32">
        <v>4714781020817</v>
      </c>
      <c r="D3015" s="14" t="s">
        <v>303</v>
      </c>
      <c r="E3015" s="18">
        <v>1</v>
      </c>
      <c r="F3015" s="18">
        <v>120</v>
      </c>
      <c r="G3015" s="19">
        <v>0.2608695652173913</v>
      </c>
    </row>
    <row r="3016" spans="1:7" ht="15.75">
      <c r="B3016" s="21"/>
      <c r="C3016" s="36"/>
      <c r="G3016" s="23"/>
    </row>
    <row r="3017" spans="1:7" ht="15.75">
      <c r="B3017" s="21"/>
      <c r="C3017" s="36"/>
      <c r="G3017" s="23"/>
    </row>
    <row r="3018" spans="1:7" ht="15.75">
      <c r="B3018" s="21"/>
      <c r="C3018" s="36"/>
      <c r="G3018" s="23"/>
    </row>
    <row r="3019" spans="1:7" ht="15.75">
      <c r="B3019" s="21"/>
      <c r="C3019" s="36"/>
      <c r="G3019" s="23"/>
    </row>
    <row r="3020" spans="1:7" ht="15.75">
      <c r="B3020" s="21"/>
      <c r="C3020" s="36"/>
      <c r="G3020" s="23"/>
    </row>
    <row r="3021" spans="1:7" ht="15.75">
      <c r="B3021" s="21"/>
      <c r="C3021" s="36"/>
      <c r="G3021" s="23"/>
    </row>
    <row r="3022" spans="1:7" ht="15.75">
      <c r="B3022" s="21"/>
      <c r="C3022" s="36"/>
      <c r="G3022" s="23"/>
    </row>
    <row r="3023" spans="1:7" ht="15.75">
      <c r="B3023" s="21"/>
      <c r="C3023" s="36"/>
      <c r="G3023" s="23"/>
    </row>
    <row r="3024" spans="1:7" ht="15.75">
      <c r="B3024" s="21"/>
      <c r="C3024" s="36"/>
      <c r="G3024" s="23"/>
    </row>
    <row r="3025" spans="2:7" ht="15.75">
      <c r="B3025" s="21"/>
      <c r="C3025" s="36"/>
      <c r="G3025" s="23"/>
    </row>
    <row r="3026" spans="2:7" ht="15.75">
      <c r="B3026" s="21"/>
      <c r="C3026" s="36"/>
      <c r="G3026" s="23"/>
    </row>
    <row r="3027" spans="2:7" ht="15.75">
      <c r="B3027" s="21"/>
      <c r="C3027" s="36"/>
      <c r="G3027" s="23"/>
    </row>
    <row r="3028" spans="2:7" ht="15.75">
      <c r="B3028" s="21"/>
      <c r="C3028" s="36"/>
      <c r="G3028" s="23"/>
    </row>
    <row r="3029" spans="2:7" ht="15.75">
      <c r="B3029" s="21"/>
      <c r="C3029" s="36"/>
      <c r="G3029" s="23"/>
    </row>
    <row r="3030" spans="2:7" ht="15.75">
      <c r="B3030" s="21"/>
      <c r="C3030" s="36"/>
      <c r="G3030" s="23"/>
    </row>
    <row r="3031" spans="2:7" ht="15.75">
      <c r="B3031" s="21"/>
      <c r="C3031" s="36"/>
      <c r="G3031" s="23"/>
    </row>
    <row r="3032" spans="2:7" ht="15.75">
      <c r="B3032" s="21"/>
      <c r="C3032" s="36"/>
      <c r="G3032" s="23"/>
    </row>
    <row r="3033" spans="2:7" ht="15.75">
      <c r="B3033" s="21"/>
      <c r="C3033" s="36"/>
      <c r="G3033" s="23"/>
    </row>
    <row r="3034" spans="2:7" ht="15.75">
      <c r="B3034" s="21"/>
      <c r="C3034" s="36"/>
      <c r="G3034" s="23"/>
    </row>
    <row r="3035" spans="2:7" ht="15.75">
      <c r="B3035" s="21"/>
      <c r="C3035" s="36"/>
      <c r="G3035" s="23"/>
    </row>
    <row r="3036" spans="2:7" ht="15.75">
      <c r="B3036" s="21"/>
      <c r="C3036" s="36"/>
      <c r="G3036" s="23"/>
    </row>
    <row r="3037" spans="2:7" ht="15.75">
      <c r="B3037" s="21"/>
      <c r="C3037" s="36"/>
      <c r="G3037" s="23"/>
    </row>
    <row r="3038" spans="2:7" ht="15.75">
      <c r="B3038" s="21"/>
      <c r="C3038" s="36"/>
      <c r="G3038" s="23"/>
    </row>
    <row r="3039" spans="2:7" ht="15.75">
      <c r="B3039" s="21"/>
      <c r="C3039" s="36"/>
      <c r="G3039" s="23"/>
    </row>
    <row r="3040" spans="2:7" ht="15.75">
      <c r="B3040" s="21"/>
      <c r="C3040" s="36"/>
      <c r="G3040" s="23"/>
    </row>
    <row r="3041" spans="2:7" ht="15.75">
      <c r="B3041" s="21"/>
      <c r="C3041" s="36"/>
      <c r="G3041" s="23"/>
    </row>
    <row r="3042" spans="2:7" ht="15.75">
      <c r="B3042" s="21"/>
      <c r="C3042" s="36"/>
      <c r="G3042" s="23"/>
    </row>
    <row r="3043" spans="2:7" ht="15.75">
      <c r="B3043" s="21"/>
      <c r="C3043" s="36"/>
      <c r="G3043" s="23"/>
    </row>
    <row r="3044" spans="2:7" ht="15.75">
      <c r="B3044" s="21"/>
      <c r="C3044" s="36"/>
      <c r="G3044" s="23"/>
    </row>
    <row r="3045" spans="2:7" ht="15.75">
      <c r="B3045" s="21"/>
      <c r="C3045" s="36"/>
      <c r="G3045" s="23"/>
    </row>
    <row r="3046" spans="2:7" ht="15.75">
      <c r="B3046" s="21"/>
      <c r="C3046" s="36"/>
      <c r="G3046" s="23"/>
    </row>
    <row r="3047" spans="2:7" ht="15.75">
      <c r="B3047" s="21"/>
      <c r="C3047" s="36"/>
      <c r="G3047" s="23"/>
    </row>
    <row r="3048" spans="2:7" ht="15.75">
      <c r="B3048" s="21"/>
      <c r="C3048" s="36"/>
      <c r="G3048" s="23"/>
    </row>
    <row r="3049" spans="2:7" ht="15.75">
      <c r="B3049" s="21"/>
      <c r="C3049" s="36"/>
      <c r="G3049" s="23"/>
    </row>
    <row r="3050" spans="2:7" ht="15.75">
      <c r="B3050" s="21"/>
      <c r="C3050" s="36"/>
      <c r="G3050" s="23"/>
    </row>
    <row r="3051" spans="2:7" ht="15.75">
      <c r="B3051" s="21"/>
      <c r="C3051" s="36"/>
      <c r="G3051" s="23"/>
    </row>
    <row r="3052" spans="2:7" ht="15.75">
      <c r="B3052" s="21"/>
      <c r="C3052" s="36"/>
      <c r="G3052" s="23"/>
    </row>
    <row r="3053" spans="2:7" ht="15.75">
      <c r="B3053" s="21"/>
      <c r="C3053" s="36"/>
      <c r="G3053" s="23"/>
    </row>
    <row r="3054" spans="2:7" ht="15.75">
      <c r="B3054" s="21"/>
      <c r="C3054" s="36"/>
      <c r="G3054" s="23"/>
    </row>
    <row r="3055" spans="2:7" ht="15.75">
      <c r="B3055" s="21"/>
      <c r="C3055" s="36"/>
      <c r="G3055" s="23"/>
    </row>
    <row r="3056" spans="2:7" ht="15.75">
      <c r="B3056" s="21"/>
      <c r="C3056" s="36"/>
      <c r="G3056" s="23"/>
    </row>
    <row r="3057" spans="2:7" ht="15.75">
      <c r="B3057" s="21"/>
      <c r="C3057" s="36"/>
      <c r="G3057" s="23"/>
    </row>
    <row r="3058" spans="2:7" ht="15.75">
      <c r="B3058" s="21"/>
      <c r="C3058" s="36"/>
      <c r="G3058" s="23"/>
    </row>
    <row r="3059" spans="2:7" ht="15.75">
      <c r="B3059" s="21"/>
      <c r="C3059" s="36"/>
      <c r="G3059" s="23"/>
    </row>
    <row r="3060" spans="2:7" ht="15.75">
      <c r="B3060" s="21"/>
      <c r="C3060" s="36"/>
      <c r="G3060" s="23"/>
    </row>
    <row r="3061" spans="2:7" ht="15.75">
      <c r="B3061" s="21"/>
      <c r="C3061" s="36"/>
      <c r="G3061" s="23"/>
    </row>
    <row r="3062" spans="2:7" ht="15.75">
      <c r="B3062" s="21"/>
      <c r="C3062" s="36"/>
      <c r="G3062" s="23"/>
    </row>
    <row r="3063" spans="2:7" ht="15.75">
      <c r="B3063" s="21"/>
      <c r="C3063" s="36"/>
      <c r="G3063" s="23"/>
    </row>
    <row r="3064" spans="2:7" ht="15.75">
      <c r="B3064" s="21"/>
      <c r="C3064" s="36"/>
      <c r="G3064" s="23"/>
    </row>
    <row r="3065" spans="2:7" ht="15.75">
      <c r="B3065" s="21"/>
      <c r="C3065" s="36"/>
      <c r="G3065" s="23"/>
    </row>
    <row r="3066" spans="2:7" ht="15.75">
      <c r="B3066" s="21"/>
      <c r="C3066" s="36"/>
      <c r="G3066" s="23"/>
    </row>
    <row r="3067" spans="2:7" ht="15.75">
      <c r="B3067" s="21"/>
      <c r="C3067" s="36"/>
      <c r="G3067" s="23"/>
    </row>
    <row r="3068" spans="2:7" ht="15.75">
      <c r="B3068" s="21"/>
      <c r="C3068" s="36"/>
      <c r="G3068" s="23"/>
    </row>
    <row r="3069" spans="2:7" ht="15.75">
      <c r="B3069" s="21"/>
      <c r="C3069" s="36"/>
      <c r="G3069" s="23"/>
    </row>
    <row r="3070" spans="2:7" ht="15.75">
      <c r="B3070" s="21"/>
      <c r="C3070" s="36"/>
      <c r="G3070" s="23"/>
    </row>
    <row r="3071" spans="2:7" ht="15.75">
      <c r="B3071" s="21"/>
      <c r="C3071" s="36"/>
      <c r="G3071" s="23"/>
    </row>
    <row r="3072" spans="2:7" ht="15.75">
      <c r="B3072" s="21"/>
      <c r="C3072" s="36"/>
      <c r="G3072" s="23"/>
    </row>
    <row r="3073" spans="2:7" ht="15.75">
      <c r="B3073" s="21"/>
      <c r="C3073" s="36"/>
      <c r="G3073" s="23"/>
    </row>
    <row r="3074" spans="2:7" ht="15.75">
      <c r="B3074" s="21"/>
      <c r="C3074" s="36"/>
      <c r="G3074" s="23"/>
    </row>
    <row r="3075" spans="2:7" ht="15.75">
      <c r="B3075" s="21"/>
      <c r="C3075" s="36"/>
      <c r="G3075" s="23"/>
    </row>
    <row r="3076" spans="2:7" ht="15.75">
      <c r="B3076" s="21"/>
      <c r="C3076" s="36"/>
      <c r="G3076" s="23"/>
    </row>
    <row r="3077" spans="2:7" ht="15.75">
      <c r="B3077" s="21"/>
      <c r="C3077" s="36"/>
      <c r="G3077" s="23"/>
    </row>
    <row r="3078" spans="2:7" ht="15.75">
      <c r="B3078" s="21"/>
      <c r="C3078" s="36"/>
      <c r="G3078" s="23"/>
    </row>
    <row r="3079" spans="2:7" ht="15.75">
      <c r="B3079" s="21"/>
      <c r="C3079" s="36"/>
      <c r="G3079" s="23"/>
    </row>
    <row r="3080" spans="2:7" ht="15.75">
      <c r="B3080" s="21"/>
      <c r="C3080" s="36"/>
      <c r="G3080" s="23"/>
    </row>
    <row r="3081" spans="2:7" ht="15.75">
      <c r="B3081" s="21"/>
      <c r="C3081" s="36"/>
      <c r="G3081" s="23"/>
    </row>
    <row r="3082" spans="2:7" ht="15.75">
      <c r="B3082" s="21"/>
      <c r="C3082" s="36"/>
      <c r="G3082" s="23"/>
    </row>
    <row r="3083" spans="2:7" ht="15.75">
      <c r="B3083" s="21"/>
      <c r="C3083" s="36"/>
      <c r="G3083" s="23"/>
    </row>
    <row r="3084" spans="2:7" ht="15.75">
      <c r="B3084" s="21"/>
      <c r="C3084" s="36"/>
      <c r="G3084" s="23"/>
    </row>
    <row r="3085" spans="2:7" ht="15.75">
      <c r="B3085" s="21"/>
      <c r="C3085" s="36"/>
      <c r="G3085" s="23"/>
    </row>
    <row r="3086" spans="2:7" ht="15.75">
      <c r="B3086" s="21"/>
      <c r="C3086" s="36"/>
      <c r="G3086" s="23"/>
    </row>
    <row r="3087" spans="2:7" ht="15.75">
      <c r="B3087" s="21"/>
      <c r="C3087" s="36"/>
      <c r="G3087" s="23"/>
    </row>
    <row r="3088" spans="2:7" ht="15.75">
      <c r="B3088" s="21"/>
      <c r="C3088" s="36"/>
      <c r="G3088" s="23"/>
    </row>
    <row r="3089" spans="2:7" ht="15.75">
      <c r="B3089" s="21"/>
      <c r="C3089" s="36"/>
      <c r="G3089" s="23"/>
    </row>
    <row r="3090" spans="2:7" ht="15.75">
      <c r="B3090" s="21"/>
      <c r="C3090" s="36"/>
      <c r="G3090" s="23"/>
    </row>
    <row r="3091" spans="2:7" ht="15.75">
      <c r="B3091" s="21"/>
      <c r="C3091" s="36"/>
      <c r="G3091" s="23"/>
    </row>
    <row r="3092" spans="2:7" ht="15.75">
      <c r="B3092" s="21"/>
      <c r="C3092" s="36"/>
      <c r="G3092" s="23"/>
    </row>
    <row r="3093" spans="2:7" ht="15.75">
      <c r="B3093" s="21"/>
      <c r="C3093" s="36"/>
      <c r="G3093" s="23"/>
    </row>
    <row r="3094" spans="2:7" ht="15.75">
      <c r="B3094" s="21"/>
      <c r="C3094" s="36"/>
      <c r="G3094" s="23"/>
    </row>
    <row r="3095" spans="2:7" ht="15.75">
      <c r="B3095" s="21"/>
      <c r="C3095" s="36"/>
      <c r="G3095" s="23"/>
    </row>
    <row r="3096" spans="2:7" ht="15.75">
      <c r="B3096" s="21"/>
      <c r="C3096" s="36"/>
      <c r="G3096" s="23"/>
    </row>
    <row r="3097" spans="2:7" ht="15.75">
      <c r="B3097" s="21"/>
      <c r="C3097" s="36"/>
      <c r="G3097" s="23"/>
    </row>
    <row r="3098" spans="2:7" ht="15.75">
      <c r="B3098" s="21"/>
      <c r="C3098" s="36"/>
      <c r="G3098" s="23"/>
    </row>
    <row r="3099" spans="2:7" ht="15.75">
      <c r="B3099" s="21"/>
      <c r="C3099" s="36"/>
      <c r="G3099" s="23"/>
    </row>
    <row r="3100" spans="2:7" ht="15.75">
      <c r="B3100" s="21"/>
      <c r="C3100" s="36"/>
      <c r="G3100" s="23"/>
    </row>
    <row r="3101" spans="2:7" ht="15.75">
      <c r="B3101" s="21"/>
      <c r="C3101" s="36"/>
      <c r="G3101" s="23"/>
    </row>
    <row r="3102" spans="2:7" ht="15.75">
      <c r="B3102" s="21"/>
      <c r="C3102" s="36"/>
      <c r="G3102" s="23"/>
    </row>
    <row r="3103" spans="2:7" ht="15.75">
      <c r="B3103" s="21"/>
      <c r="C3103" s="36"/>
      <c r="G3103" s="23"/>
    </row>
    <row r="3104" spans="2:7" ht="15.75">
      <c r="B3104" s="21"/>
      <c r="C3104" s="36"/>
      <c r="G3104" s="23"/>
    </row>
    <row r="3105" spans="2:7" ht="15.75">
      <c r="B3105" s="21"/>
      <c r="C3105" s="36"/>
      <c r="G3105" s="23"/>
    </row>
    <row r="3106" spans="2:7" ht="15.75">
      <c r="B3106" s="21"/>
      <c r="C3106" s="36"/>
      <c r="G3106" s="23"/>
    </row>
    <row r="3107" spans="2:7" ht="15.75">
      <c r="B3107" s="21"/>
      <c r="C3107" s="36"/>
      <c r="G3107" s="23"/>
    </row>
    <row r="3108" spans="2:7" ht="15.75">
      <c r="B3108" s="21"/>
      <c r="C3108" s="36"/>
      <c r="G3108" s="23"/>
    </row>
    <row r="3109" spans="2:7" ht="15.75">
      <c r="B3109" s="21"/>
      <c r="C3109" s="36"/>
      <c r="G3109" s="23"/>
    </row>
    <row r="3110" spans="2:7" ht="15.75">
      <c r="B3110" s="21"/>
      <c r="C3110" s="36"/>
      <c r="G3110" s="23"/>
    </row>
    <row r="3111" spans="2:7" ht="15.75">
      <c r="B3111" s="21"/>
      <c r="C3111" s="36"/>
      <c r="G3111" s="23"/>
    </row>
    <row r="3112" spans="2:7" ht="15.75">
      <c r="B3112" s="21"/>
      <c r="C3112" s="36"/>
      <c r="G3112" s="23"/>
    </row>
    <row r="3113" spans="2:7" ht="15.75">
      <c r="B3113" s="21"/>
      <c r="C3113" s="36"/>
      <c r="G3113" s="23"/>
    </row>
    <row r="3114" spans="2:7" ht="15.75">
      <c r="B3114" s="21"/>
      <c r="C3114" s="36"/>
      <c r="G3114" s="23"/>
    </row>
    <row r="3115" spans="2:7" ht="15.75">
      <c r="B3115" s="21"/>
      <c r="C3115" s="36"/>
      <c r="G3115" s="23"/>
    </row>
    <row r="3116" spans="2:7" ht="15.75">
      <c r="B3116" s="21"/>
      <c r="C3116" s="36"/>
      <c r="G3116" s="23"/>
    </row>
    <row r="3117" spans="2:7" ht="15.75">
      <c r="B3117" s="21"/>
      <c r="C3117" s="36"/>
      <c r="G3117" s="23"/>
    </row>
    <row r="3118" spans="2:7" ht="15.75">
      <c r="B3118" s="21"/>
      <c r="C3118" s="36"/>
      <c r="G3118" s="23"/>
    </row>
    <row r="3119" spans="2:7" ht="15.75">
      <c r="B3119" s="21"/>
      <c r="C3119" s="36"/>
      <c r="G3119" s="23"/>
    </row>
    <row r="3120" spans="2:7" ht="15.75">
      <c r="B3120" s="21"/>
      <c r="C3120" s="36"/>
      <c r="G3120" s="23"/>
    </row>
    <row r="3121" spans="2:7" ht="15.75">
      <c r="B3121" s="21"/>
      <c r="C3121" s="36"/>
      <c r="G3121" s="23"/>
    </row>
    <row r="3122" spans="2:7" ht="15.75">
      <c r="B3122" s="21"/>
      <c r="C3122" s="36"/>
      <c r="G3122" s="23"/>
    </row>
    <row r="3123" spans="2:7" ht="15.75">
      <c r="B3123" s="21"/>
      <c r="C3123" s="36"/>
      <c r="G3123" s="23"/>
    </row>
    <row r="3124" spans="2:7" ht="15.75">
      <c r="B3124" s="21"/>
      <c r="C3124" s="36"/>
      <c r="G3124" s="23"/>
    </row>
    <row r="3125" spans="2:7" ht="15.75">
      <c r="B3125" s="21"/>
      <c r="C3125" s="36"/>
      <c r="G3125" s="23"/>
    </row>
    <row r="3126" spans="2:7" ht="15.75">
      <c r="B3126" s="21"/>
      <c r="C3126" s="36"/>
      <c r="G3126" s="23"/>
    </row>
    <row r="3127" spans="2:7" ht="15.75">
      <c r="B3127" s="21"/>
      <c r="C3127" s="36"/>
      <c r="G3127" s="23"/>
    </row>
    <row r="3128" spans="2:7" ht="15.75">
      <c r="B3128" s="21"/>
      <c r="C3128" s="36"/>
      <c r="G3128" s="23"/>
    </row>
    <row r="3129" spans="2:7" ht="15.75">
      <c r="B3129" s="21"/>
      <c r="C3129" s="36"/>
      <c r="G3129" s="23"/>
    </row>
    <row r="3130" spans="2:7" ht="15.75">
      <c r="B3130" s="21"/>
      <c r="C3130" s="36"/>
      <c r="G3130" s="23"/>
    </row>
    <row r="3131" spans="2:7" ht="15.75">
      <c r="B3131" s="21"/>
      <c r="C3131" s="36"/>
      <c r="G3131" s="23"/>
    </row>
    <row r="3132" spans="2:7" ht="15.75">
      <c r="B3132" s="21"/>
      <c r="C3132" s="36"/>
      <c r="G3132" s="23"/>
    </row>
    <row r="3133" spans="2:7" ht="15.75">
      <c r="B3133" s="21"/>
      <c r="C3133" s="36"/>
      <c r="G3133" s="23"/>
    </row>
    <row r="3134" spans="2:7" ht="15.75">
      <c r="B3134" s="21"/>
      <c r="C3134" s="36"/>
      <c r="G3134" s="23"/>
    </row>
    <row r="3135" spans="2:7" ht="15.75">
      <c r="B3135" s="21"/>
      <c r="C3135" s="36"/>
      <c r="G3135" s="23"/>
    </row>
    <row r="3136" spans="2:7" ht="15.75">
      <c r="B3136" s="21"/>
      <c r="C3136" s="36"/>
      <c r="G3136" s="23"/>
    </row>
    <row r="3137" spans="2:7" ht="15.75">
      <c r="B3137" s="21"/>
      <c r="C3137" s="36"/>
      <c r="G3137" s="23"/>
    </row>
    <row r="3138" spans="2:7" ht="15.75">
      <c r="B3138" s="21"/>
      <c r="C3138" s="36"/>
      <c r="G3138" s="23"/>
    </row>
    <row r="3139" spans="2:7" ht="15.75">
      <c r="B3139" s="21"/>
      <c r="C3139" s="36"/>
      <c r="G3139" s="23"/>
    </row>
    <row r="3140" spans="2:7" ht="15.75">
      <c r="B3140" s="21"/>
      <c r="C3140" s="36"/>
      <c r="G3140" s="23"/>
    </row>
    <row r="3141" spans="2:7" ht="15.75">
      <c r="B3141" s="21"/>
      <c r="C3141" s="36"/>
      <c r="G3141" s="23"/>
    </row>
    <row r="3142" spans="2:7" ht="15.75">
      <c r="B3142" s="21"/>
      <c r="C3142" s="36"/>
      <c r="G3142" s="23"/>
    </row>
    <row r="3143" spans="2:7" ht="15.75">
      <c r="B3143" s="21"/>
      <c r="C3143" s="36"/>
      <c r="G3143" s="23"/>
    </row>
    <row r="3144" spans="2:7" ht="15.75">
      <c r="B3144" s="21"/>
      <c r="C3144" s="36"/>
      <c r="G3144" s="23"/>
    </row>
    <row r="3145" spans="2:7" ht="15.75">
      <c r="B3145" s="21"/>
      <c r="C3145" s="36"/>
      <c r="G3145" s="23"/>
    </row>
    <row r="3146" spans="2:7" ht="15.75">
      <c r="B3146" s="21"/>
      <c r="C3146" s="36"/>
      <c r="G3146" s="23"/>
    </row>
    <row r="3147" spans="2:7" ht="15.75">
      <c r="B3147" s="21"/>
      <c r="C3147" s="36"/>
      <c r="G3147" s="23"/>
    </row>
    <row r="3148" spans="2:7" ht="15.75">
      <c r="B3148" s="21"/>
      <c r="C3148" s="36"/>
      <c r="G3148" s="23"/>
    </row>
    <row r="3149" spans="2:7" ht="15.75">
      <c r="B3149" s="21"/>
      <c r="C3149" s="36"/>
      <c r="G3149" s="23"/>
    </row>
    <row r="3150" spans="2:7" ht="15.75">
      <c r="B3150" s="21"/>
      <c r="C3150" s="36"/>
      <c r="G3150" s="23"/>
    </row>
    <row r="3151" spans="2:7" ht="15.75">
      <c r="B3151" s="21"/>
      <c r="C3151" s="36"/>
      <c r="G3151" s="23"/>
    </row>
    <row r="3152" spans="2:7" ht="15.75">
      <c r="B3152" s="21"/>
      <c r="C3152" s="36"/>
      <c r="G3152" s="23"/>
    </row>
    <row r="3153" spans="2:7" ht="15.75">
      <c r="B3153" s="21"/>
      <c r="C3153" s="36"/>
      <c r="G3153" s="23"/>
    </row>
    <row r="3154" spans="2:7" ht="15.75">
      <c r="B3154" s="21"/>
      <c r="C3154" s="36"/>
      <c r="G3154" s="23"/>
    </row>
    <row r="3155" spans="2:7" ht="15.75">
      <c r="B3155" s="21"/>
      <c r="C3155" s="36"/>
      <c r="G3155" s="23"/>
    </row>
    <row r="3156" spans="2:7" ht="15.75">
      <c r="B3156" s="21"/>
      <c r="C3156" s="36"/>
      <c r="G3156" s="23"/>
    </row>
    <row r="3157" spans="2:7" ht="15.75">
      <c r="B3157" s="21"/>
      <c r="C3157" s="36"/>
      <c r="G3157" s="23"/>
    </row>
    <row r="3158" spans="2:7" ht="15.75">
      <c r="B3158" s="21"/>
      <c r="C3158" s="36"/>
      <c r="G3158" s="23"/>
    </row>
    <row r="3159" spans="2:7" ht="15.75">
      <c r="B3159" s="21"/>
      <c r="C3159" s="36"/>
      <c r="G3159" s="23"/>
    </row>
    <row r="3160" spans="2:7" ht="15.75">
      <c r="B3160" s="21"/>
      <c r="C3160" s="36"/>
      <c r="G3160" s="23"/>
    </row>
    <row r="3161" spans="2:7" ht="15.75">
      <c r="B3161" s="21"/>
      <c r="C3161" s="36"/>
      <c r="G3161" s="23"/>
    </row>
    <row r="3162" spans="2:7" ht="15.75">
      <c r="B3162" s="21"/>
      <c r="C3162" s="36"/>
      <c r="G3162" s="23"/>
    </row>
    <row r="3163" spans="2:7" ht="15.75">
      <c r="B3163" s="21"/>
      <c r="C3163" s="36"/>
      <c r="G3163" s="23"/>
    </row>
    <row r="3164" spans="2:7" ht="15.75">
      <c r="B3164" s="21"/>
      <c r="C3164" s="36"/>
      <c r="G3164" s="23"/>
    </row>
    <row r="3165" spans="2:7" ht="15.75">
      <c r="B3165" s="21"/>
      <c r="C3165" s="36"/>
      <c r="G3165" s="23"/>
    </row>
    <row r="3166" spans="2:7" ht="15.75">
      <c r="B3166" s="21"/>
      <c r="C3166" s="36"/>
      <c r="G3166" s="23"/>
    </row>
    <row r="3167" spans="2:7" ht="15.75">
      <c r="B3167" s="21"/>
      <c r="C3167" s="36"/>
      <c r="G3167" s="23"/>
    </row>
    <row r="3168" spans="2:7" ht="15.75">
      <c r="B3168" s="21"/>
      <c r="C3168" s="36"/>
      <c r="G3168" s="23"/>
    </row>
    <row r="3169" spans="2:7" ht="15.75">
      <c r="B3169" s="21"/>
      <c r="C3169" s="36"/>
      <c r="G3169" s="23"/>
    </row>
    <row r="3170" spans="2:7" ht="15.75">
      <c r="B3170" s="21"/>
      <c r="C3170" s="36"/>
      <c r="G3170" s="23"/>
    </row>
    <row r="3171" spans="2:7" ht="15.75">
      <c r="B3171" s="21"/>
      <c r="C3171" s="36"/>
      <c r="G3171" s="23"/>
    </row>
    <row r="3172" spans="2:7" ht="15.75">
      <c r="B3172" s="21"/>
      <c r="C3172" s="36"/>
      <c r="G3172" s="23"/>
    </row>
    <row r="3173" spans="2:7" ht="15.75">
      <c r="B3173" s="21"/>
      <c r="C3173" s="36"/>
      <c r="G3173" s="23"/>
    </row>
    <row r="3174" spans="2:7" ht="15.75">
      <c r="B3174" s="21"/>
      <c r="C3174" s="36"/>
      <c r="G3174" s="23"/>
    </row>
    <row r="3175" spans="2:7" ht="15.75">
      <c r="B3175" s="21"/>
      <c r="C3175" s="36"/>
      <c r="G3175" s="23"/>
    </row>
    <row r="3176" spans="2:7" ht="15.75">
      <c r="B3176" s="21"/>
      <c r="C3176" s="36"/>
      <c r="G3176" s="23"/>
    </row>
    <row r="3177" spans="2:7" ht="15.75">
      <c r="B3177" s="21"/>
      <c r="C3177" s="36"/>
      <c r="G3177" s="23"/>
    </row>
    <row r="3178" spans="2:7" ht="15.75">
      <c r="B3178" s="21"/>
      <c r="C3178" s="36"/>
      <c r="G3178" s="23"/>
    </row>
    <row r="3179" spans="2:7" ht="15.75">
      <c r="B3179" s="21"/>
      <c r="C3179" s="36"/>
      <c r="G3179" s="23"/>
    </row>
    <row r="3180" spans="2:7" ht="15.75">
      <c r="B3180" s="21"/>
      <c r="C3180" s="36"/>
      <c r="G3180" s="23"/>
    </row>
    <row r="3181" spans="2:7" ht="15.75">
      <c r="B3181" s="21"/>
      <c r="C3181" s="36"/>
      <c r="G3181" s="23"/>
    </row>
    <row r="3182" spans="2:7" ht="15.75">
      <c r="B3182" s="21"/>
      <c r="C3182" s="36"/>
      <c r="G3182" s="23"/>
    </row>
    <row r="3183" spans="2:7" ht="15.75">
      <c r="B3183" s="21"/>
      <c r="C3183" s="36"/>
      <c r="G3183" s="23"/>
    </row>
    <row r="3184" spans="2:7" ht="15.75">
      <c r="B3184" s="21"/>
      <c r="C3184" s="36"/>
      <c r="G3184" s="23"/>
    </row>
    <row r="3185" spans="2:7" ht="15.75">
      <c r="B3185" s="21"/>
      <c r="C3185" s="36"/>
      <c r="G3185" s="23"/>
    </row>
    <row r="3186" spans="2:7" ht="15.75">
      <c r="B3186" s="21"/>
      <c r="C3186" s="36"/>
      <c r="G3186" s="23"/>
    </row>
    <row r="3187" spans="2:7" ht="15.75">
      <c r="B3187" s="21"/>
      <c r="C3187" s="36"/>
      <c r="G3187" s="23"/>
    </row>
    <row r="3188" spans="2:7" ht="15.75">
      <c r="B3188" s="21"/>
      <c r="C3188" s="36"/>
      <c r="G3188" s="23"/>
    </row>
    <row r="3189" spans="2:7" ht="15.75">
      <c r="B3189" s="21"/>
      <c r="C3189" s="36"/>
      <c r="G3189" s="23"/>
    </row>
    <row r="3190" spans="2:7" ht="15.75">
      <c r="B3190" s="21"/>
      <c r="C3190" s="36"/>
      <c r="G3190" s="23"/>
    </row>
    <row r="3191" spans="2:7" ht="15.75">
      <c r="B3191" s="21"/>
      <c r="C3191" s="36"/>
      <c r="G3191" s="23"/>
    </row>
    <row r="3192" spans="2:7" ht="15.75">
      <c r="B3192" s="21"/>
      <c r="C3192" s="36"/>
      <c r="G3192" s="23"/>
    </row>
    <row r="3193" spans="2:7" ht="15.75">
      <c r="B3193" s="21"/>
      <c r="C3193" s="36"/>
      <c r="G3193" s="23"/>
    </row>
    <row r="3194" spans="2:7" ht="15.75">
      <c r="B3194" s="21"/>
      <c r="C3194" s="36"/>
      <c r="G3194" s="23"/>
    </row>
    <row r="3195" spans="2:7" ht="15.75">
      <c r="B3195" s="21"/>
      <c r="C3195" s="36"/>
      <c r="G3195" s="23"/>
    </row>
    <row r="3196" spans="2:7" ht="15.75">
      <c r="B3196" s="21"/>
      <c r="C3196" s="36"/>
      <c r="G3196" s="23"/>
    </row>
    <row r="3197" spans="2:7" ht="15.75">
      <c r="B3197" s="21"/>
      <c r="C3197" s="36"/>
      <c r="G3197" s="23"/>
    </row>
    <row r="3198" spans="2:7" ht="15.75">
      <c r="B3198" s="21"/>
      <c r="C3198" s="36"/>
      <c r="G3198" s="23"/>
    </row>
    <row r="3199" spans="2:7" ht="15.75">
      <c r="B3199" s="21"/>
      <c r="C3199" s="36"/>
      <c r="G3199" s="23"/>
    </row>
    <row r="3200" spans="2:7" ht="15.75">
      <c r="B3200" s="21"/>
      <c r="C3200" s="36"/>
      <c r="G3200" s="23"/>
    </row>
    <row r="3201" spans="2:7" ht="15.75">
      <c r="B3201" s="21"/>
      <c r="C3201" s="36"/>
      <c r="G3201" s="23"/>
    </row>
    <row r="3202" spans="2:7" ht="15.75">
      <c r="B3202" s="21"/>
      <c r="C3202" s="36"/>
      <c r="G3202" s="23"/>
    </row>
    <row r="3203" spans="2:7" ht="15.75">
      <c r="B3203" s="21"/>
      <c r="C3203" s="36"/>
      <c r="G3203" s="23"/>
    </row>
    <row r="3204" spans="2:7" ht="15.75">
      <c r="B3204" s="21"/>
      <c r="C3204" s="36"/>
      <c r="G3204" s="23"/>
    </row>
    <row r="3205" spans="2:7" ht="15.75">
      <c r="B3205" s="21"/>
      <c r="C3205" s="36"/>
      <c r="G3205" s="23"/>
    </row>
    <row r="3206" spans="2:7" ht="15.75">
      <c r="B3206" s="21"/>
      <c r="C3206" s="36"/>
      <c r="G3206" s="23"/>
    </row>
    <row r="3207" spans="2:7" ht="15.75">
      <c r="B3207" s="21"/>
      <c r="C3207" s="36"/>
      <c r="G3207" s="23"/>
    </row>
    <row r="3208" spans="2:7" ht="15.75">
      <c r="B3208" s="21"/>
      <c r="C3208" s="36"/>
      <c r="G3208" s="23"/>
    </row>
    <row r="3209" spans="2:7" ht="15.75">
      <c r="B3209" s="21"/>
      <c r="C3209" s="36"/>
      <c r="G3209" s="23"/>
    </row>
    <row r="3210" spans="2:7" ht="15.75">
      <c r="B3210" s="21"/>
      <c r="C3210" s="36"/>
      <c r="G3210" s="23"/>
    </row>
    <row r="3211" spans="2:7" ht="15.75">
      <c r="B3211" s="21"/>
      <c r="C3211" s="36"/>
      <c r="G3211" s="23"/>
    </row>
    <row r="3212" spans="2:7" ht="15.75">
      <c r="B3212" s="21"/>
      <c r="C3212" s="36"/>
      <c r="G3212" s="23"/>
    </row>
    <row r="3213" spans="2:7" ht="15.75">
      <c r="B3213" s="21"/>
      <c r="C3213" s="36"/>
      <c r="G3213" s="23"/>
    </row>
    <row r="3214" spans="2:7" ht="15.75">
      <c r="B3214" s="21"/>
      <c r="C3214" s="36"/>
      <c r="G3214" s="23"/>
    </row>
    <row r="3215" spans="2:7" ht="15.75">
      <c r="B3215" s="21"/>
      <c r="C3215" s="36"/>
      <c r="G3215" s="23"/>
    </row>
    <row r="3216" spans="2:7" ht="15.75">
      <c r="B3216" s="21"/>
      <c r="C3216" s="36"/>
      <c r="G3216" s="23"/>
    </row>
    <row r="3217" spans="2:7" ht="15.75">
      <c r="B3217" s="21"/>
      <c r="C3217" s="36"/>
      <c r="G3217" s="23"/>
    </row>
    <row r="3218" spans="2:7" ht="15.75">
      <c r="B3218" s="21"/>
      <c r="C3218" s="36"/>
      <c r="G3218" s="23"/>
    </row>
    <row r="3219" spans="2:7" ht="15.75">
      <c r="B3219" s="21"/>
      <c r="C3219" s="36"/>
      <c r="G3219" s="23"/>
    </row>
    <row r="3220" spans="2:7" ht="15.75">
      <c r="B3220" s="21"/>
      <c r="C3220" s="36"/>
      <c r="G3220" s="23"/>
    </row>
    <row r="3221" spans="2:7" ht="15.75">
      <c r="B3221" s="21"/>
      <c r="C3221" s="36"/>
      <c r="G3221" s="23"/>
    </row>
    <row r="3222" spans="2:7" ht="15.75">
      <c r="B3222" s="21"/>
      <c r="C3222" s="36"/>
      <c r="G3222" s="23"/>
    </row>
    <row r="3223" spans="2:7" ht="15.75">
      <c r="B3223" s="21"/>
      <c r="C3223" s="36"/>
      <c r="G3223" s="23"/>
    </row>
    <row r="3224" spans="2:7" ht="15.75">
      <c r="B3224" s="21"/>
      <c r="C3224" s="36"/>
      <c r="G3224" s="23"/>
    </row>
    <row r="3225" spans="2:7" ht="15.75">
      <c r="B3225" s="21"/>
      <c r="C3225" s="36"/>
      <c r="G3225" s="23"/>
    </row>
    <row r="3226" spans="2:7" ht="15.75">
      <c r="B3226" s="21"/>
      <c r="C3226" s="36"/>
      <c r="G3226" s="23"/>
    </row>
    <row r="3227" spans="2:7" ht="15.75">
      <c r="B3227" s="21"/>
      <c r="C3227" s="36"/>
      <c r="G3227" s="23"/>
    </row>
    <row r="3228" spans="2:7" ht="15.75">
      <c r="B3228" s="21"/>
      <c r="C3228" s="36"/>
      <c r="G3228" s="23"/>
    </row>
    <row r="3229" spans="2:7" ht="15.75">
      <c r="B3229" s="21"/>
      <c r="C3229" s="36"/>
      <c r="G3229" s="23"/>
    </row>
    <row r="3230" spans="2:7" ht="15.75">
      <c r="B3230" s="21"/>
      <c r="C3230" s="36"/>
      <c r="G3230" s="23"/>
    </row>
    <row r="3231" spans="2:7" ht="15.75">
      <c r="B3231" s="21"/>
      <c r="C3231" s="36"/>
      <c r="G3231" s="23"/>
    </row>
    <row r="3232" spans="2:7" ht="15.75">
      <c r="B3232" s="21"/>
      <c r="C3232" s="36"/>
      <c r="G3232" s="23"/>
    </row>
    <row r="3233" spans="2:7" ht="15.75">
      <c r="B3233" s="21"/>
      <c r="C3233" s="36"/>
      <c r="G3233" s="23"/>
    </row>
    <row r="3234" spans="2:7" ht="15.75">
      <c r="B3234" s="21"/>
      <c r="C3234" s="36"/>
      <c r="G3234" s="23"/>
    </row>
    <row r="3235" spans="2:7" ht="15.75">
      <c r="B3235" s="21"/>
      <c r="C3235" s="36"/>
      <c r="G3235" s="23"/>
    </row>
    <row r="3236" spans="2:7" ht="15.75">
      <c r="B3236" s="21"/>
      <c r="C3236" s="36"/>
      <c r="G3236" s="23"/>
    </row>
    <row r="3237" spans="2:7" ht="15.75">
      <c r="B3237" s="21"/>
      <c r="C3237" s="36"/>
      <c r="G3237" s="23"/>
    </row>
    <row r="3238" spans="2:7" ht="15.75">
      <c r="B3238" s="21"/>
      <c r="C3238" s="36"/>
      <c r="G3238" s="23"/>
    </row>
    <row r="3239" spans="2:7" ht="15.75">
      <c r="B3239" s="21"/>
      <c r="C3239" s="36"/>
      <c r="G3239" s="23"/>
    </row>
    <row r="3240" spans="2:7" ht="15.75">
      <c r="B3240" s="21"/>
      <c r="C3240" s="36"/>
      <c r="G3240" s="23"/>
    </row>
    <row r="3241" spans="2:7" ht="15.75">
      <c r="B3241" s="21"/>
      <c r="C3241" s="36"/>
      <c r="G3241" s="23"/>
    </row>
    <row r="3242" spans="2:7" ht="15.75">
      <c r="B3242" s="21"/>
      <c r="C3242" s="36"/>
      <c r="G3242" s="23"/>
    </row>
    <row r="3243" spans="2:7" ht="15.75">
      <c r="B3243" s="21"/>
      <c r="C3243" s="36"/>
      <c r="G3243" s="23"/>
    </row>
    <row r="3244" spans="2:7" ht="15.75">
      <c r="B3244" s="21"/>
      <c r="C3244" s="36"/>
      <c r="G3244" s="23"/>
    </row>
    <row r="3245" spans="2:7" ht="15.75">
      <c r="B3245" s="21"/>
      <c r="C3245" s="36"/>
      <c r="G3245" s="23"/>
    </row>
    <row r="3246" spans="2:7" ht="15.75">
      <c r="B3246" s="21"/>
      <c r="C3246" s="36"/>
      <c r="G3246" s="23"/>
    </row>
    <row r="3247" spans="2:7" ht="15.75">
      <c r="B3247" s="21"/>
      <c r="C3247" s="36"/>
      <c r="G3247" s="23"/>
    </row>
    <row r="3248" spans="2:7" ht="15.75">
      <c r="B3248" s="21"/>
      <c r="C3248" s="36"/>
      <c r="G3248" s="23"/>
    </row>
    <row r="3249" spans="2:7" ht="15.75">
      <c r="B3249" s="21"/>
      <c r="C3249" s="36"/>
      <c r="G3249" s="23"/>
    </row>
    <row r="3250" spans="2:7" ht="15.75">
      <c r="B3250" s="21"/>
      <c r="C3250" s="36"/>
      <c r="G3250" s="23"/>
    </row>
    <row r="3251" spans="2:7" ht="15.75">
      <c r="B3251" s="21"/>
      <c r="C3251" s="36"/>
      <c r="G3251" s="23"/>
    </row>
    <row r="3252" spans="2:7" ht="15.75">
      <c r="B3252" s="21"/>
      <c r="C3252" s="36"/>
      <c r="G3252" s="23"/>
    </row>
    <row r="3253" spans="2:7" ht="15.75">
      <c r="B3253" s="21"/>
      <c r="C3253" s="36"/>
      <c r="G3253" s="23"/>
    </row>
    <row r="3254" spans="2:7" ht="15.75">
      <c r="B3254" s="21"/>
      <c r="C3254" s="36"/>
      <c r="G3254" s="23"/>
    </row>
    <row r="3255" spans="2:7" ht="15.75">
      <c r="B3255" s="21"/>
      <c r="C3255" s="36"/>
      <c r="G3255" s="23"/>
    </row>
    <row r="3256" spans="2:7" ht="15.75">
      <c r="B3256" s="21"/>
      <c r="C3256" s="36"/>
      <c r="G3256" s="23"/>
    </row>
    <row r="3257" spans="2:7" ht="15.75">
      <c r="B3257" s="21"/>
      <c r="C3257" s="36"/>
      <c r="G3257" s="23"/>
    </row>
    <row r="3258" spans="2:7" ht="15.75">
      <c r="B3258" s="21"/>
      <c r="C3258" s="36"/>
      <c r="G3258" s="23"/>
    </row>
    <row r="3259" spans="2:7" ht="15.75">
      <c r="B3259" s="21"/>
      <c r="C3259" s="36"/>
      <c r="G3259" s="23"/>
    </row>
    <row r="3260" spans="2:7" ht="15.75">
      <c r="B3260" s="21"/>
      <c r="C3260" s="36"/>
      <c r="G3260" s="23"/>
    </row>
    <row r="3261" spans="2:7" ht="15.75">
      <c r="B3261" s="21"/>
      <c r="C3261" s="36"/>
      <c r="G3261" s="23"/>
    </row>
    <row r="3262" spans="2:7" ht="15.75">
      <c r="B3262" s="21"/>
      <c r="C3262" s="36"/>
      <c r="G3262" s="23"/>
    </row>
    <row r="3263" spans="2:7" ht="15.75">
      <c r="B3263" s="21"/>
      <c r="C3263" s="36"/>
      <c r="G3263" s="23"/>
    </row>
    <row r="3264" spans="2:7" ht="15.75">
      <c r="B3264" s="21"/>
      <c r="C3264" s="36"/>
      <c r="G3264" s="23"/>
    </row>
    <row r="3265" spans="2:7" ht="15.75">
      <c r="B3265" s="21"/>
      <c r="C3265" s="36"/>
      <c r="G3265" s="23"/>
    </row>
    <row r="3266" spans="2:7" ht="15.75">
      <c r="B3266" s="21"/>
      <c r="C3266" s="36"/>
      <c r="G3266" s="23"/>
    </row>
    <row r="3267" spans="2:7" ht="15.75">
      <c r="B3267" s="21"/>
      <c r="C3267" s="36"/>
      <c r="G3267" s="23"/>
    </row>
    <row r="3268" spans="2:7" ht="15.75">
      <c r="B3268" s="21"/>
      <c r="C3268" s="36"/>
      <c r="G3268" s="23"/>
    </row>
    <row r="3269" spans="2:7" ht="15.75">
      <c r="B3269" s="21"/>
      <c r="C3269" s="36"/>
      <c r="G3269" s="23"/>
    </row>
    <row r="3270" spans="2:7" ht="15.75">
      <c r="B3270" s="21"/>
      <c r="C3270" s="36"/>
      <c r="G3270" s="23"/>
    </row>
    <row r="3271" spans="2:7" ht="15.75">
      <c r="B3271" s="21"/>
      <c r="C3271" s="36"/>
      <c r="G3271" s="23"/>
    </row>
    <row r="3272" spans="2:7" ht="15.75">
      <c r="B3272" s="21"/>
      <c r="C3272" s="36"/>
      <c r="G3272" s="23"/>
    </row>
    <row r="3273" spans="2:7" ht="15.75">
      <c r="B3273" s="21"/>
      <c r="C3273" s="36"/>
      <c r="G3273" s="23"/>
    </row>
    <row r="3274" spans="2:7" ht="15.75">
      <c r="B3274" s="21"/>
      <c r="C3274" s="36"/>
      <c r="G3274" s="23"/>
    </row>
    <row r="3275" spans="2:7" ht="15.75">
      <c r="B3275" s="21"/>
      <c r="C3275" s="36"/>
      <c r="G3275" s="23"/>
    </row>
    <row r="3276" spans="2:7" ht="15.75">
      <c r="B3276" s="21"/>
      <c r="C3276" s="36"/>
      <c r="G3276" s="23"/>
    </row>
    <row r="3277" spans="2:7" ht="15.75">
      <c r="B3277" s="21"/>
      <c r="C3277" s="36"/>
      <c r="G3277" s="23"/>
    </row>
    <row r="3278" spans="2:7" ht="15.75">
      <c r="B3278" s="21"/>
      <c r="C3278" s="36"/>
      <c r="G3278" s="23"/>
    </row>
    <row r="3279" spans="2:7" ht="15.75">
      <c r="B3279" s="21"/>
      <c r="C3279" s="36"/>
      <c r="G3279" s="23"/>
    </row>
    <row r="3280" spans="2:7" ht="15.75">
      <c r="B3280" s="21"/>
      <c r="C3280" s="36"/>
      <c r="G3280" s="23"/>
    </row>
    <row r="3281" spans="2:7" ht="15.75">
      <c r="B3281" s="21"/>
      <c r="C3281" s="36"/>
      <c r="G3281" s="23"/>
    </row>
    <row r="3282" spans="2:7" ht="15.75">
      <c r="B3282" s="21"/>
      <c r="C3282" s="36"/>
      <c r="G3282" s="23"/>
    </row>
    <row r="3283" spans="2:7" ht="15.75">
      <c r="B3283" s="21"/>
      <c r="C3283" s="36"/>
      <c r="G3283" s="23"/>
    </row>
    <row r="3284" spans="2:7" ht="15.75">
      <c r="B3284" s="21"/>
      <c r="C3284" s="36"/>
      <c r="G3284" s="23"/>
    </row>
    <row r="3285" spans="2:7" ht="15.75">
      <c r="B3285" s="21"/>
      <c r="C3285" s="36"/>
      <c r="G3285" s="23"/>
    </row>
    <row r="3286" spans="2:7" ht="15.75">
      <c r="B3286" s="21"/>
      <c r="C3286" s="36"/>
      <c r="G3286" s="23"/>
    </row>
    <row r="3287" spans="2:7" ht="15.75">
      <c r="B3287" s="21"/>
      <c r="C3287" s="36"/>
      <c r="G3287" s="23"/>
    </row>
    <row r="3288" spans="2:7" ht="15.75">
      <c r="B3288" s="21"/>
      <c r="C3288" s="36"/>
      <c r="G3288" s="23"/>
    </row>
    <row r="3289" spans="2:7" ht="15.75">
      <c r="B3289" s="21"/>
      <c r="C3289" s="36"/>
      <c r="G3289" s="23"/>
    </row>
    <row r="3290" spans="2:7" ht="15.75">
      <c r="B3290" s="21"/>
      <c r="C3290" s="36"/>
      <c r="G3290" s="23"/>
    </row>
    <row r="3291" spans="2:7" ht="15.75">
      <c r="B3291" s="21"/>
      <c r="C3291" s="36"/>
      <c r="G3291" s="23"/>
    </row>
    <row r="3292" spans="2:7" ht="15.75">
      <c r="B3292" s="21"/>
      <c r="C3292" s="36"/>
      <c r="G3292" s="23"/>
    </row>
    <row r="3293" spans="2:7" ht="15.75">
      <c r="B3293" s="21"/>
      <c r="C3293" s="36"/>
      <c r="G3293" s="23"/>
    </row>
    <row r="3294" spans="2:7" ht="15.75">
      <c r="B3294" s="21"/>
      <c r="C3294" s="36"/>
      <c r="G3294" s="23"/>
    </row>
    <row r="3295" spans="2:7" ht="15.75">
      <c r="B3295" s="21"/>
      <c r="C3295" s="36"/>
      <c r="G3295" s="23"/>
    </row>
    <row r="3296" spans="2:7" ht="15.75">
      <c r="B3296" s="21"/>
      <c r="C3296" s="36"/>
      <c r="G3296" s="23"/>
    </row>
    <row r="3297" spans="2:7" ht="15.75">
      <c r="B3297" s="21"/>
      <c r="C3297" s="36"/>
      <c r="G3297" s="23"/>
    </row>
    <row r="3298" spans="2:7" ht="15.75">
      <c r="B3298" s="21"/>
      <c r="C3298" s="36"/>
      <c r="G3298" s="23"/>
    </row>
    <row r="3299" spans="2:7" ht="15.75">
      <c r="B3299" s="21"/>
      <c r="C3299" s="36"/>
      <c r="G3299" s="23"/>
    </row>
    <row r="3300" spans="2:7" ht="15.75">
      <c r="B3300" s="21"/>
      <c r="C3300" s="36"/>
      <c r="G3300" s="23"/>
    </row>
    <row r="3301" spans="2:7" ht="15.75">
      <c r="B3301" s="21"/>
      <c r="C3301" s="36"/>
      <c r="G3301" s="23"/>
    </row>
    <row r="3302" spans="2:7" ht="15.75">
      <c r="B3302" s="21"/>
      <c r="C3302" s="36"/>
      <c r="G3302" s="23"/>
    </row>
    <row r="3303" spans="2:7" ht="15.75">
      <c r="B3303" s="21"/>
      <c r="C3303" s="36"/>
      <c r="G3303" s="23"/>
    </row>
    <row r="3304" spans="2:7" ht="15.75">
      <c r="B3304" s="21"/>
      <c r="C3304" s="36"/>
      <c r="G3304" s="23"/>
    </row>
    <row r="3305" spans="2:7" ht="15.75">
      <c r="B3305" s="21"/>
      <c r="C3305" s="36"/>
      <c r="G3305" s="23"/>
    </row>
    <row r="3306" spans="2:7" ht="15.75">
      <c r="B3306" s="21"/>
      <c r="C3306" s="36"/>
      <c r="G3306" s="23"/>
    </row>
    <row r="3307" spans="2:7" ht="15.75">
      <c r="B3307" s="21"/>
      <c r="C3307" s="36"/>
      <c r="G3307" s="23"/>
    </row>
    <row r="3308" spans="2:7" ht="15.75">
      <c r="B3308" s="21"/>
      <c r="C3308" s="36"/>
      <c r="G3308" s="23"/>
    </row>
    <row r="3309" spans="2:7" ht="15.75">
      <c r="B3309" s="21"/>
      <c r="C3309" s="36"/>
      <c r="G3309" s="23"/>
    </row>
    <row r="3310" spans="2:7" ht="15.75">
      <c r="B3310" s="21"/>
      <c r="C3310" s="36"/>
      <c r="G3310" s="23"/>
    </row>
    <row r="3311" spans="2:7" ht="15.75">
      <c r="B3311" s="21"/>
      <c r="C3311" s="36"/>
      <c r="G3311" s="23"/>
    </row>
    <row r="3312" spans="2:7" ht="15.75">
      <c r="B3312" s="21"/>
      <c r="C3312" s="36"/>
      <c r="G3312" s="23"/>
    </row>
    <row r="3313" spans="2:7" ht="15.75">
      <c r="B3313" s="21"/>
      <c r="C3313" s="36"/>
      <c r="G3313" s="23"/>
    </row>
    <row r="3314" spans="2:7" ht="15.75">
      <c r="B3314" s="21"/>
      <c r="C3314" s="36"/>
      <c r="G3314" s="23"/>
    </row>
    <row r="3315" spans="2:7" ht="15.75">
      <c r="B3315" s="21"/>
      <c r="C3315" s="36"/>
      <c r="G3315" s="23"/>
    </row>
    <row r="3316" spans="2:7" ht="15.75">
      <c r="B3316" s="21"/>
      <c r="C3316" s="36"/>
      <c r="G3316" s="23"/>
    </row>
    <row r="3317" spans="2:7" ht="15.75">
      <c r="B3317" s="21"/>
      <c r="C3317" s="36"/>
      <c r="G3317" s="23"/>
    </row>
    <row r="3318" spans="2:7" ht="15.75">
      <c r="B3318" s="21"/>
      <c r="C3318" s="36"/>
      <c r="G3318" s="23"/>
    </row>
    <row r="3319" spans="2:7" ht="15.75">
      <c r="B3319" s="21"/>
      <c r="C3319" s="36"/>
      <c r="G3319" s="23"/>
    </row>
    <row r="3320" spans="2:7" ht="15.75">
      <c r="B3320" s="21"/>
      <c r="C3320" s="36"/>
      <c r="G3320" s="23"/>
    </row>
    <row r="3321" spans="2:7" ht="15.75">
      <c r="B3321" s="21"/>
      <c r="C3321" s="36"/>
      <c r="G3321" s="23"/>
    </row>
    <row r="3322" spans="2:7" ht="15.75">
      <c r="B3322" s="21"/>
      <c r="C3322" s="36"/>
      <c r="G3322" s="23"/>
    </row>
    <row r="3323" spans="2:7" ht="15.75">
      <c r="B3323" s="21"/>
      <c r="C3323" s="36"/>
      <c r="G3323" s="23"/>
    </row>
    <row r="3324" spans="2:7" ht="15.75">
      <c r="B3324" s="21"/>
      <c r="C3324" s="36"/>
      <c r="G3324" s="23"/>
    </row>
    <row r="3325" spans="2:7" ht="15.75">
      <c r="B3325" s="21"/>
      <c r="C3325" s="36"/>
      <c r="G3325" s="23"/>
    </row>
    <row r="3326" spans="2:7" ht="15.75">
      <c r="B3326" s="21"/>
      <c r="C3326" s="36"/>
      <c r="G3326" s="23"/>
    </row>
    <row r="3327" spans="2:7" ht="15.75">
      <c r="B3327" s="21"/>
      <c r="C3327" s="36"/>
      <c r="G3327" s="23"/>
    </row>
    <row r="3328" spans="2:7" ht="15.75">
      <c r="B3328" s="21"/>
      <c r="C3328" s="36"/>
      <c r="G3328" s="23"/>
    </row>
    <row r="3329" spans="2:7" ht="15.75">
      <c r="B3329" s="21"/>
      <c r="C3329" s="36"/>
      <c r="G3329" s="23"/>
    </row>
    <row r="3330" spans="2:7" ht="15.75">
      <c r="B3330" s="21"/>
      <c r="C3330" s="36"/>
      <c r="G3330" s="23"/>
    </row>
    <row r="3331" spans="2:7" ht="15.75">
      <c r="B3331" s="21"/>
      <c r="C3331" s="36"/>
      <c r="G3331" s="23"/>
    </row>
    <row r="3332" spans="2:7" ht="15.75">
      <c r="B3332" s="21"/>
      <c r="C3332" s="36"/>
      <c r="G3332" s="23"/>
    </row>
    <row r="3333" spans="2:7" ht="15.75">
      <c r="B3333" s="21"/>
      <c r="C3333" s="36"/>
      <c r="G3333" s="23"/>
    </row>
    <row r="3334" spans="2:7" ht="15.75">
      <c r="B3334" s="21"/>
      <c r="C3334" s="36"/>
      <c r="G3334" s="23"/>
    </row>
    <row r="3335" spans="2:7" ht="15.75">
      <c r="B3335" s="21"/>
      <c r="C3335" s="36"/>
      <c r="G3335" s="23"/>
    </row>
    <row r="3336" spans="2:7" ht="15.75">
      <c r="B3336" s="21"/>
      <c r="C3336" s="36"/>
      <c r="G3336" s="23"/>
    </row>
    <row r="3337" spans="2:7" ht="15.75">
      <c r="B3337" s="21"/>
      <c r="C3337" s="36"/>
      <c r="G3337" s="23"/>
    </row>
    <row r="3338" spans="2:7" ht="15.75">
      <c r="B3338" s="21"/>
      <c r="C3338" s="36"/>
      <c r="G3338" s="23"/>
    </row>
    <row r="3339" spans="2:7" ht="15.75">
      <c r="B3339" s="21"/>
      <c r="C3339" s="36"/>
      <c r="G3339" s="23"/>
    </row>
    <row r="3340" spans="2:7" ht="15.75">
      <c r="B3340" s="21"/>
      <c r="C3340" s="36"/>
      <c r="G3340" s="23"/>
    </row>
    <row r="3341" spans="2:7" ht="15.75">
      <c r="B3341" s="21"/>
      <c r="C3341" s="36"/>
      <c r="G3341" s="23"/>
    </row>
    <row r="3342" spans="2:7" ht="15.75">
      <c r="B3342" s="21"/>
      <c r="C3342" s="36"/>
      <c r="G3342" s="23"/>
    </row>
    <row r="3343" spans="2:7" ht="15.75">
      <c r="B3343" s="21"/>
      <c r="C3343" s="36"/>
      <c r="G3343" s="23"/>
    </row>
    <row r="3344" spans="2:7" ht="15.75">
      <c r="B3344" s="21"/>
      <c r="C3344" s="36"/>
      <c r="G3344" s="23"/>
    </row>
    <row r="3345" spans="2:7" ht="15.75">
      <c r="B3345" s="21"/>
      <c r="C3345" s="36"/>
      <c r="G3345" s="23"/>
    </row>
    <row r="3346" spans="2:7" ht="15.75">
      <c r="B3346" s="21"/>
      <c r="C3346" s="36"/>
      <c r="G3346" s="23"/>
    </row>
    <row r="3347" spans="2:7" ht="15.75">
      <c r="B3347" s="21"/>
      <c r="C3347" s="36"/>
      <c r="G3347" s="23"/>
    </row>
    <row r="3348" spans="2:7" ht="15.75">
      <c r="B3348" s="21"/>
      <c r="C3348" s="36"/>
      <c r="G3348" s="23"/>
    </row>
    <row r="3349" spans="2:7" ht="15.75">
      <c r="B3349" s="21"/>
      <c r="C3349" s="36"/>
      <c r="G3349" s="23"/>
    </row>
    <row r="3350" spans="2:7" ht="15.75">
      <c r="B3350" s="21"/>
      <c r="C3350" s="36"/>
      <c r="G3350" s="23"/>
    </row>
    <row r="3351" spans="2:7" ht="15.75">
      <c r="B3351" s="21"/>
      <c r="C3351" s="36"/>
      <c r="G3351" s="23"/>
    </row>
    <row r="3352" spans="2:7" ht="15.75">
      <c r="B3352" s="21"/>
      <c r="C3352" s="36"/>
      <c r="G3352" s="23"/>
    </row>
    <row r="3353" spans="2:7" ht="15.75">
      <c r="B3353" s="21"/>
      <c r="C3353" s="36"/>
      <c r="G3353" s="23"/>
    </row>
    <row r="3354" spans="2:7" ht="15.75">
      <c r="B3354" s="21"/>
      <c r="C3354" s="36"/>
      <c r="G3354" s="23"/>
    </row>
    <row r="3355" spans="2:7" ht="15.75">
      <c r="B3355" s="21"/>
      <c r="C3355" s="36"/>
      <c r="G3355" s="23"/>
    </row>
    <row r="3356" spans="2:7" ht="15.75">
      <c r="B3356" s="21"/>
      <c r="C3356" s="36"/>
      <c r="G3356" s="23"/>
    </row>
    <row r="3357" spans="2:7" ht="15.75">
      <c r="B3357" s="21"/>
      <c r="C3357" s="36"/>
      <c r="G3357" s="23"/>
    </row>
    <row r="3358" spans="2:7" ht="15.75">
      <c r="B3358" s="21"/>
      <c r="C3358" s="36"/>
      <c r="G3358" s="23"/>
    </row>
    <row r="3359" spans="2:7" ht="15.75">
      <c r="B3359" s="21"/>
      <c r="C3359" s="36"/>
      <c r="G3359" s="23"/>
    </row>
    <row r="3360" spans="2:7" ht="15.75">
      <c r="B3360" s="21"/>
      <c r="C3360" s="36"/>
      <c r="G3360" s="23"/>
    </row>
    <row r="3361" spans="2:7" ht="15.75">
      <c r="B3361" s="21"/>
      <c r="C3361" s="36"/>
      <c r="G3361" s="23"/>
    </row>
    <row r="3362" spans="2:7" ht="15.75">
      <c r="B3362" s="21"/>
      <c r="C3362" s="36"/>
      <c r="G3362" s="23"/>
    </row>
    <row r="3363" spans="2:7" ht="15.75">
      <c r="B3363" s="21"/>
      <c r="C3363" s="36"/>
      <c r="G3363" s="23"/>
    </row>
    <row r="3364" spans="2:7" ht="15.75">
      <c r="B3364" s="21"/>
      <c r="C3364" s="36"/>
      <c r="G3364" s="23"/>
    </row>
    <row r="3365" spans="2:7" ht="15.75">
      <c r="B3365" s="21"/>
      <c r="C3365" s="36"/>
      <c r="G3365" s="23"/>
    </row>
    <row r="3366" spans="2:7" ht="15.75">
      <c r="B3366" s="21"/>
      <c r="C3366" s="36"/>
      <c r="G3366" s="23"/>
    </row>
    <row r="3367" spans="2:7" ht="15.75">
      <c r="B3367" s="21"/>
      <c r="C3367" s="36"/>
      <c r="G3367" s="23"/>
    </row>
    <row r="3368" spans="2:7" ht="15.75">
      <c r="B3368" s="21"/>
      <c r="C3368" s="36"/>
      <c r="G3368" s="23"/>
    </row>
    <row r="3369" spans="2:7" ht="15.75">
      <c r="B3369" s="21"/>
      <c r="C3369" s="36"/>
      <c r="G3369" s="23"/>
    </row>
    <row r="3370" spans="2:7" ht="15.75">
      <c r="B3370" s="21"/>
      <c r="C3370" s="36"/>
      <c r="G3370" s="23"/>
    </row>
    <row r="3371" spans="2:7" ht="15.75">
      <c r="B3371" s="21"/>
      <c r="C3371" s="36"/>
      <c r="G3371" s="23"/>
    </row>
    <row r="3372" spans="2:7" ht="15.75">
      <c r="B3372" s="21"/>
      <c r="C3372" s="36"/>
      <c r="G3372" s="23"/>
    </row>
    <row r="3373" spans="2:7" ht="15.75">
      <c r="B3373" s="21"/>
      <c r="C3373" s="36"/>
      <c r="G3373" s="23"/>
    </row>
    <row r="3374" spans="2:7" ht="15.75">
      <c r="B3374" s="21"/>
      <c r="C3374" s="36"/>
      <c r="G3374" s="23"/>
    </row>
    <row r="3375" spans="2:7" ht="15.75">
      <c r="B3375" s="21"/>
      <c r="C3375" s="36"/>
      <c r="G3375" s="23"/>
    </row>
    <row r="3376" spans="2:7" ht="15.75">
      <c r="B3376" s="21"/>
      <c r="C3376" s="36"/>
      <c r="G3376" s="23"/>
    </row>
    <row r="3377" spans="2:7" ht="15.75">
      <c r="B3377" s="21"/>
      <c r="C3377" s="36"/>
      <c r="G3377" s="23"/>
    </row>
    <row r="3378" spans="2:7" ht="15.75">
      <c r="B3378" s="21"/>
      <c r="C3378" s="36"/>
      <c r="G3378" s="23"/>
    </row>
    <row r="3379" spans="2:7" ht="15.75">
      <c r="B3379" s="21"/>
      <c r="C3379" s="36"/>
      <c r="G3379" s="23"/>
    </row>
    <row r="3380" spans="2:7" ht="15.75">
      <c r="B3380" s="21"/>
      <c r="C3380" s="36"/>
      <c r="G3380" s="23"/>
    </row>
    <row r="3381" spans="2:7" ht="15.75">
      <c r="B3381" s="21"/>
      <c r="C3381" s="36"/>
      <c r="G3381" s="23"/>
    </row>
    <row r="3382" spans="2:7" ht="15.75">
      <c r="B3382" s="21"/>
      <c r="C3382" s="36"/>
      <c r="G3382" s="23"/>
    </row>
    <row r="3383" spans="2:7" ht="15.75">
      <c r="B3383" s="21"/>
      <c r="C3383" s="36"/>
      <c r="G3383" s="23"/>
    </row>
    <row r="3384" spans="2:7" ht="15.75">
      <c r="B3384" s="21"/>
      <c r="C3384" s="36"/>
      <c r="G3384" s="23"/>
    </row>
    <row r="3385" spans="2:7" ht="15.75">
      <c r="B3385" s="21"/>
      <c r="C3385" s="36"/>
      <c r="G3385" s="23"/>
    </row>
    <row r="3386" spans="2:7" ht="15.75">
      <c r="B3386" s="21"/>
      <c r="C3386" s="36"/>
      <c r="G3386" s="23"/>
    </row>
    <row r="3387" spans="2:7" ht="15.75">
      <c r="B3387" s="21"/>
      <c r="C3387" s="36"/>
      <c r="G3387" s="23"/>
    </row>
    <row r="3388" spans="2:7" ht="15.75">
      <c r="B3388" s="21"/>
      <c r="C3388" s="36"/>
      <c r="G3388" s="23"/>
    </row>
    <row r="3389" spans="2:7" ht="15.75">
      <c r="B3389" s="21"/>
      <c r="C3389" s="36"/>
      <c r="G3389" s="23"/>
    </row>
    <row r="3390" spans="2:7" ht="15.75">
      <c r="B3390" s="21"/>
      <c r="C3390" s="36"/>
      <c r="G3390" s="23"/>
    </row>
    <row r="3391" spans="2:7" ht="15.75">
      <c r="B3391" s="21"/>
      <c r="C3391" s="36"/>
      <c r="G3391" s="23"/>
    </row>
    <row r="3392" spans="2:7" ht="15.75">
      <c r="B3392" s="21"/>
      <c r="C3392" s="36"/>
      <c r="G3392" s="23"/>
    </row>
    <row r="3393" spans="2:7" ht="15.75">
      <c r="B3393" s="21"/>
      <c r="C3393" s="36"/>
      <c r="G3393" s="23"/>
    </row>
    <row r="3394" spans="2:7" ht="15.75">
      <c r="B3394" s="21"/>
      <c r="C3394" s="36"/>
      <c r="G3394" s="23"/>
    </row>
    <row r="3395" spans="2:7" ht="15.75">
      <c r="B3395" s="21"/>
      <c r="C3395" s="36"/>
      <c r="G3395" s="23"/>
    </row>
    <row r="3396" spans="2:7" ht="15.75">
      <c r="B3396" s="21"/>
      <c r="C3396" s="36"/>
      <c r="G3396" s="23"/>
    </row>
    <row r="3397" spans="2:7" ht="15.75">
      <c r="B3397" s="21"/>
      <c r="C3397" s="36"/>
      <c r="G3397" s="23"/>
    </row>
    <row r="3398" spans="2:7" ht="15.75">
      <c r="B3398" s="21"/>
      <c r="C3398" s="36"/>
      <c r="G3398" s="23"/>
    </row>
    <row r="3399" spans="2:7" ht="15.75">
      <c r="B3399" s="21"/>
      <c r="C3399" s="36"/>
      <c r="G3399" s="23"/>
    </row>
    <row r="3400" spans="2:7" ht="15.75">
      <c r="B3400" s="21"/>
      <c r="C3400" s="36"/>
      <c r="G3400" s="23"/>
    </row>
    <row r="3401" spans="2:7" ht="15.75">
      <c r="B3401" s="21"/>
      <c r="C3401" s="36"/>
      <c r="G3401" s="23"/>
    </row>
    <row r="3402" spans="2:7" ht="15.75">
      <c r="B3402" s="21"/>
      <c r="C3402" s="36"/>
      <c r="G3402" s="23"/>
    </row>
    <row r="3403" spans="2:7" ht="15.75">
      <c r="B3403" s="21"/>
      <c r="C3403" s="36"/>
      <c r="G3403" s="23"/>
    </row>
    <row r="3404" spans="2:7" ht="15.75">
      <c r="B3404" s="21"/>
      <c r="C3404" s="36"/>
      <c r="G3404" s="23"/>
    </row>
    <row r="3405" spans="2:7" ht="15.75">
      <c r="B3405" s="21"/>
      <c r="C3405" s="36"/>
      <c r="G3405" s="23"/>
    </row>
    <row r="3406" spans="2:7" ht="15.75">
      <c r="B3406" s="21"/>
      <c r="C3406" s="36"/>
      <c r="G3406" s="23"/>
    </row>
    <row r="3407" spans="2:7" ht="15.75">
      <c r="B3407" s="21"/>
      <c r="C3407" s="36"/>
      <c r="G3407" s="23"/>
    </row>
    <row r="3408" spans="2:7" ht="15.75">
      <c r="B3408" s="21"/>
      <c r="C3408" s="36"/>
      <c r="G3408" s="23"/>
    </row>
    <row r="3409" spans="2:7" ht="15.75">
      <c r="B3409" s="21"/>
      <c r="C3409" s="36"/>
      <c r="G3409" s="23"/>
    </row>
    <row r="3410" spans="2:7" ht="15.75">
      <c r="B3410" s="21"/>
      <c r="C3410" s="36"/>
      <c r="G3410" s="23"/>
    </row>
    <row r="3411" spans="2:7" ht="15.75">
      <c r="B3411" s="21"/>
      <c r="C3411" s="36"/>
      <c r="G3411" s="23"/>
    </row>
    <row r="3412" spans="2:7" ht="15.75">
      <c r="B3412" s="21"/>
      <c r="C3412" s="36"/>
      <c r="G3412" s="23"/>
    </row>
    <row r="3413" spans="2:7" ht="15.75">
      <c r="B3413" s="21"/>
      <c r="C3413" s="36"/>
      <c r="G3413" s="23"/>
    </row>
    <row r="3414" spans="2:7" ht="15.75">
      <c r="B3414" s="21"/>
      <c r="C3414" s="36"/>
      <c r="G3414" s="23"/>
    </row>
    <row r="3415" spans="2:7" ht="15.75">
      <c r="B3415" s="21"/>
      <c r="C3415" s="36"/>
      <c r="G3415" s="23"/>
    </row>
    <row r="3416" spans="2:7" ht="15.75">
      <c r="B3416" s="21"/>
      <c r="C3416" s="36"/>
      <c r="G3416" s="23"/>
    </row>
    <row r="3417" spans="2:7" ht="15.75">
      <c r="B3417" s="21"/>
      <c r="C3417" s="36"/>
      <c r="G3417" s="23"/>
    </row>
    <row r="3418" spans="2:7" ht="15.75">
      <c r="B3418" s="21"/>
      <c r="C3418" s="36"/>
      <c r="G3418" s="23"/>
    </row>
    <row r="3419" spans="2:7" ht="15.75">
      <c r="B3419" s="21"/>
      <c r="C3419" s="36"/>
      <c r="G3419" s="23"/>
    </row>
    <row r="3420" spans="2:7" ht="15.75">
      <c r="B3420" s="21"/>
      <c r="C3420" s="36"/>
      <c r="G3420" s="23"/>
    </row>
    <row r="3421" spans="2:7" ht="15.75">
      <c r="B3421" s="21"/>
      <c r="C3421" s="36"/>
      <c r="G3421" s="23"/>
    </row>
    <row r="3422" spans="2:7" ht="15.75">
      <c r="B3422" s="21"/>
      <c r="C3422" s="36"/>
      <c r="G3422" s="23"/>
    </row>
    <row r="3423" spans="2:7" ht="15.75">
      <c r="B3423" s="21"/>
      <c r="C3423" s="36"/>
      <c r="G3423" s="23"/>
    </row>
    <row r="3424" spans="2:7" ht="15.75">
      <c r="B3424" s="21"/>
      <c r="C3424" s="36"/>
      <c r="G3424" s="23"/>
    </row>
    <row r="3425" spans="2:7" ht="15.75">
      <c r="B3425" s="21"/>
      <c r="C3425" s="36"/>
      <c r="G3425" s="23"/>
    </row>
    <row r="3426" spans="2:7" ht="15.75">
      <c r="B3426" s="21"/>
      <c r="C3426" s="36"/>
      <c r="G3426" s="23"/>
    </row>
    <row r="3427" spans="2:7" ht="15.75">
      <c r="B3427" s="21"/>
      <c r="C3427" s="36"/>
      <c r="G3427" s="23"/>
    </row>
    <row r="3428" spans="2:7" ht="15.75">
      <c r="B3428" s="21"/>
      <c r="C3428" s="36"/>
      <c r="G3428" s="23"/>
    </row>
    <row r="3429" spans="2:7" ht="15.75">
      <c r="B3429" s="21"/>
      <c r="C3429" s="36"/>
      <c r="G3429" s="23"/>
    </row>
    <row r="3430" spans="2:7" ht="15.75">
      <c r="B3430" s="21"/>
      <c r="C3430" s="36"/>
      <c r="G3430" s="23"/>
    </row>
    <row r="3431" spans="2:7" ht="15.75">
      <c r="B3431" s="21"/>
      <c r="C3431" s="36"/>
      <c r="G3431" s="23"/>
    </row>
    <row r="3432" spans="2:7" ht="15.75">
      <c r="B3432" s="21"/>
      <c r="C3432" s="36"/>
      <c r="G3432" s="23"/>
    </row>
    <row r="3433" spans="2:7" ht="15.75">
      <c r="B3433" s="21"/>
      <c r="C3433" s="36"/>
      <c r="G3433" s="23"/>
    </row>
    <row r="3434" spans="2:7" ht="15.75">
      <c r="B3434" s="21"/>
      <c r="C3434" s="36"/>
      <c r="G3434" s="23"/>
    </row>
    <row r="3435" spans="2:7" ht="15.75">
      <c r="B3435" s="21"/>
      <c r="C3435" s="36"/>
      <c r="G3435" s="23"/>
    </row>
    <row r="3436" spans="2:7" ht="15.75">
      <c r="B3436" s="21"/>
      <c r="C3436" s="36"/>
      <c r="G3436" s="23"/>
    </row>
    <row r="3437" spans="2:7" ht="15.75">
      <c r="B3437" s="21"/>
      <c r="C3437" s="36"/>
      <c r="G3437" s="23"/>
    </row>
    <row r="3438" spans="2:7" ht="15.75">
      <c r="B3438" s="21"/>
      <c r="C3438" s="36"/>
      <c r="G3438" s="23"/>
    </row>
    <row r="3439" spans="2:7" ht="15.75">
      <c r="B3439" s="21"/>
      <c r="C3439" s="36"/>
      <c r="G3439" s="23"/>
    </row>
    <row r="3440" spans="2:7" ht="15.75">
      <c r="B3440" s="21"/>
      <c r="C3440" s="36"/>
      <c r="G3440" s="23"/>
    </row>
    <row r="3441" spans="2:7" ht="15.75">
      <c r="B3441" s="21"/>
      <c r="C3441" s="36"/>
      <c r="G3441" s="23"/>
    </row>
    <row r="3442" spans="2:7" ht="15.75">
      <c r="B3442" s="21"/>
      <c r="C3442" s="36"/>
      <c r="G3442" s="23"/>
    </row>
    <row r="3443" spans="2:7" ht="15.75">
      <c r="B3443" s="21"/>
      <c r="C3443" s="36"/>
      <c r="G3443" s="23"/>
    </row>
    <row r="3444" spans="2:7" ht="15.75">
      <c r="B3444" s="21"/>
      <c r="C3444" s="36"/>
      <c r="G3444" s="23"/>
    </row>
    <row r="3445" spans="2:7" ht="15.75">
      <c r="B3445" s="21"/>
      <c r="C3445" s="36"/>
      <c r="G3445" s="23"/>
    </row>
    <row r="3446" spans="2:7" ht="15.75">
      <c r="B3446" s="21"/>
      <c r="C3446" s="36"/>
      <c r="G3446" s="23"/>
    </row>
    <row r="3447" spans="2:7" ht="15.75">
      <c r="B3447" s="21"/>
      <c r="C3447" s="36"/>
      <c r="G3447" s="23"/>
    </row>
    <row r="3448" spans="2:7" ht="15.75">
      <c r="B3448" s="21"/>
      <c r="C3448" s="36"/>
      <c r="G3448" s="23"/>
    </row>
    <row r="3449" spans="2:7" ht="15.75">
      <c r="B3449" s="21"/>
      <c r="C3449" s="36"/>
      <c r="G3449" s="23"/>
    </row>
    <row r="3450" spans="2:7" ht="15.75">
      <c r="B3450" s="21"/>
      <c r="C3450" s="36"/>
      <c r="G3450" s="23"/>
    </row>
    <row r="3451" spans="2:7" ht="15.75">
      <c r="B3451" s="21"/>
      <c r="C3451" s="36"/>
      <c r="G3451" s="23"/>
    </row>
    <row r="3452" spans="2:7" ht="15.75">
      <c r="B3452" s="21"/>
      <c r="C3452" s="36"/>
      <c r="G3452" s="23"/>
    </row>
    <row r="3453" spans="2:7" ht="15.75">
      <c r="B3453" s="21"/>
      <c r="C3453" s="36"/>
      <c r="G3453" s="23"/>
    </row>
    <row r="3454" spans="2:7" ht="15.75">
      <c r="B3454" s="21"/>
      <c r="C3454" s="36"/>
      <c r="G3454" s="23"/>
    </row>
    <row r="3455" spans="2:7" ht="15.75">
      <c r="B3455" s="21"/>
      <c r="C3455" s="36"/>
      <c r="G3455" s="23"/>
    </row>
    <row r="3456" spans="2:7" ht="15.75">
      <c r="B3456" s="21"/>
      <c r="C3456" s="36"/>
      <c r="G3456" s="23"/>
    </row>
    <row r="3457" spans="2:7" ht="15.75">
      <c r="B3457" s="21"/>
      <c r="C3457" s="36"/>
      <c r="G3457" s="23"/>
    </row>
    <row r="3458" spans="2:7" ht="15.75">
      <c r="B3458" s="21"/>
      <c r="C3458" s="36"/>
      <c r="G3458" s="23"/>
    </row>
    <row r="3459" spans="2:7" ht="15.75">
      <c r="B3459" s="21"/>
      <c r="C3459" s="36"/>
      <c r="G3459" s="23"/>
    </row>
    <row r="3460" spans="2:7" ht="15.75">
      <c r="B3460" s="21"/>
      <c r="C3460" s="36"/>
      <c r="G3460" s="23"/>
    </row>
    <row r="3461" spans="2:7" ht="15.75">
      <c r="B3461" s="21"/>
      <c r="C3461" s="36"/>
      <c r="G3461" s="23"/>
    </row>
    <row r="3462" spans="2:7" ht="15.75">
      <c r="B3462" s="21"/>
      <c r="C3462" s="36"/>
      <c r="G3462" s="23"/>
    </row>
    <row r="3463" spans="2:7" ht="15.75">
      <c r="B3463" s="21"/>
      <c r="C3463" s="36"/>
      <c r="G3463" s="23"/>
    </row>
    <row r="3464" spans="2:7" ht="15.75">
      <c r="B3464" s="21"/>
      <c r="C3464" s="36"/>
      <c r="G3464" s="23"/>
    </row>
    <row r="3465" spans="2:7" ht="15.75">
      <c r="B3465" s="21"/>
      <c r="C3465" s="36"/>
      <c r="G3465" s="23"/>
    </row>
    <row r="3466" spans="2:7" ht="15.75">
      <c r="B3466" s="21"/>
      <c r="C3466" s="36"/>
      <c r="G3466" s="23"/>
    </row>
    <row r="3467" spans="2:7" ht="15.75">
      <c r="B3467" s="21"/>
      <c r="C3467" s="36"/>
      <c r="G3467" s="23"/>
    </row>
    <row r="3468" spans="2:7" ht="15.75">
      <c r="B3468" s="21"/>
      <c r="C3468" s="36"/>
      <c r="G3468" s="23"/>
    </row>
    <row r="3469" spans="2:7" ht="15.75">
      <c r="B3469" s="21"/>
      <c r="C3469" s="36"/>
      <c r="G3469" s="23"/>
    </row>
    <row r="3470" spans="2:7" ht="15.75">
      <c r="B3470" s="21"/>
      <c r="C3470" s="36"/>
      <c r="G3470" s="23"/>
    </row>
    <row r="3471" spans="2:7" ht="15.75">
      <c r="B3471" s="21"/>
      <c r="C3471" s="36"/>
      <c r="G3471" s="23"/>
    </row>
    <row r="3472" spans="2:7" ht="15.75">
      <c r="B3472" s="21"/>
      <c r="C3472" s="36"/>
      <c r="G3472" s="23"/>
    </row>
    <row r="3473" spans="2:7" ht="15.75">
      <c r="B3473" s="21"/>
      <c r="C3473" s="36"/>
      <c r="G3473" s="23"/>
    </row>
    <row r="3474" spans="2:7" ht="15.75">
      <c r="B3474" s="21"/>
      <c r="C3474" s="36"/>
      <c r="G3474" s="23"/>
    </row>
    <row r="3475" spans="2:7" ht="15.75">
      <c r="B3475" s="21"/>
      <c r="C3475" s="36"/>
      <c r="G3475" s="23"/>
    </row>
    <row r="3476" spans="2:7" ht="15.75">
      <c r="B3476" s="21"/>
      <c r="C3476" s="36"/>
      <c r="G3476" s="23"/>
    </row>
    <row r="3477" spans="2:7" ht="15.75">
      <c r="B3477" s="21"/>
      <c r="C3477" s="36"/>
      <c r="G3477" s="23"/>
    </row>
    <row r="3478" spans="2:7" ht="15.75">
      <c r="B3478" s="21"/>
      <c r="C3478" s="36"/>
      <c r="G3478" s="23"/>
    </row>
    <row r="3479" spans="2:7" ht="15.75">
      <c r="B3479" s="21"/>
      <c r="C3479" s="36"/>
      <c r="G3479" s="23"/>
    </row>
    <row r="3480" spans="2:7" ht="15.75">
      <c r="B3480" s="21"/>
      <c r="C3480" s="36"/>
      <c r="G3480" s="23"/>
    </row>
    <row r="3481" spans="2:7" ht="15.75">
      <c r="B3481" s="21"/>
      <c r="C3481" s="36"/>
      <c r="G3481" s="23"/>
    </row>
    <row r="3482" spans="2:7" ht="15.75">
      <c r="B3482" s="21"/>
      <c r="C3482" s="36"/>
      <c r="G3482" s="23"/>
    </row>
    <row r="3483" spans="2:7" ht="15.75">
      <c r="B3483" s="21"/>
      <c r="C3483" s="36"/>
      <c r="G3483" s="23"/>
    </row>
    <row r="3484" spans="2:7" ht="15.75">
      <c r="B3484" s="21"/>
      <c r="C3484" s="36"/>
      <c r="G3484" s="23"/>
    </row>
    <row r="3485" spans="2:7" ht="15.75">
      <c r="B3485" s="21"/>
      <c r="C3485" s="36"/>
      <c r="G3485" s="23"/>
    </row>
    <row r="3486" spans="2:7" ht="15.75">
      <c r="B3486" s="21"/>
      <c r="C3486" s="36"/>
      <c r="G3486" s="23"/>
    </row>
    <row r="3487" spans="2:7" ht="15.75">
      <c r="B3487" s="21"/>
      <c r="C3487" s="36"/>
      <c r="G3487" s="23"/>
    </row>
    <row r="3488" spans="2:7" ht="15.75">
      <c r="B3488" s="21"/>
      <c r="C3488" s="36"/>
      <c r="G3488" s="23"/>
    </row>
    <row r="3489" spans="2:7" ht="15.75">
      <c r="B3489" s="21"/>
      <c r="C3489" s="36"/>
      <c r="G3489" s="23"/>
    </row>
    <row r="3490" spans="2:7" ht="15.75">
      <c r="B3490" s="21"/>
      <c r="C3490" s="36"/>
      <c r="G3490" s="23"/>
    </row>
    <row r="3491" spans="2:7" ht="15.75">
      <c r="B3491" s="21"/>
      <c r="C3491" s="36"/>
      <c r="G3491" s="23"/>
    </row>
    <row r="3492" spans="2:7" ht="15.75">
      <c r="B3492" s="21"/>
      <c r="C3492" s="36"/>
      <c r="G3492" s="23"/>
    </row>
    <row r="3493" spans="2:7" ht="15.75">
      <c r="B3493" s="21"/>
      <c r="C3493" s="36"/>
      <c r="G3493" s="23"/>
    </row>
    <row r="3494" spans="2:7" ht="15.75">
      <c r="B3494" s="21"/>
      <c r="C3494" s="36"/>
      <c r="G3494" s="23"/>
    </row>
    <row r="3495" spans="2:7" ht="15.75">
      <c r="B3495" s="21"/>
      <c r="C3495" s="36"/>
      <c r="G3495" s="23"/>
    </row>
    <row r="3496" spans="2:7" ht="15.75">
      <c r="B3496" s="21"/>
      <c r="C3496" s="36"/>
      <c r="G3496" s="23"/>
    </row>
    <row r="3497" spans="2:7" ht="15.75">
      <c r="B3497" s="21"/>
      <c r="C3497" s="36"/>
      <c r="G3497" s="23"/>
    </row>
    <row r="3498" spans="2:7" ht="15.75">
      <c r="B3498" s="21"/>
      <c r="C3498" s="36"/>
      <c r="G3498" s="23"/>
    </row>
    <row r="3499" spans="2:7" ht="15.75">
      <c r="B3499" s="21"/>
      <c r="C3499" s="36"/>
      <c r="G3499" s="23"/>
    </row>
    <row r="3500" spans="2:7" ht="15.75">
      <c r="B3500" s="21"/>
      <c r="C3500" s="36"/>
      <c r="G3500" s="23"/>
    </row>
    <row r="3501" spans="2:7" ht="15.75">
      <c r="B3501" s="21"/>
      <c r="C3501" s="36"/>
      <c r="G3501" s="23"/>
    </row>
    <row r="3502" spans="2:7" ht="15.75">
      <c r="B3502" s="21"/>
      <c r="C3502" s="36"/>
      <c r="G3502" s="23"/>
    </row>
    <row r="3503" spans="2:7" ht="15.75">
      <c r="B3503" s="21"/>
      <c r="C3503" s="36"/>
      <c r="G3503" s="23"/>
    </row>
    <row r="3504" spans="2:7" ht="15.75">
      <c r="B3504" s="21"/>
      <c r="C3504" s="36"/>
      <c r="G3504" s="23"/>
    </row>
    <row r="3505" spans="2:7" ht="15.75">
      <c r="B3505" s="21"/>
      <c r="C3505" s="36"/>
      <c r="G3505" s="23"/>
    </row>
    <row r="3506" spans="2:7" ht="15.75">
      <c r="B3506" s="21"/>
      <c r="C3506" s="36"/>
      <c r="G3506" s="23"/>
    </row>
    <row r="3507" spans="2:7" ht="15.75">
      <c r="B3507" s="21"/>
      <c r="C3507" s="36"/>
      <c r="G3507" s="23"/>
    </row>
    <row r="3508" spans="2:7" ht="15.75">
      <c r="B3508" s="21"/>
      <c r="C3508" s="36"/>
      <c r="G3508" s="23"/>
    </row>
    <row r="3509" spans="2:7" ht="15.75">
      <c r="B3509" s="21"/>
      <c r="C3509" s="36"/>
      <c r="G3509" s="23"/>
    </row>
    <row r="3510" spans="2:7" ht="15.75">
      <c r="B3510" s="21"/>
      <c r="C3510" s="36"/>
      <c r="G3510" s="23"/>
    </row>
    <row r="3511" spans="2:7" ht="15.75">
      <c r="B3511" s="21"/>
      <c r="C3511" s="36"/>
      <c r="G3511" s="23"/>
    </row>
    <row r="3512" spans="2:7" ht="15.75">
      <c r="B3512" s="21"/>
      <c r="C3512" s="36"/>
      <c r="G3512" s="23"/>
    </row>
    <row r="3513" spans="2:7" ht="15.75">
      <c r="B3513" s="21"/>
      <c r="C3513" s="36"/>
      <c r="G3513" s="23"/>
    </row>
    <row r="3514" spans="2:7" ht="15.75">
      <c r="B3514" s="21"/>
      <c r="C3514" s="36"/>
      <c r="G3514" s="23"/>
    </row>
    <row r="3515" spans="2:7" ht="15.75">
      <c r="B3515" s="21"/>
      <c r="C3515" s="36"/>
      <c r="G3515" s="23"/>
    </row>
    <row r="3516" spans="2:7" ht="15.75">
      <c r="B3516" s="21"/>
      <c r="C3516" s="36"/>
      <c r="G3516" s="23"/>
    </row>
    <row r="3517" spans="2:7" ht="15.75">
      <c r="B3517" s="21"/>
      <c r="C3517" s="36"/>
      <c r="G3517" s="23"/>
    </row>
    <row r="3518" spans="2:7" ht="15.75">
      <c r="B3518" s="21"/>
      <c r="C3518" s="36"/>
      <c r="G3518" s="23"/>
    </row>
    <row r="3519" spans="2:7" ht="15.75">
      <c r="B3519" s="21"/>
      <c r="C3519" s="36"/>
      <c r="G3519" s="23"/>
    </row>
    <row r="3520" spans="2:7" ht="15.75">
      <c r="B3520" s="21"/>
      <c r="C3520" s="36"/>
      <c r="G3520" s="23"/>
    </row>
    <row r="3521" spans="2:7" ht="15.75">
      <c r="B3521" s="21"/>
      <c r="C3521" s="36"/>
      <c r="G3521" s="23"/>
    </row>
    <row r="3522" spans="2:7" ht="15.75">
      <c r="B3522" s="21"/>
      <c r="C3522" s="36"/>
      <c r="G3522" s="23"/>
    </row>
    <row r="3523" spans="2:7" ht="15.75">
      <c r="B3523" s="21"/>
      <c r="C3523" s="36"/>
      <c r="G3523" s="23"/>
    </row>
    <row r="3524" spans="2:7" ht="15.75">
      <c r="B3524" s="21"/>
      <c r="C3524" s="36"/>
      <c r="G3524" s="23"/>
    </row>
    <row r="3525" spans="2:7" ht="15.75">
      <c r="B3525" s="21"/>
      <c r="C3525" s="36"/>
      <c r="G3525" s="23"/>
    </row>
    <row r="3526" spans="2:7" ht="15.75">
      <c r="B3526" s="21"/>
      <c r="C3526" s="36"/>
      <c r="G3526" s="23"/>
    </row>
    <row r="3527" spans="2:7" ht="15.75">
      <c r="B3527" s="21"/>
      <c r="C3527" s="36"/>
      <c r="G3527" s="23"/>
    </row>
    <row r="3528" spans="2:7" ht="15.75">
      <c r="B3528" s="21"/>
      <c r="C3528" s="36"/>
      <c r="G3528" s="23"/>
    </row>
    <row r="3529" spans="2:7" ht="15.75">
      <c r="B3529" s="21"/>
      <c r="C3529" s="36"/>
      <c r="G3529" s="23"/>
    </row>
    <row r="3530" spans="2:7" ht="15.75">
      <c r="B3530" s="21"/>
      <c r="C3530" s="36"/>
      <c r="G3530" s="23"/>
    </row>
    <row r="3531" spans="2:7" ht="15.75">
      <c r="B3531" s="21"/>
      <c r="C3531" s="36"/>
      <c r="G3531" s="23"/>
    </row>
    <row r="3532" spans="2:7" ht="15.75">
      <c r="B3532" s="21"/>
      <c r="C3532" s="36"/>
      <c r="G3532" s="23"/>
    </row>
    <row r="3533" spans="2:7" ht="15.75">
      <c r="B3533" s="21"/>
      <c r="C3533" s="36"/>
      <c r="G3533" s="23"/>
    </row>
    <row r="3534" spans="2:7" ht="15.75">
      <c r="B3534" s="21"/>
      <c r="C3534" s="36"/>
      <c r="G3534" s="23"/>
    </row>
    <row r="3535" spans="2:7" ht="15.75">
      <c r="B3535" s="21"/>
      <c r="C3535" s="36"/>
      <c r="G3535" s="23"/>
    </row>
    <row r="3536" spans="2:7" ht="15.75">
      <c r="B3536" s="21"/>
      <c r="C3536" s="36"/>
      <c r="G3536" s="23"/>
    </row>
    <row r="3537" spans="2:7" ht="15.75">
      <c r="B3537" s="21"/>
      <c r="C3537" s="36"/>
      <c r="G3537" s="23"/>
    </row>
    <row r="3538" spans="2:7" ht="15.75">
      <c r="B3538" s="21"/>
      <c r="C3538" s="36"/>
      <c r="G3538" s="23"/>
    </row>
    <row r="3539" spans="2:7" ht="15.75">
      <c r="B3539" s="21"/>
      <c r="C3539" s="36"/>
      <c r="G3539" s="23"/>
    </row>
    <row r="3540" spans="2:7" ht="15.75">
      <c r="B3540" s="21"/>
      <c r="C3540" s="36"/>
      <c r="G3540" s="23"/>
    </row>
    <row r="3541" spans="2:7" ht="15.75">
      <c r="B3541" s="21"/>
      <c r="C3541" s="36"/>
      <c r="G3541" s="23"/>
    </row>
    <row r="3542" spans="2:7" ht="15.75">
      <c r="B3542" s="21"/>
      <c r="C3542" s="36"/>
      <c r="G3542" s="23"/>
    </row>
    <row r="3543" spans="2:7" ht="15.75">
      <c r="B3543" s="21"/>
      <c r="C3543" s="36"/>
      <c r="G3543" s="23"/>
    </row>
    <row r="3544" spans="2:7" ht="15.75">
      <c r="B3544" s="21"/>
      <c r="C3544" s="36"/>
      <c r="G3544" s="23"/>
    </row>
    <row r="3545" spans="2:7" ht="15.75">
      <c r="B3545" s="21"/>
      <c r="C3545" s="36"/>
      <c r="G3545" s="23"/>
    </row>
    <row r="3546" spans="2:7" ht="15.75">
      <c r="B3546" s="21"/>
      <c r="C3546" s="36"/>
      <c r="G3546" s="23"/>
    </row>
    <row r="3547" spans="2:7" ht="15.75">
      <c r="B3547" s="21"/>
      <c r="C3547" s="36"/>
      <c r="G3547" s="23"/>
    </row>
    <row r="3548" spans="2:7" ht="15.75">
      <c r="B3548" s="21"/>
      <c r="C3548" s="36"/>
      <c r="G3548" s="23"/>
    </row>
    <row r="3549" spans="2:7" ht="15.75">
      <c r="B3549" s="21"/>
      <c r="C3549" s="36"/>
      <c r="G3549" s="23"/>
    </row>
    <row r="3550" spans="2:7" ht="15.75">
      <c r="B3550" s="21"/>
      <c r="C3550" s="36"/>
      <c r="G3550" s="23"/>
    </row>
    <row r="3551" spans="2:7" ht="15.75">
      <c r="B3551" s="21"/>
      <c r="C3551" s="36"/>
      <c r="G3551" s="23"/>
    </row>
    <row r="3552" spans="2:7" ht="15.75">
      <c r="B3552" s="21"/>
      <c r="C3552" s="36"/>
      <c r="G3552" s="23"/>
    </row>
    <row r="3553" spans="2:7" ht="15.75">
      <c r="B3553" s="21"/>
      <c r="C3553" s="36"/>
      <c r="G3553" s="23"/>
    </row>
    <row r="3554" spans="2:7" ht="15.75">
      <c r="B3554" s="21"/>
      <c r="C3554" s="36"/>
      <c r="G3554" s="23"/>
    </row>
    <row r="3555" spans="2:7" ht="15.75">
      <c r="B3555" s="21"/>
      <c r="C3555" s="36"/>
      <c r="G3555" s="23"/>
    </row>
    <row r="3556" spans="2:7" ht="15.75">
      <c r="B3556" s="21"/>
      <c r="C3556" s="36"/>
      <c r="G3556" s="23"/>
    </row>
    <row r="3557" spans="2:7" ht="15.75">
      <c r="B3557" s="21"/>
      <c r="C3557" s="36"/>
      <c r="G3557" s="23"/>
    </row>
    <row r="3558" spans="2:7" ht="15.75">
      <c r="B3558" s="21"/>
      <c r="C3558" s="36"/>
      <c r="G3558" s="23"/>
    </row>
    <row r="3559" spans="2:7" ht="15.75">
      <c r="B3559" s="21"/>
      <c r="C3559" s="36"/>
      <c r="G3559" s="23"/>
    </row>
    <row r="3560" spans="2:7" ht="15.75">
      <c r="B3560" s="21"/>
      <c r="C3560" s="36"/>
      <c r="G3560" s="23"/>
    </row>
    <row r="3561" spans="2:7" ht="15.75">
      <c r="B3561" s="21"/>
      <c r="C3561" s="36"/>
      <c r="G3561" s="23"/>
    </row>
    <row r="3562" spans="2:7" ht="15.75">
      <c r="B3562" s="21"/>
      <c r="C3562" s="36"/>
      <c r="G3562" s="23"/>
    </row>
    <row r="3563" spans="2:7" ht="15.75">
      <c r="B3563" s="21"/>
      <c r="C3563" s="36"/>
      <c r="G3563" s="23"/>
    </row>
    <row r="3564" spans="2:7" ht="15.75">
      <c r="B3564" s="21"/>
      <c r="C3564" s="36"/>
      <c r="G3564" s="23"/>
    </row>
    <row r="3565" spans="2:7" ht="15.75">
      <c r="B3565" s="21"/>
      <c r="C3565" s="36"/>
      <c r="G3565" s="23"/>
    </row>
    <row r="3566" spans="2:7" ht="15.75">
      <c r="B3566" s="21"/>
      <c r="C3566" s="36"/>
      <c r="G3566" s="23"/>
    </row>
    <row r="3567" spans="2:7" ht="15.75">
      <c r="B3567" s="21"/>
      <c r="C3567" s="36"/>
      <c r="G3567" s="23"/>
    </row>
    <row r="3568" spans="2:7" ht="15.75">
      <c r="B3568" s="21"/>
      <c r="C3568" s="36"/>
      <c r="G3568" s="23"/>
    </row>
    <row r="3569" spans="2:7" ht="15.75">
      <c r="B3569" s="21"/>
      <c r="C3569" s="36"/>
      <c r="G3569" s="23"/>
    </row>
    <row r="3570" spans="2:7" ht="15.75">
      <c r="B3570" s="21"/>
      <c r="C3570" s="36"/>
      <c r="G3570" s="23"/>
    </row>
    <row r="3571" spans="2:7" ht="15.75">
      <c r="B3571" s="21"/>
      <c r="C3571" s="36"/>
      <c r="G3571" s="23"/>
    </row>
    <row r="3572" spans="2:7" ht="15.75">
      <c r="B3572" s="21"/>
      <c r="C3572" s="36"/>
      <c r="G3572" s="23"/>
    </row>
    <row r="3573" spans="2:7" ht="15.75">
      <c r="B3573" s="21"/>
      <c r="C3573" s="36"/>
      <c r="G3573" s="23"/>
    </row>
    <row r="3574" spans="2:7" ht="15.75">
      <c r="B3574" s="21"/>
      <c r="C3574" s="36"/>
      <c r="G3574" s="23"/>
    </row>
    <row r="3575" spans="2:7" ht="15.75">
      <c r="B3575" s="21"/>
      <c r="C3575" s="36"/>
      <c r="G3575" s="23"/>
    </row>
    <row r="3576" spans="2:7" ht="15.75">
      <c r="B3576" s="21"/>
      <c r="C3576" s="36"/>
      <c r="G3576" s="23"/>
    </row>
    <row r="3577" spans="2:7" ht="15.75">
      <c r="B3577" s="21"/>
      <c r="C3577" s="36"/>
      <c r="G3577" s="23"/>
    </row>
    <row r="3578" spans="2:7" ht="15.75">
      <c r="B3578" s="21"/>
      <c r="C3578" s="36"/>
      <c r="G3578" s="23"/>
    </row>
    <row r="3579" spans="2:7" ht="15.75">
      <c r="B3579" s="21"/>
      <c r="C3579" s="36"/>
      <c r="G3579" s="23"/>
    </row>
    <row r="3580" spans="2:7" ht="15.75">
      <c r="B3580" s="21"/>
      <c r="C3580" s="36"/>
      <c r="G3580" s="23"/>
    </row>
    <row r="3581" spans="2:7" ht="15.75">
      <c r="B3581" s="21"/>
      <c r="C3581" s="36"/>
      <c r="G3581" s="23"/>
    </row>
    <row r="3582" spans="2:7" ht="15.75">
      <c r="B3582" s="21"/>
      <c r="C3582" s="36"/>
      <c r="G3582" s="23"/>
    </row>
    <row r="3583" spans="2:7" ht="15.75">
      <c r="B3583" s="21"/>
      <c r="C3583" s="36"/>
      <c r="G3583" s="23"/>
    </row>
    <row r="3584" spans="2:7" ht="15.75">
      <c r="B3584" s="21"/>
      <c r="C3584" s="36"/>
      <c r="G3584" s="23"/>
    </row>
    <row r="3585" spans="2:7" ht="15.75">
      <c r="B3585" s="21"/>
      <c r="C3585" s="36"/>
      <c r="G3585" s="23"/>
    </row>
    <row r="3586" spans="2:7" ht="15.75">
      <c r="B3586" s="21"/>
      <c r="C3586" s="36"/>
      <c r="G3586" s="23"/>
    </row>
    <row r="3587" spans="2:7" ht="15.75">
      <c r="B3587" s="21"/>
      <c r="C3587" s="36"/>
      <c r="G3587" s="23"/>
    </row>
    <row r="3588" spans="2:7" ht="15.75">
      <c r="B3588" s="21"/>
      <c r="C3588" s="36"/>
      <c r="G3588" s="23"/>
    </row>
    <row r="3589" spans="2:7" ht="15.75">
      <c r="B3589" s="21"/>
      <c r="C3589" s="36"/>
      <c r="G3589" s="23"/>
    </row>
    <row r="3590" spans="2:7" ht="15.75">
      <c r="B3590" s="21"/>
      <c r="C3590" s="36"/>
      <c r="G3590" s="23"/>
    </row>
    <row r="3591" spans="2:7" ht="15.75">
      <c r="B3591" s="21"/>
      <c r="C3591" s="36"/>
      <c r="G3591" s="23"/>
    </row>
    <row r="3592" spans="2:7" ht="15.75">
      <c r="B3592" s="21"/>
      <c r="C3592" s="36"/>
      <c r="G3592" s="23"/>
    </row>
    <row r="3593" spans="2:7" ht="15.75">
      <c r="B3593" s="21"/>
      <c r="C3593" s="36"/>
      <c r="G3593" s="23"/>
    </row>
    <row r="3594" spans="2:7" ht="15.75">
      <c r="B3594" s="21"/>
      <c r="C3594" s="36"/>
      <c r="G3594" s="23"/>
    </row>
    <row r="3595" spans="2:7" ht="15.75">
      <c r="B3595" s="21"/>
      <c r="C3595" s="36"/>
      <c r="G3595" s="23"/>
    </row>
    <row r="3596" spans="2:7" ht="15.75">
      <c r="B3596" s="21"/>
      <c r="C3596" s="36"/>
      <c r="G3596" s="23"/>
    </row>
    <row r="3597" spans="2:7" ht="15.75">
      <c r="B3597" s="21"/>
      <c r="C3597" s="36"/>
      <c r="G3597" s="23"/>
    </row>
    <row r="3598" spans="2:7" ht="15.75">
      <c r="B3598" s="21"/>
      <c r="C3598" s="36"/>
      <c r="G3598" s="23"/>
    </row>
    <row r="3599" spans="2:7" ht="15.75">
      <c r="B3599" s="21"/>
      <c r="C3599" s="36"/>
      <c r="G3599" s="23"/>
    </row>
    <row r="3600" spans="2:7" ht="15.75">
      <c r="B3600" s="21"/>
      <c r="C3600" s="36"/>
      <c r="G3600" s="23"/>
    </row>
    <row r="3601" spans="2:7" ht="15.75">
      <c r="B3601" s="21"/>
      <c r="C3601" s="36"/>
      <c r="G3601" s="23"/>
    </row>
    <row r="3602" spans="2:7" ht="15.75">
      <c r="B3602" s="21"/>
      <c r="C3602" s="36"/>
      <c r="G3602" s="23"/>
    </row>
    <row r="3603" spans="2:7" ht="15.75">
      <c r="B3603" s="21"/>
      <c r="C3603" s="36"/>
      <c r="G3603" s="23"/>
    </row>
    <row r="3604" spans="2:7" ht="15.75">
      <c r="B3604" s="21"/>
      <c r="C3604" s="36"/>
      <c r="G3604" s="23"/>
    </row>
    <row r="3605" spans="2:7" ht="15.75">
      <c r="B3605" s="21"/>
      <c r="C3605" s="36"/>
      <c r="G3605" s="23"/>
    </row>
    <row r="3606" spans="2:7" ht="15.75">
      <c r="B3606" s="21"/>
      <c r="C3606" s="36"/>
      <c r="G3606" s="23"/>
    </row>
    <row r="3607" spans="2:7" ht="15.75">
      <c r="B3607" s="21"/>
      <c r="C3607" s="36"/>
      <c r="G3607" s="23"/>
    </row>
    <row r="3608" spans="2:7" ht="15.75">
      <c r="B3608" s="21"/>
      <c r="C3608" s="36"/>
      <c r="G3608" s="23"/>
    </row>
    <row r="3609" spans="2:7" ht="15.75">
      <c r="B3609" s="21"/>
      <c r="C3609" s="36"/>
      <c r="G3609" s="23"/>
    </row>
    <row r="3610" spans="2:7" ht="15.75">
      <c r="B3610" s="21"/>
      <c r="C3610" s="36"/>
      <c r="G3610" s="23"/>
    </row>
    <row r="3611" spans="2:7" ht="15.75">
      <c r="B3611" s="21"/>
      <c r="C3611" s="36"/>
      <c r="G3611" s="23"/>
    </row>
    <row r="3612" spans="2:7" ht="15.75">
      <c r="B3612" s="21"/>
      <c r="C3612" s="36"/>
      <c r="G3612" s="23"/>
    </row>
    <row r="3613" spans="2:7" ht="15.75">
      <c r="B3613" s="21"/>
      <c r="C3613" s="36"/>
      <c r="G3613" s="23"/>
    </row>
    <row r="3614" spans="2:7" ht="15.75">
      <c r="B3614" s="21"/>
      <c r="C3614" s="36"/>
      <c r="G3614" s="23"/>
    </row>
    <row r="3615" spans="2:7" ht="15.75">
      <c r="B3615" s="21"/>
      <c r="C3615" s="36"/>
      <c r="G3615" s="23"/>
    </row>
    <row r="3616" spans="2:7" ht="15.75">
      <c r="B3616" s="21"/>
      <c r="C3616" s="36"/>
      <c r="G3616" s="23"/>
    </row>
    <row r="3617" spans="2:7" ht="15.75">
      <c r="B3617" s="21"/>
      <c r="C3617" s="36"/>
      <c r="G3617" s="23"/>
    </row>
    <row r="3618" spans="2:7" ht="15.75">
      <c r="B3618" s="21"/>
      <c r="C3618" s="36"/>
      <c r="G3618" s="23"/>
    </row>
    <row r="3619" spans="2:7" ht="15.75">
      <c r="B3619" s="21"/>
      <c r="C3619" s="36"/>
      <c r="G3619" s="23"/>
    </row>
    <row r="3620" spans="2:7" ht="15.75">
      <c r="B3620" s="21"/>
      <c r="C3620" s="36"/>
      <c r="G3620" s="23"/>
    </row>
    <row r="3621" spans="2:7" ht="15.75">
      <c r="B3621" s="21"/>
      <c r="C3621" s="36"/>
      <c r="G3621" s="23"/>
    </row>
    <row r="3622" spans="2:7" ht="15.75">
      <c r="B3622" s="21"/>
      <c r="C3622" s="36"/>
      <c r="G3622" s="23"/>
    </row>
    <row r="3623" spans="2:7" ht="15.75">
      <c r="B3623" s="21"/>
      <c r="C3623" s="36"/>
      <c r="G3623" s="23"/>
    </row>
    <row r="3624" spans="2:7" ht="15.75">
      <c r="B3624" s="21"/>
      <c r="C3624" s="36"/>
      <c r="G3624" s="23"/>
    </row>
    <row r="3625" spans="2:7" ht="15.75">
      <c r="B3625" s="21"/>
      <c r="C3625" s="36"/>
      <c r="G3625" s="23"/>
    </row>
    <row r="3626" spans="2:7" ht="15.75">
      <c r="B3626" s="21"/>
      <c r="C3626" s="36"/>
      <c r="G3626" s="23"/>
    </row>
    <row r="3627" spans="2:7" ht="15.75">
      <c r="B3627" s="21"/>
      <c r="C3627" s="36"/>
      <c r="G3627" s="23"/>
    </row>
    <row r="3628" spans="2:7" ht="15.75">
      <c r="B3628" s="21"/>
      <c r="C3628" s="36"/>
      <c r="G3628" s="23"/>
    </row>
    <row r="3629" spans="2:7" ht="15.75">
      <c r="B3629" s="21"/>
      <c r="C3629" s="36"/>
      <c r="G3629" s="23"/>
    </row>
    <row r="3630" spans="2:7" ht="15.75">
      <c r="B3630" s="21"/>
      <c r="C3630" s="36"/>
      <c r="G3630" s="23"/>
    </row>
    <row r="3631" spans="2:7" ht="15.75">
      <c r="B3631" s="21"/>
      <c r="C3631" s="36"/>
      <c r="G3631" s="23"/>
    </row>
    <row r="3632" spans="2:7" ht="15.75">
      <c r="B3632" s="21"/>
      <c r="C3632" s="36"/>
      <c r="G3632" s="23"/>
    </row>
    <row r="3633" spans="2:7" ht="15.75">
      <c r="B3633" s="21"/>
      <c r="C3633" s="36"/>
      <c r="G3633" s="23"/>
    </row>
    <row r="3634" spans="2:7" ht="15.75">
      <c r="B3634" s="21"/>
      <c r="C3634" s="36"/>
      <c r="G3634" s="23"/>
    </row>
    <row r="3635" spans="2:7" ht="15.75">
      <c r="B3635" s="21"/>
      <c r="C3635" s="36"/>
      <c r="G3635" s="23"/>
    </row>
    <row r="3636" spans="2:7" ht="15.75">
      <c r="B3636" s="21"/>
      <c r="C3636" s="36"/>
      <c r="G3636" s="23"/>
    </row>
    <row r="3637" spans="2:7" ht="15.75">
      <c r="B3637" s="21"/>
      <c r="C3637" s="36"/>
      <c r="G3637" s="23"/>
    </row>
    <row r="3638" spans="2:7" ht="15.75">
      <c r="B3638" s="21"/>
      <c r="C3638" s="36"/>
      <c r="G3638" s="23"/>
    </row>
    <row r="3639" spans="2:7" ht="15.75">
      <c r="B3639" s="21"/>
      <c r="C3639" s="36"/>
      <c r="G3639" s="23"/>
    </row>
    <row r="3640" spans="2:7" ht="15.75">
      <c r="B3640" s="21"/>
      <c r="C3640" s="36"/>
      <c r="G3640" s="23"/>
    </row>
    <row r="3641" spans="2:7" ht="15.75">
      <c r="B3641" s="21"/>
      <c r="C3641" s="36"/>
      <c r="G3641" s="23"/>
    </row>
    <row r="3642" spans="2:7" ht="15.75">
      <c r="B3642" s="21"/>
      <c r="C3642" s="36"/>
      <c r="G3642" s="23"/>
    </row>
    <row r="3643" spans="2:7" ht="15.75">
      <c r="B3643" s="21"/>
      <c r="C3643" s="36"/>
      <c r="G3643" s="23"/>
    </row>
    <row r="3644" spans="2:7" ht="15.75">
      <c r="B3644" s="21"/>
      <c r="C3644" s="36"/>
      <c r="G3644" s="23"/>
    </row>
    <row r="3645" spans="2:7" ht="15.75">
      <c r="B3645" s="21"/>
      <c r="C3645" s="36"/>
      <c r="G3645" s="23"/>
    </row>
    <row r="3646" spans="2:7" ht="15.75">
      <c r="B3646" s="21"/>
      <c r="C3646" s="36"/>
      <c r="G3646" s="23"/>
    </row>
    <row r="3647" spans="2:7" ht="15.75">
      <c r="B3647" s="21"/>
      <c r="C3647" s="36"/>
      <c r="G3647" s="23"/>
    </row>
    <row r="3648" spans="2:7" ht="15.75">
      <c r="B3648" s="21"/>
      <c r="C3648" s="36"/>
      <c r="G3648" s="23"/>
    </row>
    <row r="3649" spans="2:7" ht="15.75">
      <c r="B3649" s="21"/>
      <c r="C3649" s="36"/>
      <c r="G3649" s="23"/>
    </row>
    <row r="3650" spans="2:7" ht="15.75">
      <c r="B3650" s="21"/>
      <c r="C3650" s="36"/>
      <c r="G3650" s="23"/>
    </row>
  </sheetData>
  <phoneticPr fontId="1" type="noConversion"/>
  <pageMargins left="0.7" right="0.7" top="0.75" bottom="0.75" header="0.3" footer="0.3"/>
  <pageSetup paperSize="11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Z5823"/>
  <sheetViews>
    <sheetView workbookViewId="0">
      <selection activeCell="D8" sqref="D8"/>
    </sheetView>
  </sheetViews>
  <sheetFormatPr defaultRowHeight="15.75"/>
  <cols>
    <col min="1" max="1" width="10.42578125" bestFit="1" customWidth="1"/>
    <col min="2" max="2" width="17.7109375" style="2" bestFit="1" customWidth="1"/>
    <col min="4" max="4" width="19.140625" bestFit="1" customWidth="1"/>
    <col min="5" max="5" width="11.5703125" bestFit="1" customWidth="1"/>
    <col min="7" max="7" width="20.85546875" bestFit="1" customWidth="1"/>
    <col min="8" max="8" width="19.42578125" style="3" bestFit="1" customWidth="1"/>
    <col min="9" max="9" width="18.5703125" customWidth="1"/>
    <col min="14" max="14" width="62.85546875" bestFit="1" customWidth="1"/>
    <col min="16" max="18" width="9.140625" style="5"/>
    <col min="20" max="26" width="9.140625" style="5"/>
  </cols>
  <sheetData>
    <row r="1" spans="1:26">
      <c r="A1" t="s">
        <v>0</v>
      </c>
      <c r="B1" s="2" t="s">
        <v>1</v>
      </c>
      <c r="C1" t="s">
        <v>86</v>
      </c>
      <c r="D1" t="s">
        <v>14</v>
      </c>
      <c r="E1" t="s">
        <v>419</v>
      </c>
      <c r="F1" t="s">
        <v>87</v>
      </c>
      <c r="G1" t="s">
        <v>88</v>
      </c>
      <c r="H1" s="3" t="s">
        <v>4</v>
      </c>
      <c r="I1" t="s">
        <v>89</v>
      </c>
      <c r="J1" t="s">
        <v>16</v>
      </c>
      <c r="K1" t="s">
        <v>5</v>
      </c>
      <c r="L1" t="s">
        <v>84</v>
      </c>
      <c r="M1" t="s">
        <v>17</v>
      </c>
      <c r="N1" t="s">
        <v>412</v>
      </c>
      <c r="O1" t="s">
        <v>411</v>
      </c>
      <c r="P1" t="s">
        <v>84</v>
      </c>
      <c r="Q1" t="s">
        <v>10</v>
      </c>
      <c r="R1" t="s">
        <v>11</v>
      </c>
      <c r="S1" t="s">
        <v>410</v>
      </c>
      <c r="T1" t="s">
        <v>413</v>
      </c>
      <c r="U1" t="s">
        <v>414</v>
      </c>
      <c r="V1" t="s">
        <v>415</v>
      </c>
      <c r="W1" t="s">
        <v>416</v>
      </c>
      <c r="X1" t="s">
        <v>417</v>
      </c>
      <c r="Y1" t="s">
        <v>418</v>
      </c>
      <c r="Z1" t="s">
        <v>422</v>
      </c>
    </row>
    <row r="2" spans="1:26">
      <c r="A2" s="1">
        <v>44297</v>
      </c>
      <c r="B2" s="2">
        <v>202104111001</v>
      </c>
      <c r="C2" t="s">
        <v>18</v>
      </c>
      <c r="D2" t="s">
        <v>5160</v>
      </c>
      <c r="E2" t="s">
        <v>2496</v>
      </c>
      <c r="F2" t="s">
        <v>19</v>
      </c>
      <c r="G2" t="s">
        <v>1940</v>
      </c>
      <c r="H2" s="3">
        <v>4714781020152</v>
      </c>
      <c r="I2" t="s">
        <v>1467</v>
      </c>
      <c r="J2" t="s">
        <v>425</v>
      </c>
      <c r="K2">
        <v>2</v>
      </c>
      <c r="L2">
        <v>118</v>
      </c>
      <c r="N2" t="s">
        <v>282</v>
      </c>
      <c r="O2" s="6"/>
      <c r="P2" s="6">
        <v>178</v>
      </c>
      <c r="Q2" s="6" t="s">
        <v>1940</v>
      </c>
      <c r="R2" s="6" t="s">
        <v>1978</v>
      </c>
      <c r="T2" s="6"/>
      <c r="U2" s="6"/>
      <c r="V2" s="6"/>
      <c r="W2" s="6">
        <v>242</v>
      </c>
      <c r="X2" s="6" t="s">
        <v>2497</v>
      </c>
      <c r="Y2" s="6"/>
      <c r="Z2" t="s">
        <v>2494</v>
      </c>
    </row>
    <row r="3" spans="1:26">
      <c r="A3" s="1">
        <v>44297</v>
      </c>
      <c r="B3" s="2">
        <v>202104111001</v>
      </c>
      <c r="C3" t="s">
        <v>18</v>
      </c>
      <c r="D3" t="s">
        <v>5160</v>
      </c>
      <c r="E3" t="s">
        <v>2496</v>
      </c>
      <c r="F3" t="s">
        <v>19</v>
      </c>
      <c r="G3" t="s">
        <v>1940</v>
      </c>
      <c r="H3" s="3" t="s">
        <v>1474</v>
      </c>
      <c r="J3" t="s">
        <v>1475</v>
      </c>
      <c r="K3">
        <v>1</v>
      </c>
      <c r="L3">
        <v>60</v>
      </c>
      <c r="O3" s="6"/>
      <c r="P3" s="6"/>
      <c r="Q3" s="6"/>
      <c r="R3" s="6"/>
      <c r="T3" s="6"/>
      <c r="U3" s="6"/>
      <c r="V3" s="6"/>
      <c r="W3" s="6"/>
      <c r="X3" s="6"/>
      <c r="Y3" s="6"/>
      <c r="Z3"/>
    </row>
    <row r="4" spans="1:26">
      <c r="A4" s="1">
        <v>44298</v>
      </c>
      <c r="B4" s="2">
        <v>202104121002</v>
      </c>
      <c r="C4" t="s">
        <v>18</v>
      </c>
      <c r="D4" t="s">
        <v>5161</v>
      </c>
      <c r="E4" t="s">
        <v>2501</v>
      </c>
      <c r="F4" t="s">
        <v>19</v>
      </c>
      <c r="G4" t="s">
        <v>1960</v>
      </c>
      <c r="H4" s="3">
        <v>4714781021005</v>
      </c>
      <c r="I4" t="s">
        <v>2427</v>
      </c>
      <c r="J4" t="s">
        <v>1475</v>
      </c>
      <c r="K4">
        <v>1</v>
      </c>
      <c r="L4">
        <v>133</v>
      </c>
      <c r="N4" t="s">
        <v>167</v>
      </c>
      <c r="O4" s="6"/>
      <c r="P4" s="6">
        <v>975</v>
      </c>
      <c r="Q4" s="6" t="s">
        <v>1960</v>
      </c>
      <c r="R4" s="6" t="s">
        <v>1961</v>
      </c>
      <c r="T4" s="6"/>
      <c r="U4" s="6"/>
      <c r="V4" s="6"/>
      <c r="W4" s="6">
        <v>920</v>
      </c>
      <c r="X4" s="6" t="s">
        <v>2502</v>
      </c>
      <c r="Y4" s="6"/>
      <c r="Z4" t="s">
        <v>2499</v>
      </c>
    </row>
    <row r="5" spans="1:26">
      <c r="A5" s="1">
        <v>44298</v>
      </c>
      <c r="B5" s="2">
        <v>202104121002</v>
      </c>
      <c r="C5" t="s">
        <v>18</v>
      </c>
      <c r="D5" t="s">
        <v>5161</v>
      </c>
      <c r="E5" t="s">
        <v>2501</v>
      </c>
      <c r="F5" t="s">
        <v>19</v>
      </c>
      <c r="G5" t="s">
        <v>1960</v>
      </c>
      <c r="H5" s="3">
        <v>4714781021012</v>
      </c>
      <c r="I5" t="s">
        <v>2427</v>
      </c>
      <c r="J5" t="s">
        <v>1475</v>
      </c>
      <c r="K5">
        <v>1</v>
      </c>
      <c r="L5">
        <v>133</v>
      </c>
      <c r="N5" t="s">
        <v>168</v>
      </c>
      <c r="O5" s="6"/>
      <c r="P5" s="6">
        <v>975</v>
      </c>
      <c r="Q5" s="6" t="s">
        <v>1960</v>
      </c>
      <c r="R5" s="6" t="s">
        <v>1961</v>
      </c>
      <c r="T5" s="6"/>
      <c r="U5" s="6"/>
      <c r="V5" s="6"/>
      <c r="W5" s="6">
        <v>920</v>
      </c>
      <c r="X5" s="6" t="s">
        <v>2502</v>
      </c>
      <c r="Y5" s="6"/>
      <c r="Z5" t="s">
        <v>2499</v>
      </c>
    </row>
    <row r="6" spans="1:26">
      <c r="A6" s="1">
        <v>44298</v>
      </c>
      <c r="B6" s="2">
        <v>202104121002</v>
      </c>
      <c r="C6" t="s">
        <v>18</v>
      </c>
      <c r="D6" t="s">
        <v>5161</v>
      </c>
      <c r="E6" t="s">
        <v>2501</v>
      </c>
      <c r="F6" t="s">
        <v>19</v>
      </c>
      <c r="G6" t="s">
        <v>1960</v>
      </c>
      <c r="H6" s="3">
        <v>4714781021029</v>
      </c>
      <c r="I6" t="s">
        <v>2427</v>
      </c>
      <c r="J6" t="s">
        <v>1475</v>
      </c>
      <c r="K6">
        <v>1</v>
      </c>
      <c r="L6">
        <v>133</v>
      </c>
      <c r="N6" t="s">
        <v>169</v>
      </c>
      <c r="O6" s="6"/>
      <c r="P6" s="6">
        <v>975</v>
      </c>
      <c r="Q6" s="6" t="s">
        <v>1960</v>
      </c>
      <c r="R6" s="6" t="s">
        <v>1961</v>
      </c>
      <c r="T6" s="6"/>
      <c r="U6" s="6"/>
      <c r="V6" s="6"/>
      <c r="W6" s="6">
        <v>920</v>
      </c>
      <c r="X6" s="6" t="s">
        <v>2502</v>
      </c>
      <c r="Y6" s="6"/>
      <c r="Z6" t="s">
        <v>2499</v>
      </c>
    </row>
    <row r="7" spans="1:26">
      <c r="A7" s="1">
        <v>44298</v>
      </c>
      <c r="B7" s="2">
        <v>202104121002</v>
      </c>
      <c r="C7" t="s">
        <v>18</v>
      </c>
      <c r="D7" t="s">
        <v>5161</v>
      </c>
      <c r="E7" t="s">
        <v>2501</v>
      </c>
      <c r="F7" t="s">
        <v>19</v>
      </c>
      <c r="G7" t="s">
        <v>1960</v>
      </c>
      <c r="H7" s="3" t="s">
        <v>420</v>
      </c>
      <c r="I7" t="s">
        <v>2427</v>
      </c>
      <c r="J7" t="s">
        <v>1475</v>
      </c>
      <c r="K7">
        <v>2</v>
      </c>
      <c r="L7">
        <v>266</v>
      </c>
      <c r="N7" t="s">
        <v>941</v>
      </c>
      <c r="O7" s="6"/>
      <c r="P7" s="6">
        <v>975</v>
      </c>
      <c r="Q7" s="6" t="s">
        <v>1960</v>
      </c>
      <c r="R7" s="6" t="s">
        <v>1961</v>
      </c>
      <c r="T7" s="6"/>
      <c r="U7" s="6"/>
      <c r="V7" s="6"/>
      <c r="W7" s="6">
        <v>920</v>
      </c>
      <c r="X7" s="6" t="s">
        <v>2502</v>
      </c>
      <c r="Y7" s="6"/>
      <c r="Z7" t="s">
        <v>2499</v>
      </c>
    </row>
    <row r="8" spans="1:26">
      <c r="A8" s="1">
        <v>44298</v>
      </c>
      <c r="B8" s="2">
        <v>202104121002</v>
      </c>
      <c r="C8" t="s">
        <v>18</v>
      </c>
      <c r="D8" t="s">
        <v>5161</v>
      </c>
      <c r="E8" t="s">
        <v>2501</v>
      </c>
      <c r="F8" t="s">
        <v>19</v>
      </c>
      <c r="G8" t="s">
        <v>1960</v>
      </c>
      <c r="H8" s="3">
        <v>4714781021012</v>
      </c>
      <c r="I8" t="s">
        <v>2427</v>
      </c>
      <c r="J8" t="s">
        <v>1475</v>
      </c>
      <c r="K8">
        <v>1</v>
      </c>
      <c r="L8">
        <v>133</v>
      </c>
      <c r="N8" t="s">
        <v>939</v>
      </c>
      <c r="O8" s="6"/>
      <c r="P8" s="6">
        <v>975</v>
      </c>
      <c r="Q8" s="6" t="s">
        <v>1960</v>
      </c>
      <c r="R8" s="6" t="s">
        <v>1961</v>
      </c>
      <c r="T8" s="6"/>
      <c r="U8" s="6"/>
      <c r="V8" s="6"/>
      <c r="W8" s="6">
        <v>920</v>
      </c>
      <c r="X8" s="6" t="s">
        <v>2502</v>
      </c>
      <c r="Y8" s="6"/>
      <c r="Z8" t="s">
        <v>2499</v>
      </c>
    </row>
    <row r="9" spans="1:26">
      <c r="A9" s="1">
        <v>44298</v>
      </c>
      <c r="B9" s="2">
        <v>202104121002</v>
      </c>
      <c r="C9" t="s">
        <v>18</v>
      </c>
      <c r="D9" t="s">
        <v>5161</v>
      </c>
      <c r="E9" t="s">
        <v>2501</v>
      </c>
      <c r="F9" t="s">
        <v>19</v>
      </c>
      <c r="G9" t="s">
        <v>1960</v>
      </c>
      <c r="H9" s="3">
        <v>4714781021234</v>
      </c>
      <c r="I9" t="s">
        <v>865</v>
      </c>
      <c r="J9" t="s">
        <v>425</v>
      </c>
      <c r="K9">
        <v>1</v>
      </c>
      <c r="L9">
        <v>59</v>
      </c>
      <c r="N9" t="s">
        <v>2412</v>
      </c>
      <c r="O9" s="6"/>
      <c r="P9" s="6">
        <v>975</v>
      </c>
      <c r="Q9" s="6" t="s">
        <v>1960</v>
      </c>
      <c r="R9" s="6" t="s">
        <v>1961</v>
      </c>
      <c r="T9" s="6"/>
      <c r="U9" s="6"/>
      <c r="V9" s="6"/>
      <c r="W9" s="6">
        <v>920</v>
      </c>
      <c r="X9" s="6" t="s">
        <v>2502</v>
      </c>
      <c r="Y9" s="6"/>
      <c r="Z9" t="s">
        <v>2499</v>
      </c>
    </row>
    <row r="10" spans="1:26">
      <c r="A10" s="1">
        <v>44298</v>
      </c>
      <c r="B10" s="2">
        <v>202104121002</v>
      </c>
      <c r="C10" t="s">
        <v>18</v>
      </c>
      <c r="D10" t="s">
        <v>5161</v>
      </c>
      <c r="E10" t="s">
        <v>2501</v>
      </c>
      <c r="F10" t="s">
        <v>19</v>
      </c>
      <c r="G10" t="s">
        <v>1960</v>
      </c>
      <c r="H10" s="3">
        <v>4714781021241</v>
      </c>
      <c r="I10" t="s">
        <v>859</v>
      </c>
      <c r="J10" t="s">
        <v>425</v>
      </c>
      <c r="K10">
        <v>1</v>
      </c>
      <c r="L10">
        <v>59</v>
      </c>
      <c r="N10" t="s">
        <v>2417</v>
      </c>
      <c r="O10" s="6"/>
      <c r="P10" s="6">
        <v>975</v>
      </c>
      <c r="Q10" s="6" t="s">
        <v>1960</v>
      </c>
      <c r="R10" s="6" t="s">
        <v>1961</v>
      </c>
      <c r="T10" s="6"/>
      <c r="U10" s="6"/>
      <c r="V10" s="6"/>
      <c r="W10" s="6">
        <v>920</v>
      </c>
      <c r="X10" s="6" t="s">
        <v>2502</v>
      </c>
      <c r="Y10" s="6"/>
      <c r="Z10" t="s">
        <v>2499</v>
      </c>
    </row>
    <row r="11" spans="1:26">
      <c r="A11" s="1">
        <v>44298</v>
      </c>
      <c r="B11" s="2">
        <v>202104121002</v>
      </c>
      <c r="C11" t="s">
        <v>18</v>
      </c>
      <c r="D11" t="s">
        <v>5161</v>
      </c>
      <c r="E11" t="s">
        <v>2501</v>
      </c>
      <c r="F11" t="s">
        <v>19</v>
      </c>
      <c r="G11" t="s">
        <v>1960</v>
      </c>
      <c r="H11" s="3">
        <v>4714781021227</v>
      </c>
      <c r="I11" t="s">
        <v>859</v>
      </c>
      <c r="J11" t="s">
        <v>425</v>
      </c>
      <c r="K11">
        <v>1</v>
      </c>
      <c r="L11">
        <v>59</v>
      </c>
      <c r="N11" t="s">
        <v>2465</v>
      </c>
      <c r="O11" s="6"/>
      <c r="P11" s="6">
        <v>975</v>
      </c>
      <c r="Q11" s="6" t="s">
        <v>1960</v>
      </c>
      <c r="R11" s="6" t="s">
        <v>1961</v>
      </c>
      <c r="T11" s="6"/>
      <c r="U11" s="6"/>
      <c r="V11" s="6"/>
      <c r="W11" s="6">
        <v>920</v>
      </c>
      <c r="X11" s="6" t="s">
        <v>2502</v>
      </c>
      <c r="Y11" s="6"/>
      <c r="Z11" t="s">
        <v>2499</v>
      </c>
    </row>
    <row r="12" spans="1:26">
      <c r="A12" s="1">
        <v>44298</v>
      </c>
      <c r="B12" s="2">
        <v>202104121003</v>
      </c>
      <c r="C12" t="s">
        <v>18</v>
      </c>
      <c r="D12" t="s">
        <v>5162</v>
      </c>
      <c r="E12" t="s">
        <v>2506</v>
      </c>
      <c r="F12" t="s">
        <v>19</v>
      </c>
      <c r="G12" t="s">
        <v>1476</v>
      </c>
      <c r="H12" s="3">
        <v>4714781021005</v>
      </c>
      <c r="I12" t="s">
        <v>2427</v>
      </c>
      <c r="J12" t="s">
        <v>1475</v>
      </c>
      <c r="K12">
        <v>1</v>
      </c>
      <c r="L12">
        <v>133</v>
      </c>
      <c r="N12" t="s">
        <v>167</v>
      </c>
      <c r="O12" s="6"/>
      <c r="P12" s="6">
        <v>798</v>
      </c>
      <c r="Q12" s="6" t="s">
        <v>1476</v>
      </c>
      <c r="R12" s="6" t="s">
        <v>1477</v>
      </c>
      <c r="T12" s="6">
        <v>137638</v>
      </c>
      <c r="U12" s="6" t="s">
        <v>2507</v>
      </c>
      <c r="V12" s="6" t="s">
        <v>2508</v>
      </c>
      <c r="W12" s="6"/>
      <c r="X12" s="6"/>
      <c r="Y12" s="6"/>
      <c r="Z12" t="s">
        <v>2504</v>
      </c>
    </row>
    <row r="13" spans="1:26">
      <c r="A13" s="1">
        <v>44298</v>
      </c>
      <c r="B13" s="2">
        <v>202104121003</v>
      </c>
      <c r="C13" t="s">
        <v>18</v>
      </c>
      <c r="D13" t="s">
        <v>5162</v>
      </c>
      <c r="E13" t="s">
        <v>2506</v>
      </c>
      <c r="F13" t="s">
        <v>19</v>
      </c>
      <c r="G13" t="s">
        <v>1476</v>
      </c>
      <c r="H13" s="3">
        <v>4714781021012</v>
      </c>
      <c r="I13" t="s">
        <v>2427</v>
      </c>
      <c r="J13" t="s">
        <v>1475</v>
      </c>
      <c r="K13">
        <v>1</v>
      </c>
      <c r="L13">
        <v>133</v>
      </c>
      <c r="N13" t="s">
        <v>168</v>
      </c>
      <c r="O13" s="6"/>
      <c r="P13" s="6">
        <v>798</v>
      </c>
      <c r="Q13" s="6" t="s">
        <v>1476</v>
      </c>
      <c r="R13" s="6" t="s">
        <v>1477</v>
      </c>
      <c r="T13" s="6">
        <v>137638</v>
      </c>
      <c r="U13" s="6" t="s">
        <v>2507</v>
      </c>
      <c r="V13" s="6" t="s">
        <v>2508</v>
      </c>
      <c r="W13" s="6"/>
      <c r="X13" s="6"/>
      <c r="Y13" s="6"/>
      <c r="Z13" t="s">
        <v>2504</v>
      </c>
    </row>
    <row r="14" spans="1:26">
      <c r="A14" s="1">
        <v>44298</v>
      </c>
      <c r="B14" s="2">
        <v>202104121003</v>
      </c>
      <c r="C14" t="s">
        <v>18</v>
      </c>
      <c r="D14" t="s">
        <v>5162</v>
      </c>
      <c r="E14" t="s">
        <v>2506</v>
      </c>
      <c r="F14" t="s">
        <v>19</v>
      </c>
      <c r="G14" t="s">
        <v>1476</v>
      </c>
      <c r="H14" s="3">
        <v>4714781021029</v>
      </c>
      <c r="I14" t="s">
        <v>2427</v>
      </c>
      <c r="J14" t="s">
        <v>1475</v>
      </c>
      <c r="K14">
        <v>1</v>
      </c>
      <c r="L14">
        <v>133</v>
      </c>
      <c r="N14" t="s">
        <v>169</v>
      </c>
      <c r="O14" s="6"/>
      <c r="P14" s="6">
        <v>798</v>
      </c>
      <c r="Q14" s="6" t="s">
        <v>1476</v>
      </c>
      <c r="R14" s="6" t="s">
        <v>1477</v>
      </c>
      <c r="T14" s="6">
        <v>137638</v>
      </c>
      <c r="U14" s="6" t="s">
        <v>2507</v>
      </c>
      <c r="V14" s="6" t="s">
        <v>2508</v>
      </c>
      <c r="W14" s="6"/>
      <c r="X14" s="6"/>
      <c r="Y14" s="6"/>
      <c r="Z14" t="s">
        <v>2504</v>
      </c>
    </row>
    <row r="15" spans="1:26">
      <c r="A15" s="1">
        <v>44298</v>
      </c>
      <c r="B15" s="2">
        <v>202104121003</v>
      </c>
      <c r="C15" t="s">
        <v>18</v>
      </c>
      <c r="D15" t="s">
        <v>5162</v>
      </c>
      <c r="E15" t="s">
        <v>2506</v>
      </c>
      <c r="F15" t="s">
        <v>19</v>
      </c>
      <c r="G15" t="s">
        <v>1476</v>
      </c>
      <c r="H15" s="3" t="s">
        <v>420</v>
      </c>
      <c r="I15" t="s">
        <v>2427</v>
      </c>
      <c r="J15" t="s">
        <v>1475</v>
      </c>
      <c r="K15">
        <v>2</v>
      </c>
      <c r="L15">
        <v>266</v>
      </c>
      <c r="N15" t="s">
        <v>941</v>
      </c>
      <c r="O15" s="6"/>
      <c r="P15" s="6">
        <v>798</v>
      </c>
      <c r="Q15" s="6" t="s">
        <v>1476</v>
      </c>
      <c r="R15" s="6" t="s">
        <v>1477</v>
      </c>
      <c r="T15" s="6">
        <v>137638</v>
      </c>
      <c r="U15" s="6" t="s">
        <v>2507</v>
      </c>
      <c r="V15" s="6" t="s">
        <v>2508</v>
      </c>
      <c r="W15" s="6"/>
      <c r="X15" s="6"/>
      <c r="Y15" s="6"/>
      <c r="Z15" t="s">
        <v>2504</v>
      </c>
    </row>
    <row r="16" spans="1:26">
      <c r="A16" s="1">
        <v>44298</v>
      </c>
      <c r="B16" s="2">
        <v>202104121003</v>
      </c>
      <c r="C16" t="s">
        <v>18</v>
      </c>
      <c r="D16" t="s">
        <v>5162</v>
      </c>
      <c r="E16" t="s">
        <v>2506</v>
      </c>
      <c r="F16" t="s">
        <v>19</v>
      </c>
      <c r="G16" t="s">
        <v>1476</v>
      </c>
      <c r="H16" s="3">
        <v>4714781021029</v>
      </c>
      <c r="I16" t="s">
        <v>2427</v>
      </c>
      <c r="J16" t="s">
        <v>1475</v>
      </c>
      <c r="K16">
        <v>1</v>
      </c>
      <c r="L16">
        <v>133</v>
      </c>
      <c r="N16" t="s">
        <v>940</v>
      </c>
      <c r="O16" s="6"/>
      <c r="P16" s="6">
        <v>798</v>
      </c>
      <c r="Q16" s="6" t="s">
        <v>1476</v>
      </c>
      <c r="R16" s="6" t="s">
        <v>1477</v>
      </c>
      <c r="T16" s="6">
        <v>137638</v>
      </c>
      <c r="U16" s="6" t="s">
        <v>2507</v>
      </c>
      <c r="V16" s="6" t="s">
        <v>2508</v>
      </c>
      <c r="W16" s="6"/>
      <c r="X16" s="6"/>
      <c r="Y16" s="6"/>
      <c r="Z16" t="s">
        <v>2504</v>
      </c>
    </row>
    <row r="17" spans="1:26">
      <c r="A17" s="1">
        <v>44298</v>
      </c>
      <c r="B17" s="2">
        <v>202104121004</v>
      </c>
      <c r="C17" t="s">
        <v>18</v>
      </c>
      <c r="D17" t="s">
        <v>5163</v>
      </c>
      <c r="E17" t="s">
        <v>2512</v>
      </c>
      <c r="F17" t="s">
        <v>19</v>
      </c>
      <c r="G17" t="s">
        <v>1476</v>
      </c>
      <c r="H17" s="3" t="s">
        <v>52</v>
      </c>
      <c r="I17" t="s">
        <v>5154</v>
      </c>
      <c r="J17" t="s">
        <v>1475</v>
      </c>
      <c r="K17">
        <v>1</v>
      </c>
      <c r="L17">
        <v>327</v>
      </c>
      <c r="N17" t="s">
        <v>53</v>
      </c>
      <c r="O17" s="6"/>
      <c r="P17" s="6">
        <v>1819</v>
      </c>
      <c r="Q17" s="6" t="s">
        <v>1476</v>
      </c>
      <c r="R17" s="6" t="s">
        <v>1477</v>
      </c>
      <c r="T17" s="6">
        <v>216913</v>
      </c>
      <c r="U17" s="6" t="s">
        <v>2513</v>
      </c>
      <c r="V17" s="6" t="s">
        <v>2514</v>
      </c>
      <c r="W17" s="6"/>
      <c r="X17" s="6"/>
      <c r="Y17" s="6"/>
      <c r="Z17" t="s">
        <v>2510</v>
      </c>
    </row>
    <row r="18" spans="1:26">
      <c r="A18" s="1">
        <v>44298</v>
      </c>
      <c r="B18" s="2">
        <v>202104121004</v>
      </c>
      <c r="C18" t="s">
        <v>18</v>
      </c>
      <c r="D18" t="s">
        <v>5163</v>
      </c>
      <c r="E18" t="s">
        <v>2512</v>
      </c>
      <c r="F18" t="s">
        <v>19</v>
      </c>
      <c r="G18" t="s">
        <v>1476</v>
      </c>
      <c r="H18" s="3" t="s">
        <v>44</v>
      </c>
      <c r="I18" t="s">
        <v>158</v>
      </c>
      <c r="J18" t="s">
        <v>1475</v>
      </c>
      <c r="K18">
        <v>1</v>
      </c>
      <c r="L18">
        <v>105</v>
      </c>
      <c r="N18" t="s">
        <v>45</v>
      </c>
      <c r="O18" s="6"/>
      <c r="P18" s="6">
        <v>1819</v>
      </c>
      <c r="Q18" s="6" t="s">
        <v>1476</v>
      </c>
      <c r="R18" s="6" t="s">
        <v>1477</v>
      </c>
      <c r="T18" s="6">
        <v>216913</v>
      </c>
      <c r="U18" s="6" t="s">
        <v>2513</v>
      </c>
      <c r="V18" s="6" t="s">
        <v>2514</v>
      </c>
      <c r="W18" s="6"/>
      <c r="X18" s="6"/>
      <c r="Y18" s="6"/>
      <c r="Z18" t="s">
        <v>2510</v>
      </c>
    </row>
    <row r="19" spans="1:26">
      <c r="A19" s="1">
        <v>44298</v>
      </c>
      <c r="B19" s="2">
        <v>202104121004</v>
      </c>
      <c r="C19" t="s">
        <v>18</v>
      </c>
      <c r="D19" t="s">
        <v>5163</v>
      </c>
      <c r="E19" t="s">
        <v>2512</v>
      </c>
      <c r="F19" t="s">
        <v>19</v>
      </c>
      <c r="G19" t="s">
        <v>1476</v>
      </c>
      <c r="H19" s="3">
        <v>4714781020138</v>
      </c>
      <c r="I19" t="s">
        <v>616</v>
      </c>
      <c r="J19" t="s">
        <v>425</v>
      </c>
      <c r="K19">
        <v>1</v>
      </c>
      <c r="L19">
        <v>350</v>
      </c>
      <c r="N19" t="s">
        <v>2515</v>
      </c>
      <c r="O19" s="6"/>
      <c r="P19" s="6">
        <v>1819</v>
      </c>
      <c r="Q19" s="6" t="s">
        <v>1476</v>
      </c>
      <c r="R19" s="6" t="s">
        <v>1477</v>
      </c>
      <c r="T19" s="6">
        <v>216913</v>
      </c>
      <c r="U19" s="6" t="s">
        <v>2513</v>
      </c>
      <c r="V19" s="6" t="s">
        <v>2514</v>
      </c>
      <c r="W19" s="6"/>
      <c r="X19" s="6"/>
      <c r="Y19" s="6"/>
      <c r="Z19" t="s">
        <v>2510</v>
      </c>
    </row>
    <row r="20" spans="1:26">
      <c r="A20" s="1">
        <v>44298</v>
      </c>
      <c r="B20" s="2">
        <v>202104121004</v>
      </c>
      <c r="C20" t="s">
        <v>18</v>
      </c>
      <c r="D20" t="s">
        <v>5163</v>
      </c>
      <c r="E20" t="s">
        <v>2512</v>
      </c>
      <c r="F20" t="s">
        <v>19</v>
      </c>
      <c r="G20" t="s">
        <v>1476</v>
      </c>
      <c r="H20" s="3">
        <v>4714781024815</v>
      </c>
      <c r="I20" t="s">
        <v>1718</v>
      </c>
      <c r="J20" t="s">
        <v>425</v>
      </c>
      <c r="K20">
        <v>1</v>
      </c>
      <c r="L20">
        <v>750</v>
      </c>
      <c r="N20" t="s">
        <v>2011</v>
      </c>
      <c r="O20" s="6"/>
      <c r="P20" s="6">
        <v>1819</v>
      </c>
      <c r="Q20" s="6" t="s">
        <v>1476</v>
      </c>
      <c r="R20" s="6" t="s">
        <v>1477</v>
      </c>
      <c r="T20" s="6">
        <v>216913</v>
      </c>
      <c r="U20" s="6" t="s">
        <v>2513</v>
      </c>
      <c r="V20" s="6" t="s">
        <v>2514</v>
      </c>
      <c r="W20" s="6"/>
      <c r="X20" s="6"/>
      <c r="Y20" s="6"/>
      <c r="Z20" t="s">
        <v>2510</v>
      </c>
    </row>
    <row r="21" spans="1:26">
      <c r="A21" s="1">
        <v>44298</v>
      </c>
      <c r="B21" s="2">
        <v>202104121004</v>
      </c>
      <c r="C21" t="s">
        <v>18</v>
      </c>
      <c r="D21" t="s">
        <v>5163</v>
      </c>
      <c r="E21" t="s">
        <v>2512</v>
      </c>
      <c r="F21" t="s">
        <v>19</v>
      </c>
      <c r="G21" t="s">
        <v>1476</v>
      </c>
      <c r="H21" s="3">
        <v>4714781024877</v>
      </c>
      <c r="I21" t="s">
        <v>149</v>
      </c>
      <c r="J21" t="s">
        <v>425</v>
      </c>
      <c r="K21">
        <v>2</v>
      </c>
      <c r="L21">
        <v>138</v>
      </c>
      <c r="N21" t="s">
        <v>2456</v>
      </c>
      <c r="O21" s="6"/>
      <c r="P21" s="6">
        <v>1819</v>
      </c>
      <c r="Q21" s="6" t="s">
        <v>1476</v>
      </c>
      <c r="R21" s="6" t="s">
        <v>1477</v>
      </c>
      <c r="T21" s="6">
        <v>216913</v>
      </c>
      <c r="U21" s="6" t="s">
        <v>2513</v>
      </c>
      <c r="V21" s="6" t="s">
        <v>2514</v>
      </c>
      <c r="W21" s="6"/>
      <c r="X21" s="6"/>
      <c r="Y21" s="6"/>
      <c r="Z21" t="s">
        <v>2510</v>
      </c>
    </row>
    <row r="22" spans="1:26">
      <c r="A22" s="1">
        <v>44298</v>
      </c>
      <c r="B22" s="2">
        <v>202104121004</v>
      </c>
      <c r="C22" t="s">
        <v>18</v>
      </c>
      <c r="D22" t="s">
        <v>5163</v>
      </c>
      <c r="E22" t="s">
        <v>2512</v>
      </c>
      <c r="F22" t="s">
        <v>19</v>
      </c>
      <c r="G22" t="s">
        <v>1476</v>
      </c>
      <c r="H22" s="3">
        <v>4714781020275</v>
      </c>
      <c r="I22" t="s">
        <v>158</v>
      </c>
      <c r="J22" t="s">
        <v>425</v>
      </c>
      <c r="K22">
        <v>1</v>
      </c>
      <c r="L22">
        <v>149</v>
      </c>
      <c r="N22" t="s">
        <v>2517</v>
      </c>
      <c r="O22" s="6"/>
      <c r="P22" s="6">
        <v>1819</v>
      </c>
      <c r="Q22" s="6" t="s">
        <v>1476</v>
      </c>
      <c r="R22" s="6" t="s">
        <v>1477</v>
      </c>
      <c r="T22" s="6">
        <v>216913</v>
      </c>
      <c r="U22" s="6" t="s">
        <v>2513</v>
      </c>
      <c r="V22" s="6" t="s">
        <v>2514</v>
      </c>
      <c r="W22" s="6"/>
      <c r="X22" s="6"/>
      <c r="Y22" s="6"/>
      <c r="Z22" t="s">
        <v>2510</v>
      </c>
    </row>
    <row r="23" spans="1:26">
      <c r="A23" s="1">
        <v>44298</v>
      </c>
      <c r="B23" s="2">
        <v>202104121005</v>
      </c>
      <c r="C23" t="s">
        <v>18</v>
      </c>
      <c r="D23" t="s">
        <v>5164</v>
      </c>
      <c r="E23" t="s">
        <v>2522</v>
      </c>
      <c r="F23" t="s">
        <v>19</v>
      </c>
      <c r="G23" t="s">
        <v>1476</v>
      </c>
      <c r="H23" s="3">
        <v>4714781020107</v>
      </c>
      <c r="I23" t="s">
        <v>1049</v>
      </c>
      <c r="J23" t="s">
        <v>425</v>
      </c>
      <c r="K23">
        <v>2</v>
      </c>
      <c r="L23">
        <v>798</v>
      </c>
      <c r="N23" t="s">
        <v>877</v>
      </c>
      <c r="O23" s="6"/>
      <c r="P23" s="6">
        <v>798</v>
      </c>
      <c r="Q23" s="6" t="s">
        <v>1476</v>
      </c>
      <c r="R23" s="6" t="s">
        <v>1477</v>
      </c>
      <c r="T23" s="6">
        <v>932976</v>
      </c>
      <c r="U23" s="6" t="s">
        <v>2523</v>
      </c>
      <c r="V23" s="6" t="s">
        <v>2524</v>
      </c>
      <c r="W23" s="6"/>
      <c r="X23" s="6"/>
      <c r="Y23" s="6"/>
      <c r="Z23" t="s">
        <v>2520</v>
      </c>
    </row>
    <row r="24" spans="1:26">
      <c r="A24" s="1">
        <v>44298</v>
      </c>
      <c r="B24" s="2">
        <v>202104121006</v>
      </c>
      <c r="C24" t="s">
        <v>18</v>
      </c>
      <c r="D24" t="s">
        <v>5165</v>
      </c>
      <c r="E24" t="s">
        <v>2528</v>
      </c>
      <c r="F24" t="s">
        <v>19</v>
      </c>
      <c r="G24" t="s">
        <v>1476</v>
      </c>
      <c r="H24" s="3">
        <v>4714781021005</v>
      </c>
      <c r="I24" t="s">
        <v>2427</v>
      </c>
      <c r="J24" t="s">
        <v>1475</v>
      </c>
      <c r="K24">
        <v>1</v>
      </c>
      <c r="L24">
        <v>106</v>
      </c>
      <c r="N24" t="s">
        <v>167</v>
      </c>
      <c r="O24" s="6"/>
      <c r="P24" s="6">
        <v>1557</v>
      </c>
      <c r="Q24" s="6" t="s">
        <v>1476</v>
      </c>
      <c r="R24" s="6" t="s">
        <v>1477</v>
      </c>
      <c r="T24" s="6">
        <v>144016</v>
      </c>
      <c r="U24" s="6" t="s">
        <v>2529</v>
      </c>
      <c r="V24" s="6" t="s">
        <v>2530</v>
      </c>
      <c r="W24" s="6"/>
      <c r="X24" s="6"/>
      <c r="Y24" s="6"/>
      <c r="Z24" t="s">
        <v>2526</v>
      </c>
    </row>
    <row r="25" spans="1:26">
      <c r="A25" s="1">
        <v>44298</v>
      </c>
      <c r="B25" s="2">
        <v>202104121006</v>
      </c>
      <c r="C25" t="s">
        <v>18</v>
      </c>
      <c r="D25" t="s">
        <v>5165</v>
      </c>
      <c r="E25" t="s">
        <v>2528</v>
      </c>
      <c r="F25" t="s">
        <v>19</v>
      </c>
      <c r="G25" t="s">
        <v>1476</v>
      </c>
      <c r="H25" s="3">
        <v>4714781021012</v>
      </c>
      <c r="I25" t="s">
        <v>2427</v>
      </c>
      <c r="J25" t="s">
        <v>1475</v>
      </c>
      <c r="K25">
        <v>1</v>
      </c>
      <c r="L25">
        <v>106</v>
      </c>
      <c r="N25" t="s">
        <v>168</v>
      </c>
      <c r="O25" s="6"/>
      <c r="P25" s="6">
        <v>1557</v>
      </c>
      <c r="Q25" s="6" t="s">
        <v>1476</v>
      </c>
      <c r="R25" s="6" t="s">
        <v>1477</v>
      </c>
      <c r="T25" s="6">
        <v>144016</v>
      </c>
      <c r="U25" s="6" t="s">
        <v>2529</v>
      </c>
      <c r="V25" s="6" t="s">
        <v>2530</v>
      </c>
      <c r="W25" s="6"/>
      <c r="X25" s="6"/>
      <c r="Y25" s="6"/>
      <c r="Z25" t="s">
        <v>2526</v>
      </c>
    </row>
    <row r="26" spans="1:26">
      <c r="A26" s="1">
        <v>44298</v>
      </c>
      <c r="B26" s="2">
        <v>202104121006</v>
      </c>
      <c r="C26" t="s">
        <v>18</v>
      </c>
      <c r="D26" t="s">
        <v>5165</v>
      </c>
      <c r="E26" t="s">
        <v>2528</v>
      </c>
      <c r="F26" t="s">
        <v>19</v>
      </c>
      <c r="G26" t="s">
        <v>1476</v>
      </c>
      <c r="H26" s="3">
        <v>4714781021029</v>
      </c>
      <c r="I26" t="s">
        <v>2427</v>
      </c>
      <c r="J26" t="s">
        <v>1475</v>
      </c>
      <c r="K26">
        <v>1</v>
      </c>
      <c r="L26">
        <v>105</v>
      </c>
      <c r="N26" t="s">
        <v>169</v>
      </c>
      <c r="O26" s="6"/>
      <c r="P26" s="6">
        <v>1557</v>
      </c>
      <c r="Q26" s="6" t="s">
        <v>1476</v>
      </c>
      <c r="R26" s="6" t="s">
        <v>1477</v>
      </c>
      <c r="T26" s="6">
        <v>144016</v>
      </c>
      <c r="U26" s="6" t="s">
        <v>2529</v>
      </c>
      <c r="V26" s="6" t="s">
        <v>2530</v>
      </c>
      <c r="W26" s="6"/>
      <c r="X26" s="6"/>
      <c r="Y26" s="6"/>
      <c r="Z26" t="s">
        <v>2526</v>
      </c>
    </row>
    <row r="27" spans="1:26">
      <c r="A27" s="1">
        <v>44298</v>
      </c>
      <c r="B27" s="2">
        <v>202104121006</v>
      </c>
      <c r="C27" t="s">
        <v>18</v>
      </c>
      <c r="D27" t="s">
        <v>5165</v>
      </c>
      <c r="E27" t="s">
        <v>2528</v>
      </c>
      <c r="F27" t="s">
        <v>19</v>
      </c>
      <c r="G27" t="s">
        <v>1476</v>
      </c>
      <c r="H27" s="3">
        <v>4714781020787</v>
      </c>
      <c r="I27" t="s">
        <v>632</v>
      </c>
      <c r="J27" t="s">
        <v>425</v>
      </c>
      <c r="K27">
        <v>1</v>
      </c>
      <c r="L27">
        <v>135</v>
      </c>
      <c r="N27" t="s">
        <v>1979</v>
      </c>
      <c r="O27" s="6"/>
      <c r="P27" s="6">
        <v>1557</v>
      </c>
      <c r="Q27" s="6" t="s">
        <v>1476</v>
      </c>
      <c r="R27" s="6" t="s">
        <v>1477</v>
      </c>
      <c r="T27" s="6">
        <v>144016</v>
      </c>
      <c r="U27" s="6" t="s">
        <v>2529</v>
      </c>
      <c r="V27" s="6" t="s">
        <v>2530</v>
      </c>
      <c r="W27" s="6"/>
      <c r="X27" s="6"/>
      <c r="Y27" s="6"/>
      <c r="Z27" t="s">
        <v>2526</v>
      </c>
    </row>
    <row r="28" spans="1:26">
      <c r="A28" s="1">
        <v>44298</v>
      </c>
      <c r="B28" s="2">
        <v>202104121006</v>
      </c>
      <c r="C28" t="s">
        <v>18</v>
      </c>
      <c r="D28" t="s">
        <v>5165</v>
      </c>
      <c r="E28" t="s">
        <v>2528</v>
      </c>
      <c r="F28" t="s">
        <v>19</v>
      </c>
      <c r="G28" t="s">
        <v>1476</v>
      </c>
      <c r="H28" s="3" t="s">
        <v>126</v>
      </c>
      <c r="I28" t="s">
        <v>2424</v>
      </c>
      <c r="J28" t="s">
        <v>1475</v>
      </c>
      <c r="K28">
        <v>1</v>
      </c>
      <c r="L28">
        <v>340</v>
      </c>
      <c r="N28" t="s">
        <v>286</v>
      </c>
      <c r="O28" s="6"/>
      <c r="P28" s="6">
        <v>1557</v>
      </c>
      <c r="Q28" s="6" t="s">
        <v>1476</v>
      </c>
      <c r="R28" s="6" t="s">
        <v>1477</v>
      </c>
      <c r="T28" s="6">
        <v>144016</v>
      </c>
      <c r="U28" s="6" t="s">
        <v>2529</v>
      </c>
      <c r="V28" s="6" t="s">
        <v>2530</v>
      </c>
      <c r="W28" s="6"/>
      <c r="X28" s="6"/>
      <c r="Y28" s="6"/>
      <c r="Z28" t="s">
        <v>2526</v>
      </c>
    </row>
    <row r="29" spans="1:26">
      <c r="A29" s="1">
        <v>44298</v>
      </c>
      <c r="B29" s="2">
        <v>202104121006</v>
      </c>
      <c r="C29" t="s">
        <v>18</v>
      </c>
      <c r="D29" t="s">
        <v>5165</v>
      </c>
      <c r="E29" t="s">
        <v>2528</v>
      </c>
      <c r="F29" t="s">
        <v>19</v>
      </c>
      <c r="G29" t="s">
        <v>1476</v>
      </c>
      <c r="H29" s="3" t="s">
        <v>129</v>
      </c>
      <c r="I29" t="s">
        <v>2424</v>
      </c>
      <c r="J29" t="s">
        <v>1475</v>
      </c>
      <c r="K29">
        <v>1</v>
      </c>
      <c r="L29">
        <v>340</v>
      </c>
      <c r="N29" t="s">
        <v>291</v>
      </c>
      <c r="O29" s="6"/>
      <c r="P29" s="6">
        <v>1557</v>
      </c>
      <c r="Q29" s="6" t="s">
        <v>1476</v>
      </c>
      <c r="R29" s="6" t="s">
        <v>1477</v>
      </c>
      <c r="T29" s="6">
        <v>144016</v>
      </c>
      <c r="U29" s="6" t="s">
        <v>2529</v>
      </c>
      <c r="V29" s="6" t="s">
        <v>2530</v>
      </c>
      <c r="W29" s="6"/>
      <c r="X29" s="6"/>
      <c r="Y29" s="6"/>
      <c r="Z29" t="s">
        <v>2526</v>
      </c>
    </row>
    <row r="30" spans="1:26">
      <c r="A30" s="1">
        <v>44298</v>
      </c>
      <c r="B30" s="2">
        <v>202104121006</v>
      </c>
      <c r="C30" t="s">
        <v>18</v>
      </c>
      <c r="D30" t="s">
        <v>5165</v>
      </c>
      <c r="E30" t="s">
        <v>2528</v>
      </c>
      <c r="F30" t="s">
        <v>19</v>
      </c>
      <c r="G30" t="s">
        <v>1476</v>
      </c>
      <c r="H30" s="3" t="s">
        <v>128</v>
      </c>
      <c r="I30" t="s">
        <v>632</v>
      </c>
      <c r="J30" t="s">
        <v>1475</v>
      </c>
      <c r="K30">
        <v>1</v>
      </c>
      <c r="L30">
        <v>140</v>
      </c>
      <c r="N30" t="s">
        <v>289</v>
      </c>
      <c r="O30" s="6"/>
      <c r="P30" s="6">
        <v>1557</v>
      </c>
      <c r="Q30" s="6" t="s">
        <v>1476</v>
      </c>
      <c r="R30" s="6" t="s">
        <v>1477</v>
      </c>
      <c r="T30" s="6">
        <v>144016</v>
      </c>
      <c r="U30" s="6" t="s">
        <v>2529</v>
      </c>
      <c r="V30" s="6" t="s">
        <v>2530</v>
      </c>
      <c r="W30" s="6"/>
      <c r="X30" s="6"/>
      <c r="Y30" s="6"/>
      <c r="Z30" t="s">
        <v>2526</v>
      </c>
    </row>
    <row r="31" spans="1:26">
      <c r="A31" s="1">
        <v>44298</v>
      </c>
      <c r="B31" s="2">
        <v>202104121006</v>
      </c>
      <c r="C31" t="s">
        <v>18</v>
      </c>
      <c r="D31" t="s">
        <v>5165</v>
      </c>
      <c r="E31" t="s">
        <v>2528</v>
      </c>
      <c r="F31" t="s">
        <v>19</v>
      </c>
      <c r="G31" t="s">
        <v>1476</v>
      </c>
      <c r="H31" s="3" t="s">
        <v>127</v>
      </c>
      <c r="I31" t="s">
        <v>632</v>
      </c>
      <c r="J31" t="s">
        <v>1475</v>
      </c>
      <c r="K31">
        <v>1</v>
      </c>
      <c r="L31">
        <v>140</v>
      </c>
      <c r="N31" t="s">
        <v>287</v>
      </c>
      <c r="O31" s="6"/>
      <c r="P31" s="6">
        <v>1557</v>
      </c>
      <c r="Q31" s="6" t="s">
        <v>1476</v>
      </c>
      <c r="R31" s="6" t="s">
        <v>1477</v>
      </c>
      <c r="T31" s="6">
        <v>144016</v>
      </c>
      <c r="U31" s="6" t="s">
        <v>2529</v>
      </c>
      <c r="V31" s="6" t="s">
        <v>2530</v>
      </c>
      <c r="W31" s="6"/>
      <c r="X31" s="6"/>
      <c r="Y31" s="6"/>
      <c r="Z31" t="s">
        <v>2526</v>
      </c>
    </row>
    <row r="32" spans="1:26">
      <c r="A32" s="1">
        <v>44298</v>
      </c>
      <c r="B32" s="2">
        <v>202104121006</v>
      </c>
      <c r="C32" t="s">
        <v>18</v>
      </c>
      <c r="D32" t="s">
        <v>5165</v>
      </c>
      <c r="E32" t="s">
        <v>2528</v>
      </c>
      <c r="F32" t="s">
        <v>19</v>
      </c>
      <c r="G32" t="s">
        <v>1476</v>
      </c>
      <c r="H32" s="3">
        <v>4714781020954</v>
      </c>
      <c r="I32" t="s">
        <v>145</v>
      </c>
      <c r="J32" t="s">
        <v>425</v>
      </c>
      <c r="K32">
        <v>1</v>
      </c>
      <c r="L32">
        <v>145</v>
      </c>
      <c r="N32" t="s">
        <v>1497</v>
      </c>
      <c r="O32" s="6"/>
      <c r="P32" s="6">
        <v>1557</v>
      </c>
      <c r="Q32" s="6" t="s">
        <v>1476</v>
      </c>
      <c r="R32" s="6" t="s">
        <v>1477</v>
      </c>
      <c r="T32" s="6">
        <v>144016</v>
      </c>
      <c r="U32" s="6" t="s">
        <v>2529</v>
      </c>
      <c r="V32" s="6" t="s">
        <v>2530</v>
      </c>
      <c r="W32" s="6"/>
      <c r="X32" s="6"/>
      <c r="Y32" s="6"/>
      <c r="Z32" t="s">
        <v>2526</v>
      </c>
    </row>
    <row r="33" spans="1:26">
      <c r="A33" s="1">
        <v>44298</v>
      </c>
      <c r="B33" s="2">
        <v>202104121007</v>
      </c>
      <c r="C33" t="s">
        <v>18</v>
      </c>
      <c r="D33" t="s">
        <v>5166</v>
      </c>
      <c r="E33" t="s">
        <v>2534</v>
      </c>
      <c r="F33" t="s">
        <v>19</v>
      </c>
      <c r="G33" t="s">
        <v>1476</v>
      </c>
      <c r="H33" s="3" t="s">
        <v>25</v>
      </c>
      <c r="I33" t="s">
        <v>1046</v>
      </c>
      <c r="J33" t="s">
        <v>1475</v>
      </c>
      <c r="K33">
        <v>1</v>
      </c>
      <c r="L33">
        <v>296</v>
      </c>
      <c r="N33" t="s">
        <v>26</v>
      </c>
      <c r="O33" s="6"/>
      <c r="P33" s="6">
        <v>888</v>
      </c>
      <c r="Q33" s="6" t="s">
        <v>1476</v>
      </c>
      <c r="R33" s="6" t="s">
        <v>1495</v>
      </c>
      <c r="T33" s="6">
        <v>200697</v>
      </c>
      <c r="U33" s="6" t="s">
        <v>2535</v>
      </c>
      <c r="V33" s="6" t="s">
        <v>2536</v>
      </c>
      <c r="W33" s="6"/>
      <c r="X33" s="6"/>
      <c r="Y33" s="6"/>
      <c r="Z33" t="s">
        <v>2532</v>
      </c>
    </row>
    <row r="34" spans="1:26">
      <c r="A34" s="1">
        <v>44298</v>
      </c>
      <c r="B34" s="2">
        <v>202104121007</v>
      </c>
      <c r="C34" t="s">
        <v>18</v>
      </c>
      <c r="D34" t="s">
        <v>5166</v>
      </c>
      <c r="E34" t="s">
        <v>2534</v>
      </c>
      <c r="F34" t="s">
        <v>19</v>
      </c>
      <c r="G34" t="s">
        <v>1476</v>
      </c>
      <c r="H34" s="3" t="s">
        <v>27</v>
      </c>
      <c r="I34" t="s">
        <v>427</v>
      </c>
      <c r="J34" t="s">
        <v>1475</v>
      </c>
      <c r="K34">
        <v>1</v>
      </c>
      <c r="L34">
        <v>296</v>
      </c>
      <c r="N34" t="s">
        <v>28</v>
      </c>
      <c r="O34" s="6"/>
      <c r="P34" s="6">
        <v>888</v>
      </c>
      <c r="Q34" s="6" t="s">
        <v>1476</v>
      </c>
      <c r="R34" s="6" t="s">
        <v>1495</v>
      </c>
      <c r="T34" s="6">
        <v>200697</v>
      </c>
      <c r="U34" s="6" t="s">
        <v>2535</v>
      </c>
      <c r="V34" s="6" t="s">
        <v>2536</v>
      </c>
      <c r="W34" s="6"/>
      <c r="X34" s="6"/>
      <c r="Y34" s="6"/>
      <c r="Z34" t="s">
        <v>2532</v>
      </c>
    </row>
    <row r="35" spans="1:26">
      <c r="A35" s="1">
        <v>44298</v>
      </c>
      <c r="B35" s="2">
        <v>202104121007</v>
      </c>
      <c r="C35" t="s">
        <v>18</v>
      </c>
      <c r="D35" t="s">
        <v>5166</v>
      </c>
      <c r="E35" t="s">
        <v>2534</v>
      </c>
      <c r="F35" t="s">
        <v>19</v>
      </c>
      <c r="G35" t="s">
        <v>1476</v>
      </c>
      <c r="H35" s="3" t="s">
        <v>23</v>
      </c>
      <c r="I35" t="s">
        <v>2424</v>
      </c>
      <c r="J35" t="s">
        <v>1475</v>
      </c>
      <c r="K35">
        <v>1</v>
      </c>
      <c r="L35">
        <v>296</v>
      </c>
      <c r="N35" t="s">
        <v>24</v>
      </c>
      <c r="O35" s="6"/>
      <c r="P35" s="6">
        <v>888</v>
      </c>
      <c r="Q35" s="6" t="s">
        <v>1476</v>
      </c>
      <c r="R35" s="6" t="s">
        <v>1495</v>
      </c>
      <c r="T35" s="6">
        <v>200697</v>
      </c>
      <c r="U35" s="6" t="s">
        <v>2535</v>
      </c>
      <c r="V35" s="6" t="s">
        <v>2536</v>
      </c>
      <c r="W35" s="6"/>
      <c r="X35" s="6"/>
      <c r="Y35" s="6"/>
      <c r="Z35" t="s">
        <v>2532</v>
      </c>
    </row>
    <row r="36" spans="1:26">
      <c r="A36" s="1">
        <v>44298</v>
      </c>
      <c r="B36" s="2">
        <v>202104121008</v>
      </c>
      <c r="C36" t="s">
        <v>18</v>
      </c>
      <c r="D36" t="s">
        <v>5167</v>
      </c>
      <c r="E36" t="s">
        <v>2540</v>
      </c>
      <c r="F36" t="s">
        <v>19</v>
      </c>
      <c r="G36" t="s">
        <v>1476</v>
      </c>
      <c r="H36" s="3" t="s">
        <v>128</v>
      </c>
      <c r="I36" t="s">
        <v>632</v>
      </c>
      <c r="J36" t="s">
        <v>1475</v>
      </c>
      <c r="K36">
        <v>1</v>
      </c>
      <c r="L36">
        <v>112</v>
      </c>
      <c r="N36" t="s">
        <v>289</v>
      </c>
      <c r="O36" s="6"/>
      <c r="P36" s="6">
        <v>1077</v>
      </c>
      <c r="Q36" s="6" t="s">
        <v>1476</v>
      </c>
      <c r="R36" s="6" t="s">
        <v>1477</v>
      </c>
      <c r="T36" s="6">
        <v>114200</v>
      </c>
      <c r="U36" s="6" t="s">
        <v>2405</v>
      </c>
      <c r="V36" s="6" t="s">
        <v>2406</v>
      </c>
      <c r="W36" s="6"/>
      <c r="X36" s="6"/>
      <c r="Y36" s="6"/>
      <c r="Z36" t="s">
        <v>2538</v>
      </c>
    </row>
    <row r="37" spans="1:26">
      <c r="A37" s="1">
        <v>44298</v>
      </c>
      <c r="B37" s="2">
        <v>202104121008</v>
      </c>
      <c r="C37" t="s">
        <v>18</v>
      </c>
      <c r="D37" t="s">
        <v>5167</v>
      </c>
      <c r="E37" t="s">
        <v>2540</v>
      </c>
      <c r="F37" t="s">
        <v>19</v>
      </c>
      <c r="G37" t="s">
        <v>1476</v>
      </c>
      <c r="H37" s="3" t="s">
        <v>127</v>
      </c>
      <c r="I37" t="s">
        <v>632</v>
      </c>
      <c r="J37" t="s">
        <v>1475</v>
      </c>
      <c r="K37">
        <v>1</v>
      </c>
      <c r="L37">
        <v>111</v>
      </c>
      <c r="N37" t="s">
        <v>287</v>
      </c>
      <c r="O37" s="6"/>
      <c r="P37" s="6">
        <v>1077</v>
      </c>
      <c r="Q37" s="6" t="s">
        <v>1476</v>
      </c>
      <c r="R37" s="6" t="s">
        <v>1477</v>
      </c>
      <c r="T37" s="6">
        <v>114200</v>
      </c>
      <c r="U37" s="6" t="s">
        <v>2405</v>
      </c>
      <c r="V37" s="6" t="s">
        <v>2406</v>
      </c>
      <c r="W37" s="6"/>
      <c r="X37" s="6"/>
      <c r="Y37" s="6"/>
      <c r="Z37" t="s">
        <v>2538</v>
      </c>
    </row>
    <row r="38" spans="1:26">
      <c r="A38" s="1">
        <v>44298</v>
      </c>
      <c r="B38" s="2">
        <v>202104121008</v>
      </c>
      <c r="C38" t="s">
        <v>18</v>
      </c>
      <c r="D38" t="s">
        <v>5167</v>
      </c>
      <c r="E38" t="s">
        <v>2540</v>
      </c>
      <c r="F38" t="s">
        <v>19</v>
      </c>
      <c r="G38" t="s">
        <v>1476</v>
      </c>
      <c r="H38" s="3">
        <v>4714781020817</v>
      </c>
      <c r="I38" t="s">
        <v>859</v>
      </c>
      <c r="J38" t="s">
        <v>425</v>
      </c>
      <c r="K38">
        <v>2</v>
      </c>
      <c r="L38">
        <v>256</v>
      </c>
      <c r="N38" t="s">
        <v>1967</v>
      </c>
      <c r="O38" s="6"/>
      <c r="P38" s="6">
        <v>1077</v>
      </c>
      <c r="Q38" s="6" t="s">
        <v>1476</v>
      </c>
      <c r="R38" s="6" t="s">
        <v>1477</v>
      </c>
      <c r="T38" s="6">
        <v>114200</v>
      </c>
      <c r="U38" s="6" t="s">
        <v>2405</v>
      </c>
      <c r="V38" s="6" t="s">
        <v>2406</v>
      </c>
      <c r="W38" s="6"/>
      <c r="X38" s="6"/>
      <c r="Y38" s="6"/>
      <c r="Z38" t="s">
        <v>2538</v>
      </c>
    </row>
    <row r="39" spans="1:26">
      <c r="A39" s="1">
        <v>44298</v>
      </c>
      <c r="B39" s="2">
        <v>202104121008</v>
      </c>
      <c r="C39" t="s">
        <v>18</v>
      </c>
      <c r="D39" t="s">
        <v>5167</v>
      </c>
      <c r="E39" t="s">
        <v>2540</v>
      </c>
      <c r="F39" t="s">
        <v>19</v>
      </c>
      <c r="G39" t="s">
        <v>1476</v>
      </c>
      <c r="H39" s="3">
        <v>4714781024723</v>
      </c>
      <c r="I39" t="s">
        <v>1046</v>
      </c>
      <c r="J39" t="s">
        <v>425</v>
      </c>
      <c r="K39">
        <v>2</v>
      </c>
      <c r="L39">
        <v>598</v>
      </c>
      <c r="N39" t="s">
        <v>1525</v>
      </c>
      <c r="O39" s="6"/>
      <c r="P39" s="6">
        <v>1077</v>
      </c>
      <c r="Q39" s="6" t="s">
        <v>1476</v>
      </c>
      <c r="R39" s="6" t="s">
        <v>1477</v>
      </c>
      <c r="T39" s="6">
        <v>114200</v>
      </c>
      <c r="U39" s="6" t="s">
        <v>2405</v>
      </c>
      <c r="V39" s="6" t="s">
        <v>2406</v>
      </c>
      <c r="W39" s="6"/>
      <c r="X39" s="6"/>
      <c r="Y39" s="6"/>
      <c r="Z39" t="s">
        <v>2538</v>
      </c>
    </row>
    <row r="40" spans="1:26">
      <c r="A40" s="1">
        <v>44298</v>
      </c>
      <c r="B40" s="2">
        <v>202104121009</v>
      </c>
      <c r="C40" t="s">
        <v>18</v>
      </c>
      <c r="D40" t="s">
        <v>5168</v>
      </c>
      <c r="E40" t="s">
        <v>2544</v>
      </c>
      <c r="F40" t="s">
        <v>19</v>
      </c>
      <c r="G40" t="s">
        <v>1940</v>
      </c>
      <c r="H40" s="3">
        <v>4714781024716</v>
      </c>
      <c r="I40" t="s">
        <v>2424</v>
      </c>
      <c r="J40" t="s">
        <v>425</v>
      </c>
      <c r="K40">
        <v>1</v>
      </c>
      <c r="L40">
        <v>246</v>
      </c>
      <c r="N40" t="s">
        <v>1515</v>
      </c>
      <c r="O40" s="6"/>
      <c r="P40" s="6">
        <v>1005</v>
      </c>
      <c r="Q40" s="6" t="s">
        <v>1940</v>
      </c>
      <c r="R40" s="6" t="s">
        <v>1495</v>
      </c>
      <c r="T40" s="6"/>
      <c r="U40" s="6"/>
      <c r="V40" s="6"/>
      <c r="W40" s="6">
        <v>115</v>
      </c>
      <c r="X40" s="6" t="s">
        <v>2545</v>
      </c>
      <c r="Y40" s="6"/>
      <c r="Z40" t="s">
        <v>2542</v>
      </c>
    </row>
    <row r="41" spans="1:26">
      <c r="A41" s="1">
        <v>44298</v>
      </c>
      <c r="B41" s="2">
        <v>202104121009</v>
      </c>
      <c r="C41" t="s">
        <v>18</v>
      </c>
      <c r="D41" t="s">
        <v>5168</v>
      </c>
      <c r="E41" t="s">
        <v>2544</v>
      </c>
      <c r="F41" t="s">
        <v>19</v>
      </c>
      <c r="G41" t="s">
        <v>1940</v>
      </c>
      <c r="H41" s="3">
        <v>4714781024730</v>
      </c>
      <c r="I41" t="s">
        <v>427</v>
      </c>
      <c r="J41" t="s">
        <v>425</v>
      </c>
      <c r="K41">
        <v>1</v>
      </c>
      <c r="L41">
        <v>299</v>
      </c>
      <c r="N41" t="s">
        <v>1500</v>
      </c>
      <c r="O41" s="6"/>
      <c r="P41" s="6">
        <v>1005</v>
      </c>
      <c r="Q41" s="6" t="s">
        <v>1940</v>
      </c>
      <c r="R41" s="6" t="s">
        <v>1495</v>
      </c>
      <c r="T41" s="6"/>
      <c r="U41" s="6"/>
      <c r="V41" s="6"/>
      <c r="W41" s="6">
        <v>115</v>
      </c>
      <c r="X41" s="6" t="s">
        <v>2545</v>
      </c>
      <c r="Y41" s="6"/>
      <c r="Z41" t="s">
        <v>2542</v>
      </c>
    </row>
    <row r="42" spans="1:26">
      <c r="A42" s="1">
        <v>44298</v>
      </c>
      <c r="B42" s="2">
        <v>202104121009</v>
      </c>
      <c r="C42" t="s">
        <v>18</v>
      </c>
      <c r="D42" t="s">
        <v>5168</v>
      </c>
      <c r="E42" t="s">
        <v>2544</v>
      </c>
      <c r="F42" t="s">
        <v>19</v>
      </c>
      <c r="G42" t="s">
        <v>1940</v>
      </c>
      <c r="H42" s="3">
        <v>4714781020831</v>
      </c>
      <c r="I42" t="s">
        <v>125</v>
      </c>
      <c r="J42" t="s">
        <v>1475</v>
      </c>
      <c r="K42">
        <v>1</v>
      </c>
      <c r="L42">
        <v>340</v>
      </c>
      <c r="N42" t="s">
        <v>300</v>
      </c>
      <c r="O42" s="6"/>
      <c r="P42" s="6">
        <v>1005</v>
      </c>
      <c r="Q42" s="6" t="s">
        <v>1940</v>
      </c>
      <c r="R42" s="6" t="s">
        <v>1495</v>
      </c>
      <c r="T42" s="6"/>
      <c r="U42" s="6"/>
      <c r="V42" s="6"/>
      <c r="W42" s="6">
        <v>115</v>
      </c>
      <c r="X42" s="6" t="s">
        <v>2545</v>
      </c>
      <c r="Y42" s="6"/>
      <c r="Z42" t="s">
        <v>2542</v>
      </c>
    </row>
    <row r="43" spans="1:26">
      <c r="A43" s="1">
        <v>44298</v>
      </c>
      <c r="B43" s="2">
        <v>202104121009</v>
      </c>
      <c r="C43" t="s">
        <v>18</v>
      </c>
      <c r="D43" t="s">
        <v>5168</v>
      </c>
      <c r="E43" t="s">
        <v>2544</v>
      </c>
      <c r="F43" t="s">
        <v>19</v>
      </c>
      <c r="G43" t="s">
        <v>1940</v>
      </c>
      <c r="H43" s="3">
        <v>4714781020817</v>
      </c>
      <c r="I43" t="s">
        <v>859</v>
      </c>
      <c r="J43" t="s">
        <v>1475</v>
      </c>
      <c r="K43">
        <v>1</v>
      </c>
      <c r="L43">
        <v>120</v>
      </c>
      <c r="N43" t="s">
        <v>303</v>
      </c>
      <c r="O43" s="6"/>
      <c r="P43" s="6">
        <v>1005</v>
      </c>
      <c r="Q43" s="6" t="s">
        <v>1940</v>
      </c>
      <c r="R43" s="6" t="s">
        <v>1495</v>
      </c>
      <c r="T43" s="6"/>
      <c r="U43" s="6"/>
      <c r="V43" s="6"/>
      <c r="W43" s="6">
        <v>115</v>
      </c>
      <c r="X43" s="6" t="s">
        <v>2545</v>
      </c>
      <c r="Y43" s="6"/>
      <c r="Z43" t="s">
        <v>2542</v>
      </c>
    </row>
    <row r="44" spans="1:26">
      <c r="A44" s="1">
        <v>44298</v>
      </c>
      <c r="B44" s="2">
        <v>202104121010</v>
      </c>
      <c r="C44" t="s">
        <v>18</v>
      </c>
      <c r="D44" t="s">
        <v>5169</v>
      </c>
      <c r="E44" t="s">
        <v>2549</v>
      </c>
      <c r="F44" t="s">
        <v>19</v>
      </c>
      <c r="G44" t="s">
        <v>1940</v>
      </c>
      <c r="H44" s="3">
        <v>4714781020503</v>
      </c>
      <c r="I44" t="s">
        <v>5155</v>
      </c>
      <c r="J44" t="s">
        <v>425</v>
      </c>
      <c r="K44">
        <v>1</v>
      </c>
      <c r="L44">
        <v>74</v>
      </c>
      <c r="N44" t="s">
        <v>1521</v>
      </c>
      <c r="O44" s="6"/>
      <c r="P44" s="6">
        <v>1787</v>
      </c>
      <c r="Q44" s="6" t="s">
        <v>1940</v>
      </c>
      <c r="R44" s="6" t="s">
        <v>1978</v>
      </c>
      <c r="T44" s="6"/>
      <c r="U44" s="6"/>
      <c r="V44" s="6"/>
      <c r="W44" s="6">
        <v>708</v>
      </c>
      <c r="X44" s="6" t="s">
        <v>2550</v>
      </c>
      <c r="Y44" s="6" t="s">
        <v>2551</v>
      </c>
      <c r="Z44" t="s">
        <v>2547</v>
      </c>
    </row>
    <row r="45" spans="1:26">
      <c r="A45" s="1">
        <v>44298</v>
      </c>
      <c r="B45" s="2">
        <v>202104121010</v>
      </c>
      <c r="C45" t="s">
        <v>18</v>
      </c>
      <c r="D45" t="s">
        <v>5169</v>
      </c>
      <c r="E45" t="s">
        <v>2549</v>
      </c>
      <c r="F45" t="s">
        <v>19</v>
      </c>
      <c r="G45" t="s">
        <v>1940</v>
      </c>
      <c r="H45" s="3">
        <v>4714781020466</v>
      </c>
      <c r="I45" t="s">
        <v>1084</v>
      </c>
      <c r="J45" t="s">
        <v>425</v>
      </c>
      <c r="K45">
        <v>1</v>
      </c>
      <c r="L45">
        <v>168</v>
      </c>
      <c r="N45" t="s">
        <v>1981</v>
      </c>
      <c r="O45" s="6"/>
      <c r="P45" s="6">
        <v>1787</v>
      </c>
      <c r="Q45" s="6" t="s">
        <v>1940</v>
      </c>
      <c r="R45" s="6" t="s">
        <v>1978</v>
      </c>
      <c r="T45" s="6"/>
      <c r="U45" s="6"/>
      <c r="V45" s="6"/>
      <c r="W45" s="6">
        <v>708</v>
      </c>
      <c r="X45" s="6" t="s">
        <v>2550</v>
      </c>
      <c r="Y45" s="6" t="s">
        <v>2551</v>
      </c>
      <c r="Z45" t="s">
        <v>2547</v>
      </c>
    </row>
    <row r="46" spans="1:26">
      <c r="A46" s="1">
        <v>44298</v>
      </c>
      <c r="B46" s="2">
        <v>202104121010</v>
      </c>
      <c r="C46" t="s">
        <v>18</v>
      </c>
      <c r="D46" t="s">
        <v>5169</v>
      </c>
      <c r="E46" t="s">
        <v>2549</v>
      </c>
      <c r="F46" t="s">
        <v>19</v>
      </c>
      <c r="G46" t="s">
        <v>1940</v>
      </c>
      <c r="H46" s="3">
        <v>4714781024730</v>
      </c>
      <c r="I46" t="s">
        <v>427</v>
      </c>
      <c r="J46" t="s">
        <v>425</v>
      </c>
      <c r="K46">
        <v>1</v>
      </c>
      <c r="L46">
        <v>299</v>
      </c>
      <c r="N46" t="s">
        <v>1500</v>
      </c>
      <c r="O46" s="6"/>
      <c r="P46" s="6">
        <v>1787</v>
      </c>
      <c r="Q46" s="6" t="s">
        <v>1940</v>
      </c>
      <c r="R46" s="6" t="s">
        <v>1978</v>
      </c>
      <c r="T46" s="6"/>
      <c r="U46" s="6"/>
      <c r="V46" s="6"/>
      <c r="W46" s="6">
        <v>708</v>
      </c>
      <c r="X46" s="6" t="s">
        <v>2550</v>
      </c>
      <c r="Y46" s="6" t="s">
        <v>2551</v>
      </c>
      <c r="Z46" t="s">
        <v>2547</v>
      </c>
    </row>
    <row r="47" spans="1:26">
      <c r="A47" s="1">
        <v>44298</v>
      </c>
      <c r="B47" s="2">
        <v>202104121010</v>
      </c>
      <c r="C47" t="s">
        <v>18</v>
      </c>
      <c r="D47" t="s">
        <v>5169</v>
      </c>
      <c r="E47" t="s">
        <v>2549</v>
      </c>
      <c r="F47" t="s">
        <v>19</v>
      </c>
      <c r="G47" t="s">
        <v>1940</v>
      </c>
      <c r="H47" s="3">
        <v>4714781020107</v>
      </c>
      <c r="I47" t="s">
        <v>1049</v>
      </c>
      <c r="J47" t="s">
        <v>425</v>
      </c>
      <c r="K47">
        <v>1</v>
      </c>
      <c r="L47">
        <v>399</v>
      </c>
      <c r="N47" t="s">
        <v>877</v>
      </c>
      <c r="O47" s="6"/>
      <c r="P47" s="6">
        <v>1787</v>
      </c>
      <c r="Q47" s="6" t="s">
        <v>1940</v>
      </c>
      <c r="R47" s="6" t="s">
        <v>1978</v>
      </c>
      <c r="T47" s="6"/>
      <c r="U47" s="6"/>
      <c r="V47" s="6"/>
      <c r="W47" s="6">
        <v>708</v>
      </c>
      <c r="X47" s="6" t="s">
        <v>2550</v>
      </c>
      <c r="Y47" s="6" t="s">
        <v>2551</v>
      </c>
      <c r="Z47" t="s">
        <v>2547</v>
      </c>
    </row>
    <row r="48" spans="1:26">
      <c r="A48" s="1">
        <v>44298</v>
      </c>
      <c r="B48" s="2">
        <v>202104121010</v>
      </c>
      <c r="C48" t="s">
        <v>18</v>
      </c>
      <c r="D48" t="s">
        <v>5169</v>
      </c>
      <c r="E48" t="s">
        <v>2549</v>
      </c>
      <c r="F48" t="s">
        <v>19</v>
      </c>
      <c r="G48" t="s">
        <v>1940</v>
      </c>
      <c r="H48" s="3">
        <v>4714781020770</v>
      </c>
      <c r="I48" t="s">
        <v>632</v>
      </c>
      <c r="J48" t="s">
        <v>425</v>
      </c>
      <c r="K48">
        <v>1</v>
      </c>
      <c r="L48">
        <v>149</v>
      </c>
      <c r="N48" t="s">
        <v>1555</v>
      </c>
      <c r="O48" s="6"/>
      <c r="P48" s="6">
        <v>1787</v>
      </c>
      <c r="Q48" s="6" t="s">
        <v>1940</v>
      </c>
      <c r="R48" s="6" t="s">
        <v>1978</v>
      </c>
      <c r="T48" s="6"/>
      <c r="U48" s="6"/>
      <c r="V48" s="6"/>
      <c r="W48" s="6">
        <v>708</v>
      </c>
      <c r="X48" s="6" t="s">
        <v>2550</v>
      </c>
      <c r="Y48" s="6" t="s">
        <v>2551</v>
      </c>
      <c r="Z48" t="s">
        <v>2547</v>
      </c>
    </row>
    <row r="49" spans="1:26">
      <c r="A49" s="1">
        <v>44298</v>
      </c>
      <c r="B49" s="2">
        <v>202104121010</v>
      </c>
      <c r="C49" t="s">
        <v>18</v>
      </c>
      <c r="D49" t="s">
        <v>5169</v>
      </c>
      <c r="E49" t="s">
        <v>2549</v>
      </c>
      <c r="F49" t="s">
        <v>19</v>
      </c>
      <c r="G49" t="s">
        <v>1940</v>
      </c>
      <c r="H49" s="3">
        <v>4714781021005</v>
      </c>
      <c r="I49" t="s">
        <v>2427</v>
      </c>
      <c r="J49" t="s">
        <v>1475</v>
      </c>
      <c r="K49">
        <v>1</v>
      </c>
      <c r="L49">
        <v>133</v>
      </c>
      <c r="N49" t="s">
        <v>167</v>
      </c>
      <c r="O49" s="6"/>
      <c r="P49" s="6">
        <v>1787</v>
      </c>
      <c r="Q49" s="6" t="s">
        <v>1940</v>
      </c>
      <c r="R49" s="6" t="s">
        <v>1978</v>
      </c>
      <c r="T49" s="6"/>
      <c r="U49" s="6"/>
      <c r="V49" s="6"/>
      <c r="W49" s="6">
        <v>708</v>
      </c>
      <c r="X49" s="6" t="s">
        <v>2550</v>
      </c>
      <c r="Y49" s="6" t="s">
        <v>2551</v>
      </c>
      <c r="Z49" t="s">
        <v>2547</v>
      </c>
    </row>
    <row r="50" spans="1:26">
      <c r="A50" s="1">
        <v>44298</v>
      </c>
      <c r="B50" s="2">
        <v>202104121010</v>
      </c>
      <c r="C50" t="s">
        <v>18</v>
      </c>
      <c r="D50" t="s">
        <v>5169</v>
      </c>
      <c r="E50" t="s">
        <v>2549</v>
      </c>
      <c r="F50" t="s">
        <v>19</v>
      </c>
      <c r="G50" t="s">
        <v>1940</v>
      </c>
      <c r="H50" s="3">
        <v>4714781021012</v>
      </c>
      <c r="I50" t="s">
        <v>2427</v>
      </c>
      <c r="J50" t="s">
        <v>1475</v>
      </c>
      <c r="K50">
        <v>1</v>
      </c>
      <c r="L50">
        <v>133</v>
      </c>
      <c r="N50" t="s">
        <v>168</v>
      </c>
      <c r="O50" s="6"/>
      <c r="P50" s="6">
        <v>1787</v>
      </c>
      <c r="Q50" s="6" t="s">
        <v>1940</v>
      </c>
      <c r="R50" s="6" t="s">
        <v>1978</v>
      </c>
      <c r="T50" s="6"/>
      <c r="U50" s="6"/>
      <c r="V50" s="6"/>
      <c r="W50" s="6">
        <v>708</v>
      </c>
      <c r="X50" s="6" t="s">
        <v>2550</v>
      </c>
      <c r="Y50" s="6" t="s">
        <v>2551</v>
      </c>
      <c r="Z50" t="s">
        <v>2547</v>
      </c>
    </row>
    <row r="51" spans="1:26">
      <c r="A51" s="1">
        <v>44298</v>
      </c>
      <c r="B51" s="2">
        <v>202104121010</v>
      </c>
      <c r="C51" t="s">
        <v>18</v>
      </c>
      <c r="D51" t="s">
        <v>5169</v>
      </c>
      <c r="E51" t="s">
        <v>2549</v>
      </c>
      <c r="F51" t="s">
        <v>19</v>
      </c>
      <c r="G51" t="s">
        <v>1940</v>
      </c>
      <c r="H51" s="3">
        <v>4714781021029</v>
      </c>
      <c r="I51" t="s">
        <v>2427</v>
      </c>
      <c r="J51" t="s">
        <v>1475</v>
      </c>
      <c r="K51">
        <v>1</v>
      </c>
      <c r="L51">
        <v>133</v>
      </c>
      <c r="N51" t="s">
        <v>169</v>
      </c>
      <c r="O51" s="6"/>
      <c r="P51" s="6">
        <v>1787</v>
      </c>
      <c r="Q51" s="6" t="s">
        <v>1940</v>
      </c>
      <c r="R51" s="6" t="s">
        <v>1978</v>
      </c>
      <c r="T51" s="6"/>
      <c r="U51" s="6"/>
      <c r="V51" s="6"/>
      <c r="W51" s="6">
        <v>708</v>
      </c>
      <c r="X51" s="6" t="s">
        <v>2550</v>
      </c>
      <c r="Y51" s="6" t="s">
        <v>2551</v>
      </c>
      <c r="Z51" t="s">
        <v>2547</v>
      </c>
    </row>
    <row r="52" spans="1:26">
      <c r="A52" s="1">
        <v>44298</v>
      </c>
      <c r="B52" s="2">
        <v>202104121010</v>
      </c>
      <c r="C52" t="s">
        <v>18</v>
      </c>
      <c r="D52" t="s">
        <v>5169</v>
      </c>
      <c r="E52" t="s">
        <v>2549</v>
      </c>
      <c r="F52" t="s">
        <v>19</v>
      </c>
      <c r="G52" t="s">
        <v>1940</v>
      </c>
      <c r="H52" s="3">
        <v>4714781024723</v>
      </c>
      <c r="I52" t="s">
        <v>1046</v>
      </c>
      <c r="J52" t="s">
        <v>425</v>
      </c>
      <c r="K52">
        <v>1</v>
      </c>
      <c r="L52">
        <v>299</v>
      </c>
      <c r="N52" t="s">
        <v>1525</v>
      </c>
      <c r="O52" s="6"/>
      <c r="P52" s="6">
        <v>1787</v>
      </c>
      <c r="Q52" s="6" t="s">
        <v>1940</v>
      </c>
      <c r="R52" s="6" t="s">
        <v>1978</v>
      </c>
      <c r="T52" s="6"/>
      <c r="U52" s="6"/>
      <c r="V52" s="6"/>
      <c r="W52" s="6">
        <v>708</v>
      </c>
      <c r="X52" s="6" t="s">
        <v>2550</v>
      </c>
      <c r="Y52" s="6" t="s">
        <v>2551</v>
      </c>
      <c r="Z52" t="s">
        <v>2547</v>
      </c>
    </row>
    <row r="53" spans="1:26">
      <c r="A53" s="1">
        <v>44298</v>
      </c>
      <c r="B53" s="2">
        <v>202104121011</v>
      </c>
      <c r="C53" t="s">
        <v>18</v>
      </c>
      <c r="D53" t="s">
        <v>5170</v>
      </c>
      <c r="E53" t="s">
        <v>2555</v>
      </c>
      <c r="F53" t="s">
        <v>19</v>
      </c>
      <c r="G53" t="s">
        <v>1960</v>
      </c>
      <c r="H53" s="3">
        <v>4714781021005</v>
      </c>
      <c r="I53" t="s">
        <v>2427</v>
      </c>
      <c r="J53" t="s">
        <v>1475</v>
      </c>
      <c r="K53">
        <v>2</v>
      </c>
      <c r="L53">
        <v>266</v>
      </c>
      <c r="N53" t="s">
        <v>167</v>
      </c>
      <c r="O53" s="6"/>
      <c r="P53" s="6">
        <v>798</v>
      </c>
      <c r="Q53" s="6" t="s">
        <v>1960</v>
      </c>
      <c r="R53" s="6" t="s">
        <v>1961</v>
      </c>
      <c r="T53" s="6"/>
      <c r="U53" s="6"/>
      <c r="V53" s="6"/>
      <c r="W53" s="6">
        <v>335</v>
      </c>
      <c r="X53" s="6" t="s">
        <v>2556</v>
      </c>
      <c r="Y53" s="6"/>
      <c r="Z53" t="s">
        <v>2553</v>
      </c>
    </row>
    <row r="54" spans="1:26">
      <c r="A54" s="1">
        <v>44298</v>
      </c>
      <c r="B54" s="2">
        <v>202104121011</v>
      </c>
      <c r="C54" t="s">
        <v>18</v>
      </c>
      <c r="D54" t="s">
        <v>5170</v>
      </c>
      <c r="E54" t="s">
        <v>2555</v>
      </c>
      <c r="F54" t="s">
        <v>19</v>
      </c>
      <c r="G54" t="s">
        <v>1960</v>
      </c>
      <c r="H54" s="3">
        <v>4714781021012</v>
      </c>
      <c r="I54" t="s">
        <v>2427</v>
      </c>
      <c r="J54" t="s">
        <v>1475</v>
      </c>
      <c r="K54">
        <v>2</v>
      </c>
      <c r="L54">
        <v>266</v>
      </c>
      <c r="N54" t="s">
        <v>168</v>
      </c>
      <c r="O54" s="6"/>
      <c r="P54" s="6">
        <v>798</v>
      </c>
      <c r="Q54" s="6" t="s">
        <v>1960</v>
      </c>
      <c r="R54" s="6" t="s">
        <v>1961</v>
      </c>
      <c r="T54" s="6"/>
      <c r="U54" s="6"/>
      <c r="V54" s="6"/>
      <c r="W54" s="6">
        <v>335</v>
      </c>
      <c r="X54" s="6" t="s">
        <v>2556</v>
      </c>
      <c r="Y54" s="6"/>
      <c r="Z54" t="s">
        <v>2553</v>
      </c>
    </row>
    <row r="55" spans="1:26">
      <c r="A55" s="1">
        <v>44298</v>
      </c>
      <c r="B55" s="2">
        <v>202104121011</v>
      </c>
      <c r="C55" t="s">
        <v>18</v>
      </c>
      <c r="D55" t="s">
        <v>5170</v>
      </c>
      <c r="E55" t="s">
        <v>2555</v>
      </c>
      <c r="F55" t="s">
        <v>19</v>
      </c>
      <c r="G55" t="s">
        <v>1960</v>
      </c>
      <c r="H55" s="3">
        <v>4714781021029</v>
      </c>
      <c r="I55" t="s">
        <v>2427</v>
      </c>
      <c r="J55" t="s">
        <v>1475</v>
      </c>
      <c r="K55">
        <v>2</v>
      </c>
      <c r="L55">
        <v>266</v>
      </c>
      <c r="N55" t="s">
        <v>169</v>
      </c>
      <c r="O55" s="6"/>
      <c r="P55" s="6">
        <v>798</v>
      </c>
      <c r="Q55" s="6" t="s">
        <v>1960</v>
      </c>
      <c r="R55" s="6" t="s">
        <v>1961</v>
      </c>
      <c r="T55" s="6"/>
      <c r="U55" s="6"/>
      <c r="V55" s="6"/>
      <c r="W55" s="6">
        <v>335</v>
      </c>
      <c r="X55" s="6" t="s">
        <v>2556</v>
      </c>
      <c r="Y55" s="6"/>
      <c r="Z55" t="s">
        <v>2553</v>
      </c>
    </row>
    <row r="56" spans="1:26">
      <c r="A56" s="1">
        <v>44298</v>
      </c>
      <c r="B56" s="2">
        <v>202104121012</v>
      </c>
      <c r="C56" t="s">
        <v>18</v>
      </c>
      <c r="D56" t="s">
        <v>5171</v>
      </c>
      <c r="E56" t="s">
        <v>2560</v>
      </c>
      <c r="F56" t="s">
        <v>19</v>
      </c>
      <c r="G56" t="s">
        <v>1476</v>
      </c>
      <c r="H56" s="3">
        <v>4714781020282</v>
      </c>
      <c r="I56" t="s">
        <v>2484</v>
      </c>
      <c r="J56" t="s">
        <v>425</v>
      </c>
      <c r="K56">
        <v>1</v>
      </c>
      <c r="L56">
        <v>234</v>
      </c>
      <c r="N56" t="s">
        <v>1913</v>
      </c>
      <c r="O56" s="6"/>
      <c r="P56" s="6">
        <v>1231</v>
      </c>
      <c r="Q56" s="6" t="s">
        <v>1476</v>
      </c>
      <c r="R56" s="6" t="s">
        <v>1477</v>
      </c>
      <c r="T56" s="6">
        <v>151069</v>
      </c>
      <c r="U56" s="6" t="s">
        <v>2468</v>
      </c>
      <c r="V56" s="6" t="s">
        <v>2469</v>
      </c>
      <c r="W56" s="6"/>
      <c r="X56" s="6"/>
      <c r="Y56" s="6"/>
      <c r="Z56" t="s">
        <v>2558</v>
      </c>
    </row>
    <row r="57" spans="1:26">
      <c r="A57" s="1">
        <v>44298</v>
      </c>
      <c r="B57" s="2">
        <v>202104121012</v>
      </c>
      <c r="C57" t="s">
        <v>18</v>
      </c>
      <c r="D57" t="s">
        <v>5171</v>
      </c>
      <c r="E57" t="s">
        <v>2560</v>
      </c>
      <c r="F57" t="s">
        <v>19</v>
      </c>
      <c r="G57" t="s">
        <v>1476</v>
      </c>
      <c r="H57" s="3">
        <v>4714781020152</v>
      </c>
      <c r="I57" t="s">
        <v>1467</v>
      </c>
      <c r="J57" t="s">
        <v>425</v>
      </c>
      <c r="K57">
        <v>1</v>
      </c>
      <c r="L57">
        <v>49</v>
      </c>
      <c r="N57" t="s">
        <v>282</v>
      </c>
      <c r="O57" s="6"/>
      <c r="P57" s="6">
        <v>1231</v>
      </c>
      <c r="Q57" s="6" t="s">
        <v>1476</v>
      </c>
      <c r="R57" s="6" t="s">
        <v>1477</v>
      </c>
      <c r="T57" s="6">
        <v>151069</v>
      </c>
      <c r="U57" s="6" t="s">
        <v>2468</v>
      </c>
      <c r="V57" s="6" t="s">
        <v>2469</v>
      </c>
      <c r="W57" s="6"/>
      <c r="X57" s="6"/>
      <c r="Y57" s="6"/>
      <c r="Z57" t="s">
        <v>2558</v>
      </c>
    </row>
    <row r="58" spans="1:26">
      <c r="A58" s="1">
        <v>44298</v>
      </c>
      <c r="B58" s="2">
        <v>202104121012</v>
      </c>
      <c r="C58" t="s">
        <v>18</v>
      </c>
      <c r="D58" t="s">
        <v>5171</v>
      </c>
      <c r="E58" t="s">
        <v>2560</v>
      </c>
      <c r="F58" t="s">
        <v>19</v>
      </c>
      <c r="G58" t="s">
        <v>1476</v>
      </c>
      <c r="H58" s="3">
        <v>4714781024730</v>
      </c>
      <c r="I58" t="s">
        <v>2484</v>
      </c>
      <c r="J58" t="s">
        <v>425</v>
      </c>
      <c r="K58">
        <v>2</v>
      </c>
      <c r="L58">
        <v>598</v>
      </c>
      <c r="N58" t="s">
        <v>1500</v>
      </c>
      <c r="O58" s="6"/>
      <c r="P58" s="6">
        <v>1231</v>
      </c>
      <c r="Q58" s="6" t="s">
        <v>1476</v>
      </c>
      <c r="R58" s="6" t="s">
        <v>1477</v>
      </c>
      <c r="T58" s="6">
        <v>151069</v>
      </c>
      <c r="U58" s="6" t="s">
        <v>2468</v>
      </c>
      <c r="V58" s="6" t="s">
        <v>2469</v>
      </c>
      <c r="W58" s="6"/>
      <c r="X58" s="6"/>
      <c r="Y58" s="6"/>
      <c r="Z58" t="s">
        <v>2558</v>
      </c>
    </row>
    <row r="59" spans="1:26">
      <c r="A59" s="1">
        <v>44298</v>
      </c>
      <c r="B59" s="2">
        <v>202104121012</v>
      </c>
      <c r="C59" t="s">
        <v>18</v>
      </c>
      <c r="D59" t="s">
        <v>5171</v>
      </c>
      <c r="E59" t="s">
        <v>2560</v>
      </c>
      <c r="F59" t="s">
        <v>19</v>
      </c>
      <c r="G59" t="s">
        <v>1476</v>
      </c>
      <c r="H59" s="3">
        <v>4714781020848</v>
      </c>
      <c r="I59" t="s">
        <v>2424</v>
      </c>
      <c r="J59" t="s">
        <v>425</v>
      </c>
      <c r="K59">
        <v>1</v>
      </c>
      <c r="L59">
        <v>350</v>
      </c>
      <c r="N59" t="s">
        <v>1821</v>
      </c>
      <c r="O59" s="6"/>
      <c r="P59" s="6">
        <v>1231</v>
      </c>
      <c r="Q59" s="6" t="s">
        <v>1476</v>
      </c>
      <c r="R59" s="6" t="s">
        <v>1477</v>
      </c>
      <c r="T59" s="6">
        <v>151069</v>
      </c>
      <c r="U59" s="6" t="s">
        <v>2468</v>
      </c>
      <c r="V59" s="6" t="s">
        <v>2469</v>
      </c>
      <c r="W59" s="6"/>
      <c r="X59" s="6"/>
      <c r="Y59" s="6"/>
      <c r="Z59" t="s">
        <v>2558</v>
      </c>
    </row>
    <row r="60" spans="1:26">
      <c r="A60" s="1">
        <v>44298</v>
      </c>
      <c r="B60" s="2">
        <v>202104121013</v>
      </c>
      <c r="C60" t="s">
        <v>18</v>
      </c>
      <c r="D60" t="s">
        <v>5172</v>
      </c>
      <c r="E60" t="s">
        <v>2564</v>
      </c>
      <c r="F60" t="s">
        <v>19</v>
      </c>
      <c r="G60" t="s">
        <v>1476</v>
      </c>
      <c r="H60" s="3" t="s">
        <v>25</v>
      </c>
      <c r="I60" t="s">
        <v>1046</v>
      </c>
      <c r="J60" t="s">
        <v>1475</v>
      </c>
      <c r="K60">
        <v>1</v>
      </c>
      <c r="L60">
        <v>296</v>
      </c>
      <c r="N60" t="s">
        <v>26</v>
      </c>
      <c r="O60" s="6"/>
      <c r="P60" s="6">
        <v>888</v>
      </c>
      <c r="Q60" s="6" t="s">
        <v>1476</v>
      </c>
      <c r="R60" s="6" t="s">
        <v>1477</v>
      </c>
      <c r="T60" s="6">
        <v>990156</v>
      </c>
      <c r="U60" s="6" t="s">
        <v>2565</v>
      </c>
      <c r="V60" s="6" t="s">
        <v>2566</v>
      </c>
      <c r="W60" s="6"/>
      <c r="X60" s="6"/>
      <c r="Y60" s="6"/>
      <c r="Z60" t="s">
        <v>2562</v>
      </c>
    </row>
    <row r="61" spans="1:26">
      <c r="A61" s="1">
        <v>44298</v>
      </c>
      <c r="B61" s="2">
        <v>202104121013</v>
      </c>
      <c r="C61" t="s">
        <v>18</v>
      </c>
      <c r="D61" t="s">
        <v>5172</v>
      </c>
      <c r="E61" t="s">
        <v>2564</v>
      </c>
      <c r="F61" t="s">
        <v>19</v>
      </c>
      <c r="G61" t="s">
        <v>1476</v>
      </c>
      <c r="H61" s="3" t="s">
        <v>27</v>
      </c>
      <c r="I61" t="s">
        <v>2484</v>
      </c>
      <c r="J61" t="s">
        <v>1475</v>
      </c>
      <c r="K61">
        <v>1</v>
      </c>
      <c r="L61">
        <v>296</v>
      </c>
      <c r="N61" t="s">
        <v>28</v>
      </c>
      <c r="O61" s="6"/>
      <c r="P61" s="6">
        <v>888</v>
      </c>
      <c r="Q61" s="6" t="s">
        <v>1476</v>
      </c>
      <c r="R61" s="6" t="s">
        <v>1477</v>
      </c>
      <c r="T61" s="6">
        <v>990156</v>
      </c>
      <c r="U61" s="6" t="s">
        <v>2565</v>
      </c>
      <c r="V61" s="6" t="s">
        <v>2566</v>
      </c>
      <c r="W61" s="6"/>
      <c r="X61" s="6"/>
      <c r="Y61" s="6"/>
      <c r="Z61" t="s">
        <v>2562</v>
      </c>
    </row>
    <row r="62" spans="1:26">
      <c r="A62" s="1">
        <v>44298</v>
      </c>
      <c r="B62" s="2">
        <v>202104121013</v>
      </c>
      <c r="C62" t="s">
        <v>18</v>
      </c>
      <c r="D62" t="s">
        <v>5172</v>
      </c>
      <c r="E62" t="s">
        <v>2564</v>
      </c>
      <c r="F62" t="s">
        <v>19</v>
      </c>
      <c r="G62" t="s">
        <v>1476</v>
      </c>
      <c r="H62" s="3" t="s">
        <v>23</v>
      </c>
      <c r="I62" t="s">
        <v>2424</v>
      </c>
      <c r="J62" t="s">
        <v>1475</v>
      </c>
      <c r="K62">
        <v>1</v>
      </c>
      <c r="L62">
        <v>296</v>
      </c>
      <c r="N62" t="s">
        <v>24</v>
      </c>
      <c r="O62" s="6"/>
      <c r="P62" s="6">
        <v>888</v>
      </c>
      <c r="Q62" s="6" t="s">
        <v>1476</v>
      </c>
      <c r="R62" s="6" t="s">
        <v>1477</v>
      </c>
      <c r="T62" s="6">
        <v>990156</v>
      </c>
      <c r="U62" s="6" t="s">
        <v>2565</v>
      </c>
      <c r="V62" s="6" t="s">
        <v>2566</v>
      </c>
      <c r="W62" s="6"/>
      <c r="X62" s="6"/>
      <c r="Y62" s="6"/>
      <c r="Z62" t="s">
        <v>2562</v>
      </c>
    </row>
    <row r="63" spans="1:26">
      <c r="A63" s="1">
        <v>44298</v>
      </c>
      <c r="B63" s="2">
        <v>202104121014</v>
      </c>
      <c r="C63" t="s">
        <v>18</v>
      </c>
      <c r="D63" t="s">
        <v>5173</v>
      </c>
      <c r="E63" t="s">
        <v>2570</v>
      </c>
      <c r="F63" t="s">
        <v>19</v>
      </c>
      <c r="G63" t="s">
        <v>1476</v>
      </c>
      <c r="H63" s="3">
        <v>4714781020152</v>
      </c>
      <c r="I63" t="s">
        <v>1467</v>
      </c>
      <c r="J63" t="s">
        <v>425</v>
      </c>
      <c r="K63">
        <v>1</v>
      </c>
      <c r="L63">
        <v>59</v>
      </c>
      <c r="N63" t="s">
        <v>282</v>
      </c>
      <c r="O63" s="6"/>
      <c r="P63" s="6">
        <v>1019</v>
      </c>
      <c r="Q63" s="6" t="s">
        <v>1476</v>
      </c>
      <c r="R63" s="6" t="s">
        <v>1477</v>
      </c>
      <c r="T63" s="6">
        <v>940058</v>
      </c>
      <c r="U63" s="6" t="s">
        <v>2571</v>
      </c>
      <c r="V63" s="6" t="s">
        <v>2572</v>
      </c>
      <c r="W63" s="6"/>
      <c r="X63" s="6"/>
      <c r="Y63" s="6"/>
      <c r="Z63" t="s">
        <v>2568</v>
      </c>
    </row>
    <row r="64" spans="1:26">
      <c r="A64" s="1">
        <v>44298</v>
      </c>
      <c r="B64" s="2">
        <v>202104121014</v>
      </c>
      <c r="C64" t="s">
        <v>18</v>
      </c>
      <c r="D64" t="s">
        <v>5173</v>
      </c>
      <c r="E64" t="s">
        <v>2570</v>
      </c>
      <c r="F64" t="s">
        <v>19</v>
      </c>
      <c r="G64" t="s">
        <v>1476</v>
      </c>
      <c r="H64" s="3" t="s">
        <v>37</v>
      </c>
      <c r="I64" t="s">
        <v>1049</v>
      </c>
      <c r="J64" t="s">
        <v>1475</v>
      </c>
      <c r="K64">
        <v>1</v>
      </c>
      <c r="L64">
        <v>355</v>
      </c>
      <c r="N64" t="s">
        <v>38</v>
      </c>
      <c r="O64" s="6"/>
      <c r="P64" s="6">
        <v>1019</v>
      </c>
      <c r="Q64" s="6" t="s">
        <v>1476</v>
      </c>
      <c r="R64" s="6" t="s">
        <v>1477</v>
      </c>
      <c r="T64" s="6">
        <v>940058</v>
      </c>
      <c r="U64" s="6" t="s">
        <v>2571</v>
      </c>
      <c r="V64" s="6" t="s">
        <v>2572</v>
      </c>
      <c r="W64" s="6"/>
      <c r="X64" s="6"/>
      <c r="Y64" s="6"/>
      <c r="Z64" t="s">
        <v>2568</v>
      </c>
    </row>
    <row r="65" spans="1:26">
      <c r="A65" s="1">
        <v>44298</v>
      </c>
      <c r="B65" s="2">
        <v>202104121014</v>
      </c>
      <c r="C65" t="s">
        <v>18</v>
      </c>
      <c r="D65" t="s">
        <v>5173</v>
      </c>
      <c r="E65" t="s">
        <v>2570</v>
      </c>
      <c r="F65" t="s">
        <v>19</v>
      </c>
      <c r="G65" t="s">
        <v>1476</v>
      </c>
      <c r="H65" s="3" t="s">
        <v>23</v>
      </c>
      <c r="I65" t="s">
        <v>2424</v>
      </c>
      <c r="J65" t="s">
        <v>1475</v>
      </c>
      <c r="K65">
        <v>1</v>
      </c>
      <c r="L65">
        <v>303</v>
      </c>
      <c r="N65" t="s">
        <v>24</v>
      </c>
      <c r="O65" s="6"/>
      <c r="P65" s="6">
        <v>1019</v>
      </c>
      <c r="Q65" s="6" t="s">
        <v>1476</v>
      </c>
      <c r="R65" s="6" t="s">
        <v>1477</v>
      </c>
      <c r="T65" s="6">
        <v>940058</v>
      </c>
      <c r="U65" s="6" t="s">
        <v>2571</v>
      </c>
      <c r="V65" s="6" t="s">
        <v>2572</v>
      </c>
      <c r="W65" s="6"/>
      <c r="X65" s="6"/>
      <c r="Y65" s="6"/>
      <c r="Z65" t="s">
        <v>2568</v>
      </c>
    </row>
    <row r="66" spans="1:26">
      <c r="A66" s="1">
        <v>44298</v>
      </c>
      <c r="B66" s="2">
        <v>202104121014</v>
      </c>
      <c r="C66" t="s">
        <v>18</v>
      </c>
      <c r="D66" t="s">
        <v>5173</v>
      </c>
      <c r="E66" t="s">
        <v>2570</v>
      </c>
      <c r="F66" t="s">
        <v>19</v>
      </c>
      <c r="G66" t="s">
        <v>1476</v>
      </c>
      <c r="H66" s="3" t="s">
        <v>27</v>
      </c>
      <c r="I66" t="s">
        <v>2484</v>
      </c>
      <c r="J66" t="s">
        <v>1475</v>
      </c>
      <c r="K66">
        <v>1</v>
      </c>
      <c r="L66">
        <v>302</v>
      </c>
      <c r="N66" t="s">
        <v>28</v>
      </c>
      <c r="O66" s="6"/>
      <c r="P66" s="6">
        <v>1019</v>
      </c>
      <c r="Q66" s="6" t="s">
        <v>1476</v>
      </c>
      <c r="R66" s="6" t="s">
        <v>1477</v>
      </c>
      <c r="T66" s="6">
        <v>940058</v>
      </c>
      <c r="U66" s="6" t="s">
        <v>2571</v>
      </c>
      <c r="V66" s="6" t="s">
        <v>2572</v>
      </c>
      <c r="W66" s="6"/>
      <c r="X66" s="6"/>
      <c r="Y66" s="6"/>
      <c r="Z66" t="s">
        <v>2568</v>
      </c>
    </row>
    <row r="67" spans="1:26">
      <c r="A67" s="1">
        <v>44298</v>
      </c>
      <c r="B67" s="2">
        <v>202104121015</v>
      </c>
      <c r="C67" t="s">
        <v>18</v>
      </c>
      <c r="D67" t="s">
        <v>5174</v>
      </c>
      <c r="E67" t="s">
        <v>2576</v>
      </c>
      <c r="F67" t="s">
        <v>19</v>
      </c>
      <c r="G67" t="s">
        <v>1476</v>
      </c>
      <c r="H67" s="3" t="s">
        <v>52</v>
      </c>
      <c r="I67" t="s">
        <v>1472</v>
      </c>
      <c r="J67" t="s">
        <v>1475</v>
      </c>
      <c r="K67">
        <v>1</v>
      </c>
      <c r="L67">
        <v>400</v>
      </c>
      <c r="N67" t="s">
        <v>53</v>
      </c>
      <c r="O67" s="6"/>
      <c r="P67" s="6">
        <v>593</v>
      </c>
      <c r="Q67" s="6" t="s">
        <v>1476</v>
      </c>
      <c r="R67" s="6" t="s">
        <v>1477</v>
      </c>
      <c r="T67" s="6">
        <v>128047</v>
      </c>
      <c r="U67" s="6" t="s">
        <v>2577</v>
      </c>
      <c r="V67" s="6" t="s">
        <v>2578</v>
      </c>
      <c r="W67" s="6"/>
      <c r="X67" s="6"/>
      <c r="Y67" s="6"/>
      <c r="Z67" t="s">
        <v>2574</v>
      </c>
    </row>
    <row r="68" spans="1:26">
      <c r="A68" s="1">
        <v>44298</v>
      </c>
      <c r="B68" s="2">
        <v>202104121015</v>
      </c>
      <c r="C68" t="s">
        <v>18</v>
      </c>
      <c r="D68" t="s">
        <v>5174</v>
      </c>
      <c r="E68" t="s">
        <v>2576</v>
      </c>
      <c r="F68" t="s">
        <v>19</v>
      </c>
      <c r="G68" t="s">
        <v>1476</v>
      </c>
      <c r="H68" s="3" t="s">
        <v>44</v>
      </c>
      <c r="I68" t="s">
        <v>158</v>
      </c>
      <c r="J68" t="s">
        <v>1475</v>
      </c>
      <c r="K68">
        <v>1</v>
      </c>
      <c r="L68">
        <v>128</v>
      </c>
      <c r="N68" t="s">
        <v>45</v>
      </c>
      <c r="O68" s="6"/>
      <c r="P68" s="6">
        <v>593</v>
      </c>
      <c r="Q68" s="6" t="s">
        <v>1476</v>
      </c>
      <c r="R68" s="6" t="s">
        <v>1477</v>
      </c>
      <c r="T68" s="6">
        <v>128047</v>
      </c>
      <c r="U68" s="6" t="s">
        <v>2577</v>
      </c>
      <c r="V68" s="6" t="s">
        <v>2578</v>
      </c>
      <c r="W68" s="6"/>
      <c r="X68" s="6"/>
      <c r="Y68" s="6"/>
      <c r="Z68" t="s">
        <v>2574</v>
      </c>
    </row>
    <row r="69" spans="1:26">
      <c r="A69" s="1">
        <v>44298</v>
      </c>
      <c r="B69" s="2">
        <v>202104121015</v>
      </c>
      <c r="C69" t="s">
        <v>18</v>
      </c>
      <c r="D69" t="s">
        <v>5174</v>
      </c>
      <c r="E69" t="s">
        <v>2576</v>
      </c>
      <c r="F69" t="s">
        <v>19</v>
      </c>
      <c r="G69" t="s">
        <v>1476</v>
      </c>
      <c r="H69" s="3" t="s">
        <v>1474</v>
      </c>
      <c r="J69" t="s">
        <v>1475</v>
      </c>
      <c r="K69">
        <v>1</v>
      </c>
      <c r="L69">
        <v>65</v>
      </c>
      <c r="O69" s="6"/>
      <c r="P69" s="6"/>
      <c r="Q69" s="6"/>
      <c r="R69" s="6"/>
      <c r="T69" s="6"/>
      <c r="U69" s="6"/>
      <c r="V69" s="6"/>
      <c r="W69" s="6"/>
      <c r="X69" s="6"/>
      <c r="Y69" s="6"/>
      <c r="Z69"/>
    </row>
    <row r="70" spans="1:26">
      <c r="A70" s="1">
        <v>44298</v>
      </c>
      <c r="B70" s="2">
        <v>202104121016</v>
      </c>
      <c r="C70" t="s">
        <v>18</v>
      </c>
      <c r="D70" t="s">
        <v>5175</v>
      </c>
      <c r="E70" t="s">
        <v>2582</v>
      </c>
      <c r="F70" t="s">
        <v>19</v>
      </c>
      <c r="G70" t="s">
        <v>1940</v>
      </c>
      <c r="H70" s="3" t="s">
        <v>420</v>
      </c>
      <c r="I70" t="s">
        <v>2427</v>
      </c>
      <c r="J70" t="s">
        <v>1475</v>
      </c>
      <c r="K70">
        <v>4</v>
      </c>
      <c r="L70">
        <v>497</v>
      </c>
      <c r="N70" t="s">
        <v>941</v>
      </c>
      <c r="O70" s="6"/>
      <c r="P70" s="6">
        <v>982</v>
      </c>
      <c r="Q70" s="6" t="s">
        <v>1940</v>
      </c>
      <c r="R70" s="6" t="s">
        <v>1048</v>
      </c>
      <c r="T70" s="6"/>
      <c r="U70" s="6"/>
      <c r="V70" s="6"/>
      <c r="W70" s="6">
        <v>242</v>
      </c>
      <c r="X70" s="6" t="s">
        <v>2583</v>
      </c>
      <c r="Y70" s="6"/>
      <c r="Z70" t="s">
        <v>2580</v>
      </c>
    </row>
    <row r="71" spans="1:26">
      <c r="A71" s="1">
        <v>44298</v>
      </c>
      <c r="B71" s="2">
        <v>202104121016</v>
      </c>
      <c r="C71" t="s">
        <v>18</v>
      </c>
      <c r="D71" t="s">
        <v>5175</v>
      </c>
      <c r="E71" t="s">
        <v>2582</v>
      </c>
      <c r="F71" t="s">
        <v>19</v>
      </c>
      <c r="G71" t="s">
        <v>1940</v>
      </c>
      <c r="H71" s="3">
        <v>4714781021029</v>
      </c>
      <c r="I71" t="s">
        <v>2427</v>
      </c>
      <c r="J71" t="s">
        <v>1475</v>
      </c>
      <c r="K71">
        <v>2</v>
      </c>
      <c r="L71">
        <v>249</v>
      </c>
      <c r="N71" t="s">
        <v>940</v>
      </c>
      <c r="O71" s="6"/>
      <c r="P71" s="6">
        <v>982</v>
      </c>
      <c r="Q71" s="6" t="s">
        <v>1940</v>
      </c>
      <c r="R71" s="6" t="s">
        <v>1048</v>
      </c>
      <c r="T71" s="6"/>
      <c r="U71" s="6"/>
      <c r="V71" s="6"/>
      <c r="W71" s="6">
        <v>242</v>
      </c>
      <c r="X71" s="6" t="s">
        <v>2583</v>
      </c>
      <c r="Y71" s="6"/>
      <c r="Z71" t="s">
        <v>2580</v>
      </c>
    </row>
    <row r="72" spans="1:26">
      <c r="A72" s="1">
        <v>44298</v>
      </c>
      <c r="B72" s="2">
        <v>202104121016</v>
      </c>
      <c r="C72" t="s">
        <v>18</v>
      </c>
      <c r="D72" t="s">
        <v>5175</v>
      </c>
      <c r="E72" t="s">
        <v>2582</v>
      </c>
      <c r="F72" t="s">
        <v>19</v>
      </c>
      <c r="G72" t="s">
        <v>1940</v>
      </c>
      <c r="H72" s="3">
        <v>4714781020169</v>
      </c>
      <c r="I72" t="s">
        <v>135</v>
      </c>
      <c r="J72" t="s">
        <v>425</v>
      </c>
      <c r="K72">
        <v>1</v>
      </c>
      <c r="L72">
        <v>59</v>
      </c>
      <c r="N72" t="s">
        <v>195</v>
      </c>
      <c r="O72" s="6"/>
      <c r="P72" s="6">
        <v>982</v>
      </c>
      <c r="Q72" s="6" t="s">
        <v>1940</v>
      </c>
      <c r="R72" s="6" t="s">
        <v>1048</v>
      </c>
      <c r="T72" s="6"/>
      <c r="U72" s="6"/>
      <c r="V72" s="6"/>
      <c r="W72" s="6">
        <v>242</v>
      </c>
      <c r="X72" s="6" t="s">
        <v>2583</v>
      </c>
      <c r="Y72" s="6"/>
      <c r="Z72" t="s">
        <v>2580</v>
      </c>
    </row>
    <row r="73" spans="1:26">
      <c r="A73" s="1">
        <v>44298</v>
      </c>
      <c r="B73" s="2">
        <v>202104121016</v>
      </c>
      <c r="C73" t="s">
        <v>18</v>
      </c>
      <c r="D73" t="s">
        <v>5175</v>
      </c>
      <c r="E73" t="s">
        <v>2582</v>
      </c>
      <c r="F73" t="s">
        <v>19</v>
      </c>
      <c r="G73" t="s">
        <v>1940</v>
      </c>
      <c r="H73" s="3">
        <v>4714781021234</v>
      </c>
      <c r="I73" t="s">
        <v>865</v>
      </c>
      <c r="J73" t="s">
        <v>425</v>
      </c>
      <c r="K73">
        <v>1</v>
      </c>
      <c r="L73">
        <v>59</v>
      </c>
      <c r="N73" t="s">
        <v>2584</v>
      </c>
      <c r="O73" s="6"/>
      <c r="P73" s="6">
        <v>982</v>
      </c>
      <c r="Q73" s="6" t="s">
        <v>1940</v>
      </c>
      <c r="R73" s="6" t="s">
        <v>1048</v>
      </c>
      <c r="T73" s="6"/>
      <c r="U73" s="6"/>
      <c r="V73" s="6"/>
      <c r="W73" s="6">
        <v>242</v>
      </c>
      <c r="X73" s="6" t="s">
        <v>2583</v>
      </c>
      <c r="Y73" s="6"/>
      <c r="Z73" t="s">
        <v>2580</v>
      </c>
    </row>
    <row r="74" spans="1:26">
      <c r="A74" s="1">
        <v>44298</v>
      </c>
      <c r="B74" s="2">
        <v>202104121016</v>
      </c>
      <c r="C74" t="s">
        <v>18</v>
      </c>
      <c r="D74" t="s">
        <v>5175</v>
      </c>
      <c r="E74" t="s">
        <v>2582</v>
      </c>
      <c r="F74" t="s">
        <v>19</v>
      </c>
      <c r="G74" t="s">
        <v>1940</v>
      </c>
      <c r="H74" s="3">
        <v>4714781021241</v>
      </c>
      <c r="I74" t="s">
        <v>859</v>
      </c>
      <c r="J74" t="s">
        <v>425</v>
      </c>
      <c r="K74">
        <v>1</v>
      </c>
      <c r="L74">
        <v>69</v>
      </c>
      <c r="N74" t="s">
        <v>2417</v>
      </c>
      <c r="O74" s="6"/>
      <c r="P74" s="6">
        <v>982</v>
      </c>
      <c r="Q74" s="6" t="s">
        <v>1940</v>
      </c>
      <c r="R74" s="6" t="s">
        <v>1048</v>
      </c>
      <c r="T74" s="6"/>
      <c r="U74" s="6"/>
      <c r="V74" s="6"/>
      <c r="W74" s="6">
        <v>242</v>
      </c>
      <c r="X74" s="6" t="s">
        <v>2583</v>
      </c>
      <c r="Y74" s="6"/>
      <c r="Z74" t="s">
        <v>2580</v>
      </c>
    </row>
    <row r="75" spans="1:26">
      <c r="A75" s="1">
        <v>44298</v>
      </c>
      <c r="B75" s="2">
        <v>202104121016</v>
      </c>
      <c r="C75" t="s">
        <v>18</v>
      </c>
      <c r="D75" t="s">
        <v>5175</v>
      </c>
      <c r="E75" t="s">
        <v>2582</v>
      </c>
      <c r="F75" t="s">
        <v>19</v>
      </c>
      <c r="G75" t="s">
        <v>1940</v>
      </c>
      <c r="H75" s="3">
        <v>4714781020169</v>
      </c>
      <c r="I75" t="s">
        <v>135</v>
      </c>
      <c r="J75" t="s">
        <v>425</v>
      </c>
      <c r="K75">
        <v>1</v>
      </c>
      <c r="L75">
        <v>49</v>
      </c>
      <c r="N75" t="s">
        <v>195</v>
      </c>
      <c r="O75" s="6"/>
      <c r="P75" s="6">
        <v>982</v>
      </c>
      <c r="Q75" s="6" t="s">
        <v>1940</v>
      </c>
      <c r="R75" s="6" t="s">
        <v>1048</v>
      </c>
      <c r="T75" s="6"/>
      <c r="U75" s="6"/>
      <c r="V75" s="6"/>
      <c r="W75" s="6">
        <v>242</v>
      </c>
      <c r="X75" s="6" t="s">
        <v>2583</v>
      </c>
      <c r="Y75" s="6"/>
      <c r="Z75" t="s">
        <v>2580</v>
      </c>
    </row>
    <row r="76" spans="1:26">
      <c r="A76" s="1">
        <v>44298</v>
      </c>
      <c r="B76" s="2">
        <v>202104121017</v>
      </c>
      <c r="C76" t="s">
        <v>18</v>
      </c>
      <c r="D76" t="s">
        <v>5176</v>
      </c>
      <c r="E76" t="s">
        <v>2588</v>
      </c>
      <c r="F76" t="s">
        <v>19</v>
      </c>
      <c r="G76" t="s">
        <v>1476</v>
      </c>
      <c r="H76" s="3" t="s">
        <v>21</v>
      </c>
      <c r="I76" t="s">
        <v>1084</v>
      </c>
      <c r="J76" t="s">
        <v>1475</v>
      </c>
      <c r="K76">
        <v>2</v>
      </c>
      <c r="L76">
        <v>300</v>
      </c>
      <c r="N76" t="s">
        <v>22</v>
      </c>
      <c r="O76" s="6"/>
      <c r="P76" s="6">
        <v>900</v>
      </c>
      <c r="Q76" s="6" t="s">
        <v>1476</v>
      </c>
      <c r="R76" s="6" t="s">
        <v>1477</v>
      </c>
      <c r="T76" s="6">
        <v>130350</v>
      </c>
      <c r="U76" s="6" t="s">
        <v>2589</v>
      </c>
      <c r="V76" s="6" t="s">
        <v>2590</v>
      </c>
      <c r="W76" s="6"/>
      <c r="X76" s="6"/>
      <c r="Y76" s="6"/>
      <c r="Z76" t="s">
        <v>2586</v>
      </c>
    </row>
    <row r="77" spans="1:26">
      <c r="A77" s="1">
        <v>44298</v>
      </c>
      <c r="B77" s="2">
        <v>202104121017</v>
      </c>
      <c r="C77" t="s">
        <v>18</v>
      </c>
      <c r="D77" t="s">
        <v>5176</v>
      </c>
      <c r="E77" t="s">
        <v>2588</v>
      </c>
      <c r="F77" t="s">
        <v>19</v>
      </c>
      <c r="G77" t="s">
        <v>1476</v>
      </c>
      <c r="H77" s="3" t="s">
        <v>33</v>
      </c>
      <c r="I77" t="s">
        <v>1812</v>
      </c>
      <c r="J77" t="s">
        <v>1475</v>
      </c>
      <c r="K77">
        <v>2</v>
      </c>
      <c r="L77">
        <v>300</v>
      </c>
      <c r="N77" t="s">
        <v>34</v>
      </c>
      <c r="O77" s="6"/>
      <c r="P77" s="6">
        <v>900</v>
      </c>
      <c r="Q77" s="6" t="s">
        <v>1476</v>
      </c>
      <c r="R77" s="6" t="s">
        <v>1477</v>
      </c>
      <c r="T77" s="6">
        <v>130350</v>
      </c>
      <c r="U77" s="6" t="s">
        <v>2589</v>
      </c>
      <c r="V77" s="6" t="s">
        <v>2590</v>
      </c>
      <c r="W77" s="6"/>
      <c r="X77" s="6"/>
      <c r="Y77" s="6"/>
      <c r="Z77" t="s">
        <v>2586</v>
      </c>
    </row>
    <row r="78" spans="1:26">
      <c r="A78" s="1">
        <v>44298</v>
      </c>
      <c r="B78" s="2">
        <v>202104121017</v>
      </c>
      <c r="C78" t="s">
        <v>18</v>
      </c>
      <c r="D78" t="s">
        <v>5176</v>
      </c>
      <c r="E78" t="s">
        <v>2588</v>
      </c>
      <c r="F78" t="s">
        <v>19</v>
      </c>
      <c r="G78" t="s">
        <v>1476</v>
      </c>
      <c r="H78" s="3" t="s">
        <v>35</v>
      </c>
      <c r="I78" t="s">
        <v>1171</v>
      </c>
      <c r="J78" t="s">
        <v>1475</v>
      </c>
      <c r="K78">
        <v>2</v>
      </c>
      <c r="L78">
        <v>300</v>
      </c>
      <c r="N78" t="s">
        <v>36</v>
      </c>
      <c r="O78" s="6"/>
      <c r="P78" s="6">
        <v>900</v>
      </c>
      <c r="Q78" s="6" t="s">
        <v>1476</v>
      </c>
      <c r="R78" s="6" t="s">
        <v>1477</v>
      </c>
      <c r="T78" s="6">
        <v>130350</v>
      </c>
      <c r="U78" s="6" t="s">
        <v>2589</v>
      </c>
      <c r="V78" s="6" t="s">
        <v>2590</v>
      </c>
      <c r="W78" s="6"/>
      <c r="X78" s="6"/>
      <c r="Y78" s="6"/>
      <c r="Z78" t="s">
        <v>2586</v>
      </c>
    </row>
    <row r="79" spans="1:26">
      <c r="A79" s="1">
        <v>44298</v>
      </c>
      <c r="B79" s="2">
        <v>202104121018</v>
      </c>
      <c r="C79" t="s">
        <v>18</v>
      </c>
      <c r="D79" t="s">
        <v>5177</v>
      </c>
      <c r="E79" t="s">
        <v>2594</v>
      </c>
      <c r="F79" t="s">
        <v>19</v>
      </c>
      <c r="G79" t="s">
        <v>1476</v>
      </c>
      <c r="H79" s="3">
        <v>4714781021715</v>
      </c>
      <c r="I79" t="s">
        <v>1813</v>
      </c>
      <c r="J79" t="s">
        <v>425</v>
      </c>
      <c r="K79">
        <v>1</v>
      </c>
      <c r="L79">
        <v>299</v>
      </c>
      <c r="N79" t="s">
        <v>2415</v>
      </c>
      <c r="O79" s="6"/>
      <c r="P79" s="6">
        <v>364</v>
      </c>
      <c r="Q79" s="6" t="s">
        <v>1476</v>
      </c>
      <c r="R79" s="6" t="s">
        <v>1477</v>
      </c>
      <c r="T79" s="6">
        <v>947369</v>
      </c>
      <c r="U79" s="6" t="s">
        <v>2595</v>
      </c>
      <c r="V79" s="6" t="s">
        <v>2596</v>
      </c>
      <c r="W79" s="6"/>
      <c r="X79" s="6"/>
      <c r="Y79" s="6"/>
      <c r="Z79" t="s">
        <v>2592</v>
      </c>
    </row>
    <row r="80" spans="1:26">
      <c r="A80" s="1">
        <v>44298</v>
      </c>
      <c r="B80" s="2">
        <v>202104121018</v>
      </c>
      <c r="C80" t="s">
        <v>18</v>
      </c>
      <c r="D80" t="s">
        <v>5177</v>
      </c>
      <c r="E80" t="s">
        <v>2594</v>
      </c>
      <c r="F80" t="s">
        <v>19</v>
      </c>
      <c r="G80" t="s">
        <v>1476</v>
      </c>
      <c r="H80" s="3" t="s">
        <v>1474</v>
      </c>
      <c r="J80" t="s">
        <v>1475</v>
      </c>
      <c r="K80">
        <v>1</v>
      </c>
      <c r="L80">
        <v>65</v>
      </c>
      <c r="O80" s="6"/>
      <c r="P80" s="6"/>
      <c r="Q80" s="6"/>
      <c r="R80" s="6"/>
      <c r="T80" s="6"/>
      <c r="U80" s="6"/>
      <c r="V80" s="6"/>
      <c r="W80" s="6"/>
      <c r="X80" s="6"/>
      <c r="Y80" s="6"/>
      <c r="Z80"/>
    </row>
    <row r="81" spans="1:26">
      <c r="A81" s="1">
        <v>44298</v>
      </c>
      <c r="B81" s="2">
        <v>202104121019</v>
      </c>
      <c r="C81" t="s">
        <v>18</v>
      </c>
      <c r="D81" t="s">
        <v>5178</v>
      </c>
      <c r="E81" t="s">
        <v>2600</v>
      </c>
      <c r="F81" t="s">
        <v>19</v>
      </c>
      <c r="G81" t="s">
        <v>1476</v>
      </c>
      <c r="H81" s="3" t="s">
        <v>90</v>
      </c>
      <c r="I81" t="s">
        <v>1467</v>
      </c>
      <c r="J81" t="s">
        <v>1475</v>
      </c>
      <c r="K81">
        <v>3</v>
      </c>
      <c r="L81">
        <v>150</v>
      </c>
      <c r="N81" t="s">
        <v>282</v>
      </c>
      <c r="O81" s="6"/>
      <c r="P81" s="6">
        <v>797</v>
      </c>
      <c r="Q81" s="6" t="s">
        <v>1476</v>
      </c>
      <c r="R81" s="6" t="s">
        <v>1477</v>
      </c>
      <c r="T81" s="6">
        <v>210661</v>
      </c>
      <c r="U81" s="6" t="s">
        <v>2601</v>
      </c>
      <c r="V81" s="6" t="s">
        <v>2602</v>
      </c>
      <c r="W81" s="6"/>
      <c r="X81" s="6"/>
      <c r="Y81" s="6"/>
      <c r="Z81" t="s">
        <v>2598</v>
      </c>
    </row>
    <row r="82" spans="1:26">
      <c r="A82" s="1">
        <v>44298</v>
      </c>
      <c r="B82" s="2">
        <v>202104121019</v>
      </c>
      <c r="C82" t="s">
        <v>18</v>
      </c>
      <c r="D82" t="s">
        <v>5178</v>
      </c>
      <c r="E82" t="s">
        <v>2600</v>
      </c>
      <c r="F82" t="s">
        <v>19</v>
      </c>
      <c r="G82" t="s">
        <v>1476</v>
      </c>
      <c r="H82" s="3" t="s">
        <v>92</v>
      </c>
      <c r="I82" t="s">
        <v>135</v>
      </c>
      <c r="J82" t="s">
        <v>1475</v>
      </c>
      <c r="K82">
        <v>3</v>
      </c>
      <c r="L82">
        <v>150</v>
      </c>
      <c r="N82" t="s">
        <v>195</v>
      </c>
      <c r="O82" s="6"/>
      <c r="P82" s="6">
        <v>797</v>
      </c>
      <c r="Q82" s="6" t="s">
        <v>1476</v>
      </c>
      <c r="R82" s="6" t="s">
        <v>1477</v>
      </c>
      <c r="T82" s="6">
        <v>210661</v>
      </c>
      <c r="U82" s="6" t="s">
        <v>2601</v>
      </c>
      <c r="V82" s="6" t="s">
        <v>2602</v>
      </c>
      <c r="W82" s="6"/>
      <c r="X82" s="6"/>
      <c r="Y82" s="6"/>
      <c r="Z82" t="s">
        <v>2598</v>
      </c>
    </row>
    <row r="83" spans="1:26">
      <c r="A83" s="1">
        <v>44298</v>
      </c>
      <c r="B83" s="2">
        <v>202104121019</v>
      </c>
      <c r="C83" t="s">
        <v>18</v>
      </c>
      <c r="D83" t="s">
        <v>5178</v>
      </c>
      <c r="E83" t="s">
        <v>2600</v>
      </c>
      <c r="F83" t="s">
        <v>19</v>
      </c>
      <c r="G83" t="s">
        <v>1476</v>
      </c>
      <c r="H83" s="3">
        <v>4714781021715</v>
      </c>
      <c r="I83" t="s">
        <v>1813</v>
      </c>
      <c r="J83" t="s">
        <v>425</v>
      </c>
      <c r="K83">
        <v>1</v>
      </c>
      <c r="L83">
        <v>299</v>
      </c>
      <c r="N83" t="s">
        <v>2415</v>
      </c>
      <c r="O83" s="6"/>
      <c r="P83" s="6">
        <v>797</v>
      </c>
      <c r="Q83" s="6" t="s">
        <v>1476</v>
      </c>
      <c r="R83" s="6" t="s">
        <v>1477</v>
      </c>
      <c r="T83" s="6">
        <v>210661</v>
      </c>
      <c r="U83" s="6" t="s">
        <v>2601</v>
      </c>
      <c r="V83" s="6" t="s">
        <v>2602</v>
      </c>
      <c r="W83" s="6"/>
      <c r="X83" s="6"/>
      <c r="Y83" s="6"/>
      <c r="Z83" t="s">
        <v>2598</v>
      </c>
    </row>
    <row r="84" spans="1:26">
      <c r="A84" s="1">
        <v>44298</v>
      </c>
      <c r="B84" s="2">
        <v>202104121019</v>
      </c>
      <c r="C84" t="s">
        <v>18</v>
      </c>
      <c r="D84" t="s">
        <v>5178</v>
      </c>
      <c r="E84" t="s">
        <v>2600</v>
      </c>
      <c r="F84" t="s">
        <v>19</v>
      </c>
      <c r="G84" t="s">
        <v>1476</v>
      </c>
      <c r="H84" s="3">
        <v>4714781021401</v>
      </c>
      <c r="I84" t="s">
        <v>1174</v>
      </c>
      <c r="J84" t="s">
        <v>425</v>
      </c>
      <c r="K84">
        <v>2</v>
      </c>
      <c r="L84">
        <v>198</v>
      </c>
      <c r="N84" t="s">
        <v>2411</v>
      </c>
      <c r="O84" s="6"/>
      <c r="P84" s="6">
        <v>797</v>
      </c>
      <c r="Q84" s="6" t="s">
        <v>1476</v>
      </c>
      <c r="R84" s="6" t="s">
        <v>1477</v>
      </c>
      <c r="T84" s="6">
        <v>210661</v>
      </c>
      <c r="U84" s="6" t="s">
        <v>2601</v>
      </c>
      <c r="V84" s="6" t="s">
        <v>2602</v>
      </c>
      <c r="W84" s="6"/>
      <c r="X84" s="6"/>
      <c r="Y84" s="6"/>
      <c r="Z84" t="s">
        <v>2598</v>
      </c>
    </row>
    <row r="85" spans="1:26">
      <c r="A85" s="1">
        <v>44298</v>
      </c>
      <c r="B85" s="2">
        <v>202104121020</v>
      </c>
      <c r="C85" t="s">
        <v>18</v>
      </c>
      <c r="D85" t="s">
        <v>5179</v>
      </c>
      <c r="E85" t="s">
        <v>2606</v>
      </c>
      <c r="F85" t="s">
        <v>19</v>
      </c>
      <c r="G85" t="s">
        <v>1476</v>
      </c>
      <c r="H85" s="3">
        <v>4714781020817</v>
      </c>
      <c r="I85" t="s">
        <v>859</v>
      </c>
      <c r="J85" t="s">
        <v>425</v>
      </c>
      <c r="K85">
        <v>2</v>
      </c>
      <c r="L85">
        <v>256</v>
      </c>
      <c r="N85" t="s">
        <v>1967</v>
      </c>
      <c r="O85" s="6"/>
      <c r="P85" s="6">
        <v>321</v>
      </c>
      <c r="Q85" s="6" t="s">
        <v>1476</v>
      </c>
      <c r="R85" s="6" t="s">
        <v>1477</v>
      </c>
      <c r="T85" s="6">
        <v>167994</v>
      </c>
      <c r="U85" s="6" t="s">
        <v>2607</v>
      </c>
      <c r="V85" s="6" t="s">
        <v>2608</v>
      </c>
      <c r="W85" s="6"/>
      <c r="X85" s="6"/>
      <c r="Y85" s="6"/>
      <c r="Z85" t="s">
        <v>2604</v>
      </c>
    </row>
    <row r="86" spans="1:26">
      <c r="A86" s="1">
        <v>44298</v>
      </c>
      <c r="B86" s="2">
        <v>202104121020</v>
      </c>
      <c r="C86" t="s">
        <v>18</v>
      </c>
      <c r="D86" t="s">
        <v>5179</v>
      </c>
      <c r="E86" t="s">
        <v>2606</v>
      </c>
      <c r="F86" t="s">
        <v>19</v>
      </c>
      <c r="G86" t="s">
        <v>1476</v>
      </c>
      <c r="H86" s="3" t="s">
        <v>1474</v>
      </c>
      <c r="J86" t="s">
        <v>1475</v>
      </c>
      <c r="K86">
        <v>1</v>
      </c>
      <c r="L86">
        <v>65</v>
      </c>
      <c r="O86" s="6"/>
      <c r="P86" s="6"/>
      <c r="Q86" s="6"/>
      <c r="R86" s="6"/>
      <c r="T86" s="6"/>
      <c r="U86" s="6"/>
      <c r="V86" s="6"/>
      <c r="W86" s="6"/>
      <c r="X86" s="6"/>
      <c r="Y86" s="6"/>
      <c r="Z86"/>
    </row>
    <row r="87" spans="1:26">
      <c r="A87" s="1">
        <v>44298</v>
      </c>
      <c r="B87" s="2">
        <v>202104121021</v>
      </c>
      <c r="C87" t="s">
        <v>18</v>
      </c>
      <c r="D87" t="s">
        <v>5180</v>
      </c>
      <c r="E87" t="s">
        <v>2612</v>
      </c>
      <c r="F87" t="s">
        <v>19</v>
      </c>
      <c r="G87" t="s">
        <v>1476</v>
      </c>
      <c r="H87" s="3" t="s">
        <v>128</v>
      </c>
      <c r="I87" t="s">
        <v>632</v>
      </c>
      <c r="J87" t="s">
        <v>1475</v>
      </c>
      <c r="K87">
        <v>2</v>
      </c>
      <c r="L87">
        <v>280</v>
      </c>
      <c r="N87" t="s">
        <v>289</v>
      </c>
      <c r="O87" s="6"/>
      <c r="P87" s="6">
        <v>818</v>
      </c>
      <c r="Q87" s="6" t="s">
        <v>1476</v>
      </c>
      <c r="R87" s="6" t="s">
        <v>1477</v>
      </c>
      <c r="T87" s="6">
        <v>195656</v>
      </c>
      <c r="U87" s="6" t="s">
        <v>2470</v>
      </c>
      <c r="V87" s="6" t="s">
        <v>2471</v>
      </c>
      <c r="W87" s="6"/>
      <c r="X87" s="6"/>
      <c r="Y87" s="6"/>
      <c r="Z87" t="s">
        <v>2610</v>
      </c>
    </row>
    <row r="88" spans="1:26">
      <c r="A88" s="1">
        <v>44298</v>
      </c>
      <c r="B88" s="2">
        <v>202104121021</v>
      </c>
      <c r="C88" t="s">
        <v>18</v>
      </c>
      <c r="D88" t="s">
        <v>5180</v>
      </c>
      <c r="E88" t="s">
        <v>2612</v>
      </c>
      <c r="F88" t="s">
        <v>19</v>
      </c>
      <c r="G88" t="s">
        <v>1476</v>
      </c>
      <c r="H88" s="3" t="s">
        <v>127</v>
      </c>
      <c r="I88" t="s">
        <v>5159</v>
      </c>
      <c r="J88" t="s">
        <v>1475</v>
      </c>
      <c r="K88">
        <v>2</v>
      </c>
      <c r="L88">
        <v>280</v>
      </c>
      <c r="N88" t="s">
        <v>287</v>
      </c>
      <c r="O88" s="6"/>
      <c r="P88" s="6">
        <v>818</v>
      </c>
      <c r="Q88" s="6" t="s">
        <v>1476</v>
      </c>
      <c r="R88" s="6" t="s">
        <v>1477</v>
      </c>
      <c r="T88" s="6">
        <v>195656</v>
      </c>
      <c r="U88" s="6" t="s">
        <v>2470</v>
      </c>
      <c r="V88" s="6" t="s">
        <v>2471</v>
      </c>
      <c r="W88" s="6"/>
      <c r="X88" s="6"/>
      <c r="Y88" s="6"/>
      <c r="Z88" t="s">
        <v>2610</v>
      </c>
    </row>
    <row r="89" spans="1:26">
      <c r="A89" s="1">
        <v>44298</v>
      </c>
      <c r="B89" s="2">
        <v>202104121021</v>
      </c>
      <c r="C89" t="s">
        <v>18</v>
      </c>
      <c r="D89" t="s">
        <v>5180</v>
      </c>
      <c r="E89" t="s">
        <v>2612</v>
      </c>
      <c r="F89" t="s">
        <v>19</v>
      </c>
      <c r="G89" t="s">
        <v>1476</v>
      </c>
      <c r="H89" s="3">
        <v>4714781020770</v>
      </c>
      <c r="I89" t="s">
        <v>865</v>
      </c>
      <c r="J89" t="s">
        <v>425</v>
      </c>
      <c r="K89">
        <v>1</v>
      </c>
      <c r="L89">
        <v>149</v>
      </c>
      <c r="N89" t="s">
        <v>1555</v>
      </c>
      <c r="O89" s="6"/>
      <c r="P89" s="6">
        <v>818</v>
      </c>
      <c r="Q89" s="6" t="s">
        <v>1476</v>
      </c>
      <c r="R89" s="6" t="s">
        <v>1477</v>
      </c>
      <c r="T89" s="6">
        <v>195656</v>
      </c>
      <c r="U89" s="6" t="s">
        <v>2470</v>
      </c>
      <c r="V89" s="6" t="s">
        <v>2471</v>
      </c>
      <c r="W89" s="6"/>
      <c r="X89" s="6"/>
      <c r="Y89" s="6"/>
      <c r="Z89" t="s">
        <v>2610</v>
      </c>
    </row>
    <row r="90" spans="1:26">
      <c r="A90" s="1">
        <v>44298</v>
      </c>
      <c r="B90" s="2">
        <v>202104121021</v>
      </c>
      <c r="C90" t="s">
        <v>18</v>
      </c>
      <c r="D90" t="s">
        <v>5180</v>
      </c>
      <c r="E90" t="s">
        <v>2612</v>
      </c>
      <c r="F90" t="s">
        <v>19</v>
      </c>
      <c r="G90" t="s">
        <v>1476</v>
      </c>
      <c r="H90" s="3">
        <v>4714781020794</v>
      </c>
      <c r="I90" t="s">
        <v>135</v>
      </c>
      <c r="J90" t="s">
        <v>425</v>
      </c>
      <c r="K90">
        <v>1</v>
      </c>
      <c r="L90">
        <v>109</v>
      </c>
      <c r="N90" t="s">
        <v>1954</v>
      </c>
      <c r="O90" s="6"/>
      <c r="P90" s="6">
        <v>818</v>
      </c>
      <c r="Q90" s="6" t="s">
        <v>1476</v>
      </c>
      <c r="R90" s="6" t="s">
        <v>1477</v>
      </c>
      <c r="T90" s="6">
        <v>195656</v>
      </c>
      <c r="U90" s="6" t="s">
        <v>2470</v>
      </c>
      <c r="V90" s="6" t="s">
        <v>2471</v>
      </c>
      <c r="W90" s="6"/>
      <c r="X90" s="6"/>
      <c r="Y90" s="6"/>
      <c r="Z90" t="s">
        <v>2610</v>
      </c>
    </row>
    <row r="91" spans="1:26">
      <c r="A91" s="1">
        <v>44298</v>
      </c>
      <c r="B91" s="2">
        <v>202104121022</v>
      </c>
      <c r="C91" t="s">
        <v>18</v>
      </c>
      <c r="D91" t="s">
        <v>5181</v>
      </c>
      <c r="E91" t="s">
        <v>2616</v>
      </c>
      <c r="F91" t="s">
        <v>19</v>
      </c>
      <c r="G91" t="s">
        <v>1476</v>
      </c>
      <c r="H91" s="3">
        <v>4714781020817</v>
      </c>
      <c r="I91" t="s">
        <v>859</v>
      </c>
      <c r="J91" t="s">
        <v>425</v>
      </c>
      <c r="K91">
        <v>1</v>
      </c>
      <c r="L91">
        <v>54</v>
      </c>
      <c r="N91" t="s">
        <v>1967</v>
      </c>
      <c r="O91" s="6"/>
      <c r="P91" s="6">
        <v>1413</v>
      </c>
      <c r="Q91" s="6" t="s">
        <v>1476</v>
      </c>
      <c r="R91" s="6" t="s">
        <v>1477</v>
      </c>
      <c r="T91" s="6">
        <v>164537</v>
      </c>
      <c r="U91" s="6" t="s">
        <v>2617</v>
      </c>
      <c r="V91" s="6" t="s">
        <v>2618</v>
      </c>
      <c r="W91" s="6"/>
      <c r="X91" s="6"/>
      <c r="Y91" s="6"/>
      <c r="Z91" t="s">
        <v>2614</v>
      </c>
    </row>
    <row r="92" spans="1:26">
      <c r="A92" s="1">
        <v>44298</v>
      </c>
      <c r="B92" s="2">
        <v>202104121022</v>
      </c>
      <c r="C92" t="s">
        <v>18</v>
      </c>
      <c r="D92" t="s">
        <v>5181</v>
      </c>
      <c r="E92" t="s">
        <v>2616</v>
      </c>
      <c r="F92" t="s">
        <v>19</v>
      </c>
      <c r="G92" t="s">
        <v>1476</v>
      </c>
      <c r="H92" s="3" t="s">
        <v>37</v>
      </c>
      <c r="I92" t="s">
        <v>1049</v>
      </c>
      <c r="J92" t="s">
        <v>1475</v>
      </c>
      <c r="K92">
        <v>1</v>
      </c>
      <c r="L92">
        <v>355</v>
      </c>
      <c r="N92" t="s">
        <v>38</v>
      </c>
      <c r="O92" s="6"/>
      <c r="P92" s="6">
        <v>1413</v>
      </c>
      <c r="Q92" s="6" t="s">
        <v>1476</v>
      </c>
      <c r="R92" s="6" t="s">
        <v>1477</v>
      </c>
      <c r="T92" s="6">
        <v>164537</v>
      </c>
      <c r="U92" s="6" t="s">
        <v>2617</v>
      </c>
      <c r="V92" s="6" t="s">
        <v>2618</v>
      </c>
      <c r="W92" s="6"/>
      <c r="X92" s="6"/>
      <c r="Y92" s="6"/>
      <c r="Z92" t="s">
        <v>2614</v>
      </c>
    </row>
    <row r="93" spans="1:26">
      <c r="A93" s="1">
        <v>44298</v>
      </c>
      <c r="B93" s="2">
        <v>202104121022</v>
      </c>
      <c r="C93" t="s">
        <v>18</v>
      </c>
      <c r="D93" t="s">
        <v>5181</v>
      </c>
      <c r="E93" t="s">
        <v>2616</v>
      </c>
      <c r="F93" t="s">
        <v>19</v>
      </c>
      <c r="G93" t="s">
        <v>1476</v>
      </c>
      <c r="H93" s="3" t="s">
        <v>23</v>
      </c>
      <c r="I93" t="s">
        <v>2424</v>
      </c>
      <c r="J93" t="s">
        <v>1475</v>
      </c>
      <c r="K93">
        <v>1</v>
      </c>
      <c r="L93">
        <v>303</v>
      </c>
      <c r="N93" t="s">
        <v>24</v>
      </c>
      <c r="O93" s="6"/>
      <c r="P93" s="6">
        <v>1413</v>
      </c>
      <c r="Q93" s="6" t="s">
        <v>1476</v>
      </c>
      <c r="R93" s="6" t="s">
        <v>1477</v>
      </c>
      <c r="T93" s="6">
        <v>164537</v>
      </c>
      <c r="U93" s="6" t="s">
        <v>2617</v>
      </c>
      <c r="V93" s="6" t="s">
        <v>2618</v>
      </c>
      <c r="W93" s="6"/>
      <c r="X93" s="6"/>
      <c r="Y93" s="6"/>
      <c r="Z93" t="s">
        <v>2614</v>
      </c>
    </row>
    <row r="94" spans="1:26">
      <c r="A94" s="1">
        <v>44298</v>
      </c>
      <c r="B94" s="2">
        <v>202104121022</v>
      </c>
      <c r="C94" t="s">
        <v>18</v>
      </c>
      <c r="D94" t="s">
        <v>5181</v>
      </c>
      <c r="E94" t="s">
        <v>2616</v>
      </c>
      <c r="F94" t="s">
        <v>19</v>
      </c>
      <c r="G94" t="s">
        <v>1476</v>
      </c>
      <c r="H94" s="3" t="s">
        <v>27</v>
      </c>
      <c r="I94" t="s">
        <v>2484</v>
      </c>
      <c r="J94" t="s">
        <v>1475</v>
      </c>
      <c r="K94">
        <v>1</v>
      </c>
      <c r="L94">
        <v>302</v>
      </c>
      <c r="N94" t="s">
        <v>28</v>
      </c>
      <c r="O94" s="6"/>
      <c r="P94" s="6">
        <v>1413</v>
      </c>
      <c r="Q94" s="6" t="s">
        <v>1476</v>
      </c>
      <c r="R94" s="6" t="s">
        <v>1477</v>
      </c>
      <c r="T94" s="6">
        <v>164537</v>
      </c>
      <c r="U94" s="6" t="s">
        <v>2617</v>
      </c>
      <c r="V94" s="6" t="s">
        <v>2618</v>
      </c>
      <c r="W94" s="6"/>
      <c r="X94" s="6"/>
      <c r="Y94" s="6"/>
      <c r="Z94" t="s">
        <v>2614</v>
      </c>
    </row>
    <row r="95" spans="1:26">
      <c r="A95" s="1">
        <v>44298</v>
      </c>
      <c r="B95" s="2">
        <v>202104121022</v>
      </c>
      <c r="C95" t="s">
        <v>18</v>
      </c>
      <c r="D95" t="s">
        <v>5181</v>
      </c>
      <c r="E95" t="s">
        <v>2616</v>
      </c>
      <c r="F95" t="s">
        <v>19</v>
      </c>
      <c r="G95" t="s">
        <v>1476</v>
      </c>
      <c r="H95" s="3">
        <v>4714781021012</v>
      </c>
      <c r="I95" t="s">
        <v>2427</v>
      </c>
      <c r="J95" t="s">
        <v>1475</v>
      </c>
      <c r="K95">
        <v>2</v>
      </c>
      <c r="L95">
        <v>266</v>
      </c>
      <c r="N95" t="s">
        <v>939</v>
      </c>
      <c r="O95" s="6"/>
      <c r="P95" s="6">
        <v>1413</v>
      </c>
      <c r="Q95" s="6" t="s">
        <v>1476</v>
      </c>
      <c r="R95" s="6" t="s">
        <v>1477</v>
      </c>
      <c r="T95" s="6">
        <v>164537</v>
      </c>
      <c r="U95" s="6" t="s">
        <v>2617</v>
      </c>
      <c r="V95" s="6" t="s">
        <v>2618</v>
      </c>
      <c r="W95" s="6"/>
      <c r="X95" s="6"/>
      <c r="Y95" s="6"/>
      <c r="Z95" t="s">
        <v>2614</v>
      </c>
    </row>
    <row r="96" spans="1:26">
      <c r="A96" s="1">
        <v>44298</v>
      </c>
      <c r="B96" s="2">
        <v>202104121022</v>
      </c>
      <c r="C96" t="s">
        <v>18</v>
      </c>
      <c r="D96" t="s">
        <v>5181</v>
      </c>
      <c r="E96" t="s">
        <v>2616</v>
      </c>
      <c r="F96" t="s">
        <v>19</v>
      </c>
      <c r="G96" t="s">
        <v>1476</v>
      </c>
      <c r="H96" s="3" t="s">
        <v>420</v>
      </c>
      <c r="I96" t="s">
        <v>2427</v>
      </c>
      <c r="J96" t="s">
        <v>1475</v>
      </c>
      <c r="K96">
        <v>1</v>
      </c>
      <c r="L96">
        <v>133</v>
      </c>
      <c r="N96" t="s">
        <v>941</v>
      </c>
      <c r="O96" s="6"/>
      <c r="P96" s="6">
        <v>1413</v>
      </c>
      <c r="Q96" s="6" t="s">
        <v>1476</v>
      </c>
      <c r="R96" s="6" t="s">
        <v>1477</v>
      </c>
      <c r="T96" s="6">
        <v>164537</v>
      </c>
      <c r="U96" s="6" t="s">
        <v>2617</v>
      </c>
      <c r="V96" s="6" t="s">
        <v>2618</v>
      </c>
      <c r="W96" s="6"/>
      <c r="X96" s="6"/>
      <c r="Y96" s="6"/>
      <c r="Z96" t="s">
        <v>2614</v>
      </c>
    </row>
    <row r="97" spans="1:26">
      <c r="A97" s="1">
        <v>44298</v>
      </c>
      <c r="B97" s="2">
        <v>202104121023</v>
      </c>
      <c r="C97" t="s">
        <v>18</v>
      </c>
      <c r="D97" t="s">
        <v>5182</v>
      </c>
      <c r="E97" t="s">
        <v>2622</v>
      </c>
      <c r="F97" t="s">
        <v>19</v>
      </c>
      <c r="G97" t="s">
        <v>1960</v>
      </c>
      <c r="H97" s="3">
        <v>4714781021005</v>
      </c>
      <c r="I97" t="s">
        <v>2427</v>
      </c>
      <c r="J97" t="s">
        <v>1475</v>
      </c>
      <c r="K97">
        <v>1</v>
      </c>
      <c r="L97">
        <v>133</v>
      </c>
      <c r="N97" t="s">
        <v>167</v>
      </c>
      <c r="O97" s="6"/>
      <c r="P97" s="6">
        <v>994</v>
      </c>
      <c r="Q97" s="6" t="s">
        <v>1960</v>
      </c>
      <c r="R97" s="6" t="s">
        <v>1961</v>
      </c>
      <c r="T97" s="6"/>
      <c r="U97" s="6"/>
      <c r="V97" s="6"/>
      <c r="W97" s="6">
        <v>231</v>
      </c>
      <c r="X97" s="6" t="s">
        <v>2623</v>
      </c>
      <c r="Y97" s="6"/>
      <c r="Z97" t="s">
        <v>2620</v>
      </c>
    </row>
    <row r="98" spans="1:26">
      <c r="A98" s="1">
        <v>44298</v>
      </c>
      <c r="B98" s="2">
        <v>202104121023</v>
      </c>
      <c r="C98" t="s">
        <v>18</v>
      </c>
      <c r="D98" t="s">
        <v>5182</v>
      </c>
      <c r="E98" t="s">
        <v>2622</v>
      </c>
      <c r="F98" t="s">
        <v>19</v>
      </c>
      <c r="G98" t="s">
        <v>1960</v>
      </c>
      <c r="H98" s="3">
        <v>4714781021012</v>
      </c>
      <c r="I98" t="s">
        <v>2427</v>
      </c>
      <c r="J98" t="s">
        <v>1475</v>
      </c>
      <c r="K98">
        <v>1</v>
      </c>
      <c r="L98">
        <v>133</v>
      </c>
      <c r="N98" t="s">
        <v>168</v>
      </c>
      <c r="O98" s="6"/>
      <c r="P98" s="6">
        <v>994</v>
      </c>
      <c r="Q98" s="6" t="s">
        <v>1960</v>
      </c>
      <c r="R98" s="6" t="s">
        <v>1961</v>
      </c>
      <c r="T98" s="6"/>
      <c r="U98" s="6"/>
      <c r="V98" s="6"/>
      <c r="W98" s="6">
        <v>231</v>
      </c>
      <c r="X98" s="6" t="s">
        <v>2623</v>
      </c>
      <c r="Y98" s="6"/>
      <c r="Z98" t="s">
        <v>2620</v>
      </c>
    </row>
    <row r="99" spans="1:26">
      <c r="A99" s="1">
        <v>44298</v>
      </c>
      <c r="B99" s="2">
        <v>202104121023</v>
      </c>
      <c r="C99" t="s">
        <v>18</v>
      </c>
      <c r="D99" t="s">
        <v>5182</v>
      </c>
      <c r="E99" t="s">
        <v>2622</v>
      </c>
      <c r="F99" t="s">
        <v>19</v>
      </c>
      <c r="G99" t="s">
        <v>1960</v>
      </c>
      <c r="H99" s="3">
        <v>4714781021029</v>
      </c>
      <c r="I99" t="s">
        <v>2427</v>
      </c>
      <c r="J99" t="s">
        <v>1475</v>
      </c>
      <c r="K99">
        <v>1</v>
      </c>
      <c r="L99">
        <v>133</v>
      </c>
      <c r="N99" t="s">
        <v>169</v>
      </c>
      <c r="O99" s="6"/>
      <c r="P99" s="6">
        <v>994</v>
      </c>
      <c r="Q99" s="6" t="s">
        <v>1960</v>
      </c>
      <c r="R99" s="6" t="s">
        <v>1961</v>
      </c>
      <c r="T99" s="6"/>
      <c r="U99" s="6"/>
      <c r="V99" s="6"/>
      <c r="W99" s="6">
        <v>231</v>
      </c>
      <c r="X99" s="6" t="s">
        <v>2623</v>
      </c>
      <c r="Y99" s="6"/>
      <c r="Z99" t="s">
        <v>2620</v>
      </c>
    </row>
    <row r="100" spans="1:26">
      <c r="A100" s="1">
        <v>44298</v>
      </c>
      <c r="B100" s="2">
        <v>202104121023</v>
      </c>
      <c r="C100" t="s">
        <v>18</v>
      </c>
      <c r="D100" t="s">
        <v>5182</v>
      </c>
      <c r="E100" t="s">
        <v>2622</v>
      </c>
      <c r="F100" t="s">
        <v>19</v>
      </c>
      <c r="G100" t="s">
        <v>1960</v>
      </c>
      <c r="H100" s="3">
        <v>4714781020954</v>
      </c>
      <c r="I100" t="s">
        <v>145</v>
      </c>
      <c r="J100" t="s">
        <v>425</v>
      </c>
      <c r="K100">
        <v>1</v>
      </c>
      <c r="L100">
        <v>145</v>
      </c>
      <c r="N100" t="s">
        <v>1497</v>
      </c>
      <c r="O100" s="6"/>
      <c r="P100" s="6">
        <v>994</v>
      </c>
      <c r="Q100" s="6" t="s">
        <v>1960</v>
      </c>
      <c r="R100" s="6" t="s">
        <v>1961</v>
      </c>
      <c r="T100" s="6"/>
      <c r="U100" s="6"/>
      <c r="V100" s="6"/>
      <c r="W100" s="6">
        <v>231</v>
      </c>
      <c r="X100" s="6" t="s">
        <v>2623</v>
      </c>
      <c r="Y100" s="6"/>
      <c r="Z100" t="s">
        <v>2620</v>
      </c>
    </row>
    <row r="101" spans="1:26">
      <c r="A101" s="1">
        <v>44298</v>
      </c>
      <c r="B101" s="2">
        <v>202104121023</v>
      </c>
      <c r="C101" t="s">
        <v>18</v>
      </c>
      <c r="D101" t="s">
        <v>5182</v>
      </c>
      <c r="E101" t="s">
        <v>2622</v>
      </c>
      <c r="F101" t="s">
        <v>19</v>
      </c>
      <c r="G101" t="s">
        <v>1960</v>
      </c>
      <c r="H101" s="3" t="s">
        <v>21</v>
      </c>
      <c r="I101" t="s">
        <v>1084</v>
      </c>
      <c r="J101" t="s">
        <v>1475</v>
      </c>
      <c r="K101">
        <v>1</v>
      </c>
      <c r="L101">
        <v>150</v>
      </c>
      <c r="N101" t="s">
        <v>22</v>
      </c>
      <c r="O101" s="6"/>
      <c r="P101" s="6">
        <v>994</v>
      </c>
      <c r="Q101" s="6" t="s">
        <v>1960</v>
      </c>
      <c r="R101" s="6" t="s">
        <v>1961</v>
      </c>
      <c r="T101" s="6"/>
      <c r="U101" s="6"/>
      <c r="V101" s="6"/>
      <c r="W101" s="6">
        <v>231</v>
      </c>
      <c r="X101" s="6" t="s">
        <v>2623</v>
      </c>
      <c r="Y101" s="6"/>
      <c r="Z101" t="s">
        <v>2620</v>
      </c>
    </row>
    <row r="102" spans="1:26">
      <c r="A102" s="1">
        <v>44298</v>
      </c>
      <c r="B102" s="2">
        <v>202104121023</v>
      </c>
      <c r="C102" t="s">
        <v>18</v>
      </c>
      <c r="D102" t="s">
        <v>5182</v>
      </c>
      <c r="E102" t="s">
        <v>2622</v>
      </c>
      <c r="F102" t="s">
        <v>19</v>
      </c>
      <c r="G102" t="s">
        <v>1960</v>
      </c>
      <c r="H102" s="3" t="s">
        <v>33</v>
      </c>
      <c r="I102" t="s">
        <v>5155</v>
      </c>
      <c r="J102" t="s">
        <v>1475</v>
      </c>
      <c r="K102">
        <v>1</v>
      </c>
      <c r="L102">
        <v>150</v>
      </c>
      <c r="N102" t="s">
        <v>34</v>
      </c>
      <c r="O102" s="6"/>
      <c r="P102" s="6">
        <v>994</v>
      </c>
      <c r="Q102" s="6" t="s">
        <v>1960</v>
      </c>
      <c r="R102" s="6" t="s">
        <v>1961</v>
      </c>
      <c r="T102" s="6"/>
      <c r="U102" s="6"/>
      <c r="V102" s="6"/>
      <c r="W102" s="6">
        <v>231</v>
      </c>
      <c r="X102" s="6" t="s">
        <v>2623</v>
      </c>
      <c r="Y102" s="6"/>
      <c r="Z102" t="s">
        <v>2620</v>
      </c>
    </row>
    <row r="103" spans="1:26">
      <c r="A103" s="1">
        <v>44298</v>
      </c>
      <c r="B103" s="2">
        <v>202104121023</v>
      </c>
      <c r="C103" t="s">
        <v>18</v>
      </c>
      <c r="D103" t="s">
        <v>5182</v>
      </c>
      <c r="E103" t="s">
        <v>2622</v>
      </c>
      <c r="F103" t="s">
        <v>19</v>
      </c>
      <c r="G103" t="s">
        <v>1960</v>
      </c>
      <c r="H103" s="3" t="s">
        <v>35</v>
      </c>
      <c r="I103" t="s">
        <v>1812</v>
      </c>
      <c r="J103" t="s">
        <v>1475</v>
      </c>
      <c r="K103">
        <v>1</v>
      </c>
      <c r="L103">
        <v>150</v>
      </c>
      <c r="N103" t="s">
        <v>36</v>
      </c>
      <c r="O103" s="6"/>
      <c r="P103" s="6">
        <v>994</v>
      </c>
      <c r="Q103" s="6" t="s">
        <v>1960</v>
      </c>
      <c r="R103" s="6" t="s">
        <v>1961</v>
      </c>
      <c r="T103" s="6"/>
      <c r="U103" s="6"/>
      <c r="V103" s="6"/>
      <c r="W103" s="6">
        <v>231</v>
      </c>
      <c r="X103" s="6" t="s">
        <v>2623</v>
      </c>
      <c r="Y103" s="6"/>
      <c r="Z103" t="s">
        <v>2620</v>
      </c>
    </row>
    <row r="104" spans="1:26">
      <c r="A104" s="1">
        <v>44298</v>
      </c>
      <c r="B104" s="2">
        <v>202104121024</v>
      </c>
      <c r="C104" t="s">
        <v>18</v>
      </c>
      <c r="D104" t="s">
        <v>5183</v>
      </c>
      <c r="E104" t="s">
        <v>2627</v>
      </c>
      <c r="F104" t="s">
        <v>19</v>
      </c>
      <c r="G104" t="s">
        <v>1476</v>
      </c>
      <c r="H104" s="3" t="s">
        <v>25</v>
      </c>
      <c r="I104" t="s">
        <v>1046</v>
      </c>
      <c r="J104" t="s">
        <v>1475</v>
      </c>
      <c r="K104">
        <v>1</v>
      </c>
      <c r="L104">
        <v>296</v>
      </c>
      <c r="N104" t="s">
        <v>26</v>
      </c>
      <c r="O104" s="6"/>
      <c r="P104" s="6">
        <v>888</v>
      </c>
      <c r="Q104" s="6" t="s">
        <v>1476</v>
      </c>
      <c r="R104" s="6" t="s">
        <v>1477</v>
      </c>
      <c r="T104" s="6">
        <v>200804</v>
      </c>
      <c r="U104" s="6" t="s">
        <v>2628</v>
      </c>
      <c r="V104" s="6" t="s">
        <v>2629</v>
      </c>
      <c r="W104" s="6"/>
      <c r="X104" s="6"/>
      <c r="Y104" s="6"/>
      <c r="Z104" t="s">
        <v>2625</v>
      </c>
    </row>
    <row r="105" spans="1:26">
      <c r="A105" s="1">
        <v>44298</v>
      </c>
      <c r="B105" s="2">
        <v>202104121024</v>
      </c>
      <c r="C105" t="s">
        <v>18</v>
      </c>
      <c r="D105" t="s">
        <v>5183</v>
      </c>
      <c r="E105" t="s">
        <v>2627</v>
      </c>
      <c r="F105" t="s">
        <v>19</v>
      </c>
      <c r="G105" t="s">
        <v>1476</v>
      </c>
      <c r="H105" s="3" t="s">
        <v>27</v>
      </c>
      <c r="I105" t="s">
        <v>1230</v>
      </c>
      <c r="J105" t="s">
        <v>1475</v>
      </c>
      <c r="K105">
        <v>1</v>
      </c>
      <c r="L105">
        <v>296</v>
      </c>
      <c r="N105" t="s">
        <v>28</v>
      </c>
      <c r="O105" s="6"/>
      <c r="P105" s="6">
        <v>888</v>
      </c>
      <c r="Q105" s="6" t="s">
        <v>1476</v>
      </c>
      <c r="R105" s="6" t="s">
        <v>1477</v>
      </c>
      <c r="T105" s="6">
        <v>200804</v>
      </c>
      <c r="U105" s="6" t="s">
        <v>2628</v>
      </c>
      <c r="V105" s="6" t="s">
        <v>2629</v>
      </c>
      <c r="W105" s="6"/>
      <c r="X105" s="6"/>
      <c r="Y105" s="6"/>
      <c r="Z105" t="s">
        <v>2625</v>
      </c>
    </row>
    <row r="106" spans="1:26">
      <c r="A106" s="1">
        <v>44298</v>
      </c>
      <c r="B106" s="2">
        <v>202104121024</v>
      </c>
      <c r="C106" t="s">
        <v>18</v>
      </c>
      <c r="D106" t="s">
        <v>5183</v>
      </c>
      <c r="E106" t="s">
        <v>2627</v>
      </c>
      <c r="F106" t="s">
        <v>19</v>
      </c>
      <c r="G106" t="s">
        <v>1476</v>
      </c>
      <c r="H106" s="3" t="s">
        <v>23</v>
      </c>
      <c r="I106" t="s">
        <v>2424</v>
      </c>
      <c r="J106" t="s">
        <v>1475</v>
      </c>
      <c r="K106">
        <v>1</v>
      </c>
      <c r="L106">
        <v>296</v>
      </c>
      <c r="N106" t="s">
        <v>24</v>
      </c>
      <c r="O106" s="6"/>
      <c r="P106" s="6">
        <v>888</v>
      </c>
      <c r="Q106" s="6" t="s">
        <v>1476</v>
      </c>
      <c r="R106" s="6" t="s">
        <v>1477</v>
      </c>
      <c r="T106" s="6">
        <v>200804</v>
      </c>
      <c r="U106" s="6" t="s">
        <v>2628</v>
      </c>
      <c r="V106" s="6" t="s">
        <v>2629</v>
      </c>
      <c r="W106" s="6"/>
      <c r="X106" s="6"/>
      <c r="Y106" s="6"/>
      <c r="Z106" t="s">
        <v>2625</v>
      </c>
    </row>
    <row r="107" spans="1:26">
      <c r="A107" s="1">
        <v>44298</v>
      </c>
      <c r="B107" s="2">
        <v>202104121025</v>
      </c>
      <c r="C107" t="s">
        <v>18</v>
      </c>
      <c r="D107" t="s">
        <v>5184</v>
      </c>
      <c r="E107" t="s">
        <v>2633</v>
      </c>
      <c r="F107" t="s">
        <v>19</v>
      </c>
      <c r="G107" t="s">
        <v>1476</v>
      </c>
      <c r="H107" s="3" t="s">
        <v>126</v>
      </c>
      <c r="I107" t="s">
        <v>2424</v>
      </c>
      <c r="J107" t="s">
        <v>1475</v>
      </c>
      <c r="K107">
        <v>1</v>
      </c>
      <c r="L107">
        <v>340</v>
      </c>
      <c r="N107" t="s">
        <v>286</v>
      </c>
      <c r="O107" s="6"/>
      <c r="P107" s="6">
        <v>960</v>
      </c>
      <c r="Q107" s="6" t="s">
        <v>1476</v>
      </c>
      <c r="R107" s="6" t="s">
        <v>1477</v>
      </c>
      <c r="T107" s="6">
        <v>196305</v>
      </c>
      <c r="U107" s="6" t="s">
        <v>2635</v>
      </c>
      <c r="V107" s="6" t="s">
        <v>2636</v>
      </c>
      <c r="W107" s="6"/>
      <c r="X107" s="6"/>
      <c r="Y107" s="6"/>
      <c r="Z107" t="s">
        <v>2631</v>
      </c>
    </row>
    <row r="108" spans="1:26">
      <c r="A108" s="1">
        <v>44298</v>
      </c>
      <c r="B108" s="2">
        <v>202104121025</v>
      </c>
      <c r="C108" t="s">
        <v>18</v>
      </c>
      <c r="D108" t="s">
        <v>5184</v>
      </c>
      <c r="E108" t="s">
        <v>2633</v>
      </c>
      <c r="F108" t="s">
        <v>19</v>
      </c>
      <c r="G108" t="s">
        <v>1476</v>
      </c>
      <c r="H108" s="3" t="s">
        <v>127</v>
      </c>
      <c r="I108" t="s">
        <v>632</v>
      </c>
      <c r="J108" t="s">
        <v>1475</v>
      </c>
      <c r="K108">
        <v>1</v>
      </c>
      <c r="L108">
        <v>140</v>
      </c>
      <c r="N108" t="s">
        <v>287</v>
      </c>
      <c r="O108" s="6"/>
      <c r="P108" s="6">
        <v>960</v>
      </c>
      <c r="Q108" s="6" t="s">
        <v>1476</v>
      </c>
      <c r="R108" s="6" t="s">
        <v>1477</v>
      </c>
      <c r="T108" s="6">
        <v>196305</v>
      </c>
      <c r="U108" s="6" t="s">
        <v>2635</v>
      </c>
      <c r="V108" s="6" t="s">
        <v>2636</v>
      </c>
      <c r="W108" s="6"/>
      <c r="X108" s="6"/>
      <c r="Y108" s="6"/>
      <c r="Z108" t="s">
        <v>2631</v>
      </c>
    </row>
    <row r="109" spans="1:26">
      <c r="A109" s="1">
        <v>44298</v>
      </c>
      <c r="B109" s="2">
        <v>202104121025</v>
      </c>
      <c r="C109" t="s">
        <v>18</v>
      </c>
      <c r="D109" t="s">
        <v>5184</v>
      </c>
      <c r="E109" t="s">
        <v>2633</v>
      </c>
      <c r="F109" t="s">
        <v>19</v>
      </c>
      <c r="G109" t="s">
        <v>1476</v>
      </c>
      <c r="H109" s="3" t="s">
        <v>129</v>
      </c>
      <c r="I109" t="s">
        <v>2424</v>
      </c>
      <c r="J109" t="s">
        <v>1475</v>
      </c>
      <c r="K109">
        <v>1</v>
      </c>
      <c r="L109">
        <v>340</v>
      </c>
      <c r="N109" t="s">
        <v>291</v>
      </c>
      <c r="O109" s="6"/>
      <c r="P109" s="6">
        <v>960</v>
      </c>
      <c r="Q109" s="6" t="s">
        <v>1476</v>
      </c>
      <c r="R109" s="6" t="s">
        <v>1477</v>
      </c>
      <c r="T109" s="6">
        <v>196305</v>
      </c>
      <c r="U109" s="6" t="s">
        <v>2635</v>
      </c>
      <c r="V109" s="6" t="s">
        <v>2636</v>
      </c>
      <c r="W109" s="6"/>
      <c r="X109" s="6"/>
      <c r="Y109" s="6"/>
      <c r="Z109" t="s">
        <v>2631</v>
      </c>
    </row>
    <row r="110" spans="1:26">
      <c r="A110" s="1">
        <v>44298</v>
      </c>
      <c r="B110" s="2">
        <v>202104121025</v>
      </c>
      <c r="C110" t="s">
        <v>18</v>
      </c>
      <c r="D110" t="s">
        <v>5184</v>
      </c>
      <c r="E110" t="s">
        <v>2633</v>
      </c>
      <c r="F110" t="s">
        <v>19</v>
      </c>
      <c r="G110" t="s">
        <v>1476</v>
      </c>
      <c r="H110" s="3" t="s">
        <v>128</v>
      </c>
      <c r="I110" t="s">
        <v>865</v>
      </c>
      <c r="J110" t="s">
        <v>1475</v>
      </c>
      <c r="K110">
        <v>1</v>
      </c>
      <c r="L110">
        <v>140</v>
      </c>
      <c r="N110" t="s">
        <v>289</v>
      </c>
      <c r="O110" s="6"/>
      <c r="P110" s="6">
        <v>960</v>
      </c>
      <c r="Q110" s="6" t="s">
        <v>1476</v>
      </c>
      <c r="R110" s="6" t="s">
        <v>1477</v>
      </c>
      <c r="T110" s="6">
        <v>196305</v>
      </c>
      <c r="U110" s="6" t="s">
        <v>2635</v>
      </c>
      <c r="V110" s="6" t="s">
        <v>2636</v>
      </c>
      <c r="W110" s="6"/>
      <c r="X110" s="6"/>
      <c r="Y110" s="6"/>
      <c r="Z110" t="s">
        <v>2631</v>
      </c>
    </row>
    <row r="111" spans="1:26">
      <c r="A111" s="1">
        <v>44298</v>
      </c>
      <c r="B111" s="2">
        <v>202104121026</v>
      </c>
      <c r="C111" t="s">
        <v>18</v>
      </c>
      <c r="D111" t="s">
        <v>5185</v>
      </c>
      <c r="E111" t="s">
        <v>2640</v>
      </c>
      <c r="F111" t="s">
        <v>19</v>
      </c>
      <c r="G111" t="s">
        <v>1940</v>
      </c>
      <c r="H111" s="3">
        <v>4714781020541</v>
      </c>
      <c r="I111" t="s">
        <v>1169</v>
      </c>
      <c r="J111" t="s">
        <v>425</v>
      </c>
      <c r="K111">
        <v>2</v>
      </c>
      <c r="L111">
        <v>600</v>
      </c>
      <c r="N111" t="s">
        <v>1493</v>
      </c>
      <c r="O111" s="6"/>
      <c r="P111" s="6">
        <v>660</v>
      </c>
      <c r="Q111" s="6" t="s">
        <v>1940</v>
      </c>
      <c r="R111" s="6" t="s">
        <v>1495</v>
      </c>
      <c r="T111" s="6"/>
      <c r="U111" s="6"/>
      <c r="V111" s="6"/>
      <c r="W111" s="6">
        <v>302</v>
      </c>
      <c r="X111" s="6" t="s">
        <v>2641</v>
      </c>
      <c r="Y111" s="6"/>
      <c r="Z111" t="s">
        <v>2638</v>
      </c>
    </row>
    <row r="112" spans="1:26">
      <c r="A112" s="1">
        <v>44298</v>
      </c>
      <c r="B112" s="2">
        <v>202104121026</v>
      </c>
      <c r="C112" t="s">
        <v>18</v>
      </c>
      <c r="D112" t="s">
        <v>5185</v>
      </c>
      <c r="E112" t="s">
        <v>2640</v>
      </c>
      <c r="F112" t="s">
        <v>19</v>
      </c>
      <c r="G112" t="s">
        <v>1940</v>
      </c>
      <c r="H112" s="3" t="s">
        <v>1474</v>
      </c>
      <c r="J112" t="s">
        <v>1475</v>
      </c>
      <c r="K112">
        <v>1</v>
      </c>
      <c r="L112">
        <v>60</v>
      </c>
      <c r="O112" s="6"/>
      <c r="P112" s="6"/>
      <c r="Q112" s="6"/>
      <c r="R112" s="6"/>
      <c r="T112" s="6"/>
      <c r="U112" s="6"/>
      <c r="V112" s="6"/>
      <c r="W112" s="6"/>
      <c r="X112" s="6"/>
      <c r="Y112" s="6"/>
      <c r="Z112"/>
    </row>
    <row r="113" spans="1:26">
      <c r="A113" s="1">
        <v>44298</v>
      </c>
      <c r="B113" s="2">
        <v>202104121027</v>
      </c>
      <c r="C113" t="s">
        <v>18</v>
      </c>
      <c r="D113" t="s">
        <v>5186</v>
      </c>
      <c r="E113" t="s">
        <v>2645</v>
      </c>
      <c r="F113" t="s">
        <v>19</v>
      </c>
      <c r="G113" t="s">
        <v>1940</v>
      </c>
      <c r="H113" s="3" t="s">
        <v>21</v>
      </c>
      <c r="I113" t="s">
        <v>1084</v>
      </c>
      <c r="J113" t="s">
        <v>1475</v>
      </c>
      <c r="K113">
        <v>1</v>
      </c>
      <c r="L113">
        <v>173</v>
      </c>
      <c r="N113" t="s">
        <v>22</v>
      </c>
      <c r="O113" s="6"/>
      <c r="P113" s="6">
        <v>748</v>
      </c>
      <c r="Q113" s="6" t="s">
        <v>1940</v>
      </c>
      <c r="R113" s="6" t="s">
        <v>1048</v>
      </c>
      <c r="T113" s="6"/>
      <c r="U113" s="6"/>
      <c r="V113" s="6"/>
      <c r="W113" s="6">
        <v>812</v>
      </c>
      <c r="X113" s="6" t="s">
        <v>2646</v>
      </c>
      <c r="Y113" s="6"/>
      <c r="Z113" t="s">
        <v>2643</v>
      </c>
    </row>
    <row r="114" spans="1:26">
      <c r="A114" s="1">
        <v>44298</v>
      </c>
      <c r="B114" s="2">
        <v>202104121027</v>
      </c>
      <c r="C114" t="s">
        <v>18</v>
      </c>
      <c r="D114" t="s">
        <v>5186</v>
      </c>
      <c r="E114" t="s">
        <v>2645</v>
      </c>
      <c r="F114" t="s">
        <v>19</v>
      </c>
      <c r="G114" t="s">
        <v>1940</v>
      </c>
      <c r="H114" s="3" t="s">
        <v>29</v>
      </c>
      <c r="I114" t="s">
        <v>2424</v>
      </c>
      <c r="J114" t="s">
        <v>1475</v>
      </c>
      <c r="K114">
        <v>1</v>
      </c>
      <c r="L114">
        <v>288</v>
      </c>
      <c r="N114" t="s">
        <v>30</v>
      </c>
      <c r="O114" s="6"/>
      <c r="P114" s="6">
        <v>748</v>
      </c>
      <c r="Q114" s="6" t="s">
        <v>1940</v>
      </c>
      <c r="R114" s="6" t="s">
        <v>1048</v>
      </c>
      <c r="T114" s="6"/>
      <c r="U114" s="6"/>
      <c r="V114" s="6"/>
      <c r="W114" s="6">
        <v>812</v>
      </c>
      <c r="X114" s="6" t="s">
        <v>2646</v>
      </c>
      <c r="Y114" s="6"/>
      <c r="Z114" t="s">
        <v>2643</v>
      </c>
    </row>
    <row r="115" spans="1:26">
      <c r="A115" s="1">
        <v>44298</v>
      </c>
      <c r="B115" s="2">
        <v>202104121027</v>
      </c>
      <c r="C115" t="s">
        <v>18</v>
      </c>
      <c r="D115" t="s">
        <v>5186</v>
      </c>
      <c r="E115" t="s">
        <v>2645</v>
      </c>
      <c r="F115" t="s">
        <v>19</v>
      </c>
      <c r="G115" t="s">
        <v>1940</v>
      </c>
      <c r="H115" s="3" t="s">
        <v>27</v>
      </c>
      <c r="I115" t="s">
        <v>1230</v>
      </c>
      <c r="J115" t="s">
        <v>1475</v>
      </c>
      <c r="K115">
        <v>1</v>
      </c>
      <c r="L115">
        <v>287</v>
      </c>
      <c r="N115" t="s">
        <v>28</v>
      </c>
      <c r="O115" s="6"/>
      <c r="P115" s="6">
        <v>748</v>
      </c>
      <c r="Q115" s="6" t="s">
        <v>1940</v>
      </c>
      <c r="R115" s="6" t="s">
        <v>1048</v>
      </c>
      <c r="T115" s="6"/>
      <c r="U115" s="6"/>
      <c r="V115" s="6"/>
      <c r="W115" s="6">
        <v>812</v>
      </c>
      <c r="X115" s="6" t="s">
        <v>2646</v>
      </c>
      <c r="Y115" s="6"/>
      <c r="Z115" t="s">
        <v>2643</v>
      </c>
    </row>
    <row r="116" spans="1:26">
      <c r="A116" s="1">
        <v>44298</v>
      </c>
      <c r="B116" s="2">
        <v>202104121028</v>
      </c>
      <c r="C116" t="s">
        <v>18</v>
      </c>
      <c r="D116" t="s">
        <v>5187</v>
      </c>
      <c r="E116" t="s">
        <v>2650</v>
      </c>
      <c r="F116" t="s">
        <v>19</v>
      </c>
      <c r="G116" t="s">
        <v>1940</v>
      </c>
      <c r="H116" s="3">
        <v>4714781020282</v>
      </c>
      <c r="I116" t="s">
        <v>2424</v>
      </c>
      <c r="J116" t="s">
        <v>425</v>
      </c>
      <c r="K116">
        <v>1</v>
      </c>
      <c r="L116">
        <v>240</v>
      </c>
      <c r="N116" t="s">
        <v>1913</v>
      </c>
      <c r="O116" s="6"/>
      <c r="P116" s="6">
        <v>1128</v>
      </c>
      <c r="Q116" s="6" t="s">
        <v>1940</v>
      </c>
      <c r="R116" s="6" t="s">
        <v>1495</v>
      </c>
      <c r="T116" s="6"/>
      <c r="U116" s="6"/>
      <c r="V116" s="6"/>
      <c r="W116" s="6">
        <v>701</v>
      </c>
      <c r="X116" s="6" t="s">
        <v>2651</v>
      </c>
      <c r="Y116" s="6"/>
      <c r="Z116" t="s">
        <v>2648</v>
      </c>
    </row>
    <row r="117" spans="1:26">
      <c r="A117" s="1">
        <v>44298</v>
      </c>
      <c r="B117" s="2">
        <v>202104121028</v>
      </c>
      <c r="C117" t="s">
        <v>18</v>
      </c>
      <c r="D117" t="s">
        <v>5187</v>
      </c>
      <c r="E117" t="s">
        <v>2650</v>
      </c>
      <c r="F117" t="s">
        <v>19</v>
      </c>
      <c r="G117" t="s">
        <v>1940</v>
      </c>
      <c r="H117" s="3">
        <v>4714781021241</v>
      </c>
      <c r="I117" t="s">
        <v>859</v>
      </c>
      <c r="J117" t="s">
        <v>1475</v>
      </c>
      <c r="K117">
        <v>2</v>
      </c>
      <c r="L117">
        <v>132</v>
      </c>
      <c r="N117" t="s">
        <v>867</v>
      </c>
      <c r="O117" s="6"/>
      <c r="P117" s="6">
        <v>1128</v>
      </c>
      <c r="Q117" s="6" t="s">
        <v>1940</v>
      </c>
      <c r="R117" s="6" t="s">
        <v>1495</v>
      </c>
      <c r="T117" s="6"/>
      <c r="U117" s="6"/>
      <c r="V117" s="6"/>
      <c r="W117" s="6">
        <v>701</v>
      </c>
      <c r="X117" s="6" t="s">
        <v>2651</v>
      </c>
      <c r="Y117" s="6"/>
      <c r="Z117" t="s">
        <v>2648</v>
      </c>
    </row>
    <row r="118" spans="1:26">
      <c r="A118" s="1">
        <v>44298</v>
      </c>
      <c r="B118" s="2">
        <v>202104121028</v>
      </c>
      <c r="C118" t="s">
        <v>18</v>
      </c>
      <c r="D118" t="s">
        <v>5187</v>
      </c>
      <c r="E118" t="s">
        <v>2650</v>
      </c>
      <c r="F118" t="s">
        <v>19</v>
      </c>
      <c r="G118" t="s">
        <v>1940</v>
      </c>
      <c r="H118" s="3">
        <v>4714781021234</v>
      </c>
      <c r="I118" t="s">
        <v>865</v>
      </c>
      <c r="J118" t="s">
        <v>1475</v>
      </c>
      <c r="K118">
        <v>1</v>
      </c>
      <c r="L118">
        <v>67</v>
      </c>
      <c r="N118" t="s">
        <v>864</v>
      </c>
      <c r="O118" s="6"/>
      <c r="P118" s="6">
        <v>1128</v>
      </c>
      <c r="Q118" s="6" t="s">
        <v>1940</v>
      </c>
      <c r="R118" s="6" t="s">
        <v>1495</v>
      </c>
      <c r="T118" s="6"/>
      <c r="U118" s="6"/>
      <c r="V118" s="6"/>
      <c r="W118" s="6">
        <v>701</v>
      </c>
      <c r="X118" s="6" t="s">
        <v>2651</v>
      </c>
      <c r="Y118" s="6"/>
      <c r="Z118" t="s">
        <v>2648</v>
      </c>
    </row>
    <row r="119" spans="1:26">
      <c r="A119" s="1">
        <v>44298</v>
      </c>
      <c r="B119" s="2">
        <v>202104121028</v>
      </c>
      <c r="C119" t="s">
        <v>18</v>
      </c>
      <c r="D119" t="s">
        <v>5187</v>
      </c>
      <c r="E119" t="s">
        <v>2650</v>
      </c>
      <c r="F119" t="s">
        <v>19</v>
      </c>
      <c r="G119" t="s">
        <v>1940</v>
      </c>
      <c r="H119" s="3">
        <v>4714781021005</v>
      </c>
      <c r="I119" t="s">
        <v>2427</v>
      </c>
      <c r="J119" t="s">
        <v>1475</v>
      </c>
      <c r="K119">
        <v>1</v>
      </c>
      <c r="L119">
        <v>133</v>
      </c>
      <c r="N119" t="s">
        <v>167</v>
      </c>
      <c r="O119" s="6"/>
      <c r="P119" s="6">
        <v>1128</v>
      </c>
      <c r="Q119" s="6" t="s">
        <v>1940</v>
      </c>
      <c r="R119" s="6" t="s">
        <v>1495</v>
      </c>
      <c r="T119" s="6"/>
      <c r="U119" s="6"/>
      <c r="V119" s="6"/>
      <c r="W119" s="6">
        <v>701</v>
      </c>
      <c r="X119" s="6" t="s">
        <v>2651</v>
      </c>
      <c r="Y119" s="6"/>
      <c r="Z119" t="s">
        <v>2648</v>
      </c>
    </row>
    <row r="120" spans="1:26">
      <c r="A120" s="1">
        <v>44298</v>
      </c>
      <c r="B120" s="2">
        <v>202104121028</v>
      </c>
      <c r="C120" t="s">
        <v>18</v>
      </c>
      <c r="D120" t="s">
        <v>5187</v>
      </c>
      <c r="E120" t="s">
        <v>2650</v>
      </c>
      <c r="F120" t="s">
        <v>19</v>
      </c>
      <c r="G120" t="s">
        <v>1940</v>
      </c>
      <c r="H120" s="3">
        <v>4714781021012</v>
      </c>
      <c r="I120" t="s">
        <v>2427</v>
      </c>
      <c r="J120" t="s">
        <v>1475</v>
      </c>
      <c r="K120">
        <v>1</v>
      </c>
      <c r="L120">
        <v>133</v>
      </c>
      <c r="N120" t="s">
        <v>168</v>
      </c>
      <c r="O120" s="6"/>
      <c r="P120" s="6">
        <v>1128</v>
      </c>
      <c r="Q120" s="6" t="s">
        <v>1940</v>
      </c>
      <c r="R120" s="6" t="s">
        <v>1495</v>
      </c>
      <c r="T120" s="6"/>
      <c r="U120" s="6"/>
      <c r="V120" s="6"/>
      <c r="W120" s="6">
        <v>701</v>
      </c>
      <c r="X120" s="6" t="s">
        <v>2651</v>
      </c>
      <c r="Y120" s="6"/>
      <c r="Z120" t="s">
        <v>2648</v>
      </c>
    </row>
    <row r="121" spans="1:26">
      <c r="A121" s="1">
        <v>44298</v>
      </c>
      <c r="B121" s="2">
        <v>202104121028</v>
      </c>
      <c r="C121" t="s">
        <v>18</v>
      </c>
      <c r="D121" t="s">
        <v>5187</v>
      </c>
      <c r="E121" t="s">
        <v>2650</v>
      </c>
      <c r="F121" t="s">
        <v>19</v>
      </c>
      <c r="G121" t="s">
        <v>1940</v>
      </c>
      <c r="H121" s="3">
        <v>4714781021029</v>
      </c>
      <c r="I121" t="s">
        <v>2427</v>
      </c>
      <c r="J121" t="s">
        <v>1475</v>
      </c>
      <c r="K121">
        <v>1</v>
      </c>
      <c r="L121">
        <v>133</v>
      </c>
      <c r="N121" t="s">
        <v>169</v>
      </c>
      <c r="O121" s="6"/>
      <c r="P121" s="6">
        <v>1128</v>
      </c>
      <c r="Q121" s="6" t="s">
        <v>1940</v>
      </c>
      <c r="R121" s="6" t="s">
        <v>1495</v>
      </c>
      <c r="T121" s="6"/>
      <c r="U121" s="6"/>
      <c r="V121" s="6"/>
      <c r="W121" s="6">
        <v>701</v>
      </c>
      <c r="X121" s="6" t="s">
        <v>2651</v>
      </c>
      <c r="Y121" s="6"/>
      <c r="Z121" t="s">
        <v>2648</v>
      </c>
    </row>
    <row r="122" spans="1:26">
      <c r="A122" s="1">
        <v>44298</v>
      </c>
      <c r="B122" s="2">
        <v>202104121028</v>
      </c>
      <c r="C122" t="s">
        <v>18</v>
      </c>
      <c r="D122" t="s">
        <v>5187</v>
      </c>
      <c r="E122" t="s">
        <v>2650</v>
      </c>
      <c r="F122" t="s">
        <v>19</v>
      </c>
      <c r="G122" t="s">
        <v>1940</v>
      </c>
      <c r="H122" s="3">
        <v>4714781020954</v>
      </c>
      <c r="I122" t="s">
        <v>145</v>
      </c>
      <c r="J122" t="s">
        <v>425</v>
      </c>
      <c r="K122">
        <v>2</v>
      </c>
      <c r="L122">
        <v>290</v>
      </c>
      <c r="N122" t="s">
        <v>1497</v>
      </c>
      <c r="O122" s="6"/>
      <c r="P122" s="6">
        <v>1128</v>
      </c>
      <c r="Q122" s="6" t="s">
        <v>1940</v>
      </c>
      <c r="R122" s="6" t="s">
        <v>1495</v>
      </c>
      <c r="T122" s="6"/>
      <c r="U122" s="6"/>
      <c r="V122" s="6"/>
      <c r="W122" s="6">
        <v>701</v>
      </c>
      <c r="X122" s="6" t="s">
        <v>2651</v>
      </c>
      <c r="Y122" s="6"/>
      <c r="Z122" t="s">
        <v>2648</v>
      </c>
    </row>
    <row r="123" spans="1:26">
      <c r="A123" s="1">
        <v>44298</v>
      </c>
      <c r="B123" s="2">
        <v>202104121029</v>
      </c>
      <c r="C123" t="s">
        <v>18</v>
      </c>
      <c r="D123" t="s">
        <v>5188</v>
      </c>
      <c r="E123" t="s">
        <v>2655</v>
      </c>
      <c r="F123" t="s">
        <v>19</v>
      </c>
      <c r="G123" t="s">
        <v>1476</v>
      </c>
      <c r="H123" s="3">
        <v>4714781021715</v>
      </c>
      <c r="I123" t="s">
        <v>1813</v>
      </c>
      <c r="J123" t="s">
        <v>425</v>
      </c>
      <c r="K123">
        <v>1</v>
      </c>
      <c r="L123">
        <v>299</v>
      </c>
      <c r="N123" t="s">
        <v>2415</v>
      </c>
      <c r="O123" s="6"/>
      <c r="P123" s="6">
        <v>423</v>
      </c>
      <c r="Q123" s="6" t="s">
        <v>1476</v>
      </c>
      <c r="R123" s="6" t="s">
        <v>1477</v>
      </c>
      <c r="T123" s="6">
        <v>183206</v>
      </c>
      <c r="U123" s="6" t="s">
        <v>2656</v>
      </c>
      <c r="V123" s="6" t="s">
        <v>2657</v>
      </c>
      <c r="W123" s="6"/>
      <c r="X123" s="6"/>
      <c r="Y123" s="6"/>
      <c r="Z123" t="s">
        <v>2653</v>
      </c>
    </row>
    <row r="124" spans="1:26">
      <c r="A124" s="1">
        <v>44298</v>
      </c>
      <c r="B124" s="2">
        <v>202104121029</v>
      </c>
      <c r="C124" t="s">
        <v>18</v>
      </c>
      <c r="D124" t="s">
        <v>5188</v>
      </c>
      <c r="E124" t="s">
        <v>2655</v>
      </c>
      <c r="F124" t="s">
        <v>19</v>
      </c>
      <c r="G124" t="s">
        <v>1476</v>
      </c>
      <c r="H124" s="3">
        <v>4714781020169</v>
      </c>
      <c r="I124" t="s">
        <v>135</v>
      </c>
      <c r="J124" t="s">
        <v>425</v>
      </c>
      <c r="K124">
        <v>1</v>
      </c>
      <c r="L124">
        <v>59</v>
      </c>
      <c r="N124" t="s">
        <v>195</v>
      </c>
      <c r="O124" s="6"/>
      <c r="P124" s="6">
        <v>423</v>
      </c>
      <c r="Q124" s="6" t="s">
        <v>1476</v>
      </c>
      <c r="R124" s="6" t="s">
        <v>1477</v>
      </c>
      <c r="T124" s="6">
        <v>183206</v>
      </c>
      <c r="U124" s="6" t="s">
        <v>2656</v>
      </c>
      <c r="V124" s="6" t="s">
        <v>2657</v>
      </c>
      <c r="W124" s="6"/>
      <c r="X124" s="6"/>
      <c r="Y124" s="6"/>
      <c r="Z124" t="s">
        <v>2653</v>
      </c>
    </row>
    <row r="125" spans="1:26">
      <c r="A125" s="1">
        <v>44298</v>
      </c>
      <c r="B125" s="2">
        <v>202104121029</v>
      </c>
      <c r="C125" t="s">
        <v>18</v>
      </c>
      <c r="D125" t="s">
        <v>5188</v>
      </c>
      <c r="E125" t="s">
        <v>2655</v>
      </c>
      <c r="F125" t="s">
        <v>19</v>
      </c>
      <c r="G125" t="s">
        <v>1476</v>
      </c>
      <c r="H125" s="3" t="s">
        <v>1474</v>
      </c>
      <c r="J125" t="s">
        <v>1475</v>
      </c>
      <c r="K125">
        <v>1</v>
      </c>
      <c r="L125">
        <v>65</v>
      </c>
      <c r="O125" s="6"/>
      <c r="P125" s="6"/>
      <c r="Q125" s="6"/>
      <c r="R125" s="6"/>
      <c r="T125" s="6"/>
      <c r="U125" s="6"/>
      <c r="V125" s="6"/>
      <c r="W125" s="6"/>
      <c r="X125" s="6"/>
      <c r="Y125" s="6"/>
      <c r="Z125"/>
    </row>
    <row r="126" spans="1:26">
      <c r="A126" s="1">
        <v>44298</v>
      </c>
      <c r="B126" s="2">
        <v>202104121030</v>
      </c>
      <c r="C126" t="s">
        <v>18</v>
      </c>
      <c r="D126" t="s">
        <v>5189</v>
      </c>
      <c r="E126" t="s">
        <v>2661</v>
      </c>
      <c r="F126" t="s">
        <v>19</v>
      </c>
      <c r="G126" t="s">
        <v>1476</v>
      </c>
      <c r="H126" s="3">
        <v>4714781021012</v>
      </c>
      <c r="I126" t="s">
        <v>2427</v>
      </c>
      <c r="J126" t="s">
        <v>1475</v>
      </c>
      <c r="K126">
        <v>3</v>
      </c>
      <c r="L126">
        <v>339</v>
      </c>
      <c r="N126" t="s">
        <v>168</v>
      </c>
      <c r="O126" s="6"/>
      <c r="P126" s="6">
        <v>1137</v>
      </c>
      <c r="Q126" s="6" t="s">
        <v>1476</v>
      </c>
      <c r="R126" s="6" t="s">
        <v>1477</v>
      </c>
      <c r="T126" s="6">
        <v>177201</v>
      </c>
      <c r="U126" s="6" t="s">
        <v>2662</v>
      </c>
      <c r="V126" s="6" t="s">
        <v>2663</v>
      </c>
      <c r="W126" s="6"/>
      <c r="X126" s="6"/>
      <c r="Y126" s="6"/>
      <c r="Z126" t="s">
        <v>2659</v>
      </c>
    </row>
    <row r="127" spans="1:26">
      <c r="A127" s="1">
        <v>44298</v>
      </c>
      <c r="B127" s="2">
        <v>202104121030</v>
      </c>
      <c r="C127" t="s">
        <v>18</v>
      </c>
      <c r="D127" t="s">
        <v>5189</v>
      </c>
      <c r="E127" t="s">
        <v>2661</v>
      </c>
      <c r="F127" t="s">
        <v>19</v>
      </c>
      <c r="G127" t="s">
        <v>1476</v>
      </c>
      <c r="H127" s="3">
        <v>4714781021029</v>
      </c>
      <c r="I127" t="s">
        <v>2427</v>
      </c>
      <c r="J127" t="s">
        <v>1475</v>
      </c>
      <c r="K127">
        <v>3</v>
      </c>
      <c r="L127">
        <v>399</v>
      </c>
      <c r="N127" t="s">
        <v>169</v>
      </c>
      <c r="O127" s="6"/>
      <c r="P127" s="6">
        <v>1137</v>
      </c>
      <c r="Q127" s="6" t="s">
        <v>1476</v>
      </c>
      <c r="R127" s="6" t="s">
        <v>1477</v>
      </c>
      <c r="T127" s="6">
        <v>177201</v>
      </c>
      <c r="U127" s="6" t="s">
        <v>2662</v>
      </c>
      <c r="V127" s="6" t="s">
        <v>2663</v>
      </c>
      <c r="W127" s="6"/>
      <c r="X127" s="6"/>
      <c r="Y127" s="6"/>
      <c r="Z127" t="s">
        <v>2659</v>
      </c>
    </row>
    <row r="128" spans="1:26">
      <c r="A128" s="1">
        <v>44298</v>
      </c>
      <c r="B128" s="2">
        <v>202104121030</v>
      </c>
      <c r="C128" t="s">
        <v>18</v>
      </c>
      <c r="D128" t="s">
        <v>5189</v>
      </c>
      <c r="E128" t="s">
        <v>2661</v>
      </c>
      <c r="F128" t="s">
        <v>19</v>
      </c>
      <c r="G128" t="s">
        <v>1476</v>
      </c>
      <c r="H128" s="3">
        <v>4714781021012</v>
      </c>
      <c r="I128" t="s">
        <v>2427</v>
      </c>
      <c r="J128" t="s">
        <v>1475</v>
      </c>
      <c r="K128">
        <v>2</v>
      </c>
      <c r="L128">
        <v>266</v>
      </c>
      <c r="N128" t="s">
        <v>939</v>
      </c>
      <c r="O128" s="6"/>
      <c r="P128" s="6">
        <v>1137</v>
      </c>
      <c r="Q128" s="6" t="s">
        <v>1476</v>
      </c>
      <c r="R128" s="6" t="s">
        <v>1477</v>
      </c>
      <c r="T128" s="6">
        <v>177201</v>
      </c>
      <c r="U128" s="6" t="s">
        <v>2662</v>
      </c>
      <c r="V128" s="6" t="s">
        <v>2663</v>
      </c>
      <c r="W128" s="6"/>
      <c r="X128" s="6"/>
      <c r="Y128" s="6"/>
      <c r="Z128" t="s">
        <v>2659</v>
      </c>
    </row>
    <row r="129" spans="1:26">
      <c r="A129" s="1">
        <v>44298</v>
      </c>
      <c r="B129" s="2">
        <v>202104121030</v>
      </c>
      <c r="C129" t="s">
        <v>18</v>
      </c>
      <c r="D129" t="s">
        <v>5189</v>
      </c>
      <c r="E129" t="s">
        <v>2661</v>
      </c>
      <c r="F129" t="s">
        <v>19</v>
      </c>
      <c r="G129" t="s">
        <v>1476</v>
      </c>
      <c r="H129" s="3">
        <v>4714781021029</v>
      </c>
      <c r="I129" t="s">
        <v>2427</v>
      </c>
      <c r="J129" t="s">
        <v>1475</v>
      </c>
      <c r="K129">
        <v>1</v>
      </c>
      <c r="L129">
        <v>133</v>
      </c>
      <c r="N129" t="s">
        <v>940</v>
      </c>
      <c r="O129" s="6"/>
      <c r="P129" s="6">
        <v>1137</v>
      </c>
      <c r="Q129" s="6" t="s">
        <v>1476</v>
      </c>
      <c r="R129" s="6" t="s">
        <v>1477</v>
      </c>
      <c r="T129" s="6">
        <v>177201</v>
      </c>
      <c r="U129" s="6" t="s">
        <v>2662</v>
      </c>
      <c r="V129" s="6" t="s">
        <v>2663</v>
      </c>
      <c r="W129" s="6"/>
      <c r="X129" s="6"/>
      <c r="Y129" s="6"/>
      <c r="Z129" t="s">
        <v>2659</v>
      </c>
    </row>
    <row r="130" spans="1:26">
      <c r="A130" s="1">
        <v>44298</v>
      </c>
      <c r="B130" s="2">
        <v>202104121031</v>
      </c>
      <c r="C130" t="s">
        <v>18</v>
      </c>
      <c r="D130" t="s">
        <v>5190</v>
      </c>
      <c r="E130" t="s">
        <v>2669</v>
      </c>
      <c r="F130" t="s">
        <v>19</v>
      </c>
      <c r="G130" t="s">
        <v>1940</v>
      </c>
      <c r="H130" s="3">
        <v>4714781020466</v>
      </c>
      <c r="I130" t="s">
        <v>1084</v>
      </c>
      <c r="J130" t="s">
        <v>425</v>
      </c>
      <c r="K130">
        <v>1</v>
      </c>
      <c r="L130">
        <v>168</v>
      </c>
      <c r="N130" t="s">
        <v>1981</v>
      </c>
      <c r="O130" s="6"/>
      <c r="P130" s="6">
        <v>337</v>
      </c>
      <c r="Q130" s="6" t="s">
        <v>1940</v>
      </c>
      <c r="R130" s="6" t="s">
        <v>1048</v>
      </c>
      <c r="T130" s="6"/>
      <c r="U130" s="6"/>
      <c r="V130" s="6"/>
      <c r="W130" s="6">
        <v>310</v>
      </c>
      <c r="X130" s="6" t="s">
        <v>2670</v>
      </c>
      <c r="Y130" s="6" t="s">
        <v>1995</v>
      </c>
      <c r="Z130" t="s">
        <v>2667</v>
      </c>
    </row>
    <row r="131" spans="1:26">
      <c r="A131" s="1">
        <v>44298</v>
      </c>
      <c r="B131" s="2">
        <v>202104121031</v>
      </c>
      <c r="C131" t="s">
        <v>18</v>
      </c>
      <c r="D131" t="s">
        <v>5190</v>
      </c>
      <c r="E131" t="s">
        <v>2669</v>
      </c>
      <c r="F131" t="s">
        <v>19</v>
      </c>
      <c r="G131" t="s">
        <v>1940</v>
      </c>
      <c r="H131" s="3">
        <v>4714781020794</v>
      </c>
      <c r="I131" t="s">
        <v>135</v>
      </c>
      <c r="J131" t="s">
        <v>425</v>
      </c>
      <c r="K131">
        <v>1</v>
      </c>
      <c r="L131">
        <v>109</v>
      </c>
      <c r="N131" t="s">
        <v>1490</v>
      </c>
      <c r="O131" s="6"/>
      <c r="P131" s="6">
        <v>337</v>
      </c>
      <c r="Q131" s="6" t="s">
        <v>1940</v>
      </c>
      <c r="R131" s="6" t="s">
        <v>1048</v>
      </c>
      <c r="T131" s="6"/>
      <c r="U131" s="6"/>
      <c r="V131" s="6"/>
      <c r="W131" s="6">
        <v>310</v>
      </c>
      <c r="X131" s="6" t="s">
        <v>2670</v>
      </c>
      <c r="Y131" s="6" t="s">
        <v>1995</v>
      </c>
      <c r="Z131" t="s">
        <v>2667</v>
      </c>
    </row>
    <row r="132" spans="1:26">
      <c r="A132" s="1">
        <v>44298</v>
      </c>
      <c r="B132" s="2">
        <v>202104121031</v>
      </c>
      <c r="C132" t="s">
        <v>18</v>
      </c>
      <c r="D132" t="s">
        <v>5190</v>
      </c>
      <c r="E132" t="s">
        <v>2669</v>
      </c>
      <c r="F132" t="s">
        <v>19</v>
      </c>
      <c r="G132" t="s">
        <v>1940</v>
      </c>
      <c r="H132" s="3" t="s">
        <v>1474</v>
      </c>
      <c r="J132" t="s">
        <v>1475</v>
      </c>
      <c r="K132">
        <v>1</v>
      </c>
      <c r="L132">
        <v>60</v>
      </c>
      <c r="O132" s="6"/>
      <c r="P132" s="6"/>
      <c r="Q132" s="6"/>
      <c r="R132" s="6"/>
      <c r="T132" s="6"/>
      <c r="U132" s="6"/>
      <c r="V132" s="6"/>
      <c r="W132" s="6"/>
      <c r="X132" s="6"/>
      <c r="Y132" s="6"/>
      <c r="Z132"/>
    </row>
    <row r="133" spans="1:26">
      <c r="A133" s="1">
        <v>44298</v>
      </c>
      <c r="B133" s="2">
        <v>202104121032</v>
      </c>
      <c r="C133" t="s">
        <v>18</v>
      </c>
      <c r="D133" t="s">
        <v>5191</v>
      </c>
      <c r="E133" t="s">
        <v>2674</v>
      </c>
      <c r="F133" t="s">
        <v>19</v>
      </c>
      <c r="G133" t="s">
        <v>1940</v>
      </c>
      <c r="H133" s="3" t="s">
        <v>126</v>
      </c>
      <c r="I133" t="s">
        <v>2424</v>
      </c>
      <c r="J133" t="s">
        <v>1475</v>
      </c>
      <c r="K133">
        <v>1</v>
      </c>
      <c r="L133">
        <v>340</v>
      </c>
      <c r="N133" t="s">
        <v>286</v>
      </c>
      <c r="O133" s="6"/>
      <c r="P133" s="6">
        <v>879</v>
      </c>
      <c r="Q133" s="6" t="s">
        <v>1940</v>
      </c>
      <c r="R133" s="6" t="s">
        <v>1495</v>
      </c>
      <c r="T133" s="6"/>
      <c r="U133" s="6"/>
      <c r="V133" s="6"/>
      <c r="W133" s="6">
        <v>813</v>
      </c>
      <c r="X133" s="6" t="s">
        <v>2675</v>
      </c>
      <c r="Y133" s="6"/>
      <c r="Z133" t="s">
        <v>2672</v>
      </c>
    </row>
    <row r="134" spans="1:26">
      <c r="A134" s="1">
        <v>44298</v>
      </c>
      <c r="B134" s="2">
        <v>202104121032</v>
      </c>
      <c r="C134" t="s">
        <v>18</v>
      </c>
      <c r="D134" t="s">
        <v>5191</v>
      </c>
      <c r="E134" t="s">
        <v>2674</v>
      </c>
      <c r="F134" t="s">
        <v>19</v>
      </c>
      <c r="G134" t="s">
        <v>1940</v>
      </c>
      <c r="H134" s="3" t="s">
        <v>128</v>
      </c>
      <c r="I134" t="s">
        <v>865</v>
      </c>
      <c r="J134" t="s">
        <v>1475</v>
      </c>
      <c r="K134">
        <v>1</v>
      </c>
      <c r="L134">
        <v>140</v>
      </c>
      <c r="N134" t="s">
        <v>289</v>
      </c>
      <c r="O134" s="6"/>
      <c r="P134" s="6">
        <v>879</v>
      </c>
      <c r="Q134" s="6" t="s">
        <v>1940</v>
      </c>
      <c r="R134" s="6" t="s">
        <v>1495</v>
      </c>
      <c r="T134" s="6"/>
      <c r="U134" s="6"/>
      <c r="V134" s="6"/>
      <c r="W134" s="6">
        <v>813</v>
      </c>
      <c r="X134" s="6" t="s">
        <v>2675</v>
      </c>
      <c r="Y134" s="6"/>
      <c r="Z134" t="s">
        <v>2672</v>
      </c>
    </row>
    <row r="135" spans="1:26">
      <c r="A135" s="1">
        <v>44298</v>
      </c>
      <c r="B135" s="2">
        <v>202104121032</v>
      </c>
      <c r="C135" t="s">
        <v>18</v>
      </c>
      <c r="D135" t="s">
        <v>5191</v>
      </c>
      <c r="E135" t="s">
        <v>2674</v>
      </c>
      <c r="F135" t="s">
        <v>19</v>
      </c>
      <c r="G135" t="s">
        <v>1940</v>
      </c>
      <c r="H135" s="3">
        <v>4714781021005</v>
      </c>
      <c r="I135" t="s">
        <v>2427</v>
      </c>
      <c r="J135" t="s">
        <v>1475</v>
      </c>
      <c r="K135">
        <v>1</v>
      </c>
      <c r="L135">
        <v>133</v>
      </c>
      <c r="N135" t="s">
        <v>167</v>
      </c>
      <c r="O135" s="6"/>
      <c r="P135" s="6">
        <v>879</v>
      </c>
      <c r="Q135" s="6" t="s">
        <v>1940</v>
      </c>
      <c r="R135" s="6" t="s">
        <v>1495</v>
      </c>
      <c r="T135" s="6"/>
      <c r="U135" s="6"/>
      <c r="V135" s="6"/>
      <c r="W135" s="6">
        <v>813</v>
      </c>
      <c r="X135" s="6" t="s">
        <v>2675</v>
      </c>
      <c r="Y135" s="6"/>
      <c r="Z135" t="s">
        <v>2672</v>
      </c>
    </row>
    <row r="136" spans="1:26">
      <c r="A136" s="1">
        <v>44298</v>
      </c>
      <c r="B136" s="2">
        <v>202104121032</v>
      </c>
      <c r="C136" t="s">
        <v>18</v>
      </c>
      <c r="D136" t="s">
        <v>5191</v>
      </c>
      <c r="E136" t="s">
        <v>2674</v>
      </c>
      <c r="F136" t="s">
        <v>19</v>
      </c>
      <c r="G136" t="s">
        <v>1940</v>
      </c>
      <c r="H136" s="3">
        <v>4714781021012</v>
      </c>
      <c r="I136" t="s">
        <v>2427</v>
      </c>
      <c r="J136" t="s">
        <v>1475</v>
      </c>
      <c r="K136">
        <v>1</v>
      </c>
      <c r="L136">
        <v>133</v>
      </c>
      <c r="N136" t="s">
        <v>168</v>
      </c>
      <c r="O136" s="6"/>
      <c r="P136" s="6">
        <v>879</v>
      </c>
      <c r="Q136" s="6" t="s">
        <v>1940</v>
      </c>
      <c r="R136" s="6" t="s">
        <v>1495</v>
      </c>
      <c r="T136" s="6"/>
      <c r="U136" s="6"/>
      <c r="V136" s="6"/>
      <c r="W136" s="6">
        <v>813</v>
      </c>
      <c r="X136" s="6" t="s">
        <v>2675</v>
      </c>
      <c r="Y136" s="6"/>
      <c r="Z136" t="s">
        <v>2672</v>
      </c>
    </row>
    <row r="137" spans="1:26">
      <c r="A137" s="1">
        <v>44298</v>
      </c>
      <c r="B137" s="2">
        <v>202104121032</v>
      </c>
      <c r="C137" t="s">
        <v>18</v>
      </c>
      <c r="D137" t="s">
        <v>5191</v>
      </c>
      <c r="E137" t="s">
        <v>2674</v>
      </c>
      <c r="F137" t="s">
        <v>19</v>
      </c>
      <c r="G137" t="s">
        <v>1940</v>
      </c>
      <c r="H137" s="3">
        <v>4714781021029</v>
      </c>
      <c r="I137" t="s">
        <v>2427</v>
      </c>
      <c r="J137" t="s">
        <v>1475</v>
      </c>
      <c r="K137">
        <v>1</v>
      </c>
      <c r="L137">
        <v>133</v>
      </c>
      <c r="N137" t="s">
        <v>169</v>
      </c>
      <c r="O137" s="6"/>
      <c r="P137" s="6">
        <v>879</v>
      </c>
      <c r="Q137" s="6" t="s">
        <v>1940</v>
      </c>
      <c r="R137" s="6" t="s">
        <v>1495</v>
      </c>
      <c r="T137" s="6"/>
      <c r="U137" s="6"/>
      <c r="V137" s="6"/>
      <c r="W137" s="6">
        <v>813</v>
      </c>
      <c r="X137" s="6" t="s">
        <v>2675</v>
      </c>
      <c r="Y137" s="6"/>
      <c r="Z137" t="s">
        <v>2672</v>
      </c>
    </row>
    <row r="138" spans="1:26">
      <c r="A138" s="1">
        <v>44298</v>
      </c>
      <c r="B138" s="2">
        <v>202104121033</v>
      </c>
      <c r="C138" t="s">
        <v>18</v>
      </c>
      <c r="D138" t="s">
        <v>5192</v>
      </c>
      <c r="E138" t="s">
        <v>2679</v>
      </c>
      <c r="F138" t="s">
        <v>19</v>
      </c>
      <c r="G138" t="s">
        <v>1476</v>
      </c>
      <c r="H138" s="3">
        <v>4714781020046</v>
      </c>
      <c r="I138" t="s">
        <v>150</v>
      </c>
      <c r="J138" t="s">
        <v>425</v>
      </c>
      <c r="K138">
        <v>1</v>
      </c>
      <c r="L138">
        <v>500</v>
      </c>
      <c r="N138" t="s">
        <v>2681</v>
      </c>
      <c r="O138" s="6"/>
      <c r="P138" s="6">
        <v>949</v>
      </c>
      <c r="Q138" s="6" t="s">
        <v>1476</v>
      </c>
      <c r="R138" s="6" t="s">
        <v>1495</v>
      </c>
      <c r="T138" s="6">
        <v>194077</v>
      </c>
      <c r="U138" s="6" t="s">
        <v>2683</v>
      </c>
      <c r="V138" s="6" t="s">
        <v>2684</v>
      </c>
      <c r="W138" s="6"/>
      <c r="X138" s="6"/>
      <c r="Y138" s="6"/>
      <c r="Z138" t="s">
        <v>2677</v>
      </c>
    </row>
    <row r="139" spans="1:26">
      <c r="A139" s="1">
        <v>44298</v>
      </c>
      <c r="B139" s="2">
        <v>202104121033</v>
      </c>
      <c r="C139" t="s">
        <v>18</v>
      </c>
      <c r="D139" t="s">
        <v>5192</v>
      </c>
      <c r="E139" t="s">
        <v>2679</v>
      </c>
      <c r="F139" t="s">
        <v>19</v>
      </c>
      <c r="G139" t="s">
        <v>1476</v>
      </c>
      <c r="H139" s="3">
        <v>4714781020268</v>
      </c>
      <c r="I139" t="s">
        <v>1472</v>
      </c>
      <c r="J139" t="s">
        <v>425</v>
      </c>
      <c r="K139">
        <v>1</v>
      </c>
      <c r="L139">
        <v>350</v>
      </c>
      <c r="N139" t="s">
        <v>1909</v>
      </c>
      <c r="O139" s="6"/>
      <c r="P139" s="6">
        <v>949</v>
      </c>
      <c r="Q139" s="6" t="s">
        <v>1476</v>
      </c>
      <c r="R139" s="6" t="s">
        <v>1495</v>
      </c>
      <c r="T139" s="6">
        <v>194077</v>
      </c>
      <c r="U139" s="6" t="s">
        <v>2683</v>
      </c>
      <c r="V139" s="6" t="s">
        <v>2684</v>
      </c>
      <c r="W139" s="6"/>
      <c r="X139" s="6"/>
      <c r="Y139" s="6"/>
      <c r="Z139" t="s">
        <v>2677</v>
      </c>
    </row>
    <row r="140" spans="1:26">
      <c r="A140" s="1">
        <v>44298</v>
      </c>
      <c r="B140" s="2">
        <v>202104121033</v>
      </c>
      <c r="C140" t="s">
        <v>18</v>
      </c>
      <c r="D140" t="s">
        <v>5192</v>
      </c>
      <c r="E140" t="s">
        <v>2679</v>
      </c>
      <c r="F140" t="s">
        <v>19</v>
      </c>
      <c r="G140" t="s">
        <v>1476</v>
      </c>
      <c r="H140" s="3">
        <v>4714781021401</v>
      </c>
      <c r="I140" t="s">
        <v>1174</v>
      </c>
      <c r="J140" t="s">
        <v>425</v>
      </c>
      <c r="K140">
        <v>1</v>
      </c>
      <c r="L140">
        <v>99</v>
      </c>
      <c r="N140" t="s">
        <v>2411</v>
      </c>
      <c r="O140" s="6"/>
      <c r="P140" s="6">
        <v>949</v>
      </c>
      <c r="Q140" s="6" t="s">
        <v>1476</v>
      </c>
      <c r="R140" s="6" t="s">
        <v>1495</v>
      </c>
      <c r="T140" s="6">
        <v>194077</v>
      </c>
      <c r="U140" s="6" t="s">
        <v>2683</v>
      </c>
      <c r="V140" s="6" t="s">
        <v>2684</v>
      </c>
      <c r="W140" s="6"/>
      <c r="X140" s="6"/>
      <c r="Y140" s="6"/>
      <c r="Z140" t="s">
        <v>2677</v>
      </c>
    </row>
    <row r="141" spans="1:26">
      <c r="A141" s="1">
        <v>44298</v>
      </c>
      <c r="B141" s="2">
        <v>202104121034</v>
      </c>
      <c r="C141" t="s">
        <v>18</v>
      </c>
      <c r="D141" t="s">
        <v>5193</v>
      </c>
      <c r="E141" t="s">
        <v>2688</v>
      </c>
      <c r="F141" t="s">
        <v>19</v>
      </c>
      <c r="G141" t="s">
        <v>1476</v>
      </c>
      <c r="H141" s="3">
        <v>4714781021005</v>
      </c>
      <c r="I141" t="s">
        <v>2427</v>
      </c>
      <c r="J141" t="s">
        <v>1475</v>
      </c>
      <c r="K141">
        <v>3</v>
      </c>
      <c r="L141">
        <v>379</v>
      </c>
      <c r="N141" t="s">
        <v>167</v>
      </c>
      <c r="O141" s="6"/>
      <c r="P141" s="6">
        <v>1137</v>
      </c>
      <c r="Q141" s="6" t="s">
        <v>1476</v>
      </c>
      <c r="R141" s="6" t="s">
        <v>1477</v>
      </c>
      <c r="T141" s="6">
        <v>189592</v>
      </c>
      <c r="U141" s="6" t="s">
        <v>2689</v>
      </c>
      <c r="V141" s="6" t="s">
        <v>2690</v>
      </c>
      <c r="W141" s="6"/>
      <c r="X141" s="6"/>
      <c r="Y141" s="6"/>
      <c r="Z141" t="s">
        <v>2686</v>
      </c>
    </row>
    <row r="142" spans="1:26">
      <c r="A142" s="1">
        <v>44298</v>
      </c>
      <c r="B142" s="2">
        <v>202104121034</v>
      </c>
      <c r="C142" t="s">
        <v>18</v>
      </c>
      <c r="D142" t="s">
        <v>5193</v>
      </c>
      <c r="E142" t="s">
        <v>2688</v>
      </c>
      <c r="F142" t="s">
        <v>19</v>
      </c>
      <c r="G142" t="s">
        <v>1476</v>
      </c>
      <c r="H142" s="3">
        <v>4714781021012</v>
      </c>
      <c r="I142" t="s">
        <v>2427</v>
      </c>
      <c r="J142" t="s">
        <v>1475</v>
      </c>
      <c r="K142">
        <v>3</v>
      </c>
      <c r="L142">
        <v>379</v>
      </c>
      <c r="N142" t="s">
        <v>168</v>
      </c>
      <c r="O142" s="6"/>
      <c r="P142" s="6">
        <v>1137</v>
      </c>
      <c r="Q142" s="6" t="s">
        <v>1476</v>
      </c>
      <c r="R142" s="6" t="s">
        <v>1477</v>
      </c>
      <c r="T142" s="6">
        <v>189592</v>
      </c>
      <c r="U142" s="6" t="s">
        <v>2689</v>
      </c>
      <c r="V142" s="6" t="s">
        <v>2690</v>
      </c>
      <c r="W142" s="6"/>
      <c r="X142" s="6"/>
      <c r="Y142" s="6"/>
      <c r="Z142" t="s">
        <v>2686</v>
      </c>
    </row>
    <row r="143" spans="1:26">
      <c r="A143" s="1">
        <v>44298</v>
      </c>
      <c r="B143" s="2">
        <v>202104121034</v>
      </c>
      <c r="C143" t="s">
        <v>18</v>
      </c>
      <c r="D143" t="s">
        <v>5193</v>
      </c>
      <c r="E143" t="s">
        <v>2688</v>
      </c>
      <c r="F143" t="s">
        <v>19</v>
      </c>
      <c r="G143" t="s">
        <v>1476</v>
      </c>
      <c r="H143" s="3">
        <v>4714781021029</v>
      </c>
      <c r="I143" t="s">
        <v>2427</v>
      </c>
      <c r="J143" t="s">
        <v>1475</v>
      </c>
      <c r="K143">
        <v>3</v>
      </c>
      <c r="L143">
        <v>379</v>
      </c>
      <c r="N143" t="s">
        <v>169</v>
      </c>
      <c r="O143" s="6"/>
      <c r="P143" s="6">
        <v>1137</v>
      </c>
      <c r="Q143" s="6" t="s">
        <v>1476</v>
      </c>
      <c r="R143" s="6" t="s">
        <v>1477</v>
      </c>
      <c r="T143" s="6">
        <v>189592</v>
      </c>
      <c r="U143" s="6" t="s">
        <v>2689</v>
      </c>
      <c r="V143" s="6" t="s">
        <v>2690</v>
      </c>
      <c r="W143" s="6"/>
      <c r="X143" s="6"/>
      <c r="Y143" s="6"/>
      <c r="Z143" t="s">
        <v>2686</v>
      </c>
    </row>
    <row r="144" spans="1:26">
      <c r="A144" s="1">
        <v>44298</v>
      </c>
      <c r="B144" s="2">
        <v>202104121035</v>
      </c>
      <c r="C144" t="s">
        <v>18</v>
      </c>
      <c r="D144" t="s">
        <v>5194</v>
      </c>
      <c r="E144" t="s">
        <v>2694</v>
      </c>
      <c r="F144" t="s">
        <v>19</v>
      </c>
      <c r="G144" t="s">
        <v>1940</v>
      </c>
      <c r="H144" s="3">
        <v>4714781021005</v>
      </c>
      <c r="I144" t="s">
        <v>2485</v>
      </c>
      <c r="J144" t="s">
        <v>1475</v>
      </c>
      <c r="K144">
        <v>5</v>
      </c>
      <c r="L144">
        <v>632</v>
      </c>
      <c r="N144" t="s">
        <v>167</v>
      </c>
      <c r="O144" s="6"/>
      <c r="P144" s="6">
        <v>1895</v>
      </c>
      <c r="Q144" s="6" t="s">
        <v>1940</v>
      </c>
      <c r="R144" s="6" t="s">
        <v>1048</v>
      </c>
      <c r="T144" s="6"/>
      <c r="U144" s="6"/>
      <c r="V144" s="6"/>
      <c r="W144" s="6">
        <v>900</v>
      </c>
      <c r="X144" s="6" t="s">
        <v>2695</v>
      </c>
      <c r="Y144" s="6"/>
      <c r="Z144" t="s">
        <v>2692</v>
      </c>
    </row>
    <row r="145" spans="1:26">
      <c r="A145" s="1">
        <v>44298</v>
      </c>
      <c r="B145" s="2">
        <v>202104121035</v>
      </c>
      <c r="C145" t="s">
        <v>18</v>
      </c>
      <c r="D145" t="s">
        <v>5194</v>
      </c>
      <c r="E145" t="s">
        <v>2694</v>
      </c>
      <c r="F145" t="s">
        <v>19</v>
      </c>
      <c r="G145" t="s">
        <v>1940</v>
      </c>
      <c r="H145" s="3">
        <v>4714781021012</v>
      </c>
      <c r="I145" t="s">
        <v>2427</v>
      </c>
      <c r="J145" t="s">
        <v>1475</v>
      </c>
      <c r="K145">
        <v>5</v>
      </c>
      <c r="L145">
        <v>632</v>
      </c>
      <c r="N145" t="s">
        <v>168</v>
      </c>
      <c r="O145" s="6"/>
      <c r="P145" s="6">
        <v>1895</v>
      </c>
      <c r="Q145" s="6" t="s">
        <v>1940</v>
      </c>
      <c r="R145" s="6" t="s">
        <v>1048</v>
      </c>
      <c r="T145" s="6"/>
      <c r="U145" s="6"/>
      <c r="V145" s="6"/>
      <c r="W145" s="6">
        <v>900</v>
      </c>
      <c r="X145" s="6" t="s">
        <v>2695</v>
      </c>
      <c r="Y145" s="6"/>
      <c r="Z145" t="s">
        <v>2692</v>
      </c>
    </row>
    <row r="146" spans="1:26">
      <c r="A146" s="1">
        <v>44298</v>
      </c>
      <c r="B146" s="2">
        <v>202104121035</v>
      </c>
      <c r="C146" t="s">
        <v>18</v>
      </c>
      <c r="D146" t="s">
        <v>5194</v>
      </c>
      <c r="E146" t="s">
        <v>2694</v>
      </c>
      <c r="F146" t="s">
        <v>19</v>
      </c>
      <c r="G146" t="s">
        <v>1940</v>
      </c>
      <c r="H146" s="3">
        <v>4714781021029</v>
      </c>
      <c r="I146" t="s">
        <v>2427</v>
      </c>
      <c r="J146" t="s">
        <v>1475</v>
      </c>
      <c r="K146">
        <v>5</v>
      </c>
      <c r="L146">
        <v>631</v>
      </c>
      <c r="N146" t="s">
        <v>169</v>
      </c>
      <c r="O146" s="6"/>
      <c r="P146" s="6">
        <v>1895</v>
      </c>
      <c r="Q146" s="6" t="s">
        <v>1940</v>
      </c>
      <c r="R146" s="6" t="s">
        <v>1048</v>
      </c>
      <c r="T146" s="6"/>
      <c r="U146" s="6"/>
      <c r="V146" s="6"/>
      <c r="W146" s="6">
        <v>900</v>
      </c>
      <c r="X146" s="6" t="s">
        <v>2695</v>
      </c>
      <c r="Y146" s="6"/>
      <c r="Z146" t="s">
        <v>2692</v>
      </c>
    </row>
    <row r="147" spans="1:26">
      <c r="A147" s="1">
        <v>44298</v>
      </c>
      <c r="B147" s="2">
        <v>202104121036</v>
      </c>
      <c r="C147" t="s">
        <v>18</v>
      </c>
      <c r="D147" t="s">
        <v>5195</v>
      </c>
      <c r="E147" t="s">
        <v>2699</v>
      </c>
      <c r="F147" t="s">
        <v>19</v>
      </c>
      <c r="G147" t="s">
        <v>1476</v>
      </c>
      <c r="H147" s="3" t="s">
        <v>128</v>
      </c>
      <c r="I147" t="s">
        <v>865</v>
      </c>
      <c r="J147" t="s">
        <v>1475</v>
      </c>
      <c r="K147">
        <v>1</v>
      </c>
      <c r="L147">
        <v>140</v>
      </c>
      <c r="N147" t="s">
        <v>289</v>
      </c>
      <c r="O147" s="6"/>
      <c r="P147" s="6">
        <v>938</v>
      </c>
      <c r="Q147" s="6" t="s">
        <v>1476</v>
      </c>
      <c r="R147" s="6" t="s">
        <v>1477</v>
      </c>
      <c r="T147" s="6">
        <v>217503</v>
      </c>
      <c r="U147" s="6" t="s">
        <v>2700</v>
      </c>
      <c r="V147" s="6" t="s">
        <v>2701</v>
      </c>
      <c r="W147" s="6"/>
      <c r="X147" s="6"/>
      <c r="Y147" s="6"/>
      <c r="Z147" t="s">
        <v>2697</v>
      </c>
    </row>
    <row r="148" spans="1:26">
      <c r="A148" s="1">
        <v>44298</v>
      </c>
      <c r="B148" s="2">
        <v>202104121036</v>
      </c>
      <c r="C148" t="s">
        <v>18</v>
      </c>
      <c r="D148" t="s">
        <v>5195</v>
      </c>
      <c r="E148" t="s">
        <v>2699</v>
      </c>
      <c r="F148" t="s">
        <v>19</v>
      </c>
      <c r="G148" t="s">
        <v>1476</v>
      </c>
      <c r="H148" s="3" t="s">
        <v>127</v>
      </c>
      <c r="I148" t="s">
        <v>5159</v>
      </c>
      <c r="J148" t="s">
        <v>1475</v>
      </c>
      <c r="K148">
        <v>1</v>
      </c>
      <c r="L148">
        <v>140</v>
      </c>
      <c r="N148" t="s">
        <v>287</v>
      </c>
      <c r="O148" s="6"/>
      <c r="P148" s="6">
        <v>938</v>
      </c>
      <c r="Q148" s="6" t="s">
        <v>1476</v>
      </c>
      <c r="R148" s="6" t="s">
        <v>1477</v>
      </c>
      <c r="T148" s="6">
        <v>217503</v>
      </c>
      <c r="U148" s="6" t="s">
        <v>2700</v>
      </c>
      <c r="V148" s="6" t="s">
        <v>2701</v>
      </c>
      <c r="W148" s="6"/>
      <c r="X148" s="6"/>
      <c r="Y148" s="6"/>
      <c r="Z148" t="s">
        <v>2697</v>
      </c>
    </row>
    <row r="149" spans="1:26">
      <c r="A149" s="1">
        <v>44298</v>
      </c>
      <c r="B149" s="2">
        <v>202104121036</v>
      </c>
      <c r="C149" t="s">
        <v>18</v>
      </c>
      <c r="D149" t="s">
        <v>5195</v>
      </c>
      <c r="E149" t="s">
        <v>2699</v>
      </c>
      <c r="F149" t="s">
        <v>19</v>
      </c>
      <c r="G149" t="s">
        <v>1476</v>
      </c>
      <c r="H149" s="3" t="s">
        <v>21</v>
      </c>
      <c r="I149" t="s">
        <v>1084</v>
      </c>
      <c r="J149" t="s">
        <v>1475</v>
      </c>
      <c r="K149">
        <v>1</v>
      </c>
      <c r="L149">
        <v>150</v>
      </c>
      <c r="N149" t="s">
        <v>22</v>
      </c>
      <c r="O149" s="6"/>
      <c r="P149" s="6">
        <v>938</v>
      </c>
      <c r="Q149" s="6" t="s">
        <v>1476</v>
      </c>
      <c r="R149" s="6" t="s">
        <v>1477</v>
      </c>
      <c r="T149" s="6">
        <v>217503</v>
      </c>
      <c r="U149" s="6" t="s">
        <v>2700</v>
      </c>
      <c r="V149" s="6" t="s">
        <v>2701</v>
      </c>
      <c r="W149" s="6"/>
      <c r="X149" s="6"/>
      <c r="Y149" s="6"/>
      <c r="Z149" t="s">
        <v>2697</v>
      </c>
    </row>
    <row r="150" spans="1:26">
      <c r="A150" s="1">
        <v>44298</v>
      </c>
      <c r="B150" s="2">
        <v>202104121036</v>
      </c>
      <c r="C150" t="s">
        <v>18</v>
      </c>
      <c r="D150" t="s">
        <v>5195</v>
      </c>
      <c r="E150" t="s">
        <v>2699</v>
      </c>
      <c r="F150" t="s">
        <v>19</v>
      </c>
      <c r="G150" t="s">
        <v>1476</v>
      </c>
      <c r="H150" s="3" t="s">
        <v>33</v>
      </c>
      <c r="I150" t="s">
        <v>1812</v>
      </c>
      <c r="J150" t="s">
        <v>1475</v>
      </c>
      <c r="K150">
        <v>1</v>
      </c>
      <c r="L150">
        <v>150</v>
      </c>
      <c r="N150" t="s">
        <v>34</v>
      </c>
      <c r="O150" s="6"/>
      <c r="P150" s="6">
        <v>938</v>
      </c>
      <c r="Q150" s="6" t="s">
        <v>1476</v>
      </c>
      <c r="R150" s="6" t="s">
        <v>1477</v>
      </c>
      <c r="T150" s="6">
        <v>217503</v>
      </c>
      <c r="U150" s="6" t="s">
        <v>2700</v>
      </c>
      <c r="V150" s="6" t="s">
        <v>2701</v>
      </c>
      <c r="W150" s="6"/>
      <c r="X150" s="6"/>
      <c r="Y150" s="6"/>
      <c r="Z150" t="s">
        <v>2697</v>
      </c>
    </row>
    <row r="151" spans="1:26">
      <c r="A151" s="1">
        <v>44298</v>
      </c>
      <c r="B151" s="2">
        <v>202104121036</v>
      </c>
      <c r="C151" t="s">
        <v>18</v>
      </c>
      <c r="D151" t="s">
        <v>5195</v>
      </c>
      <c r="E151" t="s">
        <v>2699</v>
      </c>
      <c r="F151" t="s">
        <v>19</v>
      </c>
      <c r="G151" t="s">
        <v>1476</v>
      </c>
      <c r="H151" s="3" t="s">
        <v>35</v>
      </c>
      <c r="I151" t="s">
        <v>1171</v>
      </c>
      <c r="J151" t="s">
        <v>1475</v>
      </c>
      <c r="K151">
        <v>1</v>
      </c>
      <c r="L151">
        <v>150</v>
      </c>
      <c r="N151" t="s">
        <v>36</v>
      </c>
      <c r="O151" s="6"/>
      <c r="P151" s="6">
        <v>938</v>
      </c>
      <c r="Q151" s="6" t="s">
        <v>1476</v>
      </c>
      <c r="R151" s="6" t="s">
        <v>1477</v>
      </c>
      <c r="T151" s="6">
        <v>217503</v>
      </c>
      <c r="U151" s="6" t="s">
        <v>2700</v>
      </c>
      <c r="V151" s="6" t="s">
        <v>2701</v>
      </c>
      <c r="W151" s="6"/>
      <c r="X151" s="6"/>
      <c r="Y151" s="6"/>
      <c r="Z151" t="s">
        <v>2697</v>
      </c>
    </row>
    <row r="152" spans="1:26">
      <c r="A152" s="1">
        <v>44298</v>
      </c>
      <c r="B152" s="2">
        <v>202104121036</v>
      </c>
      <c r="C152" t="s">
        <v>18</v>
      </c>
      <c r="D152" t="s">
        <v>5195</v>
      </c>
      <c r="E152" t="s">
        <v>2699</v>
      </c>
      <c r="F152" t="s">
        <v>19</v>
      </c>
      <c r="G152" t="s">
        <v>1476</v>
      </c>
      <c r="H152" s="3">
        <v>4714781021029</v>
      </c>
      <c r="I152" t="s">
        <v>2427</v>
      </c>
      <c r="J152" t="s">
        <v>425</v>
      </c>
      <c r="K152">
        <v>1</v>
      </c>
      <c r="L152">
        <v>149</v>
      </c>
      <c r="N152" t="s">
        <v>1505</v>
      </c>
      <c r="O152" s="6"/>
      <c r="P152" s="6">
        <v>938</v>
      </c>
      <c r="Q152" s="6" t="s">
        <v>1476</v>
      </c>
      <c r="R152" s="6" t="s">
        <v>1477</v>
      </c>
      <c r="T152" s="6">
        <v>217503</v>
      </c>
      <c r="U152" s="6" t="s">
        <v>2700</v>
      </c>
      <c r="V152" s="6" t="s">
        <v>2701</v>
      </c>
      <c r="W152" s="6"/>
      <c r="X152" s="6"/>
      <c r="Y152" s="6"/>
      <c r="Z152" t="s">
        <v>2697</v>
      </c>
    </row>
    <row r="153" spans="1:26">
      <c r="A153" s="1">
        <v>44298</v>
      </c>
      <c r="B153" s="2">
        <v>202104121036</v>
      </c>
      <c r="C153" t="s">
        <v>18</v>
      </c>
      <c r="D153" t="s">
        <v>5195</v>
      </c>
      <c r="E153" t="s">
        <v>2699</v>
      </c>
      <c r="F153" t="s">
        <v>19</v>
      </c>
      <c r="G153" t="s">
        <v>1476</v>
      </c>
      <c r="H153" s="3">
        <v>4714781021241</v>
      </c>
      <c r="I153" t="s">
        <v>859</v>
      </c>
      <c r="J153" t="s">
        <v>425</v>
      </c>
      <c r="K153">
        <v>1</v>
      </c>
      <c r="L153">
        <v>59</v>
      </c>
      <c r="N153" t="s">
        <v>2417</v>
      </c>
      <c r="O153" s="6"/>
      <c r="P153" s="6">
        <v>938</v>
      </c>
      <c r="Q153" s="6" t="s">
        <v>1476</v>
      </c>
      <c r="R153" s="6" t="s">
        <v>1477</v>
      </c>
      <c r="T153" s="6">
        <v>217503</v>
      </c>
      <c r="U153" s="6" t="s">
        <v>2700</v>
      </c>
      <c r="V153" s="6" t="s">
        <v>2701</v>
      </c>
      <c r="W153" s="6"/>
      <c r="X153" s="6"/>
      <c r="Y153" s="6"/>
      <c r="Z153" t="s">
        <v>2697</v>
      </c>
    </row>
    <row r="154" spans="1:26">
      <c r="A154" s="1">
        <v>44298</v>
      </c>
      <c r="B154" s="2">
        <v>202104121037</v>
      </c>
      <c r="C154" t="s">
        <v>18</v>
      </c>
      <c r="D154" t="s">
        <v>5196</v>
      </c>
      <c r="E154" t="s">
        <v>2705</v>
      </c>
      <c r="F154" t="s">
        <v>19</v>
      </c>
      <c r="G154" t="s">
        <v>1476</v>
      </c>
      <c r="H154" s="3" t="s">
        <v>90</v>
      </c>
      <c r="I154" t="s">
        <v>1467</v>
      </c>
      <c r="J154" t="s">
        <v>1475</v>
      </c>
      <c r="K154">
        <v>3</v>
      </c>
      <c r="L154">
        <v>150</v>
      </c>
      <c r="N154" t="s">
        <v>282</v>
      </c>
      <c r="O154" s="6"/>
      <c r="P154" s="6">
        <v>834</v>
      </c>
      <c r="Q154" s="6" t="s">
        <v>1476</v>
      </c>
      <c r="R154" s="6" t="s">
        <v>1477</v>
      </c>
      <c r="T154" s="6">
        <v>180735</v>
      </c>
      <c r="U154" s="6" t="s">
        <v>2706</v>
      </c>
      <c r="V154" s="6" t="s">
        <v>2707</v>
      </c>
      <c r="W154" s="6"/>
      <c r="X154" s="6"/>
      <c r="Y154" s="6"/>
      <c r="Z154" t="s">
        <v>2703</v>
      </c>
    </row>
    <row r="155" spans="1:26">
      <c r="A155" s="1">
        <v>44298</v>
      </c>
      <c r="B155" s="2">
        <v>202104121037</v>
      </c>
      <c r="C155" t="s">
        <v>18</v>
      </c>
      <c r="D155" t="s">
        <v>5196</v>
      </c>
      <c r="E155" t="s">
        <v>2705</v>
      </c>
      <c r="F155" t="s">
        <v>19</v>
      </c>
      <c r="G155" t="s">
        <v>1476</v>
      </c>
      <c r="H155" s="3" t="s">
        <v>92</v>
      </c>
      <c r="I155" t="s">
        <v>135</v>
      </c>
      <c r="J155" t="s">
        <v>1475</v>
      </c>
      <c r="K155">
        <v>3</v>
      </c>
      <c r="L155">
        <v>150</v>
      </c>
      <c r="N155" t="s">
        <v>195</v>
      </c>
      <c r="O155" s="6"/>
      <c r="P155" s="6">
        <v>834</v>
      </c>
      <c r="Q155" s="6" t="s">
        <v>1476</v>
      </c>
      <c r="R155" s="6" t="s">
        <v>1477</v>
      </c>
      <c r="T155" s="6">
        <v>180735</v>
      </c>
      <c r="U155" s="6" t="s">
        <v>2706</v>
      </c>
      <c r="V155" s="6" t="s">
        <v>2707</v>
      </c>
      <c r="W155" s="6"/>
      <c r="X155" s="6"/>
      <c r="Y155" s="6"/>
      <c r="Z155" t="s">
        <v>2703</v>
      </c>
    </row>
    <row r="156" spans="1:26">
      <c r="A156" s="1">
        <v>44298</v>
      </c>
      <c r="B156" s="2">
        <v>202104121037</v>
      </c>
      <c r="C156" t="s">
        <v>18</v>
      </c>
      <c r="D156" t="s">
        <v>5196</v>
      </c>
      <c r="E156" t="s">
        <v>2705</v>
      </c>
      <c r="F156" t="s">
        <v>19</v>
      </c>
      <c r="G156" t="s">
        <v>1476</v>
      </c>
      <c r="H156" s="3">
        <v>4714781021227</v>
      </c>
      <c r="I156" t="s">
        <v>859</v>
      </c>
      <c r="J156" t="s">
        <v>1475</v>
      </c>
      <c r="K156">
        <v>1</v>
      </c>
      <c r="L156">
        <v>66</v>
      </c>
      <c r="N156" t="s">
        <v>862</v>
      </c>
      <c r="O156" s="6"/>
      <c r="P156" s="6">
        <v>834</v>
      </c>
      <c r="Q156" s="6" t="s">
        <v>1476</v>
      </c>
      <c r="R156" s="6" t="s">
        <v>1477</v>
      </c>
      <c r="T156" s="6">
        <v>180735</v>
      </c>
      <c r="U156" s="6" t="s">
        <v>2706</v>
      </c>
      <c r="V156" s="6" t="s">
        <v>2707</v>
      </c>
      <c r="W156" s="6"/>
      <c r="X156" s="6"/>
      <c r="Y156" s="6"/>
      <c r="Z156" t="s">
        <v>2703</v>
      </c>
    </row>
    <row r="157" spans="1:26">
      <c r="A157" s="1">
        <v>44298</v>
      </c>
      <c r="B157" s="2">
        <v>202104121037</v>
      </c>
      <c r="C157" t="s">
        <v>18</v>
      </c>
      <c r="D157" t="s">
        <v>5196</v>
      </c>
      <c r="E157" t="s">
        <v>2705</v>
      </c>
      <c r="F157" t="s">
        <v>19</v>
      </c>
      <c r="G157" t="s">
        <v>1476</v>
      </c>
      <c r="H157" s="3">
        <v>4714781021234</v>
      </c>
      <c r="I157" t="s">
        <v>865</v>
      </c>
      <c r="J157" t="s">
        <v>1475</v>
      </c>
      <c r="K157">
        <v>1</v>
      </c>
      <c r="L157">
        <v>66</v>
      </c>
      <c r="N157" t="s">
        <v>864</v>
      </c>
      <c r="O157" s="6"/>
      <c r="P157" s="6">
        <v>834</v>
      </c>
      <c r="Q157" s="6" t="s">
        <v>1476</v>
      </c>
      <c r="R157" s="6" t="s">
        <v>1477</v>
      </c>
      <c r="T157" s="6">
        <v>180735</v>
      </c>
      <c r="U157" s="6" t="s">
        <v>2706</v>
      </c>
      <c r="V157" s="6" t="s">
        <v>2707</v>
      </c>
      <c r="W157" s="6"/>
      <c r="X157" s="6"/>
      <c r="Y157" s="6"/>
      <c r="Z157" t="s">
        <v>2703</v>
      </c>
    </row>
    <row r="158" spans="1:26">
      <c r="A158" s="1">
        <v>44298</v>
      </c>
      <c r="B158" s="2">
        <v>202104121037</v>
      </c>
      <c r="C158" t="s">
        <v>18</v>
      </c>
      <c r="D158" t="s">
        <v>5196</v>
      </c>
      <c r="E158" t="s">
        <v>2705</v>
      </c>
      <c r="F158" t="s">
        <v>19</v>
      </c>
      <c r="G158" t="s">
        <v>1476</v>
      </c>
      <c r="H158" s="3">
        <v>4714781021241</v>
      </c>
      <c r="I158" t="s">
        <v>859</v>
      </c>
      <c r="J158" t="s">
        <v>1475</v>
      </c>
      <c r="K158">
        <v>1</v>
      </c>
      <c r="L158">
        <v>67</v>
      </c>
      <c r="N158" t="s">
        <v>867</v>
      </c>
      <c r="O158" s="6"/>
      <c r="P158" s="6">
        <v>834</v>
      </c>
      <c r="Q158" s="6" t="s">
        <v>1476</v>
      </c>
      <c r="R158" s="6" t="s">
        <v>1477</v>
      </c>
      <c r="T158" s="6">
        <v>180735</v>
      </c>
      <c r="U158" s="6" t="s">
        <v>2706</v>
      </c>
      <c r="V158" s="6" t="s">
        <v>2707</v>
      </c>
      <c r="W158" s="6"/>
      <c r="X158" s="6"/>
      <c r="Y158" s="6"/>
      <c r="Z158" t="s">
        <v>2703</v>
      </c>
    </row>
    <row r="159" spans="1:26">
      <c r="A159" s="1">
        <v>44298</v>
      </c>
      <c r="B159" s="2">
        <v>202104121037</v>
      </c>
      <c r="C159" t="s">
        <v>18</v>
      </c>
      <c r="D159" t="s">
        <v>5196</v>
      </c>
      <c r="E159" t="s">
        <v>2705</v>
      </c>
      <c r="F159" t="s">
        <v>19</v>
      </c>
      <c r="G159" t="s">
        <v>1476</v>
      </c>
      <c r="H159" s="3" t="s">
        <v>116</v>
      </c>
      <c r="I159" t="s">
        <v>119</v>
      </c>
      <c r="J159" t="s">
        <v>1475</v>
      </c>
      <c r="K159">
        <v>1</v>
      </c>
      <c r="L159">
        <v>140</v>
      </c>
      <c r="N159" t="s">
        <v>268</v>
      </c>
      <c r="O159" s="6"/>
      <c r="P159" s="6">
        <v>834</v>
      </c>
      <c r="Q159" s="6" t="s">
        <v>1476</v>
      </c>
      <c r="R159" s="6" t="s">
        <v>1477</v>
      </c>
      <c r="T159" s="6">
        <v>180735</v>
      </c>
      <c r="U159" s="6" t="s">
        <v>2706</v>
      </c>
      <c r="V159" s="6" t="s">
        <v>2707</v>
      </c>
      <c r="W159" s="6"/>
      <c r="X159" s="6"/>
      <c r="Y159" s="6"/>
      <c r="Z159" t="s">
        <v>2703</v>
      </c>
    </row>
    <row r="160" spans="1:26">
      <c r="A160" s="1">
        <v>44298</v>
      </c>
      <c r="B160" s="2">
        <v>202104121037</v>
      </c>
      <c r="C160" t="s">
        <v>18</v>
      </c>
      <c r="D160" t="s">
        <v>5196</v>
      </c>
      <c r="E160" t="s">
        <v>2705</v>
      </c>
      <c r="F160" t="s">
        <v>19</v>
      </c>
      <c r="G160" t="s">
        <v>1476</v>
      </c>
      <c r="H160" s="3" t="s">
        <v>117</v>
      </c>
      <c r="I160" t="s">
        <v>1303</v>
      </c>
      <c r="J160" t="s">
        <v>1475</v>
      </c>
      <c r="K160">
        <v>1</v>
      </c>
      <c r="L160">
        <v>195</v>
      </c>
      <c r="N160" t="s">
        <v>269</v>
      </c>
      <c r="O160" s="6"/>
      <c r="P160" s="6">
        <v>834</v>
      </c>
      <c r="Q160" s="6" t="s">
        <v>1476</v>
      </c>
      <c r="R160" s="6" t="s">
        <v>1477</v>
      </c>
      <c r="T160" s="6">
        <v>180735</v>
      </c>
      <c r="U160" s="6" t="s">
        <v>2706</v>
      </c>
      <c r="V160" s="6" t="s">
        <v>2707</v>
      </c>
      <c r="W160" s="6"/>
      <c r="X160" s="6"/>
      <c r="Y160" s="6"/>
      <c r="Z160" t="s">
        <v>2703</v>
      </c>
    </row>
    <row r="161" spans="1:26">
      <c r="A161" s="1">
        <v>44298</v>
      </c>
      <c r="B161" s="2">
        <v>202104121038</v>
      </c>
      <c r="C161" t="s">
        <v>18</v>
      </c>
      <c r="D161" t="s">
        <v>2486</v>
      </c>
      <c r="E161" t="s">
        <v>2713</v>
      </c>
      <c r="F161" t="s">
        <v>19</v>
      </c>
      <c r="G161" t="s">
        <v>1940</v>
      </c>
      <c r="H161" s="3">
        <v>4714781021227</v>
      </c>
      <c r="I161" t="s">
        <v>859</v>
      </c>
      <c r="J161" t="s">
        <v>1475</v>
      </c>
      <c r="K161">
        <v>1</v>
      </c>
      <c r="L161">
        <v>14</v>
      </c>
      <c r="N161" t="s">
        <v>862</v>
      </c>
      <c r="O161" s="6"/>
      <c r="P161" s="6">
        <v>2962</v>
      </c>
      <c r="Q161" s="6" t="s">
        <v>1940</v>
      </c>
      <c r="R161" s="6" t="s">
        <v>1048</v>
      </c>
      <c r="T161" s="6"/>
      <c r="U161" s="6"/>
      <c r="V161" s="6"/>
      <c r="W161" s="6">
        <v>408</v>
      </c>
      <c r="X161" s="6" t="s">
        <v>2714</v>
      </c>
      <c r="Y161" s="6" t="s">
        <v>2715</v>
      </c>
      <c r="Z161" t="s">
        <v>2712</v>
      </c>
    </row>
    <row r="162" spans="1:26">
      <c r="A162" s="1">
        <v>44298</v>
      </c>
      <c r="B162" s="2">
        <v>202104121038</v>
      </c>
      <c r="C162" t="s">
        <v>18</v>
      </c>
      <c r="D162" t="s">
        <v>2486</v>
      </c>
      <c r="E162" t="s">
        <v>2713</v>
      </c>
      <c r="F162" t="s">
        <v>19</v>
      </c>
      <c r="G162" t="s">
        <v>1940</v>
      </c>
      <c r="H162" s="3">
        <v>4714781021234</v>
      </c>
      <c r="I162" t="s">
        <v>865</v>
      </c>
      <c r="J162" t="s">
        <v>1475</v>
      </c>
      <c r="K162">
        <v>1</v>
      </c>
      <c r="L162">
        <v>14</v>
      </c>
      <c r="N162" t="s">
        <v>864</v>
      </c>
      <c r="O162" s="6"/>
      <c r="P162" s="6">
        <v>2962</v>
      </c>
      <c r="Q162" s="6" t="s">
        <v>1940</v>
      </c>
      <c r="R162" s="6" t="s">
        <v>1048</v>
      </c>
      <c r="T162" s="6"/>
      <c r="U162" s="6"/>
      <c r="V162" s="6"/>
      <c r="W162" s="6">
        <v>408</v>
      </c>
      <c r="X162" s="6" t="s">
        <v>2714</v>
      </c>
      <c r="Y162" s="6" t="s">
        <v>2715</v>
      </c>
      <c r="Z162" t="s">
        <v>2712</v>
      </c>
    </row>
    <row r="163" spans="1:26">
      <c r="A163" s="1">
        <v>44298</v>
      </c>
      <c r="B163" s="2">
        <v>202104121038</v>
      </c>
      <c r="C163" t="s">
        <v>18</v>
      </c>
      <c r="D163" t="s">
        <v>2486</v>
      </c>
      <c r="E163" t="s">
        <v>2713</v>
      </c>
      <c r="F163" t="s">
        <v>19</v>
      </c>
      <c r="G163" t="s">
        <v>1940</v>
      </c>
      <c r="H163" s="3">
        <v>4714781021241</v>
      </c>
      <c r="I163" t="s">
        <v>859</v>
      </c>
      <c r="J163" t="s">
        <v>1475</v>
      </c>
      <c r="K163">
        <v>1</v>
      </c>
      <c r="L163">
        <v>15</v>
      </c>
      <c r="N163" t="s">
        <v>867</v>
      </c>
      <c r="O163" s="6"/>
      <c r="P163" s="6">
        <v>2962</v>
      </c>
      <c r="Q163" s="6" t="s">
        <v>1940</v>
      </c>
      <c r="R163" s="6" t="s">
        <v>1048</v>
      </c>
      <c r="T163" s="6"/>
      <c r="U163" s="6"/>
      <c r="V163" s="6"/>
      <c r="W163" s="6">
        <v>408</v>
      </c>
      <c r="X163" s="6" t="s">
        <v>2714</v>
      </c>
      <c r="Y163" s="6" t="s">
        <v>2715</v>
      </c>
      <c r="Z163" t="s">
        <v>2712</v>
      </c>
    </row>
    <row r="164" spans="1:26">
      <c r="A164" s="1">
        <v>44298</v>
      </c>
      <c r="B164" s="2">
        <v>202104121038</v>
      </c>
      <c r="C164" t="s">
        <v>18</v>
      </c>
      <c r="D164" t="s">
        <v>2486</v>
      </c>
      <c r="E164" t="s">
        <v>2713</v>
      </c>
      <c r="F164" t="s">
        <v>19</v>
      </c>
      <c r="G164" t="s">
        <v>1940</v>
      </c>
      <c r="H164" s="3" t="s">
        <v>37</v>
      </c>
      <c r="I164" t="s">
        <v>1049</v>
      </c>
      <c r="J164" t="s">
        <v>1475</v>
      </c>
      <c r="K164">
        <v>1</v>
      </c>
      <c r="L164">
        <v>355</v>
      </c>
      <c r="N164" t="s">
        <v>38</v>
      </c>
      <c r="O164" s="6"/>
      <c r="P164" s="6">
        <v>2962</v>
      </c>
      <c r="Q164" s="6" t="s">
        <v>1940</v>
      </c>
      <c r="R164" s="6" t="s">
        <v>1048</v>
      </c>
      <c r="T164" s="6"/>
      <c r="U164" s="6"/>
      <c r="V164" s="6"/>
      <c r="W164" s="6">
        <v>408</v>
      </c>
      <c r="X164" s="6" t="s">
        <v>2714</v>
      </c>
      <c r="Y164" s="6" t="s">
        <v>2715</v>
      </c>
      <c r="Z164" t="s">
        <v>2712</v>
      </c>
    </row>
    <row r="165" spans="1:26">
      <c r="A165" s="1">
        <v>44298</v>
      </c>
      <c r="B165" s="2">
        <v>202104121038</v>
      </c>
      <c r="C165" t="s">
        <v>18</v>
      </c>
      <c r="D165" t="s">
        <v>2486</v>
      </c>
      <c r="E165" t="s">
        <v>2713</v>
      </c>
      <c r="F165" t="s">
        <v>19</v>
      </c>
      <c r="G165" t="s">
        <v>1940</v>
      </c>
      <c r="H165" s="3" t="s">
        <v>29</v>
      </c>
      <c r="I165" t="s">
        <v>2424</v>
      </c>
      <c r="J165" t="s">
        <v>1475</v>
      </c>
      <c r="K165">
        <v>1</v>
      </c>
      <c r="L165">
        <v>303</v>
      </c>
      <c r="N165" t="s">
        <v>30</v>
      </c>
      <c r="O165" s="6"/>
      <c r="P165" s="6">
        <v>2962</v>
      </c>
      <c r="Q165" s="6" t="s">
        <v>1940</v>
      </c>
      <c r="R165" s="6" t="s">
        <v>1048</v>
      </c>
      <c r="T165" s="6"/>
      <c r="U165" s="6"/>
      <c r="V165" s="6"/>
      <c r="W165" s="6">
        <v>408</v>
      </c>
      <c r="X165" s="6" t="s">
        <v>2714</v>
      </c>
      <c r="Y165" s="6" t="s">
        <v>2715</v>
      </c>
      <c r="Z165" t="s">
        <v>2712</v>
      </c>
    </row>
    <row r="166" spans="1:26">
      <c r="A166" s="1">
        <v>44298</v>
      </c>
      <c r="B166" s="2">
        <v>202104121038</v>
      </c>
      <c r="C166" t="s">
        <v>18</v>
      </c>
      <c r="D166" t="s">
        <v>2486</v>
      </c>
      <c r="E166" t="s">
        <v>2713</v>
      </c>
      <c r="F166" t="s">
        <v>19</v>
      </c>
      <c r="G166" t="s">
        <v>1940</v>
      </c>
      <c r="H166" s="3" t="s">
        <v>27</v>
      </c>
      <c r="I166" t="s">
        <v>1230</v>
      </c>
      <c r="J166" t="s">
        <v>1475</v>
      </c>
      <c r="K166">
        <v>1</v>
      </c>
      <c r="L166">
        <v>302</v>
      </c>
      <c r="N166" t="s">
        <v>28</v>
      </c>
      <c r="O166" s="6"/>
      <c r="P166" s="6">
        <v>2962</v>
      </c>
      <c r="Q166" s="6" t="s">
        <v>1940</v>
      </c>
      <c r="R166" s="6" t="s">
        <v>1048</v>
      </c>
      <c r="T166" s="6"/>
      <c r="U166" s="6"/>
      <c r="V166" s="6"/>
      <c r="W166" s="6">
        <v>408</v>
      </c>
      <c r="X166" s="6" t="s">
        <v>2714</v>
      </c>
      <c r="Y166" s="6" t="s">
        <v>2715</v>
      </c>
      <c r="Z166" t="s">
        <v>2712</v>
      </c>
    </row>
    <row r="167" spans="1:26">
      <c r="A167" s="1">
        <v>44298</v>
      </c>
      <c r="B167" s="2">
        <v>202104121038</v>
      </c>
      <c r="C167" t="s">
        <v>18</v>
      </c>
      <c r="D167" t="s">
        <v>2486</v>
      </c>
      <c r="E167" t="s">
        <v>2713</v>
      </c>
      <c r="F167" t="s">
        <v>19</v>
      </c>
      <c r="G167" t="s">
        <v>1940</v>
      </c>
      <c r="H167" s="3" t="s">
        <v>37</v>
      </c>
      <c r="I167" t="s">
        <v>1049</v>
      </c>
      <c r="J167" t="s">
        <v>1475</v>
      </c>
      <c r="K167">
        <v>1</v>
      </c>
      <c r="L167">
        <v>355</v>
      </c>
      <c r="N167" t="s">
        <v>38</v>
      </c>
      <c r="O167" s="6"/>
      <c r="P167" s="6">
        <v>2962</v>
      </c>
      <c r="Q167" s="6" t="s">
        <v>1940</v>
      </c>
      <c r="R167" s="6" t="s">
        <v>1048</v>
      </c>
      <c r="T167" s="6"/>
      <c r="U167" s="6"/>
      <c r="V167" s="6"/>
      <c r="W167" s="6">
        <v>408</v>
      </c>
      <c r="X167" s="6" t="s">
        <v>2714</v>
      </c>
      <c r="Y167" s="6" t="s">
        <v>2715</v>
      </c>
      <c r="Z167" t="s">
        <v>2712</v>
      </c>
    </row>
    <row r="168" spans="1:26">
      <c r="A168" s="1">
        <v>44298</v>
      </c>
      <c r="B168" s="2">
        <v>202104121038</v>
      </c>
      <c r="C168" t="s">
        <v>18</v>
      </c>
      <c r="D168" t="s">
        <v>2486</v>
      </c>
      <c r="E168" t="s">
        <v>2713</v>
      </c>
      <c r="F168" t="s">
        <v>19</v>
      </c>
      <c r="G168" t="s">
        <v>1940</v>
      </c>
      <c r="H168" s="3" t="s">
        <v>29</v>
      </c>
      <c r="I168" t="s">
        <v>2424</v>
      </c>
      <c r="J168" t="s">
        <v>1475</v>
      </c>
      <c r="K168">
        <v>1</v>
      </c>
      <c r="L168">
        <v>303</v>
      </c>
      <c r="N168" t="s">
        <v>30</v>
      </c>
      <c r="O168" s="6"/>
      <c r="P168" s="6">
        <v>2962</v>
      </c>
      <c r="Q168" s="6" t="s">
        <v>1940</v>
      </c>
      <c r="R168" s="6" t="s">
        <v>1048</v>
      </c>
      <c r="T168" s="6"/>
      <c r="U168" s="6"/>
      <c r="V168" s="6"/>
      <c r="W168" s="6">
        <v>408</v>
      </c>
      <c r="X168" s="6" t="s">
        <v>2714</v>
      </c>
      <c r="Y168" s="6" t="s">
        <v>2715</v>
      </c>
      <c r="Z168" t="s">
        <v>2712</v>
      </c>
    </row>
    <row r="169" spans="1:26">
      <c r="A169" s="1">
        <v>44298</v>
      </c>
      <c r="B169" s="2">
        <v>202104121038</v>
      </c>
      <c r="C169" t="s">
        <v>18</v>
      </c>
      <c r="D169" t="s">
        <v>2486</v>
      </c>
      <c r="E169" t="s">
        <v>2713</v>
      </c>
      <c r="F169" t="s">
        <v>19</v>
      </c>
      <c r="G169" t="s">
        <v>1940</v>
      </c>
      <c r="H169" s="3" t="s">
        <v>23</v>
      </c>
      <c r="I169" t="s">
        <v>2424</v>
      </c>
      <c r="J169" t="s">
        <v>1475</v>
      </c>
      <c r="K169">
        <v>1</v>
      </c>
      <c r="L169">
        <v>302</v>
      </c>
      <c r="N169" t="s">
        <v>24</v>
      </c>
      <c r="O169" s="6"/>
      <c r="P169" s="6">
        <v>2962</v>
      </c>
      <c r="Q169" s="6" t="s">
        <v>1940</v>
      </c>
      <c r="R169" s="6" t="s">
        <v>1048</v>
      </c>
      <c r="T169" s="6"/>
      <c r="U169" s="6"/>
      <c r="V169" s="6"/>
      <c r="W169" s="6">
        <v>408</v>
      </c>
      <c r="X169" s="6" t="s">
        <v>2714</v>
      </c>
      <c r="Y169" s="6" t="s">
        <v>2715</v>
      </c>
      <c r="Z169" t="s">
        <v>2712</v>
      </c>
    </row>
    <row r="170" spans="1:26">
      <c r="A170" s="1">
        <v>44298</v>
      </c>
      <c r="B170" s="2">
        <v>202104121038</v>
      </c>
      <c r="C170" t="s">
        <v>18</v>
      </c>
      <c r="D170" t="s">
        <v>2486</v>
      </c>
      <c r="E170" t="s">
        <v>2713</v>
      </c>
      <c r="F170" t="s">
        <v>19</v>
      </c>
      <c r="G170" t="s">
        <v>1940</v>
      </c>
      <c r="H170" s="3">
        <v>4714781020541</v>
      </c>
      <c r="I170" t="s">
        <v>1169</v>
      </c>
      <c r="J170" t="s">
        <v>425</v>
      </c>
      <c r="K170">
        <v>1</v>
      </c>
      <c r="L170">
        <v>300</v>
      </c>
      <c r="N170" t="s">
        <v>1493</v>
      </c>
      <c r="O170" s="6"/>
      <c r="P170" s="6">
        <v>2962</v>
      </c>
      <c r="Q170" s="6" t="s">
        <v>1940</v>
      </c>
      <c r="R170" s="6" t="s">
        <v>1048</v>
      </c>
      <c r="T170" s="6"/>
      <c r="U170" s="6"/>
      <c r="V170" s="6"/>
      <c r="W170" s="6">
        <v>408</v>
      </c>
      <c r="X170" s="6" t="s">
        <v>2714</v>
      </c>
      <c r="Y170" s="6" t="s">
        <v>2715</v>
      </c>
      <c r="Z170" t="s">
        <v>2712</v>
      </c>
    </row>
    <row r="171" spans="1:26">
      <c r="A171" s="1">
        <v>44298</v>
      </c>
      <c r="B171" s="2">
        <v>202104121038</v>
      </c>
      <c r="C171" t="s">
        <v>18</v>
      </c>
      <c r="D171" t="s">
        <v>2486</v>
      </c>
      <c r="E171" t="s">
        <v>2713</v>
      </c>
      <c r="F171" t="s">
        <v>19</v>
      </c>
      <c r="G171" t="s">
        <v>1940</v>
      </c>
      <c r="H171" s="3">
        <v>4714781020046</v>
      </c>
      <c r="I171" t="s">
        <v>150</v>
      </c>
      <c r="J171" t="s">
        <v>425</v>
      </c>
      <c r="K171">
        <v>1</v>
      </c>
      <c r="L171">
        <v>550</v>
      </c>
      <c r="N171" t="s">
        <v>2681</v>
      </c>
      <c r="O171" s="6"/>
      <c r="P171" s="6">
        <v>2962</v>
      </c>
      <c r="Q171" s="6" t="s">
        <v>1940</v>
      </c>
      <c r="R171" s="6" t="s">
        <v>1048</v>
      </c>
      <c r="T171" s="6"/>
      <c r="U171" s="6"/>
      <c r="V171" s="6"/>
      <c r="W171" s="6">
        <v>408</v>
      </c>
      <c r="X171" s="6" t="s">
        <v>2714</v>
      </c>
      <c r="Y171" s="6" t="s">
        <v>2715</v>
      </c>
      <c r="Z171" t="s">
        <v>2712</v>
      </c>
    </row>
    <row r="172" spans="1:26">
      <c r="A172" s="1">
        <v>44298</v>
      </c>
      <c r="B172" s="2">
        <v>202104121038</v>
      </c>
      <c r="C172" t="s">
        <v>18</v>
      </c>
      <c r="D172" t="s">
        <v>2486</v>
      </c>
      <c r="E172" t="s">
        <v>2713</v>
      </c>
      <c r="F172" t="s">
        <v>19</v>
      </c>
      <c r="G172" t="s">
        <v>1940</v>
      </c>
      <c r="H172" s="3">
        <v>4714781021029</v>
      </c>
      <c r="I172" t="s">
        <v>2427</v>
      </c>
      <c r="J172" t="s">
        <v>425</v>
      </c>
      <c r="K172">
        <v>1</v>
      </c>
      <c r="L172">
        <v>149</v>
      </c>
      <c r="N172" t="s">
        <v>1505</v>
      </c>
      <c r="O172" s="6"/>
      <c r="P172" s="6">
        <v>2962</v>
      </c>
      <c r="Q172" s="6" t="s">
        <v>1940</v>
      </c>
      <c r="R172" s="6" t="s">
        <v>1048</v>
      </c>
      <c r="T172" s="6"/>
      <c r="U172" s="6"/>
      <c r="V172" s="6"/>
      <c r="W172" s="6">
        <v>408</v>
      </c>
      <c r="X172" s="6" t="s">
        <v>2714</v>
      </c>
      <c r="Y172" s="6" t="s">
        <v>2715</v>
      </c>
      <c r="Z172" t="s">
        <v>2712</v>
      </c>
    </row>
    <row r="173" spans="1:26">
      <c r="A173" s="1">
        <v>44298</v>
      </c>
      <c r="B173" s="2">
        <v>202104121039</v>
      </c>
      <c r="C173" t="s">
        <v>18</v>
      </c>
      <c r="D173" t="s">
        <v>5197</v>
      </c>
      <c r="E173" t="s">
        <v>2719</v>
      </c>
      <c r="F173" t="s">
        <v>19</v>
      </c>
      <c r="G173" t="s">
        <v>1476</v>
      </c>
      <c r="H173" s="3">
        <v>4714781020107</v>
      </c>
      <c r="I173" t="s">
        <v>1049</v>
      </c>
      <c r="J173" t="s">
        <v>425</v>
      </c>
      <c r="K173">
        <v>3</v>
      </c>
      <c r="L173">
        <v>1197</v>
      </c>
      <c r="N173" t="s">
        <v>877</v>
      </c>
      <c r="O173" s="6"/>
      <c r="P173" s="6">
        <v>1197</v>
      </c>
      <c r="Q173" s="6" t="s">
        <v>1476</v>
      </c>
      <c r="R173" s="6" t="s">
        <v>1477</v>
      </c>
      <c r="T173" s="6">
        <v>171568</v>
      </c>
      <c r="U173" s="6" t="s">
        <v>2720</v>
      </c>
      <c r="V173" s="6" t="s">
        <v>2721</v>
      </c>
      <c r="W173" s="6"/>
      <c r="X173" s="6"/>
      <c r="Y173" s="6"/>
      <c r="Z173" t="s">
        <v>2717</v>
      </c>
    </row>
    <row r="174" spans="1:26">
      <c r="A174" s="1">
        <v>44298</v>
      </c>
      <c r="B174" s="2">
        <v>202104121040</v>
      </c>
      <c r="C174" t="s">
        <v>18</v>
      </c>
      <c r="D174" t="s">
        <v>5198</v>
      </c>
      <c r="E174" t="s">
        <v>2725</v>
      </c>
      <c r="F174" t="s">
        <v>19</v>
      </c>
      <c r="G174" t="s">
        <v>1940</v>
      </c>
      <c r="H174" s="3" t="s">
        <v>21</v>
      </c>
      <c r="I174" t="s">
        <v>1084</v>
      </c>
      <c r="J174" t="s">
        <v>1475</v>
      </c>
      <c r="K174">
        <v>1</v>
      </c>
      <c r="L174">
        <v>150</v>
      </c>
      <c r="N174" t="s">
        <v>22</v>
      </c>
      <c r="O174" s="6"/>
      <c r="P174" s="6">
        <v>748</v>
      </c>
      <c r="Q174" s="6" t="s">
        <v>1940</v>
      </c>
      <c r="R174" s="6" t="s">
        <v>1978</v>
      </c>
      <c r="T174" s="6"/>
      <c r="U174" s="6"/>
      <c r="V174" s="6"/>
      <c r="W174" s="6">
        <v>112</v>
      </c>
      <c r="X174" s="6" t="s">
        <v>2726</v>
      </c>
      <c r="Y174" s="6" t="s">
        <v>2727</v>
      </c>
      <c r="Z174" t="s">
        <v>2723</v>
      </c>
    </row>
    <row r="175" spans="1:26">
      <c r="A175" s="1">
        <v>44298</v>
      </c>
      <c r="B175" s="2">
        <v>202104121040</v>
      </c>
      <c r="C175" t="s">
        <v>18</v>
      </c>
      <c r="D175" t="s">
        <v>5198</v>
      </c>
      <c r="E175" t="s">
        <v>2725</v>
      </c>
      <c r="F175" t="s">
        <v>19</v>
      </c>
      <c r="G175" t="s">
        <v>1940</v>
      </c>
      <c r="H175" s="3" t="s">
        <v>33</v>
      </c>
      <c r="I175" t="s">
        <v>1812</v>
      </c>
      <c r="J175" t="s">
        <v>1475</v>
      </c>
      <c r="K175">
        <v>1</v>
      </c>
      <c r="L175">
        <v>150</v>
      </c>
      <c r="N175" t="s">
        <v>34</v>
      </c>
      <c r="O175" s="6"/>
      <c r="P175" s="6">
        <v>748</v>
      </c>
      <c r="Q175" s="6" t="s">
        <v>1940</v>
      </c>
      <c r="R175" s="6" t="s">
        <v>1978</v>
      </c>
      <c r="T175" s="6"/>
      <c r="U175" s="6"/>
      <c r="V175" s="6"/>
      <c r="W175" s="6">
        <v>112</v>
      </c>
      <c r="X175" s="6" t="s">
        <v>2726</v>
      </c>
      <c r="Y175" s="6" t="s">
        <v>2727</v>
      </c>
      <c r="Z175" t="s">
        <v>2723</v>
      </c>
    </row>
    <row r="176" spans="1:26">
      <c r="A176" s="1">
        <v>44298</v>
      </c>
      <c r="B176" s="2">
        <v>202104121040</v>
      </c>
      <c r="C176" t="s">
        <v>18</v>
      </c>
      <c r="D176" t="s">
        <v>5198</v>
      </c>
      <c r="E176" t="s">
        <v>2725</v>
      </c>
      <c r="F176" t="s">
        <v>19</v>
      </c>
      <c r="G176" t="s">
        <v>1940</v>
      </c>
      <c r="H176" s="3" t="s">
        <v>35</v>
      </c>
      <c r="I176" t="s">
        <v>1171</v>
      </c>
      <c r="J176" t="s">
        <v>1475</v>
      </c>
      <c r="K176">
        <v>1</v>
      </c>
      <c r="L176">
        <v>150</v>
      </c>
      <c r="N176" t="s">
        <v>36</v>
      </c>
      <c r="O176" s="6"/>
      <c r="P176" s="6">
        <v>748</v>
      </c>
      <c r="Q176" s="6" t="s">
        <v>1940</v>
      </c>
      <c r="R176" s="6" t="s">
        <v>1978</v>
      </c>
      <c r="T176" s="6"/>
      <c r="U176" s="6"/>
      <c r="V176" s="6"/>
      <c r="W176" s="6">
        <v>112</v>
      </c>
      <c r="X176" s="6" t="s">
        <v>2726</v>
      </c>
      <c r="Y176" s="6" t="s">
        <v>2727</v>
      </c>
      <c r="Z176" t="s">
        <v>2723</v>
      </c>
    </row>
    <row r="177" spans="1:26">
      <c r="A177" s="1">
        <v>44298</v>
      </c>
      <c r="B177" s="2">
        <v>202104121040</v>
      </c>
      <c r="C177" t="s">
        <v>18</v>
      </c>
      <c r="D177" t="s">
        <v>5198</v>
      </c>
      <c r="E177" t="s">
        <v>2725</v>
      </c>
      <c r="F177" t="s">
        <v>19</v>
      </c>
      <c r="G177" t="s">
        <v>1940</v>
      </c>
      <c r="H177" s="3">
        <v>4714781020787</v>
      </c>
      <c r="I177" t="s">
        <v>5159</v>
      </c>
      <c r="J177" t="s">
        <v>425</v>
      </c>
      <c r="K177">
        <v>2</v>
      </c>
      <c r="L177">
        <v>298</v>
      </c>
      <c r="N177" t="s">
        <v>1958</v>
      </c>
      <c r="O177" s="6"/>
      <c r="P177" s="6">
        <v>748</v>
      </c>
      <c r="Q177" s="6" t="s">
        <v>1940</v>
      </c>
      <c r="R177" s="6" t="s">
        <v>1978</v>
      </c>
      <c r="T177" s="6"/>
      <c r="U177" s="6"/>
      <c r="V177" s="6"/>
      <c r="W177" s="6">
        <v>112</v>
      </c>
      <c r="X177" s="6" t="s">
        <v>2726</v>
      </c>
      <c r="Y177" s="6" t="s">
        <v>2727</v>
      </c>
      <c r="Z177" t="s">
        <v>2723</v>
      </c>
    </row>
    <row r="178" spans="1:26">
      <c r="A178" s="1">
        <v>44298</v>
      </c>
      <c r="B178" s="2">
        <v>202104121041</v>
      </c>
      <c r="C178" t="s">
        <v>18</v>
      </c>
      <c r="D178" t="s">
        <v>5199</v>
      </c>
      <c r="E178" t="s">
        <v>2731</v>
      </c>
      <c r="F178" t="s">
        <v>19</v>
      </c>
      <c r="G178" t="s">
        <v>1476</v>
      </c>
      <c r="H178" s="3" t="s">
        <v>37</v>
      </c>
      <c r="I178" t="s">
        <v>1049</v>
      </c>
      <c r="J178" t="s">
        <v>1475</v>
      </c>
      <c r="K178">
        <v>1</v>
      </c>
      <c r="L178">
        <v>336</v>
      </c>
      <c r="N178" t="s">
        <v>38</v>
      </c>
      <c r="O178" s="6"/>
      <c r="P178" s="6">
        <v>959</v>
      </c>
      <c r="Q178" s="6" t="s">
        <v>1476</v>
      </c>
      <c r="R178" s="6" t="s">
        <v>1477</v>
      </c>
      <c r="T178" s="6">
        <v>860655</v>
      </c>
      <c r="U178" s="6" t="s">
        <v>2732</v>
      </c>
      <c r="V178" s="6" t="s">
        <v>2733</v>
      </c>
      <c r="W178" s="6"/>
      <c r="X178" s="6"/>
      <c r="Y178" s="6"/>
      <c r="Z178" t="s">
        <v>2729</v>
      </c>
    </row>
    <row r="179" spans="1:26">
      <c r="A179" s="1">
        <v>44298</v>
      </c>
      <c r="B179" s="2">
        <v>202104121041</v>
      </c>
      <c r="C179" t="s">
        <v>18</v>
      </c>
      <c r="D179" t="s">
        <v>5199</v>
      </c>
      <c r="E179" t="s">
        <v>2731</v>
      </c>
      <c r="F179" t="s">
        <v>19</v>
      </c>
      <c r="G179" t="s">
        <v>1476</v>
      </c>
      <c r="H179" s="3" t="s">
        <v>29</v>
      </c>
      <c r="I179" t="s">
        <v>2424</v>
      </c>
      <c r="J179" t="s">
        <v>1475</v>
      </c>
      <c r="K179">
        <v>1</v>
      </c>
      <c r="L179">
        <v>287</v>
      </c>
      <c r="N179" t="s">
        <v>30</v>
      </c>
      <c r="O179" s="6"/>
      <c r="P179" s="6">
        <v>959</v>
      </c>
      <c r="Q179" s="6" t="s">
        <v>1476</v>
      </c>
      <c r="R179" s="6" t="s">
        <v>1477</v>
      </c>
      <c r="T179" s="6">
        <v>860655</v>
      </c>
      <c r="U179" s="6" t="s">
        <v>2732</v>
      </c>
      <c r="V179" s="6" t="s">
        <v>2733</v>
      </c>
      <c r="W179" s="6"/>
      <c r="X179" s="6"/>
      <c r="Y179" s="6"/>
      <c r="Z179" t="s">
        <v>2729</v>
      </c>
    </row>
    <row r="180" spans="1:26">
      <c r="A180" s="1">
        <v>44298</v>
      </c>
      <c r="B180" s="2">
        <v>202104121041</v>
      </c>
      <c r="C180" t="s">
        <v>18</v>
      </c>
      <c r="D180" t="s">
        <v>5199</v>
      </c>
      <c r="E180" t="s">
        <v>2731</v>
      </c>
      <c r="F180" t="s">
        <v>19</v>
      </c>
      <c r="G180" t="s">
        <v>1476</v>
      </c>
      <c r="H180" s="3" t="s">
        <v>23</v>
      </c>
      <c r="I180" t="s">
        <v>2424</v>
      </c>
      <c r="J180" t="s">
        <v>1475</v>
      </c>
      <c r="K180">
        <v>1</v>
      </c>
      <c r="L180">
        <v>287</v>
      </c>
      <c r="N180" t="s">
        <v>24</v>
      </c>
      <c r="O180" s="6"/>
      <c r="P180" s="6">
        <v>959</v>
      </c>
      <c r="Q180" s="6" t="s">
        <v>1476</v>
      </c>
      <c r="R180" s="6" t="s">
        <v>1477</v>
      </c>
      <c r="T180" s="6">
        <v>860655</v>
      </c>
      <c r="U180" s="6" t="s">
        <v>2732</v>
      </c>
      <c r="V180" s="6" t="s">
        <v>2733</v>
      </c>
      <c r="W180" s="6"/>
      <c r="X180" s="6"/>
      <c r="Y180" s="6"/>
      <c r="Z180" t="s">
        <v>2729</v>
      </c>
    </row>
    <row r="181" spans="1:26">
      <c r="A181" s="1">
        <v>44298</v>
      </c>
      <c r="B181" s="2">
        <v>202104121041</v>
      </c>
      <c r="C181" t="s">
        <v>18</v>
      </c>
      <c r="D181" t="s">
        <v>5199</v>
      </c>
      <c r="E181" t="s">
        <v>2731</v>
      </c>
      <c r="F181" t="s">
        <v>19</v>
      </c>
      <c r="G181" t="s">
        <v>1476</v>
      </c>
      <c r="H181" s="3">
        <v>4714781020152</v>
      </c>
      <c r="I181" t="s">
        <v>1467</v>
      </c>
      <c r="J181" t="s">
        <v>425</v>
      </c>
      <c r="K181">
        <v>1</v>
      </c>
      <c r="L181">
        <v>49</v>
      </c>
      <c r="N181" t="s">
        <v>282</v>
      </c>
      <c r="O181" s="6"/>
      <c r="P181" s="6">
        <v>959</v>
      </c>
      <c r="Q181" s="6" t="s">
        <v>1476</v>
      </c>
      <c r="R181" s="6" t="s">
        <v>1477</v>
      </c>
      <c r="T181" s="6">
        <v>860655</v>
      </c>
      <c r="U181" s="6" t="s">
        <v>2732</v>
      </c>
      <c r="V181" s="6" t="s">
        <v>2733</v>
      </c>
      <c r="W181" s="6"/>
      <c r="X181" s="6"/>
      <c r="Y181" s="6"/>
      <c r="Z181" t="s">
        <v>2729</v>
      </c>
    </row>
    <row r="182" spans="1:26">
      <c r="A182" s="1">
        <v>44298</v>
      </c>
      <c r="B182" s="2">
        <v>202104121042</v>
      </c>
      <c r="C182" t="s">
        <v>18</v>
      </c>
      <c r="D182" t="s">
        <v>5200</v>
      </c>
      <c r="E182" t="s">
        <v>2737</v>
      </c>
      <c r="F182" t="s">
        <v>19</v>
      </c>
      <c r="G182" t="s">
        <v>1940</v>
      </c>
      <c r="H182" s="3" t="s">
        <v>21</v>
      </c>
      <c r="I182" t="s">
        <v>1171</v>
      </c>
      <c r="J182" t="s">
        <v>1475</v>
      </c>
      <c r="K182">
        <v>1</v>
      </c>
      <c r="L182">
        <v>150</v>
      </c>
      <c r="N182" t="s">
        <v>22</v>
      </c>
      <c r="O182" s="6"/>
      <c r="P182" s="6">
        <v>849</v>
      </c>
      <c r="Q182" s="6" t="s">
        <v>1940</v>
      </c>
      <c r="R182" s="6" t="s">
        <v>1048</v>
      </c>
      <c r="T182" s="6"/>
      <c r="U182" s="6"/>
      <c r="V182" s="6"/>
      <c r="W182" s="6">
        <v>701</v>
      </c>
      <c r="X182" s="6" t="s">
        <v>2738</v>
      </c>
      <c r="Y182" s="6"/>
      <c r="Z182" t="s">
        <v>2735</v>
      </c>
    </row>
    <row r="183" spans="1:26">
      <c r="A183" s="1">
        <v>44298</v>
      </c>
      <c r="B183" s="2">
        <v>202104121042</v>
      </c>
      <c r="C183" t="s">
        <v>18</v>
      </c>
      <c r="D183" t="s">
        <v>5200</v>
      </c>
      <c r="E183" t="s">
        <v>2737</v>
      </c>
      <c r="F183" t="s">
        <v>19</v>
      </c>
      <c r="G183" t="s">
        <v>1940</v>
      </c>
      <c r="H183" s="3" t="s">
        <v>33</v>
      </c>
      <c r="I183" t="s">
        <v>1812</v>
      </c>
      <c r="J183" t="s">
        <v>1475</v>
      </c>
      <c r="K183">
        <v>1</v>
      </c>
      <c r="L183">
        <v>150</v>
      </c>
      <c r="N183" t="s">
        <v>34</v>
      </c>
      <c r="O183" s="6"/>
      <c r="P183" s="6">
        <v>849</v>
      </c>
      <c r="Q183" s="6" t="s">
        <v>1940</v>
      </c>
      <c r="R183" s="6" t="s">
        <v>1048</v>
      </c>
      <c r="T183" s="6"/>
      <c r="U183" s="6"/>
      <c r="V183" s="6"/>
      <c r="W183" s="6">
        <v>701</v>
      </c>
      <c r="X183" s="6" t="s">
        <v>2738</v>
      </c>
      <c r="Y183" s="6"/>
      <c r="Z183" t="s">
        <v>2735</v>
      </c>
    </row>
    <row r="184" spans="1:26">
      <c r="A184" s="1">
        <v>44298</v>
      </c>
      <c r="B184" s="2">
        <v>202104121042</v>
      </c>
      <c r="C184" t="s">
        <v>18</v>
      </c>
      <c r="D184" t="s">
        <v>5200</v>
      </c>
      <c r="E184" t="s">
        <v>2737</v>
      </c>
      <c r="F184" t="s">
        <v>19</v>
      </c>
      <c r="G184" t="s">
        <v>1940</v>
      </c>
      <c r="H184" s="3" t="s">
        <v>35</v>
      </c>
      <c r="I184" t="s">
        <v>1171</v>
      </c>
      <c r="J184" t="s">
        <v>1475</v>
      </c>
      <c r="K184">
        <v>1</v>
      </c>
      <c r="L184">
        <v>150</v>
      </c>
      <c r="N184" t="s">
        <v>36</v>
      </c>
      <c r="O184" s="6"/>
      <c r="P184" s="6">
        <v>849</v>
      </c>
      <c r="Q184" s="6" t="s">
        <v>1940</v>
      </c>
      <c r="R184" s="6" t="s">
        <v>1048</v>
      </c>
      <c r="T184" s="6"/>
      <c r="U184" s="6"/>
      <c r="V184" s="6"/>
      <c r="W184" s="6">
        <v>701</v>
      </c>
      <c r="X184" s="6" t="s">
        <v>2738</v>
      </c>
      <c r="Y184" s="6"/>
      <c r="Z184" t="s">
        <v>2735</v>
      </c>
    </row>
    <row r="185" spans="1:26">
      <c r="A185" s="1">
        <v>44298</v>
      </c>
      <c r="B185" s="2">
        <v>202104121042</v>
      </c>
      <c r="C185" t="s">
        <v>18</v>
      </c>
      <c r="D185" t="s">
        <v>5200</v>
      </c>
      <c r="E185" t="s">
        <v>2737</v>
      </c>
      <c r="F185" t="s">
        <v>19</v>
      </c>
      <c r="G185" t="s">
        <v>1940</v>
      </c>
      <c r="H185" s="3">
        <v>4714781021005</v>
      </c>
      <c r="I185" t="s">
        <v>2427</v>
      </c>
      <c r="J185" t="s">
        <v>1475</v>
      </c>
      <c r="K185">
        <v>1</v>
      </c>
      <c r="L185">
        <v>133</v>
      </c>
      <c r="N185" t="s">
        <v>167</v>
      </c>
      <c r="O185" s="6"/>
      <c r="P185" s="6">
        <v>849</v>
      </c>
      <c r="Q185" s="6" t="s">
        <v>1940</v>
      </c>
      <c r="R185" s="6" t="s">
        <v>1048</v>
      </c>
      <c r="T185" s="6"/>
      <c r="U185" s="6"/>
      <c r="V185" s="6"/>
      <c r="W185" s="6">
        <v>701</v>
      </c>
      <c r="X185" s="6" t="s">
        <v>2738</v>
      </c>
      <c r="Y185" s="6"/>
      <c r="Z185" t="s">
        <v>2735</v>
      </c>
    </row>
    <row r="186" spans="1:26">
      <c r="A186" s="1">
        <v>44298</v>
      </c>
      <c r="B186" s="2">
        <v>202104121042</v>
      </c>
      <c r="C186" t="s">
        <v>18</v>
      </c>
      <c r="D186" t="s">
        <v>5200</v>
      </c>
      <c r="E186" t="s">
        <v>2737</v>
      </c>
      <c r="F186" t="s">
        <v>19</v>
      </c>
      <c r="G186" t="s">
        <v>1940</v>
      </c>
      <c r="H186" s="3">
        <v>4714781021012</v>
      </c>
      <c r="I186" t="s">
        <v>2427</v>
      </c>
      <c r="J186" t="s">
        <v>1475</v>
      </c>
      <c r="K186">
        <v>1</v>
      </c>
      <c r="L186">
        <v>133</v>
      </c>
      <c r="N186" t="s">
        <v>168</v>
      </c>
      <c r="O186" s="6"/>
      <c r="P186" s="6">
        <v>849</v>
      </c>
      <c r="Q186" s="6" t="s">
        <v>1940</v>
      </c>
      <c r="R186" s="6" t="s">
        <v>1048</v>
      </c>
      <c r="T186" s="6"/>
      <c r="U186" s="6"/>
      <c r="V186" s="6"/>
      <c r="W186" s="6">
        <v>701</v>
      </c>
      <c r="X186" s="6" t="s">
        <v>2738</v>
      </c>
      <c r="Y186" s="6"/>
      <c r="Z186" t="s">
        <v>2735</v>
      </c>
    </row>
    <row r="187" spans="1:26">
      <c r="A187" s="1">
        <v>44298</v>
      </c>
      <c r="B187" s="2">
        <v>202104121042</v>
      </c>
      <c r="C187" t="s">
        <v>18</v>
      </c>
      <c r="D187" t="s">
        <v>5200</v>
      </c>
      <c r="E187" t="s">
        <v>2737</v>
      </c>
      <c r="F187" t="s">
        <v>19</v>
      </c>
      <c r="G187" t="s">
        <v>1940</v>
      </c>
      <c r="H187" s="3">
        <v>4714781021029</v>
      </c>
      <c r="I187" t="s">
        <v>2427</v>
      </c>
      <c r="J187" t="s">
        <v>1475</v>
      </c>
      <c r="K187">
        <v>1</v>
      </c>
      <c r="L187">
        <v>133</v>
      </c>
      <c r="N187" t="s">
        <v>169</v>
      </c>
      <c r="O187" s="6"/>
      <c r="P187" s="6">
        <v>849</v>
      </c>
      <c r="Q187" s="6" t="s">
        <v>1940</v>
      </c>
      <c r="R187" s="6" t="s">
        <v>1048</v>
      </c>
      <c r="T187" s="6"/>
      <c r="U187" s="6"/>
      <c r="V187" s="6"/>
      <c r="W187" s="6">
        <v>701</v>
      </c>
      <c r="X187" s="6" t="s">
        <v>2738</v>
      </c>
      <c r="Y187" s="6"/>
      <c r="Z187" t="s">
        <v>2735</v>
      </c>
    </row>
    <row r="188" spans="1:26">
      <c r="A188" s="1">
        <v>44298</v>
      </c>
      <c r="B188" s="2">
        <v>202104121043</v>
      </c>
      <c r="C188" t="s">
        <v>18</v>
      </c>
      <c r="D188" t="s">
        <v>5201</v>
      </c>
      <c r="E188" t="s">
        <v>2742</v>
      </c>
      <c r="F188" t="s">
        <v>19</v>
      </c>
      <c r="G188" t="s">
        <v>1476</v>
      </c>
      <c r="H188" s="3" t="s">
        <v>420</v>
      </c>
      <c r="I188" t="s">
        <v>2427</v>
      </c>
      <c r="J188" t="s">
        <v>1475</v>
      </c>
      <c r="K188">
        <v>2</v>
      </c>
      <c r="L188">
        <v>266</v>
      </c>
      <c r="N188" t="s">
        <v>941</v>
      </c>
      <c r="O188" s="6"/>
      <c r="P188" s="6">
        <v>792</v>
      </c>
      <c r="Q188" s="6" t="s">
        <v>1476</v>
      </c>
      <c r="R188" s="6" t="s">
        <v>1477</v>
      </c>
      <c r="T188" s="6">
        <v>963567</v>
      </c>
      <c r="U188" s="6" t="s">
        <v>2743</v>
      </c>
      <c r="V188" s="6" t="s">
        <v>2744</v>
      </c>
      <c r="W188" s="6"/>
      <c r="X188" s="6"/>
      <c r="Y188" s="6"/>
      <c r="Z188" t="s">
        <v>2740</v>
      </c>
    </row>
    <row r="189" spans="1:26">
      <c r="A189" s="1">
        <v>44298</v>
      </c>
      <c r="B189" s="2">
        <v>202104121043</v>
      </c>
      <c r="C189" t="s">
        <v>18</v>
      </c>
      <c r="D189" t="s">
        <v>5201</v>
      </c>
      <c r="E189" t="s">
        <v>2742</v>
      </c>
      <c r="F189" t="s">
        <v>19</v>
      </c>
      <c r="G189" t="s">
        <v>1476</v>
      </c>
      <c r="H189" s="3">
        <v>4714781021012</v>
      </c>
      <c r="I189" t="s">
        <v>2427</v>
      </c>
      <c r="J189" t="s">
        <v>1475</v>
      </c>
      <c r="K189">
        <v>1</v>
      </c>
      <c r="L189">
        <v>133</v>
      </c>
      <c r="N189" t="s">
        <v>939</v>
      </c>
      <c r="O189" s="6"/>
      <c r="P189" s="6">
        <v>792</v>
      </c>
      <c r="Q189" s="6" t="s">
        <v>1476</v>
      </c>
      <c r="R189" s="6" t="s">
        <v>1477</v>
      </c>
      <c r="T189" s="6">
        <v>963567</v>
      </c>
      <c r="U189" s="6" t="s">
        <v>2743</v>
      </c>
      <c r="V189" s="6" t="s">
        <v>2744</v>
      </c>
      <c r="W189" s="6"/>
      <c r="X189" s="6"/>
      <c r="Y189" s="6"/>
      <c r="Z189" t="s">
        <v>2740</v>
      </c>
    </row>
    <row r="190" spans="1:26">
      <c r="A190" s="1">
        <v>44298</v>
      </c>
      <c r="B190" s="2">
        <v>202104121043</v>
      </c>
      <c r="C190" t="s">
        <v>18</v>
      </c>
      <c r="D190" t="s">
        <v>5201</v>
      </c>
      <c r="E190" t="s">
        <v>2742</v>
      </c>
      <c r="F190" t="s">
        <v>19</v>
      </c>
      <c r="G190" t="s">
        <v>1476</v>
      </c>
      <c r="H190" s="3">
        <v>4714781020954</v>
      </c>
      <c r="I190" t="s">
        <v>145</v>
      </c>
      <c r="J190" t="s">
        <v>425</v>
      </c>
      <c r="K190">
        <v>1</v>
      </c>
      <c r="L190">
        <v>145</v>
      </c>
      <c r="N190" t="s">
        <v>1497</v>
      </c>
      <c r="O190" s="6"/>
      <c r="P190" s="6">
        <v>792</v>
      </c>
      <c r="Q190" s="6" t="s">
        <v>1476</v>
      </c>
      <c r="R190" s="6" t="s">
        <v>1477</v>
      </c>
      <c r="T190" s="6">
        <v>963567</v>
      </c>
      <c r="U190" s="6" t="s">
        <v>2743</v>
      </c>
      <c r="V190" s="6" t="s">
        <v>2744</v>
      </c>
      <c r="W190" s="6"/>
      <c r="X190" s="6"/>
      <c r="Y190" s="6"/>
      <c r="Z190" t="s">
        <v>2740</v>
      </c>
    </row>
    <row r="191" spans="1:26">
      <c r="A191" s="1">
        <v>44298</v>
      </c>
      <c r="B191" s="2">
        <v>202104121043</v>
      </c>
      <c r="C191" t="s">
        <v>18</v>
      </c>
      <c r="D191" t="s">
        <v>5201</v>
      </c>
      <c r="E191" t="s">
        <v>2742</v>
      </c>
      <c r="F191" t="s">
        <v>19</v>
      </c>
      <c r="G191" t="s">
        <v>1476</v>
      </c>
      <c r="H191" s="3">
        <v>4714781021234</v>
      </c>
      <c r="I191" t="s">
        <v>865</v>
      </c>
      <c r="J191" t="s">
        <v>1475</v>
      </c>
      <c r="K191">
        <v>2</v>
      </c>
      <c r="L191">
        <v>132</v>
      </c>
      <c r="N191" t="s">
        <v>864</v>
      </c>
      <c r="O191" s="6"/>
      <c r="P191" s="6">
        <v>792</v>
      </c>
      <c r="Q191" s="6" t="s">
        <v>1476</v>
      </c>
      <c r="R191" s="6" t="s">
        <v>1477</v>
      </c>
      <c r="T191" s="6">
        <v>963567</v>
      </c>
      <c r="U191" s="6" t="s">
        <v>2743</v>
      </c>
      <c r="V191" s="6" t="s">
        <v>2744</v>
      </c>
      <c r="W191" s="6"/>
      <c r="X191" s="6"/>
      <c r="Y191" s="6"/>
      <c r="Z191" t="s">
        <v>2740</v>
      </c>
    </row>
    <row r="192" spans="1:26">
      <c r="A192" s="1">
        <v>44298</v>
      </c>
      <c r="B192" s="2">
        <v>202104121043</v>
      </c>
      <c r="C192" t="s">
        <v>18</v>
      </c>
      <c r="D192" t="s">
        <v>5201</v>
      </c>
      <c r="E192" t="s">
        <v>2742</v>
      </c>
      <c r="F192" t="s">
        <v>19</v>
      </c>
      <c r="G192" t="s">
        <v>1476</v>
      </c>
      <c r="H192" s="3">
        <v>4714781021241</v>
      </c>
      <c r="I192" t="s">
        <v>859</v>
      </c>
      <c r="J192" t="s">
        <v>1475</v>
      </c>
      <c r="K192">
        <v>1</v>
      </c>
      <c r="L192">
        <v>67</v>
      </c>
      <c r="N192" t="s">
        <v>867</v>
      </c>
      <c r="O192" s="6"/>
      <c r="P192" s="6">
        <v>792</v>
      </c>
      <c r="Q192" s="6" t="s">
        <v>1476</v>
      </c>
      <c r="R192" s="6" t="s">
        <v>1477</v>
      </c>
      <c r="T192" s="6">
        <v>963567</v>
      </c>
      <c r="U192" s="6" t="s">
        <v>2743</v>
      </c>
      <c r="V192" s="6" t="s">
        <v>2744</v>
      </c>
      <c r="W192" s="6"/>
      <c r="X192" s="6"/>
      <c r="Y192" s="6"/>
      <c r="Z192" t="s">
        <v>2740</v>
      </c>
    </row>
    <row r="193" spans="1:26">
      <c r="A193" s="1">
        <v>44298</v>
      </c>
      <c r="B193" s="2">
        <v>202104121043</v>
      </c>
      <c r="C193" t="s">
        <v>18</v>
      </c>
      <c r="D193" t="s">
        <v>5201</v>
      </c>
      <c r="E193" t="s">
        <v>2742</v>
      </c>
      <c r="F193" t="s">
        <v>19</v>
      </c>
      <c r="G193" t="s">
        <v>1476</v>
      </c>
      <c r="H193" s="3">
        <v>4714781020169</v>
      </c>
      <c r="I193" t="s">
        <v>135</v>
      </c>
      <c r="J193" t="s">
        <v>425</v>
      </c>
      <c r="K193">
        <v>1</v>
      </c>
      <c r="L193">
        <v>49</v>
      </c>
      <c r="N193" t="s">
        <v>195</v>
      </c>
      <c r="O193" s="6"/>
      <c r="P193" s="6">
        <v>792</v>
      </c>
      <c r="Q193" s="6" t="s">
        <v>1476</v>
      </c>
      <c r="R193" s="6" t="s">
        <v>1477</v>
      </c>
      <c r="T193" s="6">
        <v>963567</v>
      </c>
      <c r="U193" s="6" t="s">
        <v>2743</v>
      </c>
      <c r="V193" s="6" t="s">
        <v>2744</v>
      </c>
      <c r="W193" s="6"/>
      <c r="X193" s="6"/>
      <c r="Y193" s="6"/>
      <c r="Z193" t="s">
        <v>2740</v>
      </c>
    </row>
    <row r="194" spans="1:26">
      <c r="A194" s="1">
        <v>44298</v>
      </c>
      <c r="B194" s="2">
        <v>202104121044</v>
      </c>
      <c r="C194" t="s">
        <v>18</v>
      </c>
      <c r="D194" t="s">
        <v>5202</v>
      </c>
      <c r="E194" t="s">
        <v>2748</v>
      </c>
      <c r="F194" t="s">
        <v>19</v>
      </c>
      <c r="G194" t="s">
        <v>1476</v>
      </c>
      <c r="H194" s="3">
        <v>4714781021005</v>
      </c>
      <c r="I194" t="s">
        <v>2427</v>
      </c>
      <c r="J194" t="s">
        <v>1475</v>
      </c>
      <c r="K194">
        <v>1</v>
      </c>
      <c r="L194">
        <v>133</v>
      </c>
      <c r="N194" t="s">
        <v>167</v>
      </c>
      <c r="O194" s="6"/>
      <c r="P194" s="6">
        <v>464</v>
      </c>
      <c r="Q194" s="6" t="s">
        <v>1476</v>
      </c>
      <c r="R194" s="6" t="s">
        <v>1477</v>
      </c>
      <c r="T194" s="6">
        <v>165482</v>
      </c>
      <c r="U194" s="6" t="s">
        <v>2749</v>
      </c>
      <c r="V194" s="6" t="s">
        <v>2750</v>
      </c>
      <c r="W194" s="6"/>
      <c r="X194" s="6"/>
      <c r="Y194" s="6"/>
      <c r="Z194" t="s">
        <v>2746</v>
      </c>
    </row>
    <row r="195" spans="1:26">
      <c r="A195" s="1">
        <v>44298</v>
      </c>
      <c r="B195" s="2">
        <v>202104121044</v>
      </c>
      <c r="C195" t="s">
        <v>18</v>
      </c>
      <c r="D195" t="s">
        <v>5202</v>
      </c>
      <c r="E195" t="s">
        <v>2748</v>
      </c>
      <c r="F195" t="s">
        <v>19</v>
      </c>
      <c r="G195" t="s">
        <v>1476</v>
      </c>
      <c r="H195" s="3">
        <v>4714781021012</v>
      </c>
      <c r="I195" t="s">
        <v>2427</v>
      </c>
      <c r="J195" t="s">
        <v>1475</v>
      </c>
      <c r="K195">
        <v>1</v>
      </c>
      <c r="L195">
        <v>133</v>
      </c>
      <c r="N195" t="s">
        <v>168</v>
      </c>
      <c r="O195" s="6"/>
      <c r="P195" s="6">
        <v>464</v>
      </c>
      <c r="Q195" s="6" t="s">
        <v>1476</v>
      </c>
      <c r="R195" s="6" t="s">
        <v>1477</v>
      </c>
      <c r="T195" s="6">
        <v>165482</v>
      </c>
      <c r="U195" s="6" t="s">
        <v>2749</v>
      </c>
      <c r="V195" s="6" t="s">
        <v>2750</v>
      </c>
      <c r="W195" s="6"/>
      <c r="X195" s="6"/>
      <c r="Y195" s="6"/>
      <c r="Z195" t="s">
        <v>2746</v>
      </c>
    </row>
    <row r="196" spans="1:26">
      <c r="A196" s="1">
        <v>44298</v>
      </c>
      <c r="B196" s="2">
        <v>202104121044</v>
      </c>
      <c r="C196" t="s">
        <v>18</v>
      </c>
      <c r="D196" t="s">
        <v>5202</v>
      </c>
      <c r="E196" t="s">
        <v>2748</v>
      </c>
      <c r="F196" t="s">
        <v>19</v>
      </c>
      <c r="G196" t="s">
        <v>1476</v>
      </c>
      <c r="H196" s="3">
        <v>4714781021029</v>
      </c>
      <c r="I196" t="s">
        <v>2427</v>
      </c>
      <c r="J196" t="s">
        <v>1475</v>
      </c>
      <c r="K196">
        <v>1</v>
      </c>
      <c r="L196">
        <v>133</v>
      </c>
      <c r="N196" t="s">
        <v>169</v>
      </c>
      <c r="O196" s="6"/>
      <c r="P196" s="6">
        <v>464</v>
      </c>
      <c r="Q196" s="6" t="s">
        <v>1476</v>
      </c>
      <c r="R196" s="6" t="s">
        <v>1477</v>
      </c>
      <c r="T196" s="6">
        <v>165482</v>
      </c>
      <c r="U196" s="6" t="s">
        <v>2749</v>
      </c>
      <c r="V196" s="6" t="s">
        <v>2750</v>
      </c>
      <c r="W196" s="6"/>
      <c r="X196" s="6"/>
      <c r="Y196" s="6"/>
      <c r="Z196" t="s">
        <v>2746</v>
      </c>
    </row>
    <row r="197" spans="1:26">
      <c r="A197" s="1">
        <v>44298</v>
      </c>
      <c r="B197" s="2">
        <v>202104121044</v>
      </c>
      <c r="C197" t="s">
        <v>18</v>
      </c>
      <c r="D197" t="s">
        <v>5202</v>
      </c>
      <c r="E197" t="s">
        <v>2748</v>
      </c>
      <c r="F197" t="s">
        <v>19</v>
      </c>
      <c r="G197" t="s">
        <v>1476</v>
      </c>
      <c r="H197" s="3" t="s">
        <v>1474</v>
      </c>
      <c r="J197" t="s">
        <v>1475</v>
      </c>
      <c r="K197">
        <v>1</v>
      </c>
      <c r="L197">
        <v>65</v>
      </c>
      <c r="O197" s="6"/>
      <c r="P197" s="6"/>
      <c r="Q197" s="6"/>
      <c r="R197" s="6"/>
      <c r="T197" s="6"/>
      <c r="U197" s="6"/>
      <c r="V197" s="6"/>
      <c r="W197" s="6"/>
      <c r="X197" s="6"/>
      <c r="Y197" s="6"/>
      <c r="Z197"/>
    </row>
    <row r="198" spans="1:26">
      <c r="A198" s="1">
        <v>44298</v>
      </c>
      <c r="B198" s="2">
        <v>202104121045</v>
      </c>
      <c r="C198" t="s">
        <v>18</v>
      </c>
      <c r="D198" t="s">
        <v>5203</v>
      </c>
      <c r="E198" t="s">
        <v>2754</v>
      </c>
      <c r="F198" t="s">
        <v>19</v>
      </c>
      <c r="G198" t="s">
        <v>1476</v>
      </c>
      <c r="H198" s="3">
        <v>4714781021227</v>
      </c>
      <c r="I198" t="s">
        <v>859</v>
      </c>
      <c r="J198" t="s">
        <v>1475</v>
      </c>
      <c r="K198">
        <v>1</v>
      </c>
      <c r="L198">
        <v>66</v>
      </c>
      <c r="N198" t="s">
        <v>862</v>
      </c>
      <c r="O198" s="6"/>
      <c r="P198" s="6">
        <v>264</v>
      </c>
      <c r="Q198" s="6" t="s">
        <v>1476</v>
      </c>
      <c r="R198" s="6" t="s">
        <v>1477</v>
      </c>
      <c r="T198" s="6">
        <v>163693</v>
      </c>
      <c r="U198" s="6" t="s">
        <v>2755</v>
      </c>
      <c r="V198" s="6" t="s">
        <v>2756</v>
      </c>
      <c r="W198" s="6"/>
      <c r="X198" s="6"/>
      <c r="Y198" s="6"/>
      <c r="Z198" t="s">
        <v>2752</v>
      </c>
    </row>
    <row r="199" spans="1:26">
      <c r="A199" s="1">
        <v>44298</v>
      </c>
      <c r="B199" s="2">
        <v>202104121045</v>
      </c>
      <c r="C199" t="s">
        <v>18</v>
      </c>
      <c r="D199" t="s">
        <v>5203</v>
      </c>
      <c r="E199" t="s">
        <v>2754</v>
      </c>
      <c r="F199" t="s">
        <v>19</v>
      </c>
      <c r="G199" t="s">
        <v>1476</v>
      </c>
      <c r="H199" s="3">
        <v>4714781021234</v>
      </c>
      <c r="I199" t="s">
        <v>865</v>
      </c>
      <c r="J199" t="s">
        <v>1475</v>
      </c>
      <c r="K199">
        <v>1</v>
      </c>
      <c r="L199">
        <v>66</v>
      </c>
      <c r="N199" t="s">
        <v>864</v>
      </c>
      <c r="O199" s="6"/>
      <c r="P199" s="6">
        <v>264</v>
      </c>
      <c r="Q199" s="6" t="s">
        <v>1476</v>
      </c>
      <c r="R199" s="6" t="s">
        <v>1477</v>
      </c>
      <c r="T199" s="6">
        <v>163693</v>
      </c>
      <c r="U199" s="6" t="s">
        <v>2755</v>
      </c>
      <c r="V199" s="6" t="s">
        <v>2756</v>
      </c>
      <c r="W199" s="6"/>
      <c r="X199" s="6"/>
      <c r="Y199" s="6"/>
      <c r="Z199" t="s">
        <v>2752</v>
      </c>
    </row>
    <row r="200" spans="1:26">
      <c r="A200" s="1">
        <v>44298</v>
      </c>
      <c r="B200" s="2">
        <v>202104121045</v>
      </c>
      <c r="C200" t="s">
        <v>18</v>
      </c>
      <c r="D200" t="s">
        <v>5203</v>
      </c>
      <c r="E200" t="s">
        <v>2754</v>
      </c>
      <c r="F200" t="s">
        <v>19</v>
      </c>
      <c r="G200" t="s">
        <v>1476</v>
      </c>
      <c r="H200" s="3">
        <v>4714781021241</v>
      </c>
      <c r="I200" t="s">
        <v>859</v>
      </c>
      <c r="J200" t="s">
        <v>1475</v>
      </c>
      <c r="K200">
        <v>1</v>
      </c>
      <c r="L200">
        <v>67</v>
      </c>
      <c r="N200" t="s">
        <v>867</v>
      </c>
      <c r="O200" s="6"/>
      <c r="P200" s="6">
        <v>264</v>
      </c>
      <c r="Q200" s="6" t="s">
        <v>1476</v>
      </c>
      <c r="R200" s="6" t="s">
        <v>1477</v>
      </c>
      <c r="T200" s="6">
        <v>163693</v>
      </c>
      <c r="U200" s="6" t="s">
        <v>2755</v>
      </c>
      <c r="V200" s="6" t="s">
        <v>2756</v>
      </c>
      <c r="W200" s="6"/>
      <c r="X200" s="6"/>
      <c r="Y200" s="6"/>
      <c r="Z200" t="s">
        <v>2752</v>
      </c>
    </row>
    <row r="201" spans="1:26">
      <c r="A201" s="1">
        <v>44298</v>
      </c>
      <c r="B201" s="2">
        <v>202104121045</v>
      </c>
      <c r="C201" t="s">
        <v>18</v>
      </c>
      <c r="D201" t="s">
        <v>5203</v>
      </c>
      <c r="E201" t="s">
        <v>2754</v>
      </c>
      <c r="F201" t="s">
        <v>19</v>
      </c>
      <c r="G201" t="s">
        <v>1476</v>
      </c>
      <c r="H201" s="3" t="s">
        <v>1474</v>
      </c>
      <c r="J201" t="s">
        <v>1475</v>
      </c>
      <c r="K201">
        <v>1</v>
      </c>
      <c r="L201">
        <v>65</v>
      </c>
      <c r="P201" s="6"/>
      <c r="Q201" s="6"/>
      <c r="R201" s="6"/>
      <c r="T201" s="6"/>
      <c r="U201" s="6"/>
      <c r="V201" s="6"/>
      <c r="W201" s="6"/>
      <c r="X201" s="6"/>
      <c r="Y201" s="6"/>
      <c r="Z201"/>
    </row>
    <row r="202" spans="1:26">
      <c r="A202" s="1">
        <v>44298</v>
      </c>
      <c r="B202" s="2">
        <v>202104121046</v>
      </c>
      <c r="C202" t="s">
        <v>18</v>
      </c>
      <c r="D202" t="s">
        <v>5204</v>
      </c>
      <c r="E202" t="s">
        <v>2760</v>
      </c>
      <c r="F202" t="s">
        <v>19</v>
      </c>
      <c r="G202" t="s">
        <v>1476</v>
      </c>
      <c r="H202" s="3">
        <v>4714781020954</v>
      </c>
      <c r="I202" t="s">
        <v>145</v>
      </c>
      <c r="J202" t="s">
        <v>1475</v>
      </c>
      <c r="K202">
        <v>4</v>
      </c>
      <c r="L202">
        <v>570</v>
      </c>
      <c r="N202" t="s">
        <v>2763</v>
      </c>
      <c r="P202" s="6">
        <v>1159</v>
      </c>
      <c r="Q202" s="6" t="s">
        <v>1476</v>
      </c>
      <c r="R202" s="6" t="s">
        <v>1495</v>
      </c>
      <c r="T202" s="6">
        <v>891903</v>
      </c>
      <c r="U202" s="6" t="s">
        <v>2764</v>
      </c>
      <c r="V202" s="6" t="s">
        <v>2765</v>
      </c>
      <c r="W202" s="6"/>
      <c r="X202" s="6"/>
      <c r="Y202" s="6"/>
      <c r="Z202" t="s">
        <v>2758</v>
      </c>
    </row>
    <row r="203" spans="1:26">
      <c r="A203" s="1">
        <v>44298</v>
      </c>
      <c r="B203" s="2">
        <v>202104121046</v>
      </c>
      <c r="C203" t="s">
        <v>18</v>
      </c>
      <c r="D203" t="s">
        <v>5204</v>
      </c>
      <c r="E203" t="s">
        <v>2760</v>
      </c>
      <c r="F203" t="s">
        <v>19</v>
      </c>
      <c r="G203" t="s">
        <v>1476</v>
      </c>
      <c r="H203" s="3">
        <v>4714781020787</v>
      </c>
      <c r="I203" t="s">
        <v>5159</v>
      </c>
      <c r="J203" t="s">
        <v>425</v>
      </c>
      <c r="K203">
        <v>1</v>
      </c>
      <c r="L203">
        <v>135</v>
      </c>
      <c r="N203" t="s">
        <v>1979</v>
      </c>
      <c r="P203" s="6">
        <v>1159</v>
      </c>
      <c r="Q203" s="6" t="s">
        <v>1476</v>
      </c>
      <c r="R203" s="6" t="s">
        <v>1495</v>
      </c>
      <c r="T203" s="6">
        <v>891903</v>
      </c>
      <c r="U203" s="6" t="s">
        <v>2764</v>
      </c>
      <c r="V203" s="6" t="s">
        <v>2765</v>
      </c>
      <c r="W203" s="6"/>
      <c r="X203" s="6"/>
      <c r="Y203" s="6"/>
      <c r="Z203" t="s">
        <v>2758</v>
      </c>
    </row>
    <row r="204" spans="1:26">
      <c r="A204" s="1">
        <v>44298</v>
      </c>
      <c r="B204" s="2">
        <v>202104121046</v>
      </c>
      <c r="C204" t="s">
        <v>18</v>
      </c>
      <c r="D204" t="s">
        <v>5204</v>
      </c>
      <c r="E204" t="s">
        <v>2760</v>
      </c>
      <c r="F204" t="s">
        <v>19</v>
      </c>
      <c r="G204" t="s">
        <v>1476</v>
      </c>
      <c r="H204" s="3">
        <v>4714781020770</v>
      </c>
      <c r="I204" t="s">
        <v>865</v>
      </c>
      <c r="J204" t="s">
        <v>425</v>
      </c>
      <c r="K204">
        <v>1</v>
      </c>
      <c r="L204">
        <v>135</v>
      </c>
      <c r="N204" t="s">
        <v>2029</v>
      </c>
      <c r="P204" s="6">
        <v>1159</v>
      </c>
      <c r="Q204" s="6" t="s">
        <v>1476</v>
      </c>
      <c r="R204" s="6" t="s">
        <v>1495</v>
      </c>
      <c r="T204" s="6">
        <v>891903</v>
      </c>
      <c r="U204" s="6" t="s">
        <v>2764</v>
      </c>
      <c r="V204" s="6" t="s">
        <v>2765</v>
      </c>
      <c r="W204" s="6"/>
      <c r="X204" s="6"/>
      <c r="Y204" s="6"/>
      <c r="Z204" t="s">
        <v>2758</v>
      </c>
    </row>
    <row r="205" spans="1:26">
      <c r="A205" s="1">
        <v>44298</v>
      </c>
      <c r="B205" s="2">
        <v>202104121046</v>
      </c>
      <c r="C205" t="s">
        <v>18</v>
      </c>
      <c r="D205" t="s">
        <v>5204</v>
      </c>
      <c r="E205" t="s">
        <v>2760</v>
      </c>
      <c r="F205" t="s">
        <v>19</v>
      </c>
      <c r="G205" t="s">
        <v>1476</v>
      </c>
      <c r="H205" s="3">
        <v>4714781020510</v>
      </c>
      <c r="I205" t="s">
        <v>5156</v>
      </c>
      <c r="J205" t="s">
        <v>425</v>
      </c>
      <c r="K205">
        <v>1</v>
      </c>
      <c r="L205">
        <v>260</v>
      </c>
      <c r="N205" t="s">
        <v>1917</v>
      </c>
      <c r="P205" s="6">
        <v>1159</v>
      </c>
      <c r="Q205" s="6" t="s">
        <v>1476</v>
      </c>
      <c r="R205" s="6" t="s">
        <v>1495</v>
      </c>
      <c r="T205" s="6">
        <v>891903</v>
      </c>
      <c r="U205" s="6" t="s">
        <v>2764</v>
      </c>
      <c r="V205" s="6" t="s">
        <v>2765</v>
      </c>
      <c r="W205" s="6"/>
      <c r="X205" s="6"/>
      <c r="Y205" s="6"/>
      <c r="Z205" t="s">
        <v>2758</v>
      </c>
    </row>
    <row r="206" spans="1:26">
      <c r="A206" s="1">
        <v>44298</v>
      </c>
      <c r="B206" s="2">
        <v>202104121046</v>
      </c>
      <c r="C206" t="s">
        <v>18</v>
      </c>
      <c r="D206" t="s">
        <v>5204</v>
      </c>
      <c r="E206" t="s">
        <v>2760</v>
      </c>
      <c r="F206" t="s">
        <v>19</v>
      </c>
      <c r="G206" t="s">
        <v>1476</v>
      </c>
      <c r="H206" s="3">
        <v>4714781021227</v>
      </c>
      <c r="I206" t="s">
        <v>859</v>
      </c>
      <c r="J206" t="s">
        <v>425</v>
      </c>
      <c r="K206">
        <v>1</v>
      </c>
      <c r="L206">
        <v>59</v>
      </c>
      <c r="N206" t="s">
        <v>2465</v>
      </c>
      <c r="P206" s="6">
        <v>1159</v>
      </c>
      <c r="Q206" s="6" t="s">
        <v>1476</v>
      </c>
      <c r="R206" s="6" t="s">
        <v>1495</v>
      </c>
      <c r="T206" s="6">
        <v>891903</v>
      </c>
      <c r="U206" s="6" t="s">
        <v>2764</v>
      </c>
      <c r="V206" s="6" t="s">
        <v>2765</v>
      </c>
      <c r="W206" s="6"/>
      <c r="X206" s="6"/>
      <c r="Y206" s="6"/>
      <c r="Z206" t="s">
        <v>2758</v>
      </c>
    </row>
    <row r="207" spans="1:26">
      <c r="A207" s="1">
        <v>44298</v>
      </c>
      <c r="B207" s="2">
        <v>202104121047</v>
      </c>
      <c r="C207" t="s">
        <v>18</v>
      </c>
      <c r="D207" t="s">
        <v>5205</v>
      </c>
      <c r="E207" t="s">
        <v>2769</v>
      </c>
      <c r="F207" t="s">
        <v>19</v>
      </c>
      <c r="G207" t="s">
        <v>1476</v>
      </c>
      <c r="H207" s="3">
        <v>4714781021005</v>
      </c>
      <c r="I207" t="s">
        <v>2485</v>
      </c>
      <c r="J207" t="s">
        <v>1475</v>
      </c>
      <c r="K207">
        <v>2</v>
      </c>
      <c r="L207">
        <v>266</v>
      </c>
      <c r="N207" t="s">
        <v>167</v>
      </c>
      <c r="P207" s="6">
        <v>798</v>
      </c>
      <c r="Q207" s="6" t="s">
        <v>1476</v>
      </c>
      <c r="R207" s="6" t="s">
        <v>1477</v>
      </c>
      <c r="T207" s="6">
        <v>164397</v>
      </c>
      <c r="U207" s="6" t="s">
        <v>2770</v>
      </c>
      <c r="V207" s="6" t="s">
        <v>2771</v>
      </c>
      <c r="W207" s="6"/>
      <c r="X207" s="6"/>
      <c r="Y207" s="6"/>
      <c r="Z207" t="s">
        <v>2767</v>
      </c>
    </row>
    <row r="208" spans="1:26">
      <c r="A208" s="1">
        <v>44298</v>
      </c>
      <c r="B208" s="2">
        <v>202104121047</v>
      </c>
      <c r="C208" t="s">
        <v>18</v>
      </c>
      <c r="D208" t="s">
        <v>5205</v>
      </c>
      <c r="E208" t="s">
        <v>2769</v>
      </c>
      <c r="F208" t="s">
        <v>19</v>
      </c>
      <c r="G208" t="s">
        <v>1476</v>
      </c>
      <c r="H208" s="3">
        <v>4714781021012</v>
      </c>
      <c r="I208" t="s">
        <v>2427</v>
      </c>
      <c r="J208" t="s">
        <v>1475</v>
      </c>
      <c r="K208">
        <v>2</v>
      </c>
      <c r="L208">
        <v>266</v>
      </c>
      <c r="N208" t="s">
        <v>168</v>
      </c>
      <c r="O208" s="6"/>
      <c r="P208" s="6">
        <v>798</v>
      </c>
      <c r="Q208" s="6" t="s">
        <v>1476</v>
      </c>
      <c r="R208" s="6" t="s">
        <v>1477</v>
      </c>
      <c r="T208" s="6">
        <v>164397</v>
      </c>
      <c r="U208" s="6" t="s">
        <v>2770</v>
      </c>
      <c r="V208" s="6" t="s">
        <v>2771</v>
      </c>
      <c r="W208" s="6"/>
      <c r="X208" s="6"/>
      <c r="Y208" s="6"/>
      <c r="Z208" t="s">
        <v>2767</v>
      </c>
    </row>
    <row r="209" spans="1:26">
      <c r="A209" s="1">
        <v>44298</v>
      </c>
      <c r="B209" s="2">
        <v>202104121047</v>
      </c>
      <c r="C209" t="s">
        <v>18</v>
      </c>
      <c r="D209" t="s">
        <v>5205</v>
      </c>
      <c r="E209" t="s">
        <v>2769</v>
      </c>
      <c r="F209" t="s">
        <v>19</v>
      </c>
      <c r="G209" t="s">
        <v>1476</v>
      </c>
      <c r="H209" s="3">
        <v>4714781021029</v>
      </c>
      <c r="I209" t="s">
        <v>860</v>
      </c>
      <c r="J209" t="s">
        <v>1475</v>
      </c>
      <c r="K209">
        <v>2</v>
      </c>
      <c r="L209">
        <v>266</v>
      </c>
      <c r="N209" t="s">
        <v>169</v>
      </c>
      <c r="O209" s="6"/>
      <c r="P209" s="6">
        <v>798</v>
      </c>
      <c r="Q209" s="6" t="s">
        <v>1476</v>
      </c>
      <c r="R209" s="6" t="s">
        <v>1477</v>
      </c>
      <c r="T209" s="6">
        <v>164397</v>
      </c>
      <c r="U209" s="6" t="s">
        <v>2770</v>
      </c>
      <c r="V209" s="6" t="s">
        <v>2771</v>
      </c>
      <c r="W209" s="6"/>
      <c r="X209" s="6"/>
      <c r="Y209" s="6"/>
      <c r="Z209" t="s">
        <v>2767</v>
      </c>
    </row>
    <row r="210" spans="1:26">
      <c r="A210" s="1">
        <v>44298</v>
      </c>
      <c r="B210" s="2">
        <v>202104121048</v>
      </c>
      <c r="C210" t="s">
        <v>18</v>
      </c>
      <c r="D210" t="s">
        <v>5206</v>
      </c>
      <c r="E210" t="s">
        <v>2775</v>
      </c>
      <c r="F210" t="s">
        <v>19</v>
      </c>
      <c r="G210" t="s">
        <v>1940</v>
      </c>
      <c r="H210" s="3">
        <v>4714781021005</v>
      </c>
      <c r="I210" t="s">
        <v>2485</v>
      </c>
      <c r="J210" t="s">
        <v>1475</v>
      </c>
      <c r="K210">
        <v>5</v>
      </c>
      <c r="L210">
        <v>632</v>
      </c>
      <c r="N210" t="s">
        <v>167</v>
      </c>
      <c r="O210" s="6"/>
      <c r="P210" s="6">
        <v>1895</v>
      </c>
      <c r="Q210" s="6" t="s">
        <v>1940</v>
      </c>
      <c r="R210" s="6" t="s">
        <v>1978</v>
      </c>
      <c r="T210" s="6"/>
      <c r="U210" s="6"/>
      <c r="V210" s="6"/>
      <c r="W210" s="6">
        <v>806</v>
      </c>
      <c r="X210" s="6" t="s">
        <v>2776</v>
      </c>
      <c r="Y210" s="6"/>
      <c r="Z210" t="s">
        <v>2773</v>
      </c>
    </row>
    <row r="211" spans="1:26">
      <c r="A211" s="1">
        <v>44298</v>
      </c>
      <c r="B211" s="2">
        <v>202104121048</v>
      </c>
      <c r="C211" t="s">
        <v>18</v>
      </c>
      <c r="D211" t="s">
        <v>5206</v>
      </c>
      <c r="E211" t="s">
        <v>2775</v>
      </c>
      <c r="F211" t="s">
        <v>19</v>
      </c>
      <c r="G211" t="s">
        <v>1940</v>
      </c>
      <c r="H211" s="3">
        <v>4714781021012</v>
      </c>
      <c r="I211" t="s">
        <v>860</v>
      </c>
      <c r="J211" t="s">
        <v>1475</v>
      </c>
      <c r="K211">
        <v>5</v>
      </c>
      <c r="L211">
        <v>632</v>
      </c>
      <c r="N211" t="s">
        <v>168</v>
      </c>
      <c r="P211" s="6">
        <v>1895</v>
      </c>
      <c r="Q211" s="6" t="s">
        <v>1940</v>
      </c>
      <c r="R211" s="6" t="s">
        <v>1978</v>
      </c>
      <c r="T211" s="6"/>
      <c r="U211" s="6"/>
      <c r="V211" s="6"/>
      <c r="W211" s="6">
        <v>806</v>
      </c>
      <c r="X211" s="6" t="s">
        <v>2776</v>
      </c>
      <c r="Y211" s="6"/>
      <c r="Z211" t="s">
        <v>2773</v>
      </c>
    </row>
    <row r="212" spans="1:26">
      <c r="A212" s="1">
        <v>44298</v>
      </c>
      <c r="B212" s="2">
        <v>202104121048</v>
      </c>
      <c r="C212" t="s">
        <v>18</v>
      </c>
      <c r="D212" t="s">
        <v>5206</v>
      </c>
      <c r="E212" t="s">
        <v>2775</v>
      </c>
      <c r="F212" t="s">
        <v>19</v>
      </c>
      <c r="G212" t="s">
        <v>1940</v>
      </c>
      <c r="H212" s="3">
        <v>4714781021029</v>
      </c>
      <c r="I212" t="s">
        <v>1308</v>
      </c>
      <c r="J212" t="s">
        <v>1475</v>
      </c>
      <c r="K212">
        <v>5</v>
      </c>
      <c r="L212">
        <v>631</v>
      </c>
      <c r="N212" t="s">
        <v>169</v>
      </c>
      <c r="P212" s="6">
        <v>1895</v>
      </c>
      <c r="Q212" s="6" t="s">
        <v>1940</v>
      </c>
      <c r="R212" s="6" t="s">
        <v>1978</v>
      </c>
      <c r="T212" s="6"/>
      <c r="U212" s="6"/>
      <c r="V212" s="6"/>
      <c r="W212" s="6">
        <v>806</v>
      </c>
      <c r="X212" s="6" t="s">
        <v>2776</v>
      </c>
      <c r="Y212" s="6"/>
      <c r="Z212" t="s">
        <v>2773</v>
      </c>
    </row>
    <row r="213" spans="1:26">
      <c r="A213" s="1">
        <v>44298</v>
      </c>
      <c r="B213" s="2">
        <v>202104121049</v>
      </c>
      <c r="C213" t="s">
        <v>18</v>
      </c>
      <c r="D213" t="s">
        <v>5207</v>
      </c>
      <c r="E213" t="s">
        <v>2780</v>
      </c>
      <c r="F213" t="s">
        <v>19</v>
      </c>
      <c r="G213" t="s">
        <v>1476</v>
      </c>
      <c r="H213" s="3" t="s">
        <v>25</v>
      </c>
      <c r="I213" t="s">
        <v>1046</v>
      </c>
      <c r="J213" t="s">
        <v>1475</v>
      </c>
      <c r="K213">
        <v>1</v>
      </c>
      <c r="L213">
        <v>296</v>
      </c>
      <c r="N213" t="s">
        <v>26</v>
      </c>
      <c r="P213" s="6">
        <v>888</v>
      </c>
      <c r="Q213" s="6" t="s">
        <v>1476</v>
      </c>
      <c r="R213" s="6" t="s">
        <v>1477</v>
      </c>
      <c r="T213" s="6">
        <v>930800</v>
      </c>
      <c r="U213" s="6" t="s">
        <v>2781</v>
      </c>
      <c r="V213" s="6" t="s">
        <v>2782</v>
      </c>
      <c r="W213" s="6"/>
      <c r="X213" s="6"/>
      <c r="Y213" s="6"/>
      <c r="Z213" t="s">
        <v>2778</v>
      </c>
    </row>
    <row r="214" spans="1:26">
      <c r="A214" s="1">
        <v>44298</v>
      </c>
      <c r="B214" s="2">
        <v>202104121049</v>
      </c>
      <c r="C214" t="s">
        <v>18</v>
      </c>
      <c r="D214" t="s">
        <v>5207</v>
      </c>
      <c r="E214" t="s">
        <v>2780</v>
      </c>
      <c r="F214" t="s">
        <v>19</v>
      </c>
      <c r="G214" t="s">
        <v>1476</v>
      </c>
      <c r="H214" s="3" t="s">
        <v>27</v>
      </c>
      <c r="I214" t="s">
        <v>1230</v>
      </c>
      <c r="J214" t="s">
        <v>1475</v>
      </c>
      <c r="K214">
        <v>1</v>
      </c>
      <c r="L214">
        <v>296</v>
      </c>
      <c r="N214" t="s">
        <v>28</v>
      </c>
      <c r="O214" s="6"/>
      <c r="P214" s="6">
        <v>888</v>
      </c>
      <c r="Q214" s="6" t="s">
        <v>1476</v>
      </c>
      <c r="R214" s="6" t="s">
        <v>1477</v>
      </c>
      <c r="T214" s="6">
        <v>930800</v>
      </c>
      <c r="U214" s="6" t="s">
        <v>2781</v>
      </c>
      <c r="V214" s="6" t="s">
        <v>2782</v>
      </c>
      <c r="W214" s="6"/>
      <c r="X214" s="6"/>
      <c r="Y214" s="6"/>
      <c r="Z214" t="s">
        <v>2778</v>
      </c>
    </row>
    <row r="215" spans="1:26">
      <c r="A215" s="1">
        <v>44298</v>
      </c>
      <c r="B215" s="2">
        <v>202104121049</v>
      </c>
      <c r="C215" t="s">
        <v>18</v>
      </c>
      <c r="D215" t="s">
        <v>5207</v>
      </c>
      <c r="E215" t="s">
        <v>2780</v>
      </c>
      <c r="F215" t="s">
        <v>19</v>
      </c>
      <c r="G215" t="s">
        <v>1476</v>
      </c>
      <c r="H215" s="3" t="s">
        <v>23</v>
      </c>
      <c r="I215" t="s">
        <v>2424</v>
      </c>
      <c r="J215" t="s">
        <v>1475</v>
      </c>
      <c r="K215">
        <v>1</v>
      </c>
      <c r="L215">
        <v>296</v>
      </c>
      <c r="N215" t="s">
        <v>24</v>
      </c>
      <c r="O215" s="6"/>
      <c r="P215" s="6">
        <v>888</v>
      </c>
      <c r="Q215" s="6" t="s">
        <v>1476</v>
      </c>
      <c r="R215" s="6" t="s">
        <v>1477</v>
      </c>
      <c r="T215" s="6">
        <v>930800</v>
      </c>
      <c r="U215" s="6" t="s">
        <v>2781</v>
      </c>
      <c r="V215" s="6" t="s">
        <v>2782</v>
      </c>
      <c r="W215" s="6"/>
      <c r="X215" s="6"/>
      <c r="Y215" s="6"/>
      <c r="Z215" t="s">
        <v>2778</v>
      </c>
    </row>
    <row r="216" spans="1:26">
      <c r="A216" s="1">
        <v>44298</v>
      </c>
      <c r="B216" s="2">
        <v>202104121050</v>
      </c>
      <c r="C216" t="s">
        <v>18</v>
      </c>
      <c r="D216" t="s">
        <v>5208</v>
      </c>
      <c r="E216" t="s">
        <v>2786</v>
      </c>
      <c r="F216" t="s">
        <v>19</v>
      </c>
      <c r="G216" t="s">
        <v>1960</v>
      </c>
      <c r="H216" s="3">
        <v>4714781021715</v>
      </c>
      <c r="I216" t="s">
        <v>1813</v>
      </c>
      <c r="J216" t="s">
        <v>425</v>
      </c>
      <c r="K216">
        <v>1</v>
      </c>
      <c r="L216">
        <v>299</v>
      </c>
      <c r="N216" t="s">
        <v>2415</v>
      </c>
      <c r="P216" s="6">
        <v>379</v>
      </c>
      <c r="Q216" s="6" t="s">
        <v>1960</v>
      </c>
      <c r="R216" s="6" t="s">
        <v>1961</v>
      </c>
      <c r="T216" s="6"/>
      <c r="U216" s="6"/>
      <c r="V216" s="6"/>
      <c r="W216" s="6">
        <v>423</v>
      </c>
      <c r="X216" s="6" t="s">
        <v>2787</v>
      </c>
      <c r="Y216" s="6"/>
      <c r="Z216" t="s">
        <v>2784</v>
      </c>
    </row>
    <row r="217" spans="1:26">
      <c r="A217" s="1">
        <v>44298</v>
      </c>
      <c r="B217" s="2">
        <v>202104121050</v>
      </c>
      <c r="C217" t="s">
        <v>18</v>
      </c>
      <c r="D217" t="s">
        <v>5208</v>
      </c>
      <c r="E217" t="s">
        <v>2786</v>
      </c>
      <c r="F217" t="s">
        <v>19</v>
      </c>
      <c r="G217" t="s">
        <v>1960</v>
      </c>
      <c r="H217" s="3" t="s">
        <v>1474</v>
      </c>
      <c r="J217" t="s">
        <v>1475</v>
      </c>
      <c r="K217">
        <v>1</v>
      </c>
      <c r="L217">
        <v>80</v>
      </c>
      <c r="P217" s="6"/>
      <c r="Q217" s="6"/>
      <c r="R217" s="6"/>
      <c r="T217" s="6"/>
      <c r="U217" s="6"/>
      <c r="V217" s="6"/>
      <c r="W217" s="6"/>
      <c r="X217" s="6"/>
      <c r="Y217" s="6"/>
      <c r="Z217"/>
    </row>
    <row r="218" spans="1:26">
      <c r="A218" s="1">
        <v>44298</v>
      </c>
      <c r="B218" s="2">
        <v>202104121051</v>
      </c>
      <c r="C218" t="s">
        <v>18</v>
      </c>
      <c r="D218" t="s">
        <v>5209</v>
      </c>
      <c r="E218" t="s">
        <v>2791</v>
      </c>
      <c r="F218" t="s">
        <v>19</v>
      </c>
      <c r="G218" t="s">
        <v>1940</v>
      </c>
      <c r="H218" s="3" t="s">
        <v>21</v>
      </c>
      <c r="I218" t="s">
        <v>1171</v>
      </c>
      <c r="J218" t="s">
        <v>1475</v>
      </c>
      <c r="K218">
        <v>3</v>
      </c>
      <c r="L218">
        <v>427</v>
      </c>
      <c r="N218" t="s">
        <v>22</v>
      </c>
      <c r="P218" s="6">
        <v>1282</v>
      </c>
      <c r="Q218" s="6" t="s">
        <v>1940</v>
      </c>
      <c r="R218" s="6" t="s">
        <v>1048</v>
      </c>
      <c r="T218" s="6"/>
      <c r="U218" s="6"/>
      <c r="V218" s="6"/>
      <c r="W218" s="6">
        <v>402</v>
      </c>
      <c r="X218" s="6" t="s">
        <v>2792</v>
      </c>
      <c r="Y218" s="6"/>
      <c r="Z218" t="s">
        <v>2789</v>
      </c>
    </row>
    <row r="219" spans="1:26">
      <c r="A219" s="1">
        <v>44298</v>
      </c>
      <c r="B219" s="2">
        <v>202104121051</v>
      </c>
      <c r="C219" t="s">
        <v>18</v>
      </c>
      <c r="D219" t="s">
        <v>5209</v>
      </c>
      <c r="E219" t="s">
        <v>2791</v>
      </c>
      <c r="F219" t="s">
        <v>19</v>
      </c>
      <c r="G219" t="s">
        <v>1940</v>
      </c>
      <c r="H219" s="3" t="s">
        <v>33</v>
      </c>
      <c r="I219" t="s">
        <v>1229</v>
      </c>
      <c r="J219" t="s">
        <v>1475</v>
      </c>
      <c r="K219">
        <v>3</v>
      </c>
      <c r="L219">
        <v>427</v>
      </c>
      <c r="N219" t="s">
        <v>34</v>
      </c>
      <c r="P219" s="6">
        <v>1282</v>
      </c>
      <c r="Q219" s="6" t="s">
        <v>1940</v>
      </c>
      <c r="R219" s="6" t="s">
        <v>1048</v>
      </c>
      <c r="T219" s="6"/>
      <c r="U219" s="6"/>
      <c r="V219" s="6"/>
      <c r="W219" s="6">
        <v>402</v>
      </c>
      <c r="X219" s="6" t="s">
        <v>2792</v>
      </c>
      <c r="Y219" s="6"/>
      <c r="Z219" t="s">
        <v>2789</v>
      </c>
    </row>
    <row r="220" spans="1:26">
      <c r="A220" s="1">
        <v>44298</v>
      </c>
      <c r="B220" s="2">
        <v>202104121051</v>
      </c>
      <c r="C220" t="s">
        <v>18</v>
      </c>
      <c r="D220" t="s">
        <v>5209</v>
      </c>
      <c r="E220" t="s">
        <v>2791</v>
      </c>
      <c r="F220" t="s">
        <v>19</v>
      </c>
      <c r="G220" t="s">
        <v>1940</v>
      </c>
      <c r="H220" s="3" t="s">
        <v>35</v>
      </c>
      <c r="I220" t="s">
        <v>1171</v>
      </c>
      <c r="J220" t="s">
        <v>1475</v>
      </c>
      <c r="K220">
        <v>3</v>
      </c>
      <c r="L220">
        <v>428</v>
      </c>
      <c r="N220" t="s">
        <v>36</v>
      </c>
      <c r="P220" s="6">
        <v>1282</v>
      </c>
      <c r="Q220" s="6" t="s">
        <v>1940</v>
      </c>
      <c r="R220" s="6" t="s">
        <v>1048</v>
      </c>
      <c r="T220" s="6"/>
      <c r="U220" s="6"/>
      <c r="V220" s="6"/>
      <c r="W220" s="6">
        <v>402</v>
      </c>
      <c r="X220" s="6" t="s">
        <v>2792</v>
      </c>
      <c r="Y220" s="6"/>
      <c r="Z220" t="s">
        <v>2789</v>
      </c>
    </row>
    <row r="221" spans="1:26">
      <c r="A221" s="1">
        <v>44298</v>
      </c>
      <c r="B221" s="2">
        <v>202104121052</v>
      </c>
      <c r="C221" t="s">
        <v>18</v>
      </c>
      <c r="D221" t="s">
        <v>5210</v>
      </c>
      <c r="E221" t="s">
        <v>2796</v>
      </c>
      <c r="F221" t="s">
        <v>19</v>
      </c>
      <c r="G221" t="s">
        <v>1960</v>
      </c>
      <c r="H221" s="3">
        <v>4714781021005</v>
      </c>
      <c r="I221" t="s">
        <v>2485</v>
      </c>
      <c r="J221" t="s">
        <v>1475</v>
      </c>
      <c r="K221">
        <v>1</v>
      </c>
      <c r="L221">
        <v>112</v>
      </c>
      <c r="N221" t="s">
        <v>167</v>
      </c>
      <c r="P221" s="6">
        <v>1223</v>
      </c>
      <c r="Q221" s="6" t="s">
        <v>1960</v>
      </c>
      <c r="R221" s="6" t="s">
        <v>1961</v>
      </c>
      <c r="T221" s="6"/>
      <c r="U221" s="6"/>
      <c r="V221" s="6"/>
      <c r="W221" s="6">
        <v>241</v>
      </c>
      <c r="X221" s="6" t="s">
        <v>2797</v>
      </c>
      <c r="Y221" s="6"/>
      <c r="Z221" t="s">
        <v>2794</v>
      </c>
    </row>
    <row r="222" spans="1:26">
      <c r="A222" s="1">
        <v>44298</v>
      </c>
      <c r="B222" s="2">
        <v>202104121052</v>
      </c>
      <c r="C222" t="s">
        <v>18</v>
      </c>
      <c r="D222" t="s">
        <v>5210</v>
      </c>
      <c r="E222" t="s">
        <v>2796</v>
      </c>
      <c r="F222" t="s">
        <v>19</v>
      </c>
      <c r="G222" t="s">
        <v>1960</v>
      </c>
      <c r="H222" s="3">
        <v>4714781021012</v>
      </c>
      <c r="I222" t="s">
        <v>2427</v>
      </c>
      <c r="J222" t="s">
        <v>1475</v>
      </c>
      <c r="K222">
        <v>1</v>
      </c>
      <c r="L222">
        <v>112</v>
      </c>
      <c r="N222" t="s">
        <v>168</v>
      </c>
      <c r="P222" s="6">
        <v>1223</v>
      </c>
      <c r="Q222" s="6" t="s">
        <v>1960</v>
      </c>
      <c r="R222" s="6" t="s">
        <v>1961</v>
      </c>
      <c r="T222" s="6"/>
      <c r="U222" s="6"/>
      <c r="V222" s="6"/>
      <c r="W222" s="6">
        <v>241</v>
      </c>
      <c r="X222" s="6" t="s">
        <v>2797</v>
      </c>
      <c r="Y222" s="6"/>
      <c r="Z222" t="s">
        <v>2794</v>
      </c>
    </row>
    <row r="223" spans="1:26">
      <c r="A223" s="1">
        <v>44298</v>
      </c>
      <c r="B223" s="2">
        <v>202104121052</v>
      </c>
      <c r="C223" t="s">
        <v>18</v>
      </c>
      <c r="D223" t="s">
        <v>5210</v>
      </c>
      <c r="E223" t="s">
        <v>2796</v>
      </c>
      <c r="F223" t="s">
        <v>19</v>
      </c>
      <c r="G223" t="s">
        <v>1960</v>
      </c>
      <c r="H223" s="3">
        <v>4714781021029</v>
      </c>
      <c r="I223" t="s">
        <v>2427</v>
      </c>
      <c r="J223" t="s">
        <v>1475</v>
      </c>
      <c r="K223">
        <v>1</v>
      </c>
      <c r="L223">
        <v>111</v>
      </c>
      <c r="N223" t="s">
        <v>169</v>
      </c>
      <c r="P223" s="6">
        <v>1223</v>
      </c>
      <c r="Q223" s="6" t="s">
        <v>1960</v>
      </c>
      <c r="R223" s="6" t="s">
        <v>1961</v>
      </c>
      <c r="T223" s="6"/>
      <c r="U223" s="6"/>
      <c r="V223" s="6"/>
      <c r="W223" s="6">
        <v>241</v>
      </c>
      <c r="X223" s="6" t="s">
        <v>2797</v>
      </c>
      <c r="Y223" s="6"/>
      <c r="Z223" t="s">
        <v>2794</v>
      </c>
    </row>
    <row r="224" spans="1:26">
      <c r="A224" s="1">
        <v>44298</v>
      </c>
      <c r="B224" s="2">
        <v>202104121052</v>
      </c>
      <c r="C224" t="s">
        <v>18</v>
      </c>
      <c r="D224" t="s">
        <v>5210</v>
      </c>
      <c r="E224" t="s">
        <v>2796</v>
      </c>
      <c r="F224" t="s">
        <v>19</v>
      </c>
      <c r="G224" t="s">
        <v>1960</v>
      </c>
      <c r="H224" s="3" t="s">
        <v>25</v>
      </c>
      <c r="I224" t="s">
        <v>1046</v>
      </c>
      <c r="J224" t="s">
        <v>1475</v>
      </c>
      <c r="K224">
        <v>1</v>
      </c>
      <c r="L224">
        <v>296</v>
      </c>
      <c r="N224" t="s">
        <v>26</v>
      </c>
      <c r="O224" s="6"/>
      <c r="P224" s="6">
        <v>1223</v>
      </c>
      <c r="Q224" s="6" t="s">
        <v>1960</v>
      </c>
      <c r="R224" s="6" t="s">
        <v>1961</v>
      </c>
      <c r="T224" s="6"/>
      <c r="U224" s="6"/>
      <c r="V224" s="6"/>
      <c r="W224" s="6">
        <v>241</v>
      </c>
      <c r="X224" s="6" t="s">
        <v>2797</v>
      </c>
      <c r="Y224" s="6"/>
      <c r="Z224" t="s">
        <v>2794</v>
      </c>
    </row>
    <row r="225" spans="1:26">
      <c r="A225" s="1">
        <v>44298</v>
      </c>
      <c r="B225" s="2">
        <v>202104121052</v>
      </c>
      <c r="C225" t="s">
        <v>18</v>
      </c>
      <c r="D225" t="s">
        <v>5210</v>
      </c>
      <c r="E225" t="s">
        <v>2796</v>
      </c>
      <c r="F225" t="s">
        <v>19</v>
      </c>
      <c r="G225" t="s">
        <v>1960</v>
      </c>
      <c r="H225" s="3" t="s">
        <v>27</v>
      </c>
      <c r="I225" t="s">
        <v>1230</v>
      </c>
      <c r="J225" t="s">
        <v>1475</v>
      </c>
      <c r="K225">
        <v>1</v>
      </c>
      <c r="L225">
        <v>296</v>
      </c>
      <c r="N225" t="s">
        <v>28</v>
      </c>
      <c r="O225" s="6"/>
      <c r="P225" s="6">
        <v>1223</v>
      </c>
      <c r="Q225" s="6" t="s">
        <v>1960</v>
      </c>
      <c r="R225" s="6" t="s">
        <v>1961</v>
      </c>
      <c r="T225" s="6"/>
      <c r="U225" s="6"/>
      <c r="V225" s="6"/>
      <c r="W225" s="6">
        <v>241</v>
      </c>
      <c r="X225" s="6" t="s">
        <v>2797</v>
      </c>
      <c r="Y225" s="6"/>
      <c r="Z225" t="s">
        <v>2794</v>
      </c>
    </row>
    <row r="226" spans="1:26">
      <c r="A226" s="1">
        <v>44298</v>
      </c>
      <c r="B226" s="2">
        <v>202104121052</v>
      </c>
      <c r="C226" t="s">
        <v>18</v>
      </c>
      <c r="D226" t="s">
        <v>5210</v>
      </c>
      <c r="E226" t="s">
        <v>2796</v>
      </c>
      <c r="F226" t="s">
        <v>19</v>
      </c>
      <c r="G226" t="s">
        <v>1960</v>
      </c>
      <c r="H226" s="3" t="s">
        <v>23</v>
      </c>
      <c r="I226" t="s">
        <v>2424</v>
      </c>
      <c r="J226" t="s">
        <v>1475</v>
      </c>
      <c r="K226">
        <v>1</v>
      </c>
      <c r="L226">
        <v>296</v>
      </c>
      <c r="N226" t="s">
        <v>24</v>
      </c>
      <c r="P226" s="6">
        <v>1223</v>
      </c>
      <c r="Q226" s="6" t="s">
        <v>1960</v>
      </c>
      <c r="R226" s="6" t="s">
        <v>1961</v>
      </c>
      <c r="T226" s="6"/>
      <c r="U226" s="6"/>
      <c r="V226" s="6"/>
      <c r="W226" s="6">
        <v>241</v>
      </c>
      <c r="X226" s="6" t="s">
        <v>2797</v>
      </c>
      <c r="Y226" s="6"/>
      <c r="Z226" t="s">
        <v>2794</v>
      </c>
    </row>
    <row r="227" spans="1:26">
      <c r="A227" s="1">
        <v>44298</v>
      </c>
      <c r="B227" s="2">
        <v>202104121053</v>
      </c>
      <c r="C227" t="s">
        <v>18</v>
      </c>
      <c r="D227" t="s">
        <v>5211</v>
      </c>
      <c r="E227" t="s">
        <v>2801</v>
      </c>
      <c r="F227" t="s">
        <v>19</v>
      </c>
      <c r="G227" t="s">
        <v>1476</v>
      </c>
      <c r="H227" s="3">
        <v>4714781020107</v>
      </c>
      <c r="I227" t="s">
        <v>1049</v>
      </c>
      <c r="J227" t="s">
        <v>425</v>
      </c>
      <c r="K227">
        <v>1</v>
      </c>
      <c r="L227">
        <v>342</v>
      </c>
      <c r="N227" t="s">
        <v>877</v>
      </c>
      <c r="P227" s="6">
        <v>1240</v>
      </c>
      <c r="Q227" s="6" t="s">
        <v>1476</v>
      </c>
      <c r="R227" s="6" t="s">
        <v>1477</v>
      </c>
      <c r="T227" s="6">
        <v>151601</v>
      </c>
      <c r="U227" s="6" t="s">
        <v>2802</v>
      </c>
      <c r="V227" s="6" t="s">
        <v>2803</v>
      </c>
      <c r="W227" s="6"/>
      <c r="X227" s="6"/>
      <c r="Y227" s="6"/>
      <c r="Z227" t="s">
        <v>2799</v>
      </c>
    </row>
    <row r="228" spans="1:26">
      <c r="A228" s="1">
        <v>44298</v>
      </c>
      <c r="B228" s="2">
        <v>202104121053</v>
      </c>
      <c r="C228" t="s">
        <v>18</v>
      </c>
      <c r="D228" t="s">
        <v>5211</v>
      </c>
      <c r="E228" t="s">
        <v>2801</v>
      </c>
      <c r="F228" t="s">
        <v>19</v>
      </c>
      <c r="G228" t="s">
        <v>1476</v>
      </c>
      <c r="H228" s="3">
        <v>4714781020282</v>
      </c>
      <c r="I228" t="s">
        <v>2424</v>
      </c>
      <c r="J228" t="s">
        <v>425</v>
      </c>
      <c r="K228">
        <v>1</v>
      </c>
      <c r="L228">
        <v>299</v>
      </c>
      <c r="N228" t="s">
        <v>1913</v>
      </c>
      <c r="P228" s="6">
        <v>1240</v>
      </c>
      <c r="Q228" s="6" t="s">
        <v>1476</v>
      </c>
      <c r="R228" s="6" t="s">
        <v>1477</v>
      </c>
      <c r="T228" s="6">
        <v>151601</v>
      </c>
      <c r="U228" s="6" t="s">
        <v>2802</v>
      </c>
      <c r="V228" s="6" t="s">
        <v>2803</v>
      </c>
      <c r="W228" s="6"/>
      <c r="X228" s="6"/>
      <c r="Y228" s="6"/>
      <c r="Z228" t="s">
        <v>2799</v>
      </c>
    </row>
    <row r="229" spans="1:26">
      <c r="A229" s="1">
        <v>44298</v>
      </c>
      <c r="B229" s="2">
        <v>202104121053</v>
      </c>
      <c r="C229" t="s">
        <v>18</v>
      </c>
      <c r="D229" t="s">
        <v>5211</v>
      </c>
      <c r="E229" t="s">
        <v>2801</v>
      </c>
      <c r="F229" t="s">
        <v>19</v>
      </c>
      <c r="G229" t="s">
        <v>1476</v>
      </c>
      <c r="H229" s="3" t="s">
        <v>21</v>
      </c>
      <c r="I229" t="s">
        <v>1171</v>
      </c>
      <c r="J229" t="s">
        <v>1475</v>
      </c>
      <c r="K229">
        <v>1</v>
      </c>
      <c r="L229">
        <v>150</v>
      </c>
      <c r="N229" t="s">
        <v>22</v>
      </c>
      <c r="P229" s="6">
        <v>1240</v>
      </c>
      <c r="Q229" s="6" t="s">
        <v>1476</v>
      </c>
      <c r="R229" s="6" t="s">
        <v>1477</v>
      </c>
      <c r="T229" s="6">
        <v>151601</v>
      </c>
      <c r="U229" s="6" t="s">
        <v>2802</v>
      </c>
      <c r="V229" s="6" t="s">
        <v>2803</v>
      </c>
      <c r="W229" s="6"/>
      <c r="X229" s="6"/>
      <c r="Y229" s="6"/>
      <c r="Z229" t="s">
        <v>2799</v>
      </c>
    </row>
    <row r="230" spans="1:26">
      <c r="A230" s="1">
        <v>44298</v>
      </c>
      <c r="B230" s="2">
        <v>202104121053</v>
      </c>
      <c r="C230" t="s">
        <v>18</v>
      </c>
      <c r="D230" t="s">
        <v>5211</v>
      </c>
      <c r="E230" t="s">
        <v>2801</v>
      </c>
      <c r="F230" t="s">
        <v>19</v>
      </c>
      <c r="G230" t="s">
        <v>1476</v>
      </c>
      <c r="H230" s="3" t="s">
        <v>33</v>
      </c>
      <c r="I230" t="s">
        <v>1229</v>
      </c>
      <c r="J230" t="s">
        <v>1475</v>
      </c>
      <c r="K230">
        <v>1</v>
      </c>
      <c r="L230">
        <v>150</v>
      </c>
      <c r="N230" t="s">
        <v>34</v>
      </c>
      <c r="P230" s="6">
        <v>1240</v>
      </c>
      <c r="Q230" s="6" t="s">
        <v>1476</v>
      </c>
      <c r="R230" s="6" t="s">
        <v>1477</v>
      </c>
      <c r="T230" s="6">
        <v>151601</v>
      </c>
      <c r="U230" s="6" t="s">
        <v>2802</v>
      </c>
      <c r="V230" s="6" t="s">
        <v>2803</v>
      </c>
      <c r="W230" s="6"/>
      <c r="X230" s="6"/>
      <c r="Y230" s="6"/>
      <c r="Z230" t="s">
        <v>2799</v>
      </c>
    </row>
    <row r="231" spans="1:26">
      <c r="A231" s="1">
        <v>44298</v>
      </c>
      <c r="B231" s="2">
        <v>202104121053</v>
      </c>
      <c r="C231" t="s">
        <v>18</v>
      </c>
      <c r="D231" t="s">
        <v>5211</v>
      </c>
      <c r="E231" t="s">
        <v>2801</v>
      </c>
      <c r="F231" t="s">
        <v>19</v>
      </c>
      <c r="G231" t="s">
        <v>1476</v>
      </c>
      <c r="H231" s="3" t="s">
        <v>35</v>
      </c>
      <c r="I231" t="s">
        <v>1171</v>
      </c>
      <c r="J231" t="s">
        <v>1475</v>
      </c>
      <c r="K231">
        <v>1</v>
      </c>
      <c r="L231">
        <v>150</v>
      </c>
      <c r="N231" t="s">
        <v>36</v>
      </c>
      <c r="P231" s="6">
        <v>1240</v>
      </c>
      <c r="Q231" s="6" t="s">
        <v>1476</v>
      </c>
      <c r="R231" s="6" t="s">
        <v>1477</v>
      </c>
      <c r="T231" s="6">
        <v>151601</v>
      </c>
      <c r="U231" s="6" t="s">
        <v>2802</v>
      </c>
      <c r="V231" s="6" t="s">
        <v>2803</v>
      </c>
      <c r="W231" s="6"/>
      <c r="X231" s="6"/>
      <c r="Y231" s="6"/>
      <c r="Z231" t="s">
        <v>2799</v>
      </c>
    </row>
    <row r="232" spans="1:26">
      <c r="A232" s="1">
        <v>44298</v>
      </c>
      <c r="B232" s="2">
        <v>202104121053</v>
      </c>
      <c r="C232" t="s">
        <v>18</v>
      </c>
      <c r="D232" t="s">
        <v>5211</v>
      </c>
      <c r="E232" t="s">
        <v>2801</v>
      </c>
      <c r="F232" t="s">
        <v>19</v>
      </c>
      <c r="G232" t="s">
        <v>1476</v>
      </c>
      <c r="H232" s="3">
        <v>4714781021029</v>
      </c>
      <c r="I232" t="s">
        <v>860</v>
      </c>
      <c r="J232" t="s">
        <v>425</v>
      </c>
      <c r="K232">
        <v>1</v>
      </c>
      <c r="L232">
        <v>149</v>
      </c>
      <c r="N232" t="s">
        <v>1505</v>
      </c>
      <c r="P232" s="6">
        <v>1240</v>
      </c>
      <c r="Q232" s="6" t="s">
        <v>1476</v>
      </c>
      <c r="R232" s="6" t="s">
        <v>1477</v>
      </c>
      <c r="T232" s="6">
        <v>151601</v>
      </c>
      <c r="U232" s="6" t="s">
        <v>2802</v>
      </c>
      <c r="V232" s="6" t="s">
        <v>2803</v>
      </c>
      <c r="W232" s="6"/>
      <c r="X232" s="6"/>
      <c r="Y232" s="6"/>
      <c r="Z232" t="s">
        <v>2799</v>
      </c>
    </row>
    <row r="233" spans="1:26">
      <c r="A233" s="1">
        <v>44298</v>
      </c>
      <c r="B233" s="2">
        <v>202104121054</v>
      </c>
      <c r="C233" t="s">
        <v>18</v>
      </c>
      <c r="D233" t="s">
        <v>5212</v>
      </c>
      <c r="E233" t="s">
        <v>2807</v>
      </c>
      <c r="F233" t="s">
        <v>19</v>
      </c>
      <c r="G233" t="s">
        <v>1476</v>
      </c>
      <c r="H233" s="3" t="s">
        <v>33</v>
      </c>
      <c r="I233" t="s">
        <v>1229</v>
      </c>
      <c r="J233" t="s">
        <v>1475</v>
      </c>
      <c r="K233">
        <v>1</v>
      </c>
      <c r="L233">
        <v>173</v>
      </c>
      <c r="N233" t="s">
        <v>34</v>
      </c>
      <c r="P233" s="6">
        <v>748</v>
      </c>
      <c r="Q233" s="6" t="s">
        <v>1476</v>
      </c>
      <c r="R233" s="6" t="s">
        <v>1477</v>
      </c>
      <c r="T233" s="6">
        <v>943747</v>
      </c>
      <c r="U233" s="6" t="s">
        <v>2809</v>
      </c>
      <c r="V233" s="6" t="s">
        <v>2810</v>
      </c>
      <c r="W233" s="6"/>
      <c r="X233" s="6"/>
      <c r="Y233" s="6"/>
      <c r="Z233" t="s">
        <v>2805</v>
      </c>
    </row>
    <row r="234" spans="1:26">
      <c r="A234" s="1">
        <v>44298</v>
      </c>
      <c r="B234" s="2">
        <v>202104121054</v>
      </c>
      <c r="C234" t="s">
        <v>18</v>
      </c>
      <c r="D234" t="s">
        <v>5212</v>
      </c>
      <c r="E234" t="s">
        <v>2807</v>
      </c>
      <c r="F234" t="s">
        <v>19</v>
      </c>
      <c r="G234" t="s">
        <v>1476</v>
      </c>
      <c r="H234" s="3" t="s">
        <v>29</v>
      </c>
      <c r="I234" t="s">
        <v>2424</v>
      </c>
      <c r="J234" t="s">
        <v>1475</v>
      </c>
      <c r="K234">
        <v>1</v>
      </c>
      <c r="L234">
        <v>288</v>
      </c>
      <c r="N234" t="s">
        <v>30</v>
      </c>
      <c r="P234" s="6">
        <v>748</v>
      </c>
      <c r="Q234" s="6" t="s">
        <v>1476</v>
      </c>
      <c r="R234" s="6" t="s">
        <v>1477</v>
      </c>
      <c r="T234" s="6">
        <v>943747</v>
      </c>
      <c r="U234" s="6" t="s">
        <v>2809</v>
      </c>
      <c r="V234" s="6" t="s">
        <v>2810</v>
      </c>
      <c r="W234" s="6"/>
      <c r="X234" s="6"/>
      <c r="Y234" s="6"/>
      <c r="Z234" t="s">
        <v>2805</v>
      </c>
    </row>
    <row r="235" spans="1:26">
      <c r="A235" s="1">
        <v>44298</v>
      </c>
      <c r="B235" s="2">
        <v>202104121054</v>
      </c>
      <c r="C235" t="s">
        <v>18</v>
      </c>
      <c r="D235" t="s">
        <v>5212</v>
      </c>
      <c r="E235" t="s">
        <v>2807</v>
      </c>
      <c r="F235" t="s">
        <v>19</v>
      </c>
      <c r="G235" t="s">
        <v>1476</v>
      </c>
      <c r="H235" s="3" t="s">
        <v>27</v>
      </c>
      <c r="I235" t="s">
        <v>1230</v>
      </c>
      <c r="J235" t="s">
        <v>1475</v>
      </c>
      <c r="K235">
        <v>1</v>
      </c>
      <c r="L235">
        <v>287</v>
      </c>
      <c r="N235" t="s">
        <v>28</v>
      </c>
      <c r="P235" s="6">
        <v>748</v>
      </c>
      <c r="Q235" s="6" t="s">
        <v>1476</v>
      </c>
      <c r="R235" s="6" t="s">
        <v>1477</v>
      </c>
      <c r="T235" s="6">
        <v>943747</v>
      </c>
      <c r="U235" s="6" t="s">
        <v>2809</v>
      </c>
      <c r="V235" s="6" t="s">
        <v>2810</v>
      </c>
      <c r="W235" s="6"/>
      <c r="X235" s="6"/>
      <c r="Y235" s="6"/>
      <c r="Z235" t="s">
        <v>2805</v>
      </c>
    </row>
    <row r="236" spans="1:26">
      <c r="A236" s="1">
        <v>44298</v>
      </c>
      <c r="B236" s="2">
        <v>202104121055</v>
      </c>
      <c r="C236" t="s">
        <v>18</v>
      </c>
      <c r="D236" t="s">
        <v>5213</v>
      </c>
      <c r="E236" t="s">
        <v>2814</v>
      </c>
      <c r="F236" t="s">
        <v>19</v>
      </c>
      <c r="G236" t="s">
        <v>1476</v>
      </c>
      <c r="H236" s="3">
        <v>4714781020510</v>
      </c>
      <c r="I236" t="s">
        <v>5157</v>
      </c>
      <c r="J236" t="s">
        <v>425</v>
      </c>
      <c r="K236">
        <v>3</v>
      </c>
      <c r="L236">
        <v>897</v>
      </c>
      <c r="N236" t="s">
        <v>1902</v>
      </c>
      <c r="P236" s="6">
        <v>897</v>
      </c>
      <c r="Q236" s="6" t="s">
        <v>1476</v>
      </c>
      <c r="R236" s="6" t="s">
        <v>1477</v>
      </c>
      <c r="T236" s="6">
        <v>992716</v>
      </c>
      <c r="U236" s="6" t="s">
        <v>2815</v>
      </c>
      <c r="V236" s="6" t="s">
        <v>2816</v>
      </c>
      <c r="W236" s="6"/>
      <c r="X236" s="6"/>
      <c r="Y236" s="6"/>
      <c r="Z236" t="s">
        <v>2812</v>
      </c>
    </row>
    <row r="237" spans="1:26">
      <c r="A237" s="1">
        <v>44298</v>
      </c>
      <c r="B237" s="2">
        <v>202104121056</v>
      </c>
      <c r="C237" t="s">
        <v>18</v>
      </c>
      <c r="D237" t="s">
        <v>5214</v>
      </c>
      <c r="E237" t="s">
        <v>2820</v>
      </c>
      <c r="F237" t="s">
        <v>19</v>
      </c>
      <c r="G237" t="s">
        <v>1476</v>
      </c>
      <c r="H237" s="3">
        <v>4714781024723</v>
      </c>
      <c r="I237" t="s">
        <v>1301</v>
      </c>
      <c r="J237" t="s">
        <v>425</v>
      </c>
      <c r="K237">
        <v>1</v>
      </c>
      <c r="L237">
        <v>299</v>
      </c>
      <c r="N237" t="s">
        <v>1525</v>
      </c>
      <c r="P237" s="6">
        <v>826</v>
      </c>
      <c r="Q237" s="6" t="s">
        <v>1476</v>
      </c>
      <c r="R237" s="6" t="s">
        <v>1477</v>
      </c>
      <c r="T237" s="6">
        <v>941338</v>
      </c>
      <c r="U237" s="6" t="s">
        <v>2821</v>
      </c>
      <c r="V237" s="6" t="s">
        <v>2822</v>
      </c>
      <c r="W237" s="6"/>
      <c r="X237" s="6"/>
      <c r="Y237" s="6"/>
      <c r="Z237" t="s">
        <v>2818</v>
      </c>
    </row>
    <row r="238" spans="1:26">
      <c r="A238" s="1">
        <v>44298</v>
      </c>
      <c r="B238" s="2">
        <v>202104121056</v>
      </c>
      <c r="C238" t="s">
        <v>18</v>
      </c>
      <c r="D238" t="s">
        <v>5214</v>
      </c>
      <c r="E238" t="s">
        <v>2820</v>
      </c>
      <c r="F238" t="s">
        <v>19</v>
      </c>
      <c r="G238" t="s">
        <v>1476</v>
      </c>
      <c r="H238" s="3">
        <v>4714781020794</v>
      </c>
      <c r="I238" t="s">
        <v>135</v>
      </c>
      <c r="J238" t="s">
        <v>425</v>
      </c>
      <c r="K238">
        <v>1</v>
      </c>
      <c r="L238">
        <v>128</v>
      </c>
      <c r="N238" t="s">
        <v>1954</v>
      </c>
      <c r="P238" s="6">
        <v>826</v>
      </c>
      <c r="Q238" s="6" t="s">
        <v>1476</v>
      </c>
      <c r="R238" s="6" t="s">
        <v>1477</v>
      </c>
      <c r="T238" s="6">
        <v>941338</v>
      </c>
      <c r="U238" s="6" t="s">
        <v>2821</v>
      </c>
      <c r="V238" s="6" t="s">
        <v>2822</v>
      </c>
      <c r="W238" s="6"/>
      <c r="X238" s="6"/>
      <c r="Y238" s="6"/>
      <c r="Z238" t="s">
        <v>2818</v>
      </c>
    </row>
    <row r="239" spans="1:26">
      <c r="A239" s="1">
        <v>44298</v>
      </c>
      <c r="B239" s="2">
        <v>202104121056</v>
      </c>
      <c r="C239" t="s">
        <v>18</v>
      </c>
      <c r="D239" t="s">
        <v>5214</v>
      </c>
      <c r="E239" t="s">
        <v>2820</v>
      </c>
      <c r="F239" t="s">
        <v>19</v>
      </c>
      <c r="G239" t="s">
        <v>1476</v>
      </c>
      <c r="H239" s="3">
        <v>4714781021005</v>
      </c>
      <c r="I239" t="s">
        <v>2485</v>
      </c>
      <c r="J239" t="s">
        <v>1475</v>
      </c>
      <c r="K239">
        <v>1</v>
      </c>
      <c r="L239">
        <v>133</v>
      </c>
      <c r="N239" t="s">
        <v>167</v>
      </c>
      <c r="P239" s="6">
        <v>826</v>
      </c>
      <c r="Q239" s="6" t="s">
        <v>1476</v>
      </c>
      <c r="R239" s="6" t="s">
        <v>1477</v>
      </c>
      <c r="T239" s="6">
        <v>941338</v>
      </c>
      <c r="U239" s="6" t="s">
        <v>2821</v>
      </c>
      <c r="V239" s="6" t="s">
        <v>2822</v>
      </c>
      <c r="W239" s="6"/>
      <c r="X239" s="6"/>
      <c r="Y239" s="6"/>
      <c r="Z239" t="s">
        <v>2818</v>
      </c>
    </row>
    <row r="240" spans="1:26">
      <c r="A240" s="1">
        <v>44298</v>
      </c>
      <c r="B240" s="2">
        <v>202104121056</v>
      </c>
      <c r="C240" t="s">
        <v>18</v>
      </c>
      <c r="D240" t="s">
        <v>5214</v>
      </c>
      <c r="E240" t="s">
        <v>2820</v>
      </c>
      <c r="F240" t="s">
        <v>19</v>
      </c>
      <c r="G240" t="s">
        <v>1476</v>
      </c>
      <c r="H240" s="3">
        <v>4714781021012</v>
      </c>
      <c r="I240" t="s">
        <v>2427</v>
      </c>
      <c r="J240" t="s">
        <v>1475</v>
      </c>
      <c r="K240">
        <v>1</v>
      </c>
      <c r="L240">
        <v>133</v>
      </c>
      <c r="N240" t="s">
        <v>168</v>
      </c>
      <c r="P240" s="6">
        <v>826</v>
      </c>
      <c r="Q240" s="6" t="s">
        <v>1476</v>
      </c>
      <c r="R240" s="6" t="s">
        <v>1477</v>
      </c>
      <c r="T240" s="6">
        <v>941338</v>
      </c>
      <c r="U240" s="6" t="s">
        <v>2821</v>
      </c>
      <c r="V240" s="6" t="s">
        <v>2822</v>
      </c>
      <c r="W240" s="6"/>
      <c r="X240" s="6"/>
      <c r="Y240" s="6"/>
      <c r="Z240" t="s">
        <v>2818</v>
      </c>
    </row>
    <row r="241" spans="1:26">
      <c r="A241" s="1">
        <v>44298</v>
      </c>
      <c r="B241" s="2">
        <v>202104121056</v>
      </c>
      <c r="C241" t="s">
        <v>18</v>
      </c>
      <c r="D241" t="s">
        <v>5214</v>
      </c>
      <c r="E241" t="s">
        <v>2820</v>
      </c>
      <c r="F241" t="s">
        <v>19</v>
      </c>
      <c r="G241" t="s">
        <v>1476</v>
      </c>
      <c r="H241" s="3">
        <v>4714781021029</v>
      </c>
      <c r="I241" t="s">
        <v>860</v>
      </c>
      <c r="J241" t="s">
        <v>1475</v>
      </c>
      <c r="K241">
        <v>1</v>
      </c>
      <c r="L241">
        <v>133</v>
      </c>
      <c r="N241" t="s">
        <v>169</v>
      </c>
      <c r="P241" s="6">
        <v>826</v>
      </c>
      <c r="Q241" s="6" t="s">
        <v>1476</v>
      </c>
      <c r="R241" s="6" t="s">
        <v>1477</v>
      </c>
      <c r="T241" s="6">
        <v>941338</v>
      </c>
      <c r="U241" s="6" t="s">
        <v>2821</v>
      </c>
      <c r="V241" s="6" t="s">
        <v>2822</v>
      </c>
      <c r="W241" s="6"/>
      <c r="X241" s="6"/>
      <c r="Y241" s="6"/>
      <c r="Z241" t="s">
        <v>2818</v>
      </c>
    </row>
    <row r="242" spans="1:26">
      <c r="A242" s="1">
        <v>44298</v>
      </c>
      <c r="B242" s="2">
        <v>202104121057</v>
      </c>
      <c r="C242" t="s">
        <v>18</v>
      </c>
      <c r="D242" t="s">
        <v>5215</v>
      </c>
      <c r="E242" t="s">
        <v>2826</v>
      </c>
      <c r="F242" t="s">
        <v>19</v>
      </c>
      <c r="G242" t="s">
        <v>1960</v>
      </c>
      <c r="H242" s="3" t="s">
        <v>33</v>
      </c>
      <c r="I242" t="s">
        <v>1229</v>
      </c>
      <c r="J242" t="s">
        <v>1475</v>
      </c>
      <c r="K242">
        <v>2</v>
      </c>
      <c r="L242">
        <v>300</v>
      </c>
      <c r="N242" t="s">
        <v>34</v>
      </c>
      <c r="P242" s="6">
        <v>530</v>
      </c>
      <c r="Q242" s="6" t="s">
        <v>1960</v>
      </c>
      <c r="R242" s="6" t="s">
        <v>1961</v>
      </c>
      <c r="T242" s="6"/>
      <c r="U242" s="6"/>
      <c r="V242" s="6"/>
      <c r="W242" s="6">
        <v>320</v>
      </c>
      <c r="X242" s="6" t="s">
        <v>2827</v>
      </c>
      <c r="Y242" s="6"/>
      <c r="Z242" t="s">
        <v>2824</v>
      </c>
    </row>
    <row r="243" spans="1:26">
      <c r="A243" s="1">
        <v>44298</v>
      </c>
      <c r="B243" s="2">
        <v>202104121057</v>
      </c>
      <c r="C243" t="s">
        <v>18</v>
      </c>
      <c r="D243" t="s">
        <v>5215</v>
      </c>
      <c r="E243" t="s">
        <v>2826</v>
      </c>
      <c r="F243" t="s">
        <v>19</v>
      </c>
      <c r="G243" t="s">
        <v>1960</v>
      </c>
      <c r="H243" s="3" t="s">
        <v>21</v>
      </c>
      <c r="I243" t="s">
        <v>1171</v>
      </c>
      <c r="J243" t="s">
        <v>1475</v>
      </c>
      <c r="K243">
        <v>1</v>
      </c>
      <c r="L243">
        <v>150</v>
      </c>
      <c r="N243" t="s">
        <v>22</v>
      </c>
      <c r="P243" s="6">
        <v>530</v>
      </c>
      <c r="Q243" s="6" t="s">
        <v>1960</v>
      </c>
      <c r="R243" s="6" t="s">
        <v>1961</v>
      </c>
      <c r="T243" s="6"/>
      <c r="U243" s="6"/>
      <c r="V243" s="6"/>
      <c r="W243" s="6">
        <v>320</v>
      </c>
      <c r="X243" s="6" t="s">
        <v>2827</v>
      </c>
      <c r="Y243" s="6"/>
      <c r="Z243" t="s">
        <v>2824</v>
      </c>
    </row>
    <row r="244" spans="1:26">
      <c r="A244" s="1">
        <v>44298</v>
      </c>
      <c r="B244" s="2">
        <v>202104121057</v>
      </c>
      <c r="C244" t="s">
        <v>18</v>
      </c>
      <c r="D244" t="s">
        <v>5215</v>
      </c>
      <c r="E244" t="s">
        <v>2826</v>
      </c>
      <c r="F244" t="s">
        <v>19</v>
      </c>
      <c r="G244" t="s">
        <v>1960</v>
      </c>
      <c r="H244" s="3" t="s">
        <v>1474</v>
      </c>
      <c r="J244" t="s">
        <v>1475</v>
      </c>
      <c r="K244">
        <v>1</v>
      </c>
      <c r="L244">
        <v>80</v>
      </c>
      <c r="P244" s="6"/>
      <c r="Q244" s="6"/>
      <c r="R244" s="6"/>
      <c r="T244" s="6"/>
      <c r="U244" s="6"/>
      <c r="V244" s="6"/>
      <c r="W244" s="6"/>
      <c r="X244" s="6"/>
      <c r="Y244" s="6"/>
      <c r="Z244"/>
    </row>
    <row r="245" spans="1:26">
      <c r="A245" s="1">
        <v>44298</v>
      </c>
      <c r="B245" s="2">
        <v>202104121058</v>
      </c>
      <c r="C245" t="s">
        <v>18</v>
      </c>
      <c r="D245" t="s">
        <v>5216</v>
      </c>
      <c r="E245" t="s">
        <v>2831</v>
      </c>
      <c r="F245" t="s">
        <v>19</v>
      </c>
      <c r="G245" t="s">
        <v>1940</v>
      </c>
      <c r="H245" s="3">
        <v>4714781021005</v>
      </c>
      <c r="I245" t="s">
        <v>2485</v>
      </c>
      <c r="J245" t="s">
        <v>1475</v>
      </c>
      <c r="K245">
        <v>2</v>
      </c>
      <c r="L245">
        <v>266</v>
      </c>
      <c r="N245" t="s">
        <v>167</v>
      </c>
      <c r="P245" s="6">
        <v>798</v>
      </c>
      <c r="Q245" s="6" t="s">
        <v>1940</v>
      </c>
      <c r="R245" s="6" t="s">
        <v>1048</v>
      </c>
      <c r="T245" s="6"/>
      <c r="U245" s="6"/>
      <c r="V245" s="6"/>
      <c r="W245" s="6">
        <v>403</v>
      </c>
      <c r="X245" s="6" t="s">
        <v>2832</v>
      </c>
      <c r="Y245" s="6"/>
      <c r="Z245" t="s">
        <v>2829</v>
      </c>
    </row>
    <row r="246" spans="1:26">
      <c r="A246" s="1">
        <v>44298</v>
      </c>
      <c r="B246" s="2">
        <v>202104121058</v>
      </c>
      <c r="C246" t="s">
        <v>18</v>
      </c>
      <c r="D246" t="s">
        <v>5216</v>
      </c>
      <c r="E246" t="s">
        <v>2831</v>
      </c>
      <c r="F246" t="s">
        <v>19</v>
      </c>
      <c r="G246" t="s">
        <v>1940</v>
      </c>
      <c r="H246" s="3">
        <v>4714781021012</v>
      </c>
      <c r="I246" t="s">
        <v>860</v>
      </c>
      <c r="J246" t="s">
        <v>1475</v>
      </c>
      <c r="K246">
        <v>2</v>
      </c>
      <c r="L246">
        <v>266</v>
      </c>
      <c r="N246" t="s">
        <v>168</v>
      </c>
      <c r="P246" s="6">
        <v>798</v>
      </c>
      <c r="Q246" s="6" t="s">
        <v>1940</v>
      </c>
      <c r="R246" s="6" t="s">
        <v>1048</v>
      </c>
      <c r="T246" s="6"/>
      <c r="U246" s="6"/>
      <c r="V246" s="6"/>
      <c r="W246" s="6">
        <v>403</v>
      </c>
      <c r="X246" s="6" t="s">
        <v>2832</v>
      </c>
      <c r="Y246" s="6"/>
      <c r="Z246" t="s">
        <v>2829</v>
      </c>
    </row>
    <row r="247" spans="1:26">
      <c r="A247" s="1">
        <v>44298</v>
      </c>
      <c r="B247" s="2">
        <v>202104121058</v>
      </c>
      <c r="C247" t="s">
        <v>18</v>
      </c>
      <c r="D247" t="s">
        <v>5216</v>
      </c>
      <c r="E247" t="s">
        <v>2831</v>
      </c>
      <c r="F247" t="s">
        <v>19</v>
      </c>
      <c r="G247" t="s">
        <v>1940</v>
      </c>
      <c r="H247" s="3">
        <v>4714781021029</v>
      </c>
      <c r="I247" t="s">
        <v>1308</v>
      </c>
      <c r="J247" t="s">
        <v>1475</v>
      </c>
      <c r="K247">
        <v>2</v>
      </c>
      <c r="L247">
        <v>266</v>
      </c>
      <c r="N247" t="s">
        <v>169</v>
      </c>
      <c r="P247" s="6">
        <v>798</v>
      </c>
      <c r="Q247" s="6" t="s">
        <v>1940</v>
      </c>
      <c r="R247" s="6" t="s">
        <v>1048</v>
      </c>
      <c r="T247" s="6"/>
      <c r="U247" s="6"/>
      <c r="V247" s="6"/>
      <c r="W247" s="6">
        <v>403</v>
      </c>
      <c r="X247" s="6" t="s">
        <v>2832</v>
      </c>
      <c r="Y247" s="6"/>
      <c r="Z247" t="s">
        <v>2829</v>
      </c>
    </row>
    <row r="248" spans="1:26">
      <c r="A248" s="1">
        <v>44298</v>
      </c>
      <c r="B248" s="2">
        <v>202104121059</v>
      </c>
      <c r="C248" t="s">
        <v>18</v>
      </c>
      <c r="D248" t="s">
        <v>5217</v>
      </c>
      <c r="E248" t="s">
        <v>2836</v>
      </c>
      <c r="F248" t="s">
        <v>19</v>
      </c>
      <c r="G248" t="s">
        <v>1940</v>
      </c>
      <c r="H248" s="3" t="s">
        <v>128</v>
      </c>
      <c r="I248" t="s">
        <v>865</v>
      </c>
      <c r="J248" t="s">
        <v>1475</v>
      </c>
      <c r="K248">
        <v>1</v>
      </c>
      <c r="L248">
        <v>140</v>
      </c>
      <c r="N248" t="s">
        <v>289</v>
      </c>
      <c r="P248" s="6">
        <v>745</v>
      </c>
      <c r="Q248" s="6" t="s">
        <v>1940</v>
      </c>
      <c r="R248" s="6" t="s">
        <v>1495</v>
      </c>
      <c r="T248" s="6"/>
      <c r="U248" s="6"/>
      <c r="V248" s="6"/>
      <c r="W248" s="6">
        <v>351</v>
      </c>
      <c r="X248" s="6" t="s">
        <v>2837</v>
      </c>
      <c r="Y248" s="6"/>
      <c r="Z248" t="s">
        <v>2834</v>
      </c>
    </row>
    <row r="249" spans="1:26">
      <c r="A249" s="1">
        <v>44298</v>
      </c>
      <c r="B249" s="2">
        <v>202104121059</v>
      </c>
      <c r="C249" t="s">
        <v>18</v>
      </c>
      <c r="D249" t="s">
        <v>5217</v>
      </c>
      <c r="E249" t="s">
        <v>2836</v>
      </c>
      <c r="F249" t="s">
        <v>19</v>
      </c>
      <c r="G249" t="s">
        <v>1940</v>
      </c>
      <c r="H249" s="3" t="s">
        <v>127</v>
      </c>
      <c r="I249" t="s">
        <v>5159</v>
      </c>
      <c r="J249" t="s">
        <v>1475</v>
      </c>
      <c r="K249">
        <v>1</v>
      </c>
      <c r="L249">
        <v>140</v>
      </c>
      <c r="N249" t="s">
        <v>287</v>
      </c>
      <c r="P249" s="6">
        <v>745</v>
      </c>
      <c r="Q249" s="6" t="s">
        <v>1940</v>
      </c>
      <c r="R249" s="6" t="s">
        <v>1495</v>
      </c>
      <c r="T249" s="6"/>
      <c r="U249" s="6"/>
      <c r="V249" s="6"/>
      <c r="W249" s="6">
        <v>351</v>
      </c>
      <c r="X249" s="6" t="s">
        <v>2837</v>
      </c>
      <c r="Y249" s="6"/>
      <c r="Z249" t="s">
        <v>2834</v>
      </c>
    </row>
    <row r="250" spans="1:26">
      <c r="A250" s="1">
        <v>44298</v>
      </c>
      <c r="B250" s="2">
        <v>202104121059</v>
      </c>
      <c r="C250" t="s">
        <v>18</v>
      </c>
      <c r="D250" t="s">
        <v>5217</v>
      </c>
      <c r="E250" t="s">
        <v>2836</v>
      </c>
      <c r="F250" t="s">
        <v>19</v>
      </c>
      <c r="G250" t="s">
        <v>1940</v>
      </c>
      <c r="H250" s="3">
        <v>4714781020954</v>
      </c>
      <c r="I250" t="s">
        <v>145</v>
      </c>
      <c r="J250" t="s">
        <v>425</v>
      </c>
      <c r="K250">
        <v>1</v>
      </c>
      <c r="L250">
        <v>145</v>
      </c>
      <c r="N250" t="s">
        <v>1497</v>
      </c>
      <c r="P250" s="6">
        <v>745</v>
      </c>
      <c r="Q250" s="6" t="s">
        <v>1940</v>
      </c>
      <c r="R250" s="6" t="s">
        <v>1495</v>
      </c>
      <c r="T250" s="6"/>
      <c r="U250" s="6"/>
      <c r="V250" s="6"/>
      <c r="W250" s="6">
        <v>351</v>
      </c>
      <c r="X250" s="6" t="s">
        <v>2837</v>
      </c>
      <c r="Y250" s="6"/>
      <c r="Z250" t="s">
        <v>2834</v>
      </c>
    </row>
    <row r="251" spans="1:26">
      <c r="A251" s="1">
        <v>44298</v>
      </c>
      <c r="B251" s="2">
        <v>202104121059</v>
      </c>
      <c r="C251" t="s">
        <v>18</v>
      </c>
      <c r="D251" t="s">
        <v>5217</v>
      </c>
      <c r="E251" t="s">
        <v>2836</v>
      </c>
      <c r="F251" t="s">
        <v>19</v>
      </c>
      <c r="G251" t="s">
        <v>1940</v>
      </c>
      <c r="H251" s="3">
        <v>4714781020510</v>
      </c>
      <c r="I251" t="s">
        <v>5157</v>
      </c>
      <c r="J251" t="s">
        <v>425</v>
      </c>
      <c r="K251">
        <v>1</v>
      </c>
      <c r="L251">
        <v>260</v>
      </c>
      <c r="N251" t="s">
        <v>1917</v>
      </c>
      <c r="P251" s="6">
        <v>745</v>
      </c>
      <c r="Q251" s="6" t="s">
        <v>1940</v>
      </c>
      <c r="R251" s="6" t="s">
        <v>1495</v>
      </c>
      <c r="T251" s="6"/>
      <c r="U251" s="6"/>
      <c r="V251" s="6"/>
      <c r="W251" s="6">
        <v>351</v>
      </c>
      <c r="X251" s="6" t="s">
        <v>2837</v>
      </c>
      <c r="Y251" s="6"/>
      <c r="Z251" t="s">
        <v>2834</v>
      </c>
    </row>
    <row r="252" spans="1:26">
      <c r="A252" s="1">
        <v>44298</v>
      </c>
      <c r="B252" s="2">
        <v>202104121059</v>
      </c>
      <c r="C252" t="s">
        <v>18</v>
      </c>
      <c r="D252" t="s">
        <v>5217</v>
      </c>
      <c r="E252" t="s">
        <v>2836</v>
      </c>
      <c r="F252" t="s">
        <v>19</v>
      </c>
      <c r="G252" t="s">
        <v>1940</v>
      </c>
      <c r="H252" s="3" t="s">
        <v>1474</v>
      </c>
      <c r="J252" t="s">
        <v>1475</v>
      </c>
      <c r="K252">
        <v>1</v>
      </c>
      <c r="L252">
        <v>60</v>
      </c>
      <c r="P252" s="6"/>
      <c r="Q252" s="6"/>
      <c r="R252" s="6"/>
      <c r="T252" s="6"/>
      <c r="U252" s="6"/>
      <c r="V252" s="6"/>
      <c r="W252" s="6"/>
      <c r="X252" s="6"/>
      <c r="Y252" s="6"/>
      <c r="Z252"/>
    </row>
    <row r="253" spans="1:26">
      <c r="A253" s="1">
        <v>44298</v>
      </c>
      <c r="B253" s="2">
        <v>202104121060</v>
      </c>
      <c r="C253" t="s">
        <v>18</v>
      </c>
      <c r="D253" t="s">
        <v>5218</v>
      </c>
      <c r="E253" t="s">
        <v>2841</v>
      </c>
      <c r="F253" t="s">
        <v>19</v>
      </c>
      <c r="G253" t="s">
        <v>1476</v>
      </c>
      <c r="H253" s="3">
        <v>4714781021005</v>
      </c>
      <c r="I253" t="s">
        <v>1385</v>
      </c>
      <c r="J253" t="s">
        <v>1475</v>
      </c>
      <c r="K253">
        <v>3</v>
      </c>
      <c r="L253">
        <v>399</v>
      </c>
      <c r="N253" t="s">
        <v>167</v>
      </c>
      <c r="P253" s="6">
        <v>464</v>
      </c>
      <c r="Q253" s="6" t="s">
        <v>1476</v>
      </c>
      <c r="R253" s="6" t="s">
        <v>1477</v>
      </c>
      <c r="T253" s="6">
        <v>187770</v>
      </c>
      <c r="U253" s="6" t="s">
        <v>2842</v>
      </c>
      <c r="V253" s="6" t="s">
        <v>2843</v>
      </c>
      <c r="W253" s="6"/>
      <c r="X253" s="6"/>
      <c r="Y253" s="6"/>
      <c r="Z253" t="s">
        <v>2839</v>
      </c>
    </row>
    <row r="254" spans="1:26">
      <c r="A254" s="1">
        <v>44298</v>
      </c>
      <c r="B254" s="2">
        <v>202104121060</v>
      </c>
      <c r="C254" t="s">
        <v>18</v>
      </c>
      <c r="D254" t="s">
        <v>5218</v>
      </c>
      <c r="E254" t="s">
        <v>2841</v>
      </c>
      <c r="F254" t="s">
        <v>19</v>
      </c>
      <c r="G254" t="s">
        <v>1476</v>
      </c>
      <c r="H254" s="3" t="s">
        <v>1474</v>
      </c>
      <c r="J254" t="s">
        <v>1475</v>
      </c>
      <c r="K254">
        <v>1</v>
      </c>
      <c r="L254">
        <v>65</v>
      </c>
      <c r="P254" s="6"/>
      <c r="Q254" s="6"/>
      <c r="R254" s="6"/>
      <c r="T254" s="6"/>
      <c r="U254" s="6"/>
      <c r="V254" s="6"/>
      <c r="W254" s="6"/>
      <c r="X254" s="6"/>
      <c r="Y254" s="6"/>
      <c r="Z254"/>
    </row>
    <row r="255" spans="1:26">
      <c r="A255" s="1">
        <v>44298</v>
      </c>
      <c r="B255" s="2">
        <v>202104121061</v>
      </c>
      <c r="C255" t="s">
        <v>18</v>
      </c>
      <c r="D255" t="s">
        <v>5219</v>
      </c>
      <c r="E255" t="s">
        <v>2847</v>
      </c>
      <c r="F255" t="s">
        <v>19</v>
      </c>
      <c r="G255" t="s">
        <v>1476</v>
      </c>
      <c r="H255" s="3">
        <v>4714781020107</v>
      </c>
      <c r="I255" t="s">
        <v>1049</v>
      </c>
      <c r="J255" t="s">
        <v>425</v>
      </c>
      <c r="K255">
        <v>1</v>
      </c>
      <c r="L255">
        <v>399</v>
      </c>
      <c r="N255" t="s">
        <v>877</v>
      </c>
      <c r="P255" s="6">
        <v>763</v>
      </c>
      <c r="Q255" s="6" t="s">
        <v>1476</v>
      </c>
      <c r="R255" s="6" t="s">
        <v>1477</v>
      </c>
      <c r="T255" s="6">
        <v>940807</v>
      </c>
      <c r="U255" s="6" t="s">
        <v>2848</v>
      </c>
      <c r="V255" s="6" t="s">
        <v>2849</v>
      </c>
      <c r="W255" s="6"/>
      <c r="X255" s="6"/>
      <c r="Y255" s="6"/>
      <c r="Z255" t="s">
        <v>2845</v>
      </c>
    </row>
    <row r="256" spans="1:26">
      <c r="A256" s="1">
        <v>44298</v>
      </c>
      <c r="B256" s="2">
        <v>202104121061</v>
      </c>
      <c r="C256" t="s">
        <v>18</v>
      </c>
      <c r="D256" t="s">
        <v>5219</v>
      </c>
      <c r="E256" t="s">
        <v>2847</v>
      </c>
      <c r="F256" t="s">
        <v>19</v>
      </c>
      <c r="G256" t="s">
        <v>1476</v>
      </c>
      <c r="H256" s="3">
        <v>4714781020510</v>
      </c>
      <c r="I256" t="s">
        <v>5157</v>
      </c>
      <c r="J256" t="s">
        <v>425</v>
      </c>
      <c r="K256">
        <v>1</v>
      </c>
      <c r="L256">
        <v>299</v>
      </c>
      <c r="N256" t="s">
        <v>1902</v>
      </c>
      <c r="P256" s="6">
        <v>763</v>
      </c>
      <c r="Q256" s="6" t="s">
        <v>1476</v>
      </c>
      <c r="R256" s="6" t="s">
        <v>1477</v>
      </c>
      <c r="T256" s="6">
        <v>940807</v>
      </c>
      <c r="U256" s="6" t="s">
        <v>2848</v>
      </c>
      <c r="V256" s="6" t="s">
        <v>2849</v>
      </c>
      <c r="W256" s="6"/>
      <c r="X256" s="6"/>
      <c r="Y256" s="6"/>
      <c r="Z256" t="s">
        <v>2845</v>
      </c>
    </row>
    <row r="257" spans="1:26">
      <c r="A257" s="1">
        <v>44298</v>
      </c>
      <c r="B257" s="2">
        <v>202104121061</v>
      </c>
      <c r="C257" t="s">
        <v>18</v>
      </c>
      <c r="D257" t="s">
        <v>5219</v>
      </c>
      <c r="E257" t="s">
        <v>2847</v>
      </c>
      <c r="F257" t="s">
        <v>19</v>
      </c>
      <c r="G257" t="s">
        <v>1476</v>
      </c>
      <c r="H257" s="3" t="s">
        <v>1474</v>
      </c>
      <c r="J257" t="s">
        <v>1475</v>
      </c>
      <c r="K257">
        <v>1</v>
      </c>
      <c r="L257">
        <v>65</v>
      </c>
      <c r="P257" s="6"/>
      <c r="Q257" s="6"/>
      <c r="R257" s="6"/>
      <c r="T257" s="6"/>
      <c r="U257" s="6"/>
      <c r="V257" s="6"/>
      <c r="W257" s="6"/>
      <c r="X257" s="6"/>
      <c r="Y257" s="6"/>
      <c r="Z257"/>
    </row>
    <row r="258" spans="1:26">
      <c r="A258" s="1">
        <v>44298</v>
      </c>
      <c r="B258" s="2">
        <v>202104121062</v>
      </c>
      <c r="C258" t="s">
        <v>18</v>
      </c>
      <c r="D258" t="s">
        <v>5220</v>
      </c>
      <c r="E258" t="s">
        <v>2853</v>
      </c>
      <c r="F258" t="s">
        <v>19</v>
      </c>
      <c r="G258" t="s">
        <v>1476</v>
      </c>
      <c r="H258" s="3" t="s">
        <v>52</v>
      </c>
      <c r="I258" t="s">
        <v>1472</v>
      </c>
      <c r="J258" t="s">
        <v>1475</v>
      </c>
      <c r="K258">
        <v>1</v>
      </c>
      <c r="L258">
        <v>400</v>
      </c>
      <c r="N258" t="s">
        <v>53</v>
      </c>
      <c r="P258" s="6">
        <v>878</v>
      </c>
      <c r="Q258" s="6" t="s">
        <v>1476</v>
      </c>
      <c r="R258" s="6" t="s">
        <v>1477</v>
      </c>
      <c r="T258" s="6">
        <v>215943</v>
      </c>
      <c r="U258" s="6" t="s">
        <v>2854</v>
      </c>
      <c r="V258" s="6" t="s">
        <v>2855</v>
      </c>
      <c r="W258" s="6"/>
      <c r="X258" s="6"/>
      <c r="Y258" s="6"/>
      <c r="Z258" t="s">
        <v>2851</v>
      </c>
    </row>
    <row r="259" spans="1:26">
      <c r="A259" s="1">
        <v>44298</v>
      </c>
      <c r="B259" s="2">
        <v>202104121062</v>
      </c>
      <c r="C259" t="s">
        <v>18</v>
      </c>
      <c r="D259" t="s">
        <v>5220</v>
      </c>
      <c r="E259" t="s">
        <v>2853</v>
      </c>
      <c r="F259" t="s">
        <v>19</v>
      </c>
      <c r="G259" t="s">
        <v>1476</v>
      </c>
      <c r="H259" s="3" t="s">
        <v>44</v>
      </c>
      <c r="I259" t="s">
        <v>158</v>
      </c>
      <c r="J259" t="s">
        <v>1475</v>
      </c>
      <c r="K259">
        <v>1</v>
      </c>
      <c r="L259">
        <v>128</v>
      </c>
      <c r="N259" t="s">
        <v>45</v>
      </c>
      <c r="P259" s="6">
        <v>878</v>
      </c>
      <c r="Q259" s="6" t="s">
        <v>1476</v>
      </c>
      <c r="R259" s="6" t="s">
        <v>1477</v>
      </c>
      <c r="T259" s="6">
        <v>215943</v>
      </c>
      <c r="U259" s="6" t="s">
        <v>2854</v>
      </c>
      <c r="V259" s="6" t="s">
        <v>2855</v>
      </c>
      <c r="W259" s="6"/>
      <c r="X259" s="6"/>
      <c r="Y259" s="6"/>
      <c r="Z259" t="s">
        <v>2851</v>
      </c>
    </row>
    <row r="260" spans="1:26">
      <c r="A260" s="1">
        <v>44298</v>
      </c>
      <c r="B260" s="2">
        <v>202104121062</v>
      </c>
      <c r="C260" t="s">
        <v>18</v>
      </c>
      <c r="D260" t="s">
        <v>5220</v>
      </c>
      <c r="E260" t="s">
        <v>2853</v>
      </c>
      <c r="F260" t="s">
        <v>19</v>
      </c>
      <c r="G260" t="s">
        <v>1476</v>
      </c>
      <c r="H260" s="3">
        <v>4714781020138</v>
      </c>
      <c r="I260" t="s">
        <v>616</v>
      </c>
      <c r="J260" t="s">
        <v>425</v>
      </c>
      <c r="K260">
        <v>1</v>
      </c>
      <c r="L260">
        <v>350</v>
      </c>
      <c r="N260" t="s">
        <v>2515</v>
      </c>
      <c r="P260" s="6">
        <v>878</v>
      </c>
      <c r="Q260" s="6" t="s">
        <v>1476</v>
      </c>
      <c r="R260" s="6" t="s">
        <v>1477</v>
      </c>
      <c r="T260" s="6">
        <v>215943</v>
      </c>
      <c r="U260" s="6" t="s">
        <v>2854</v>
      </c>
      <c r="V260" s="6" t="s">
        <v>2855</v>
      </c>
      <c r="W260" s="6"/>
      <c r="X260" s="6"/>
      <c r="Y260" s="6"/>
      <c r="Z260" t="s">
        <v>2851</v>
      </c>
    </row>
    <row r="261" spans="1:26">
      <c r="A261" s="1">
        <v>44298</v>
      </c>
      <c r="B261" s="2">
        <v>202104121063</v>
      </c>
      <c r="C261" t="s">
        <v>18</v>
      </c>
      <c r="D261" t="s">
        <v>5221</v>
      </c>
      <c r="E261" t="s">
        <v>2859</v>
      </c>
      <c r="F261" t="s">
        <v>19</v>
      </c>
      <c r="G261" t="s">
        <v>1960</v>
      </c>
      <c r="H261" s="3">
        <v>4714781020107</v>
      </c>
      <c r="I261" t="s">
        <v>1049</v>
      </c>
      <c r="J261" t="s">
        <v>425</v>
      </c>
      <c r="K261">
        <v>3</v>
      </c>
      <c r="L261">
        <v>1137</v>
      </c>
      <c r="N261" t="s">
        <v>877</v>
      </c>
      <c r="P261" s="6">
        <v>1137</v>
      </c>
      <c r="Q261" s="6" t="s">
        <v>1960</v>
      </c>
      <c r="R261" s="6" t="s">
        <v>1961</v>
      </c>
      <c r="T261" s="6"/>
      <c r="U261" s="6"/>
      <c r="V261" s="6"/>
      <c r="W261" s="6">
        <v>407</v>
      </c>
      <c r="X261" s="6" t="s">
        <v>2860</v>
      </c>
      <c r="Y261" s="6"/>
      <c r="Z261" t="s">
        <v>2857</v>
      </c>
    </row>
    <row r="262" spans="1:26">
      <c r="A262" s="1">
        <v>44298</v>
      </c>
      <c r="B262" s="2">
        <v>202104121064</v>
      </c>
      <c r="C262" t="s">
        <v>18</v>
      </c>
      <c r="D262" t="s">
        <v>5222</v>
      </c>
      <c r="E262" t="s">
        <v>2864</v>
      </c>
      <c r="F262" t="s">
        <v>19</v>
      </c>
      <c r="G262" t="s">
        <v>1476</v>
      </c>
      <c r="H262" s="3" t="s">
        <v>37</v>
      </c>
      <c r="I262" t="s">
        <v>1049</v>
      </c>
      <c r="J262" t="s">
        <v>1475</v>
      </c>
      <c r="K262">
        <v>1</v>
      </c>
      <c r="L262">
        <v>355</v>
      </c>
      <c r="N262" t="s">
        <v>38</v>
      </c>
      <c r="P262" s="6">
        <v>960</v>
      </c>
      <c r="Q262" s="6" t="s">
        <v>1476</v>
      </c>
      <c r="R262" s="6" t="s">
        <v>1477</v>
      </c>
      <c r="T262" s="6">
        <v>123422</v>
      </c>
      <c r="U262" s="6" t="s">
        <v>2865</v>
      </c>
      <c r="V262" s="6" t="s">
        <v>2866</v>
      </c>
      <c r="W262" s="6"/>
      <c r="X262" s="6"/>
      <c r="Y262" s="6"/>
      <c r="Z262" t="s">
        <v>2862</v>
      </c>
    </row>
    <row r="263" spans="1:26">
      <c r="A263" s="1">
        <v>44298</v>
      </c>
      <c r="B263" s="2">
        <v>202104121064</v>
      </c>
      <c r="C263" t="s">
        <v>18</v>
      </c>
      <c r="D263" t="s">
        <v>5222</v>
      </c>
      <c r="E263" t="s">
        <v>2864</v>
      </c>
      <c r="F263" t="s">
        <v>19</v>
      </c>
      <c r="G263" t="s">
        <v>1476</v>
      </c>
      <c r="H263" s="3" t="s">
        <v>23</v>
      </c>
      <c r="I263" t="s">
        <v>1230</v>
      </c>
      <c r="J263" t="s">
        <v>1475</v>
      </c>
      <c r="K263">
        <v>1</v>
      </c>
      <c r="L263">
        <v>303</v>
      </c>
      <c r="N263" t="s">
        <v>24</v>
      </c>
      <c r="P263" s="6">
        <v>960</v>
      </c>
      <c r="Q263" s="6" t="s">
        <v>1476</v>
      </c>
      <c r="R263" s="6" t="s">
        <v>1477</v>
      </c>
      <c r="T263" s="6">
        <v>123422</v>
      </c>
      <c r="U263" s="6" t="s">
        <v>2865</v>
      </c>
      <c r="V263" s="6" t="s">
        <v>2866</v>
      </c>
      <c r="W263" s="6"/>
      <c r="X263" s="6"/>
      <c r="Y263" s="6"/>
      <c r="Z263" t="s">
        <v>2862</v>
      </c>
    </row>
    <row r="264" spans="1:26">
      <c r="A264" s="1">
        <v>44298</v>
      </c>
      <c r="B264" s="2">
        <v>202104121064</v>
      </c>
      <c r="C264" t="s">
        <v>18</v>
      </c>
      <c r="D264" t="s">
        <v>5222</v>
      </c>
      <c r="E264" t="s">
        <v>2864</v>
      </c>
      <c r="F264" t="s">
        <v>19</v>
      </c>
      <c r="G264" t="s">
        <v>1476</v>
      </c>
      <c r="H264" s="3" t="s">
        <v>27</v>
      </c>
      <c r="I264" t="s">
        <v>1230</v>
      </c>
      <c r="J264" t="s">
        <v>1475</v>
      </c>
      <c r="K264">
        <v>1</v>
      </c>
      <c r="L264">
        <v>302</v>
      </c>
      <c r="N264" t="s">
        <v>28</v>
      </c>
      <c r="P264" s="6">
        <v>960</v>
      </c>
      <c r="Q264" s="6" t="s">
        <v>1476</v>
      </c>
      <c r="R264" s="6" t="s">
        <v>1477</v>
      </c>
      <c r="T264" s="6">
        <v>123422</v>
      </c>
      <c r="U264" s="6" t="s">
        <v>2865</v>
      </c>
      <c r="V264" s="6" t="s">
        <v>2866</v>
      </c>
      <c r="W264" s="6"/>
      <c r="X264" s="6"/>
      <c r="Y264" s="6"/>
      <c r="Z264" t="s">
        <v>2862</v>
      </c>
    </row>
    <row r="265" spans="1:26">
      <c r="A265" s="1">
        <v>44298</v>
      </c>
      <c r="B265" s="2">
        <v>202104121065</v>
      </c>
      <c r="C265" t="s">
        <v>18</v>
      </c>
      <c r="D265" t="s">
        <v>5223</v>
      </c>
      <c r="E265" t="s">
        <v>2870</v>
      </c>
      <c r="F265" t="s">
        <v>19</v>
      </c>
      <c r="G265" t="s">
        <v>1940</v>
      </c>
      <c r="H265" s="3" t="s">
        <v>25</v>
      </c>
      <c r="I265" t="s">
        <v>1301</v>
      </c>
      <c r="J265" t="s">
        <v>1475</v>
      </c>
      <c r="K265">
        <v>1</v>
      </c>
      <c r="L265">
        <v>296</v>
      </c>
      <c r="N265" t="s">
        <v>26</v>
      </c>
      <c r="P265" s="6">
        <v>888</v>
      </c>
      <c r="Q265" s="6" t="s">
        <v>1940</v>
      </c>
      <c r="R265" s="6" t="s">
        <v>1048</v>
      </c>
      <c r="T265" s="6"/>
      <c r="U265" s="6"/>
      <c r="V265" s="6"/>
      <c r="W265" s="6">
        <v>320</v>
      </c>
      <c r="X265" s="6" t="s">
        <v>2871</v>
      </c>
      <c r="Y265" s="6"/>
      <c r="Z265" t="s">
        <v>2868</v>
      </c>
    </row>
    <row r="266" spans="1:26">
      <c r="A266" s="1">
        <v>44298</v>
      </c>
      <c r="B266" s="2">
        <v>202104121065</v>
      </c>
      <c r="C266" t="s">
        <v>18</v>
      </c>
      <c r="D266" t="s">
        <v>5223</v>
      </c>
      <c r="E266" t="s">
        <v>2870</v>
      </c>
      <c r="F266" t="s">
        <v>19</v>
      </c>
      <c r="G266" t="s">
        <v>1940</v>
      </c>
      <c r="H266" s="3" t="s">
        <v>27</v>
      </c>
      <c r="I266" t="s">
        <v>1230</v>
      </c>
      <c r="J266" t="s">
        <v>1475</v>
      </c>
      <c r="K266">
        <v>1</v>
      </c>
      <c r="L266">
        <v>296</v>
      </c>
      <c r="N266" t="s">
        <v>28</v>
      </c>
      <c r="P266" s="6">
        <v>888</v>
      </c>
      <c r="Q266" s="6" t="s">
        <v>1940</v>
      </c>
      <c r="R266" s="6" t="s">
        <v>1048</v>
      </c>
      <c r="T266" s="6"/>
      <c r="U266" s="6"/>
      <c r="V266" s="6"/>
      <c r="W266" s="6">
        <v>320</v>
      </c>
      <c r="X266" s="6" t="s">
        <v>2871</v>
      </c>
      <c r="Y266" s="6"/>
      <c r="Z266" t="s">
        <v>2868</v>
      </c>
    </row>
    <row r="267" spans="1:26">
      <c r="A267" s="1">
        <v>44298</v>
      </c>
      <c r="B267" s="2">
        <v>202104121065</v>
      </c>
      <c r="C267" t="s">
        <v>18</v>
      </c>
      <c r="D267" t="s">
        <v>5223</v>
      </c>
      <c r="E267" t="s">
        <v>2870</v>
      </c>
      <c r="F267" t="s">
        <v>19</v>
      </c>
      <c r="G267" t="s">
        <v>1940</v>
      </c>
      <c r="H267" s="3" t="s">
        <v>23</v>
      </c>
      <c r="I267" t="s">
        <v>1230</v>
      </c>
      <c r="J267" t="s">
        <v>1475</v>
      </c>
      <c r="K267">
        <v>1</v>
      </c>
      <c r="L267">
        <v>296</v>
      </c>
      <c r="N267" t="s">
        <v>24</v>
      </c>
      <c r="P267" s="6">
        <v>888</v>
      </c>
      <c r="Q267" s="6" t="s">
        <v>1940</v>
      </c>
      <c r="R267" s="6" t="s">
        <v>1048</v>
      </c>
      <c r="T267" s="6"/>
      <c r="U267" s="6"/>
      <c r="V267" s="6"/>
      <c r="W267" s="6">
        <v>320</v>
      </c>
      <c r="X267" s="6" t="s">
        <v>2871</v>
      </c>
      <c r="Y267" s="6"/>
      <c r="Z267" t="s">
        <v>2868</v>
      </c>
    </row>
    <row r="268" spans="1:26">
      <c r="A268" s="1">
        <v>44298</v>
      </c>
      <c r="B268" s="2">
        <v>202104121066</v>
      </c>
      <c r="C268" t="s">
        <v>18</v>
      </c>
      <c r="D268" t="s">
        <v>5224</v>
      </c>
      <c r="E268" t="s">
        <v>2875</v>
      </c>
      <c r="F268" t="s">
        <v>19</v>
      </c>
      <c r="G268" t="s">
        <v>1476</v>
      </c>
      <c r="H268" s="3" t="s">
        <v>420</v>
      </c>
      <c r="I268" t="s">
        <v>2485</v>
      </c>
      <c r="J268" t="s">
        <v>1475</v>
      </c>
      <c r="K268">
        <v>2</v>
      </c>
      <c r="L268">
        <v>266</v>
      </c>
      <c r="N268" t="s">
        <v>941</v>
      </c>
      <c r="P268" s="6">
        <v>849</v>
      </c>
      <c r="Q268" s="6" t="s">
        <v>1476</v>
      </c>
      <c r="R268" s="6" t="s">
        <v>1477</v>
      </c>
      <c r="T268" s="6">
        <v>159166</v>
      </c>
      <c r="U268" s="6" t="s">
        <v>2876</v>
      </c>
      <c r="V268" s="6" t="s">
        <v>2877</v>
      </c>
      <c r="W268" s="6"/>
      <c r="X268" s="6"/>
      <c r="Y268" s="6"/>
      <c r="Z268" t="s">
        <v>2873</v>
      </c>
    </row>
    <row r="269" spans="1:26">
      <c r="A269" s="1">
        <v>44298</v>
      </c>
      <c r="B269" s="2">
        <v>202104121066</v>
      </c>
      <c r="C269" t="s">
        <v>18</v>
      </c>
      <c r="D269" t="s">
        <v>5224</v>
      </c>
      <c r="E269" t="s">
        <v>2875</v>
      </c>
      <c r="F269" t="s">
        <v>19</v>
      </c>
      <c r="G269" t="s">
        <v>1476</v>
      </c>
      <c r="H269" s="3">
        <v>4714781021029</v>
      </c>
      <c r="I269" t="s">
        <v>860</v>
      </c>
      <c r="J269" t="s">
        <v>1475</v>
      </c>
      <c r="K269">
        <v>1</v>
      </c>
      <c r="L269">
        <v>133</v>
      </c>
      <c r="N269" t="s">
        <v>940</v>
      </c>
      <c r="P269" s="6">
        <v>849</v>
      </c>
      <c r="Q269" s="6" t="s">
        <v>1476</v>
      </c>
      <c r="R269" s="6" t="s">
        <v>1477</v>
      </c>
      <c r="T269" s="6">
        <v>159166</v>
      </c>
      <c r="U269" s="6" t="s">
        <v>2876</v>
      </c>
      <c r="V269" s="6" t="s">
        <v>2877</v>
      </c>
      <c r="W269" s="6"/>
      <c r="X269" s="6"/>
      <c r="Y269" s="6"/>
      <c r="Z269" t="s">
        <v>2873</v>
      </c>
    </row>
    <row r="270" spans="1:26">
      <c r="A270" s="1">
        <v>44298</v>
      </c>
      <c r="B270" s="2">
        <v>202104121066</v>
      </c>
      <c r="C270" t="s">
        <v>18</v>
      </c>
      <c r="D270" t="s">
        <v>5224</v>
      </c>
      <c r="E270" t="s">
        <v>2875</v>
      </c>
      <c r="F270" t="s">
        <v>19</v>
      </c>
      <c r="G270" t="s">
        <v>1476</v>
      </c>
      <c r="H270" s="3" t="s">
        <v>33</v>
      </c>
      <c r="I270" t="s">
        <v>1229</v>
      </c>
      <c r="J270" t="s">
        <v>1475</v>
      </c>
      <c r="K270">
        <v>2</v>
      </c>
      <c r="L270">
        <v>300</v>
      </c>
      <c r="N270" t="s">
        <v>34</v>
      </c>
      <c r="P270" s="6">
        <v>849</v>
      </c>
      <c r="Q270" s="6" t="s">
        <v>1476</v>
      </c>
      <c r="R270" s="6" t="s">
        <v>1477</v>
      </c>
      <c r="T270" s="6">
        <v>159166</v>
      </c>
      <c r="U270" s="6" t="s">
        <v>2876</v>
      </c>
      <c r="V270" s="6" t="s">
        <v>2877</v>
      </c>
      <c r="W270" s="6"/>
      <c r="X270" s="6"/>
      <c r="Y270" s="6"/>
      <c r="Z270" t="s">
        <v>2873</v>
      </c>
    </row>
    <row r="271" spans="1:26">
      <c r="A271" s="1">
        <v>44298</v>
      </c>
      <c r="B271" s="2">
        <v>202104121066</v>
      </c>
      <c r="C271" t="s">
        <v>18</v>
      </c>
      <c r="D271" t="s">
        <v>5224</v>
      </c>
      <c r="E271" t="s">
        <v>2875</v>
      </c>
      <c r="F271" t="s">
        <v>19</v>
      </c>
      <c r="G271" t="s">
        <v>1476</v>
      </c>
      <c r="H271" s="3" t="s">
        <v>35</v>
      </c>
      <c r="I271" t="s">
        <v>1171</v>
      </c>
      <c r="J271" t="s">
        <v>1475</v>
      </c>
      <c r="K271">
        <v>1</v>
      </c>
      <c r="L271">
        <v>150</v>
      </c>
      <c r="N271" t="s">
        <v>36</v>
      </c>
      <c r="P271" s="6">
        <v>849</v>
      </c>
      <c r="Q271" s="6" t="s">
        <v>1476</v>
      </c>
      <c r="R271" s="6" t="s">
        <v>1477</v>
      </c>
      <c r="T271" s="6">
        <v>159166</v>
      </c>
      <c r="U271" s="6" t="s">
        <v>2876</v>
      </c>
      <c r="V271" s="6" t="s">
        <v>2877</v>
      </c>
      <c r="W271" s="6"/>
      <c r="X271" s="6"/>
      <c r="Y271" s="6"/>
      <c r="Z271" t="s">
        <v>2873</v>
      </c>
    </row>
    <row r="272" spans="1:26">
      <c r="A272" s="1">
        <v>44298</v>
      </c>
      <c r="B272" s="2">
        <v>202104121067</v>
      </c>
      <c r="C272" t="s">
        <v>18</v>
      </c>
      <c r="D272" t="s">
        <v>5225</v>
      </c>
      <c r="E272" t="s">
        <v>2881</v>
      </c>
      <c r="F272" t="s">
        <v>19</v>
      </c>
      <c r="G272" t="s">
        <v>1940</v>
      </c>
      <c r="H272" s="3">
        <v>4714781021012</v>
      </c>
      <c r="I272" t="s">
        <v>860</v>
      </c>
      <c r="J272" t="s">
        <v>425</v>
      </c>
      <c r="K272">
        <v>1</v>
      </c>
      <c r="L272">
        <v>149</v>
      </c>
      <c r="N272" t="s">
        <v>1948</v>
      </c>
      <c r="P272" s="6">
        <v>515</v>
      </c>
      <c r="Q272" s="6" t="s">
        <v>1940</v>
      </c>
      <c r="R272" s="6" t="s">
        <v>1048</v>
      </c>
      <c r="T272" s="6"/>
      <c r="U272" s="6"/>
      <c r="V272" s="6"/>
      <c r="W272" s="6">
        <v>220</v>
      </c>
      <c r="X272" s="6" t="s">
        <v>2882</v>
      </c>
      <c r="Y272" s="6"/>
      <c r="Z272" t="s">
        <v>2879</v>
      </c>
    </row>
    <row r="273" spans="1:26">
      <c r="A273" s="1">
        <v>44298</v>
      </c>
      <c r="B273" s="2">
        <v>202104121067</v>
      </c>
      <c r="C273" t="s">
        <v>18</v>
      </c>
      <c r="D273" t="s">
        <v>5225</v>
      </c>
      <c r="E273" t="s">
        <v>2881</v>
      </c>
      <c r="F273" t="s">
        <v>19</v>
      </c>
      <c r="G273" t="s">
        <v>1940</v>
      </c>
      <c r="H273" s="3">
        <v>4714781020558</v>
      </c>
      <c r="I273" t="s">
        <v>1171</v>
      </c>
      <c r="J273" t="s">
        <v>425</v>
      </c>
      <c r="K273">
        <v>1</v>
      </c>
      <c r="L273">
        <v>168</v>
      </c>
      <c r="N273" t="s">
        <v>1950</v>
      </c>
      <c r="P273" s="6">
        <v>515</v>
      </c>
      <c r="Q273" s="6" t="s">
        <v>1940</v>
      </c>
      <c r="R273" s="6" t="s">
        <v>1048</v>
      </c>
      <c r="T273" s="6"/>
      <c r="U273" s="6"/>
      <c r="V273" s="6"/>
      <c r="W273" s="6">
        <v>220</v>
      </c>
      <c r="X273" s="6" t="s">
        <v>2882</v>
      </c>
      <c r="Y273" s="6"/>
      <c r="Z273" t="s">
        <v>2879</v>
      </c>
    </row>
    <row r="274" spans="1:26">
      <c r="A274" s="1">
        <v>44298</v>
      </c>
      <c r="B274" s="2">
        <v>202104121067</v>
      </c>
      <c r="C274" t="s">
        <v>18</v>
      </c>
      <c r="D274" t="s">
        <v>5225</v>
      </c>
      <c r="E274" t="s">
        <v>2881</v>
      </c>
      <c r="F274" t="s">
        <v>19</v>
      </c>
      <c r="G274" t="s">
        <v>1940</v>
      </c>
      <c r="H274" s="3">
        <v>4714781021241</v>
      </c>
      <c r="I274" t="s">
        <v>859</v>
      </c>
      <c r="J274" t="s">
        <v>425</v>
      </c>
      <c r="K274">
        <v>1</v>
      </c>
      <c r="L274">
        <v>69</v>
      </c>
      <c r="N274" t="s">
        <v>2417</v>
      </c>
      <c r="P274" s="6">
        <v>515</v>
      </c>
      <c r="Q274" s="6" t="s">
        <v>1940</v>
      </c>
      <c r="R274" s="6" t="s">
        <v>1048</v>
      </c>
      <c r="T274" s="6"/>
      <c r="U274" s="6"/>
      <c r="V274" s="6"/>
      <c r="W274" s="6">
        <v>220</v>
      </c>
      <c r="X274" s="6" t="s">
        <v>2882</v>
      </c>
      <c r="Y274" s="6"/>
      <c r="Z274" t="s">
        <v>2879</v>
      </c>
    </row>
    <row r="275" spans="1:26">
      <c r="A275" s="1">
        <v>44298</v>
      </c>
      <c r="B275" s="2">
        <v>202104121067</v>
      </c>
      <c r="C275" t="s">
        <v>18</v>
      </c>
      <c r="D275" t="s">
        <v>5225</v>
      </c>
      <c r="E275" t="s">
        <v>2881</v>
      </c>
      <c r="F275" t="s">
        <v>19</v>
      </c>
      <c r="G275" t="s">
        <v>1940</v>
      </c>
      <c r="H275" s="3">
        <v>4714781021234</v>
      </c>
      <c r="I275" t="s">
        <v>865</v>
      </c>
      <c r="J275" t="s">
        <v>425</v>
      </c>
      <c r="K275">
        <v>1</v>
      </c>
      <c r="L275">
        <v>69</v>
      </c>
      <c r="N275" t="s">
        <v>2412</v>
      </c>
      <c r="P275" s="6">
        <v>515</v>
      </c>
      <c r="Q275" s="6" t="s">
        <v>1940</v>
      </c>
      <c r="R275" s="6" t="s">
        <v>1048</v>
      </c>
      <c r="T275" s="6"/>
      <c r="U275" s="6"/>
      <c r="V275" s="6"/>
      <c r="W275" s="6">
        <v>220</v>
      </c>
      <c r="X275" s="6" t="s">
        <v>2882</v>
      </c>
      <c r="Y275" s="6"/>
      <c r="Z275" t="s">
        <v>2879</v>
      </c>
    </row>
    <row r="276" spans="1:26">
      <c r="A276" s="1">
        <v>44298</v>
      </c>
      <c r="B276" s="2">
        <v>202104121067</v>
      </c>
      <c r="C276" t="s">
        <v>18</v>
      </c>
      <c r="D276" t="s">
        <v>5225</v>
      </c>
      <c r="E276" t="s">
        <v>2881</v>
      </c>
      <c r="F276" t="s">
        <v>19</v>
      </c>
      <c r="G276" t="s">
        <v>1940</v>
      </c>
      <c r="H276" s="3" t="s">
        <v>1474</v>
      </c>
      <c r="J276" t="s">
        <v>1475</v>
      </c>
      <c r="K276">
        <v>1</v>
      </c>
      <c r="L276">
        <v>60</v>
      </c>
      <c r="P276" s="6"/>
      <c r="Q276" s="6"/>
      <c r="R276" s="6"/>
      <c r="T276" s="6"/>
      <c r="U276" s="6"/>
      <c r="V276" s="6"/>
      <c r="W276" s="6"/>
      <c r="X276" s="6"/>
      <c r="Y276" s="6"/>
      <c r="Z276"/>
    </row>
    <row r="277" spans="1:26">
      <c r="A277" s="1">
        <v>44298</v>
      </c>
      <c r="B277" s="2">
        <v>202104121068</v>
      </c>
      <c r="C277" t="s">
        <v>18</v>
      </c>
      <c r="D277" t="s">
        <v>5226</v>
      </c>
      <c r="E277" t="s">
        <v>2886</v>
      </c>
      <c r="F277" t="s">
        <v>19</v>
      </c>
      <c r="G277" t="s">
        <v>1476</v>
      </c>
      <c r="H277" s="3" t="s">
        <v>52</v>
      </c>
      <c r="I277" t="s">
        <v>1472</v>
      </c>
      <c r="J277" t="s">
        <v>1475</v>
      </c>
      <c r="K277">
        <v>1</v>
      </c>
      <c r="L277">
        <v>400</v>
      </c>
      <c r="N277" t="s">
        <v>53</v>
      </c>
      <c r="P277" s="6">
        <v>878</v>
      </c>
      <c r="Q277" s="6" t="s">
        <v>1476</v>
      </c>
      <c r="R277" s="6" t="s">
        <v>1477</v>
      </c>
      <c r="T277" s="6">
        <v>198068</v>
      </c>
      <c r="U277" s="6" t="s">
        <v>2887</v>
      </c>
      <c r="V277" s="6" t="s">
        <v>2888</v>
      </c>
      <c r="W277" s="6"/>
      <c r="X277" s="6"/>
      <c r="Y277" s="6"/>
      <c r="Z277" t="s">
        <v>2884</v>
      </c>
    </row>
    <row r="278" spans="1:26">
      <c r="A278" s="1">
        <v>44298</v>
      </c>
      <c r="B278" s="2">
        <v>202104121068</v>
      </c>
      <c r="C278" t="s">
        <v>18</v>
      </c>
      <c r="D278" t="s">
        <v>5226</v>
      </c>
      <c r="E278" t="s">
        <v>2886</v>
      </c>
      <c r="F278" t="s">
        <v>19</v>
      </c>
      <c r="G278" t="s">
        <v>1476</v>
      </c>
      <c r="H278" s="3" t="s">
        <v>44</v>
      </c>
      <c r="I278" t="s">
        <v>158</v>
      </c>
      <c r="J278" t="s">
        <v>1475</v>
      </c>
      <c r="K278">
        <v>1</v>
      </c>
      <c r="L278">
        <v>128</v>
      </c>
      <c r="N278" t="s">
        <v>45</v>
      </c>
      <c r="P278" s="6">
        <v>878</v>
      </c>
      <c r="Q278" s="6" t="s">
        <v>1476</v>
      </c>
      <c r="R278" s="6" t="s">
        <v>1477</v>
      </c>
      <c r="T278" s="6">
        <v>198068</v>
      </c>
      <c r="U278" s="6" t="s">
        <v>2887</v>
      </c>
      <c r="V278" s="6" t="s">
        <v>2888</v>
      </c>
      <c r="W278" s="6"/>
      <c r="X278" s="6"/>
      <c r="Y278" s="6"/>
      <c r="Z278" t="s">
        <v>2884</v>
      </c>
    </row>
    <row r="279" spans="1:26">
      <c r="A279" s="1">
        <v>44298</v>
      </c>
      <c r="B279" s="2">
        <v>202104121068</v>
      </c>
      <c r="C279" t="s">
        <v>18</v>
      </c>
      <c r="D279" t="s">
        <v>5226</v>
      </c>
      <c r="E279" t="s">
        <v>2886</v>
      </c>
      <c r="F279" t="s">
        <v>19</v>
      </c>
      <c r="G279" t="s">
        <v>1476</v>
      </c>
      <c r="H279" s="3">
        <v>4714781020138</v>
      </c>
      <c r="I279" t="s">
        <v>616</v>
      </c>
      <c r="J279" t="s">
        <v>425</v>
      </c>
      <c r="K279">
        <v>1</v>
      </c>
      <c r="L279">
        <v>350</v>
      </c>
      <c r="N279" t="s">
        <v>2515</v>
      </c>
      <c r="P279" s="6">
        <v>878</v>
      </c>
      <c r="Q279" s="6" t="s">
        <v>1476</v>
      </c>
      <c r="R279" s="6" t="s">
        <v>1477</v>
      </c>
      <c r="T279" s="6">
        <v>198068</v>
      </c>
      <c r="U279" s="6" t="s">
        <v>2887</v>
      </c>
      <c r="V279" s="6" t="s">
        <v>2888</v>
      </c>
      <c r="W279" s="6"/>
      <c r="X279" s="6"/>
      <c r="Y279" s="6"/>
      <c r="Z279" t="s">
        <v>2884</v>
      </c>
    </row>
    <row r="280" spans="1:26">
      <c r="A280" s="1">
        <v>44298</v>
      </c>
      <c r="B280" s="2">
        <v>202104121069</v>
      </c>
      <c r="C280" t="s">
        <v>18</v>
      </c>
      <c r="D280" t="s">
        <v>5227</v>
      </c>
      <c r="E280" t="s">
        <v>2892</v>
      </c>
      <c r="F280" t="s">
        <v>19</v>
      </c>
      <c r="G280" t="s">
        <v>1476</v>
      </c>
      <c r="H280" s="3">
        <v>4714781020107</v>
      </c>
      <c r="I280" t="s">
        <v>1049</v>
      </c>
      <c r="J280" t="s">
        <v>425</v>
      </c>
      <c r="K280">
        <v>3</v>
      </c>
      <c r="L280">
        <v>1197</v>
      </c>
      <c r="N280" t="s">
        <v>877</v>
      </c>
      <c r="P280" s="6">
        <v>1496</v>
      </c>
      <c r="Q280" s="6" t="s">
        <v>1476</v>
      </c>
      <c r="R280" s="6" t="s">
        <v>1477</v>
      </c>
      <c r="T280" s="6">
        <v>941660</v>
      </c>
      <c r="U280" s="6" t="s">
        <v>2893</v>
      </c>
      <c r="V280" s="6" t="s">
        <v>2894</v>
      </c>
      <c r="W280" s="6"/>
      <c r="X280" s="6"/>
      <c r="Y280" s="6"/>
      <c r="Z280" t="s">
        <v>2890</v>
      </c>
    </row>
    <row r="281" spans="1:26">
      <c r="A281" s="1">
        <v>44298</v>
      </c>
      <c r="B281" s="2">
        <v>202104121069</v>
      </c>
      <c r="C281" t="s">
        <v>18</v>
      </c>
      <c r="D281" t="s">
        <v>5227</v>
      </c>
      <c r="E281" t="s">
        <v>2892</v>
      </c>
      <c r="F281" t="s">
        <v>19</v>
      </c>
      <c r="G281" t="s">
        <v>1476</v>
      </c>
      <c r="H281" s="3">
        <v>4714781024723</v>
      </c>
      <c r="I281" t="s">
        <v>1301</v>
      </c>
      <c r="J281" t="s">
        <v>425</v>
      </c>
      <c r="K281">
        <v>1</v>
      </c>
      <c r="L281">
        <v>299</v>
      </c>
      <c r="N281" t="s">
        <v>1525</v>
      </c>
      <c r="P281" s="6">
        <v>1496</v>
      </c>
      <c r="Q281" s="6" t="s">
        <v>1476</v>
      </c>
      <c r="R281" s="6" t="s">
        <v>1477</v>
      </c>
      <c r="T281" s="6">
        <v>941660</v>
      </c>
      <c r="U281" s="6" t="s">
        <v>2893</v>
      </c>
      <c r="V281" s="6" t="s">
        <v>2894</v>
      </c>
      <c r="W281" s="6"/>
      <c r="X281" s="6"/>
      <c r="Y281" s="6"/>
      <c r="Z281" t="s">
        <v>2890</v>
      </c>
    </row>
    <row r="282" spans="1:26">
      <c r="A282" s="1">
        <v>44298</v>
      </c>
      <c r="B282" s="2">
        <v>202104121070</v>
      </c>
      <c r="C282" t="s">
        <v>18</v>
      </c>
      <c r="D282" t="s">
        <v>5228</v>
      </c>
      <c r="E282" t="s">
        <v>2898</v>
      </c>
      <c r="F282" t="s">
        <v>19</v>
      </c>
      <c r="G282" t="s">
        <v>1476</v>
      </c>
      <c r="H282" s="3">
        <v>4714781020954</v>
      </c>
      <c r="I282" t="s">
        <v>145</v>
      </c>
      <c r="J282" t="s">
        <v>1475</v>
      </c>
      <c r="K282">
        <v>4</v>
      </c>
      <c r="L282">
        <v>570</v>
      </c>
      <c r="N282" t="s">
        <v>2763</v>
      </c>
      <c r="P282" s="6">
        <v>708</v>
      </c>
      <c r="Q282" s="6" t="s">
        <v>1476</v>
      </c>
      <c r="R282" s="6" t="s">
        <v>1477</v>
      </c>
      <c r="T282" s="6">
        <v>950321</v>
      </c>
      <c r="U282" s="6" t="s">
        <v>2899</v>
      </c>
      <c r="V282" s="6" t="s">
        <v>2900</v>
      </c>
      <c r="W282" s="6"/>
      <c r="X282" s="6"/>
      <c r="Y282" s="6"/>
      <c r="Z282" t="s">
        <v>2896</v>
      </c>
    </row>
    <row r="283" spans="1:26">
      <c r="A283" s="1">
        <v>44298</v>
      </c>
      <c r="B283" s="2">
        <v>202104121070</v>
      </c>
      <c r="C283" t="s">
        <v>18</v>
      </c>
      <c r="D283" t="s">
        <v>5228</v>
      </c>
      <c r="E283" t="s">
        <v>2898</v>
      </c>
      <c r="F283" t="s">
        <v>19</v>
      </c>
      <c r="G283" t="s">
        <v>1476</v>
      </c>
      <c r="H283" s="3">
        <v>4714781021227</v>
      </c>
      <c r="I283" t="s">
        <v>859</v>
      </c>
      <c r="J283" t="s">
        <v>425</v>
      </c>
      <c r="K283">
        <v>1</v>
      </c>
      <c r="L283">
        <v>69</v>
      </c>
      <c r="N283" t="s">
        <v>2465</v>
      </c>
      <c r="P283" s="6">
        <v>708</v>
      </c>
      <c r="Q283" s="6" t="s">
        <v>1476</v>
      </c>
      <c r="R283" s="6" t="s">
        <v>1477</v>
      </c>
      <c r="T283" s="6">
        <v>950321</v>
      </c>
      <c r="U283" s="6" t="s">
        <v>2899</v>
      </c>
      <c r="V283" s="6" t="s">
        <v>2900</v>
      </c>
      <c r="W283" s="6"/>
      <c r="X283" s="6"/>
      <c r="Y283" s="6"/>
      <c r="Z283" t="s">
        <v>2896</v>
      </c>
    </row>
    <row r="284" spans="1:26">
      <c r="A284" s="1">
        <v>44298</v>
      </c>
      <c r="B284" s="2">
        <v>202104121070</v>
      </c>
      <c r="C284" t="s">
        <v>18</v>
      </c>
      <c r="D284" t="s">
        <v>5228</v>
      </c>
      <c r="E284" t="s">
        <v>2898</v>
      </c>
      <c r="F284" t="s">
        <v>19</v>
      </c>
      <c r="G284" t="s">
        <v>1476</v>
      </c>
      <c r="H284" s="3">
        <v>4714781021241</v>
      </c>
      <c r="I284" t="s">
        <v>859</v>
      </c>
      <c r="J284" t="s">
        <v>425</v>
      </c>
      <c r="K284">
        <v>1</v>
      </c>
      <c r="L284">
        <v>69</v>
      </c>
      <c r="N284" t="s">
        <v>2417</v>
      </c>
      <c r="P284" s="6">
        <v>708</v>
      </c>
      <c r="Q284" s="6" t="s">
        <v>1476</v>
      </c>
      <c r="R284" s="6" t="s">
        <v>1477</v>
      </c>
      <c r="T284" s="6">
        <v>950321</v>
      </c>
      <c r="U284" s="6" t="s">
        <v>2899</v>
      </c>
      <c r="V284" s="6" t="s">
        <v>2900</v>
      </c>
      <c r="W284" s="6"/>
      <c r="X284" s="6"/>
      <c r="Y284" s="6"/>
      <c r="Z284" t="s">
        <v>2896</v>
      </c>
    </row>
    <row r="285" spans="1:26">
      <c r="A285" s="1">
        <v>44298</v>
      </c>
      <c r="B285" s="2">
        <v>202104121071</v>
      </c>
      <c r="C285" t="s">
        <v>18</v>
      </c>
      <c r="D285" t="s">
        <v>5229</v>
      </c>
      <c r="E285" t="s">
        <v>2904</v>
      </c>
      <c r="F285" t="s">
        <v>19</v>
      </c>
      <c r="G285" t="s">
        <v>1476</v>
      </c>
      <c r="H285" s="3">
        <v>4714781021005</v>
      </c>
      <c r="I285" t="s">
        <v>1385</v>
      </c>
      <c r="J285" t="s">
        <v>1475</v>
      </c>
      <c r="K285">
        <v>1</v>
      </c>
      <c r="L285">
        <v>133</v>
      </c>
      <c r="N285" t="s">
        <v>167</v>
      </c>
      <c r="P285" s="6">
        <v>847</v>
      </c>
      <c r="Q285" s="6" t="s">
        <v>1476</v>
      </c>
      <c r="R285" s="6" t="s">
        <v>1477</v>
      </c>
      <c r="T285" s="6">
        <v>910770</v>
      </c>
      <c r="U285" s="6" t="s">
        <v>2905</v>
      </c>
      <c r="V285" s="6" t="s">
        <v>2906</v>
      </c>
      <c r="W285" s="6"/>
      <c r="X285" s="6"/>
      <c r="Y285" s="6"/>
      <c r="Z285" t="s">
        <v>2902</v>
      </c>
    </row>
    <row r="286" spans="1:26">
      <c r="A286" s="1">
        <v>44298</v>
      </c>
      <c r="B286" s="2">
        <v>202104121071</v>
      </c>
      <c r="C286" t="s">
        <v>18</v>
      </c>
      <c r="D286" t="s">
        <v>5229</v>
      </c>
      <c r="E286" t="s">
        <v>2904</v>
      </c>
      <c r="F286" t="s">
        <v>19</v>
      </c>
      <c r="G286" t="s">
        <v>1476</v>
      </c>
      <c r="H286" s="3">
        <v>4714781021012</v>
      </c>
      <c r="I286" t="s">
        <v>860</v>
      </c>
      <c r="J286" t="s">
        <v>1475</v>
      </c>
      <c r="K286">
        <v>1</v>
      </c>
      <c r="L286">
        <v>133</v>
      </c>
      <c r="N286" t="s">
        <v>168</v>
      </c>
      <c r="P286" s="6">
        <v>847</v>
      </c>
      <c r="Q286" s="6" t="s">
        <v>1476</v>
      </c>
      <c r="R286" s="6" t="s">
        <v>1477</v>
      </c>
      <c r="T286" s="6">
        <v>910770</v>
      </c>
      <c r="U286" s="6" t="s">
        <v>2905</v>
      </c>
      <c r="V286" s="6" t="s">
        <v>2906</v>
      </c>
      <c r="W286" s="6"/>
      <c r="X286" s="6"/>
      <c r="Y286" s="6"/>
      <c r="Z286" t="s">
        <v>2902</v>
      </c>
    </row>
    <row r="287" spans="1:26">
      <c r="A287" s="1">
        <v>44298</v>
      </c>
      <c r="B287" s="2">
        <v>202104121071</v>
      </c>
      <c r="C287" t="s">
        <v>18</v>
      </c>
      <c r="D287" t="s">
        <v>5229</v>
      </c>
      <c r="E287" t="s">
        <v>2904</v>
      </c>
      <c r="F287" t="s">
        <v>19</v>
      </c>
      <c r="G287" t="s">
        <v>1476</v>
      </c>
      <c r="H287" s="3">
        <v>4714781021029</v>
      </c>
      <c r="I287" t="s">
        <v>1308</v>
      </c>
      <c r="J287" t="s">
        <v>1475</v>
      </c>
      <c r="K287">
        <v>1</v>
      </c>
      <c r="L287">
        <v>133</v>
      </c>
      <c r="N287" t="s">
        <v>169</v>
      </c>
      <c r="P287" s="6">
        <v>847</v>
      </c>
      <c r="Q287" s="6" t="s">
        <v>1476</v>
      </c>
      <c r="R287" s="6" t="s">
        <v>1477</v>
      </c>
      <c r="T287" s="6">
        <v>910770</v>
      </c>
      <c r="U287" s="6" t="s">
        <v>2905</v>
      </c>
      <c r="V287" s="6" t="s">
        <v>2906</v>
      </c>
      <c r="W287" s="6"/>
      <c r="X287" s="6"/>
      <c r="Y287" s="6"/>
      <c r="Z287" t="s">
        <v>2902</v>
      </c>
    </row>
    <row r="288" spans="1:26">
      <c r="A288" s="1">
        <v>44298</v>
      </c>
      <c r="B288" s="2">
        <v>202104121071</v>
      </c>
      <c r="C288" t="s">
        <v>18</v>
      </c>
      <c r="D288" t="s">
        <v>5229</v>
      </c>
      <c r="E288" t="s">
        <v>2904</v>
      </c>
      <c r="F288" t="s">
        <v>19</v>
      </c>
      <c r="G288" t="s">
        <v>1476</v>
      </c>
      <c r="H288" s="3">
        <v>4714781020954</v>
      </c>
      <c r="I288" t="s">
        <v>145</v>
      </c>
      <c r="J288" t="s">
        <v>425</v>
      </c>
      <c r="K288">
        <v>1</v>
      </c>
      <c r="L288">
        <v>149</v>
      </c>
      <c r="N288" t="s">
        <v>1523</v>
      </c>
      <c r="P288" s="6">
        <v>847</v>
      </c>
      <c r="Q288" s="6" t="s">
        <v>1476</v>
      </c>
      <c r="R288" s="6" t="s">
        <v>1477</v>
      </c>
      <c r="T288" s="6">
        <v>910770</v>
      </c>
      <c r="U288" s="6" t="s">
        <v>2905</v>
      </c>
      <c r="V288" s="6" t="s">
        <v>2906</v>
      </c>
      <c r="W288" s="6"/>
      <c r="X288" s="6"/>
      <c r="Y288" s="6"/>
      <c r="Z288" t="s">
        <v>2902</v>
      </c>
    </row>
    <row r="289" spans="1:26">
      <c r="A289" s="1">
        <v>44298</v>
      </c>
      <c r="B289" s="2">
        <v>202104121071</v>
      </c>
      <c r="C289" t="s">
        <v>18</v>
      </c>
      <c r="D289" t="s">
        <v>5229</v>
      </c>
      <c r="E289" t="s">
        <v>2904</v>
      </c>
      <c r="F289" t="s">
        <v>19</v>
      </c>
      <c r="G289" t="s">
        <v>1476</v>
      </c>
      <c r="H289" s="3">
        <v>4714781024716</v>
      </c>
      <c r="I289" t="s">
        <v>1230</v>
      </c>
      <c r="J289" t="s">
        <v>425</v>
      </c>
      <c r="K289">
        <v>1</v>
      </c>
      <c r="L289">
        <v>299</v>
      </c>
      <c r="N289" t="s">
        <v>1515</v>
      </c>
      <c r="P289" s="6">
        <v>847</v>
      </c>
      <c r="Q289" s="6" t="s">
        <v>1476</v>
      </c>
      <c r="R289" s="6" t="s">
        <v>1477</v>
      </c>
      <c r="T289" s="6">
        <v>910770</v>
      </c>
      <c r="U289" s="6" t="s">
        <v>2905</v>
      </c>
      <c r="V289" s="6" t="s">
        <v>2906</v>
      </c>
      <c r="W289" s="6"/>
      <c r="X289" s="6"/>
      <c r="Y289" s="6"/>
      <c r="Z289" t="s">
        <v>2902</v>
      </c>
    </row>
    <row r="290" spans="1:26">
      <c r="A290" s="1">
        <v>44299</v>
      </c>
      <c r="B290" s="2">
        <v>202104131072</v>
      </c>
      <c r="C290" t="s">
        <v>18</v>
      </c>
      <c r="D290" t="s">
        <v>5230</v>
      </c>
      <c r="E290" t="s">
        <v>2910</v>
      </c>
      <c r="F290" t="s">
        <v>19</v>
      </c>
      <c r="G290" t="s">
        <v>1476</v>
      </c>
      <c r="H290" s="3" t="s">
        <v>37</v>
      </c>
      <c r="I290" t="s">
        <v>1049</v>
      </c>
      <c r="J290" t="s">
        <v>1475</v>
      </c>
      <c r="K290">
        <v>1</v>
      </c>
      <c r="L290">
        <v>355</v>
      </c>
      <c r="N290" t="s">
        <v>38</v>
      </c>
      <c r="P290" s="6">
        <v>960</v>
      </c>
      <c r="Q290" s="6" t="s">
        <v>1476</v>
      </c>
      <c r="R290" s="6" t="s">
        <v>1477</v>
      </c>
      <c r="T290" s="6">
        <v>160351</v>
      </c>
      <c r="U290" s="6" t="s">
        <v>2911</v>
      </c>
      <c r="V290" s="6" t="s">
        <v>2912</v>
      </c>
      <c r="W290" s="6"/>
      <c r="X290" s="6"/>
      <c r="Y290" s="6"/>
      <c r="Z290" t="s">
        <v>2908</v>
      </c>
    </row>
    <row r="291" spans="1:26">
      <c r="A291" s="1">
        <v>44299</v>
      </c>
      <c r="B291" s="2">
        <v>202104131072</v>
      </c>
      <c r="C291" t="s">
        <v>18</v>
      </c>
      <c r="D291" t="s">
        <v>5230</v>
      </c>
      <c r="E291" t="s">
        <v>2910</v>
      </c>
      <c r="F291" t="s">
        <v>19</v>
      </c>
      <c r="G291" t="s">
        <v>1476</v>
      </c>
      <c r="H291" s="3" t="s">
        <v>27</v>
      </c>
      <c r="I291" t="s">
        <v>1230</v>
      </c>
      <c r="J291" t="s">
        <v>1475</v>
      </c>
      <c r="K291">
        <v>2</v>
      </c>
      <c r="L291">
        <v>605</v>
      </c>
      <c r="N291" t="s">
        <v>28</v>
      </c>
      <c r="P291" s="6">
        <v>960</v>
      </c>
      <c r="Q291" s="6" t="s">
        <v>1476</v>
      </c>
      <c r="R291" s="6" t="s">
        <v>1477</v>
      </c>
      <c r="T291" s="6">
        <v>160351</v>
      </c>
      <c r="U291" s="6" t="s">
        <v>2911</v>
      </c>
      <c r="V291" s="6" t="s">
        <v>2912</v>
      </c>
      <c r="W291" s="6"/>
      <c r="X291" s="6"/>
      <c r="Y291" s="6"/>
      <c r="Z291" t="s">
        <v>2908</v>
      </c>
    </row>
    <row r="292" spans="1:26">
      <c r="A292" s="1">
        <v>44299</v>
      </c>
      <c r="B292" s="2">
        <v>202104131073</v>
      </c>
      <c r="C292" t="s">
        <v>18</v>
      </c>
      <c r="D292" t="s">
        <v>5231</v>
      </c>
      <c r="E292" t="s">
        <v>2916</v>
      </c>
      <c r="F292" t="s">
        <v>19</v>
      </c>
      <c r="G292" t="s">
        <v>1476</v>
      </c>
      <c r="H292" s="3" t="s">
        <v>37</v>
      </c>
      <c r="I292" t="s">
        <v>1049</v>
      </c>
      <c r="J292" t="s">
        <v>1475</v>
      </c>
      <c r="K292">
        <v>1</v>
      </c>
      <c r="L292">
        <v>355</v>
      </c>
      <c r="N292" t="s">
        <v>38</v>
      </c>
      <c r="P292" s="6">
        <v>960</v>
      </c>
      <c r="Q292" s="6" t="s">
        <v>1476</v>
      </c>
      <c r="R292" s="6" t="s">
        <v>1477</v>
      </c>
      <c r="T292" s="6">
        <v>154390</v>
      </c>
      <c r="U292" s="6" t="s">
        <v>2917</v>
      </c>
      <c r="V292" s="6" t="s">
        <v>2918</v>
      </c>
      <c r="W292" s="6"/>
      <c r="X292" s="6"/>
      <c r="Y292" s="6" t="s">
        <v>2919</v>
      </c>
      <c r="Z292" t="s">
        <v>2914</v>
      </c>
    </row>
    <row r="293" spans="1:26">
      <c r="A293" s="1">
        <v>44299</v>
      </c>
      <c r="B293" s="2">
        <v>202104131073</v>
      </c>
      <c r="C293" t="s">
        <v>18</v>
      </c>
      <c r="D293" t="s">
        <v>5231</v>
      </c>
      <c r="E293" t="s">
        <v>2916</v>
      </c>
      <c r="F293" t="s">
        <v>19</v>
      </c>
      <c r="G293" t="s">
        <v>1476</v>
      </c>
      <c r="H293" s="3" t="s">
        <v>29</v>
      </c>
      <c r="I293" t="s">
        <v>2424</v>
      </c>
      <c r="J293" t="s">
        <v>1475</v>
      </c>
      <c r="K293">
        <v>1</v>
      </c>
      <c r="L293">
        <v>303</v>
      </c>
      <c r="N293" t="s">
        <v>30</v>
      </c>
      <c r="P293" s="6">
        <v>960</v>
      </c>
      <c r="Q293" s="6" t="s">
        <v>1476</v>
      </c>
      <c r="R293" s="6" t="s">
        <v>1477</v>
      </c>
      <c r="T293" s="6">
        <v>154390</v>
      </c>
      <c r="U293" s="6" t="s">
        <v>2917</v>
      </c>
      <c r="V293" s="6" t="s">
        <v>2918</v>
      </c>
      <c r="W293" s="6"/>
      <c r="X293" s="6"/>
      <c r="Y293" s="6" t="s">
        <v>2919</v>
      </c>
      <c r="Z293" t="s">
        <v>2914</v>
      </c>
    </row>
    <row r="294" spans="1:26">
      <c r="A294" s="1">
        <v>44299</v>
      </c>
      <c r="B294" s="2">
        <v>202104131073</v>
      </c>
      <c r="C294" t="s">
        <v>18</v>
      </c>
      <c r="D294" t="s">
        <v>5231</v>
      </c>
      <c r="E294" t="s">
        <v>2916</v>
      </c>
      <c r="F294" t="s">
        <v>19</v>
      </c>
      <c r="G294" t="s">
        <v>1476</v>
      </c>
      <c r="H294" s="3" t="s">
        <v>25</v>
      </c>
      <c r="I294" t="s">
        <v>1301</v>
      </c>
      <c r="J294" t="s">
        <v>1475</v>
      </c>
      <c r="K294">
        <v>1</v>
      </c>
      <c r="L294">
        <v>302</v>
      </c>
      <c r="N294" t="s">
        <v>26</v>
      </c>
      <c r="P294" s="6">
        <v>960</v>
      </c>
      <c r="Q294" s="6" t="s">
        <v>1476</v>
      </c>
      <c r="R294" s="6" t="s">
        <v>1477</v>
      </c>
      <c r="T294" s="6">
        <v>154390</v>
      </c>
      <c r="U294" s="6" t="s">
        <v>2917</v>
      </c>
      <c r="V294" s="6" t="s">
        <v>2918</v>
      </c>
      <c r="W294" s="6"/>
      <c r="X294" s="6"/>
      <c r="Y294" s="6" t="s">
        <v>2919</v>
      </c>
      <c r="Z294" t="s">
        <v>2914</v>
      </c>
    </row>
    <row r="295" spans="1:26">
      <c r="A295" s="1">
        <v>44299</v>
      </c>
      <c r="B295" s="2">
        <v>202104131074</v>
      </c>
      <c r="C295" t="s">
        <v>18</v>
      </c>
      <c r="D295" t="s">
        <v>5232</v>
      </c>
      <c r="E295" t="s">
        <v>2923</v>
      </c>
      <c r="F295" t="s">
        <v>19</v>
      </c>
      <c r="G295" t="s">
        <v>1476</v>
      </c>
      <c r="H295" s="3" t="s">
        <v>25</v>
      </c>
      <c r="I295" t="s">
        <v>1301</v>
      </c>
      <c r="J295" t="s">
        <v>1475</v>
      </c>
      <c r="K295">
        <v>1</v>
      </c>
      <c r="L295">
        <v>279</v>
      </c>
      <c r="N295" t="s">
        <v>26</v>
      </c>
      <c r="P295" s="6">
        <v>965</v>
      </c>
      <c r="Q295" s="6" t="s">
        <v>1476</v>
      </c>
      <c r="R295" s="6" t="s">
        <v>1048</v>
      </c>
      <c r="T295" s="6">
        <v>844310</v>
      </c>
      <c r="U295" s="6" t="s">
        <v>2924</v>
      </c>
      <c r="V295" s="6" t="s">
        <v>2925</v>
      </c>
      <c r="W295" s="6"/>
      <c r="X295" s="6"/>
      <c r="Y295" s="6"/>
      <c r="Z295" t="s">
        <v>2921</v>
      </c>
    </row>
    <row r="296" spans="1:26">
      <c r="A296" s="1">
        <v>44299</v>
      </c>
      <c r="B296" s="2">
        <v>202104131074</v>
      </c>
      <c r="C296" t="s">
        <v>18</v>
      </c>
      <c r="D296" t="s">
        <v>5232</v>
      </c>
      <c r="E296" t="s">
        <v>2923</v>
      </c>
      <c r="F296" t="s">
        <v>19</v>
      </c>
      <c r="G296" t="s">
        <v>1476</v>
      </c>
      <c r="H296" s="3" t="s">
        <v>27</v>
      </c>
      <c r="I296" t="s">
        <v>1230</v>
      </c>
      <c r="J296" t="s">
        <v>1475</v>
      </c>
      <c r="K296">
        <v>1</v>
      </c>
      <c r="L296">
        <v>279</v>
      </c>
      <c r="N296" t="s">
        <v>28</v>
      </c>
      <c r="P296" s="6">
        <v>965</v>
      </c>
      <c r="Q296" s="6" t="s">
        <v>1476</v>
      </c>
      <c r="R296" s="6" t="s">
        <v>1048</v>
      </c>
      <c r="T296" s="6">
        <v>844310</v>
      </c>
      <c r="U296" s="6" t="s">
        <v>2924</v>
      </c>
      <c r="V296" s="6" t="s">
        <v>2925</v>
      </c>
      <c r="W296" s="6"/>
      <c r="X296" s="6"/>
      <c r="Y296" s="6"/>
      <c r="Z296" t="s">
        <v>2921</v>
      </c>
    </row>
    <row r="297" spans="1:26">
      <c r="A297" s="1">
        <v>44299</v>
      </c>
      <c r="B297" s="2">
        <v>202104131074</v>
      </c>
      <c r="C297" t="s">
        <v>18</v>
      </c>
      <c r="D297" t="s">
        <v>5232</v>
      </c>
      <c r="E297" t="s">
        <v>2923</v>
      </c>
      <c r="F297" t="s">
        <v>19</v>
      </c>
      <c r="G297" t="s">
        <v>1476</v>
      </c>
      <c r="H297" s="3" t="s">
        <v>23</v>
      </c>
      <c r="I297" t="s">
        <v>1230</v>
      </c>
      <c r="J297" t="s">
        <v>1475</v>
      </c>
      <c r="K297">
        <v>1</v>
      </c>
      <c r="L297">
        <v>279</v>
      </c>
      <c r="N297" t="s">
        <v>24</v>
      </c>
      <c r="P297" s="6">
        <v>965</v>
      </c>
      <c r="Q297" s="6" t="s">
        <v>1476</v>
      </c>
      <c r="R297" s="6" t="s">
        <v>1048</v>
      </c>
      <c r="T297" s="6">
        <v>844310</v>
      </c>
      <c r="U297" s="6" t="s">
        <v>2924</v>
      </c>
      <c r="V297" s="6" t="s">
        <v>2925</v>
      </c>
      <c r="W297" s="6"/>
      <c r="X297" s="6"/>
      <c r="Y297" s="6"/>
      <c r="Z297" t="s">
        <v>2921</v>
      </c>
    </row>
    <row r="298" spans="1:26">
      <c r="A298" s="1">
        <v>44299</v>
      </c>
      <c r="B298" s="2">
        <v>202104131074</v>
      </c>
      <c r="C298" t="s">
        <v>18</v>
      </c>
      <c r="D298" t="s">
        <v>5232</v>
      </c>
      <c r="E298" t="s">
        <v>2923</v>
      </c>
      <c r="F298" t="s">
        <v>19</v>
      </c>
      <c r="G298" t="s">
        <v>1476</v>
      </c>
      <c r="H298" s="3">
        <v>4714781020800</v>
      </c>
      <c r="I298" t="s">
        <v>135</v>
      </c>
      <c r="J298" t="s">
        <v>425</v>
      </c>
      <c r="K298">
        <v>1</v>
      </c>
      <c r="L298">
        <v>128</v>
      </c>
      <c r="N298" t="s">
        <v>1509</v>
      </c>
      <c r="P298" s="6">
        <v>965</v>
      </c>
      <c r="Q298" s="6" t="s">
        <v>1476</v>
      </c>
      <c r="R298" s="6" t="s">
        <v>1048</v>
      </c>
      <c r="T298" s="6">
        <v>844310</v>
      </c>
      <c r="U298" s="6" t="s">
        <v>2924</v>
      </c>
      <c r="V298" s="6" t="s">
        <v>2925</v>
      </c>
      <c r="W298" s="6"/>
      <c r="X298" s="6"/>
      <c r="Y298" s="6"/>
      <c r="Z298" t="s">
        <v>2921</v>
      </c>
    </row>
    <row r="299" spans="1:26">
      <c r="A299" s="1">
        <v>44299</v>
      </c>
      <c r="B299" s="2">
        <v>202104131075</v>
      </c>
      <c r="C299" t="s">
        <v>18</v>
      </c>
      <c r="D299" t="s">
        <v>5233</v>
      </c>
      <c r="E299" t="s">
        <v>2929</v>
      </c>
      <c r="F299" t="s">
        <v>19</v>
      </c>
      <c r="G299" t="s">
        <v>1940</v>
      </c>
      <c r="H299" s="3">
        <v>4714781020817</v>
      </c>
      <c r="I299" t="s">
        <v>859</v>
      </c>
      <c r="J299" t="s">
        <v>425</v>
      </c>
      <c r="K299">
        <v>1</v>
      </c>
      <c r="L299">
        <v>128</v>
      </c>
      <c r="N299" t="s">
        <v>1967</v>
      </c>
      <c r="P299" s="6">
        <v>1601</v>
      </c>
      <c r="Q299" s="6" t="s">
        <v>1940</v>
      </c>
      <c r="R299" s="6" t="s">
        <v>1048</v>
      </c>
      <c r="T299" s="6"/>
      <c r="U299" s="6"/>
      <c r="V299" s="6"/>
      <c r="W299" s="6">
        <v>427</v>
      </c>
      <c r="X299" s="6" t="s">
        <v>2930</v>
      </c>
      <c r="Y299" s="6"/>
      <c r="Z299" t="s">
        <v>2927</v>
      </c>
    </row>
    <row r="300" spans="1:26">
      <c r="A300" s="1">
        <v>44299</v>
      </c>
      <c r="B300" s="2">
        <v>202104131075</v>
      </c>
      <c r="C300" t="s">
        <v>18</v>
      </c>
      <c r="D300" t="s">
        <v>5233</v>
      </c>
      <c r="E300" t="s">
        <v>2929</v>
      </c>
      <c r="F300" t="s">
        <v>19</v>
      </c>
      <c r="G300" t="s">
        <v>1940</v>
      </c>
      <c r="H300" s="3">
        <v>4714781020794</v>
      </c>
      <c r="I300" t="s">
        <v>135</v>
      </c>
      <c r="J300" t="s">
        <v>425</v>
      </c>
      <c r="K300">
        <v>1</v>
      </c>
      <c r="L300">
        <v>109</v>
      </c>
      <c r="N300" t="s">
        <v>1490</v>
      </c>
      <c r="P300" s="6">
        <v>1601</v>
      </c>
      <c r="Q300" s="6" t="s">
        <v>1940</v>
      </c>
      <c r="R300" s="6" t="s">
        <v>1048</v>
      </c>
      <c r="T300" s="6"/>
      <c r="U300" s="6"/>
      <c r="V300" s="6"/>
      <c r="W300" s="6">
        <v>427</v>
      </c>
      <c r="X300" s="6" t="s">
        <v>2930</v>
      </c>
      <c r="Y300" s="6"/>
      <c r="Z300" t="s">
        <v>2927</v>
      </c>
    </row>
    <row r="301" spans="1:26">
      <c r="A301" s="1">
        <v>44299</v>
      </c>
      <c r="B301" s="2">
        <v>202104131075</v>
      </c>
      <c r="C301" t="s">
        <v>18</v>
      </c>
      <c r="D301" t="s">
        <v>5233</v>
      </c>
      <c r="E301" t="s">
        <v>2929</v>
      </c>
      <c r="F301" t="s">
        <v>19</v>
      </c>
      <c r="G301" t="s">
        <v>1940</v>
      </c>
      <c r="H301" s="3">
        <v>4714781024716</v>
      </c>
      <c r="I301" t="s">
        <v>1230</v>
      </c>
      <c r="J301" t="s">
        <v>425</v>
      </c>
      <c r="K301">
        <v>1</v>
      </c>
      <c r="L301">
        <v>299</v>
      </c>
      <c r="N301" t="s">
        <v>1515</v>
      </c>
      <c r="P301" s="6">
        <v>1601</v>
      </c>
      <c r="Q301" s="6" t="s">
        <v>1940</v>
      </c>
      <c r="R301" s="6" t="s">
        <v>1048</v>
      </c>
      <c r="T301" s="6"/>
      <c r="U301" s="6"/>
      <c r="V301" s="6"/>
      <c r="W301" s="6">
        <v>427</v>
      </c>
      <c r="X301" s="6" t="s">
        <v>2930</v>
      </c>
      <c r="Y301" s="6"/>
      <c r="Z301" t="s">
        <v>2927</v>
      </c>
    </row>
    <row r="302" spans="1:26">
      <c r="A302" s="1">
        <v>44299</v>
      </c>
      <c r="B302" s="2">
        <v>202104131075</v>
      </c>
      <c r="C302" t="s">
        <v>18</v>
      </c>
      <c r="D302" t="s">
        <v>5233</v>
      </c>
      <c r="E302" t="s">
        <v>2929</v>
      </c>
      <c r="F302" t="s">
        <v>19</v>
      </c>
      <c r="G302" t="s">
        <v>1940</v>
      </c>
      <c r="H302" s="3">
        <v>4714781024730</v>
      </c>
      <c r="I302" t="s">
        <v>1230</v>
      </c>
      <c r="J302" t="s">
        <v>425</v>
      </c>
      <c r="K302">
        <v>2</v>
      </c>
      <c r="L302">
        <v>598</v>
      </c>
      <c r="N302" t="s">
        <v>1500</v>
      </c>
      <c r="P302" s="6">
        <v>1601</v>
      </c>
      <c r="Q302" s="6" t="s">
        <v>1940</v>
      </c>
      <c r="R302" s="6" t="s">
        <v>1048</v>
      </c>
      <c r="T302" s="6"/>
      <c r="U302" s="6"/>
      <c r="V302" s="6"/>
      <c r="W302" s="6">
        <v>427</v>
      </c>
      <c r="X302" s="6" t="s">
        <v>2930</v>
      </c>
      <c r="Y302" s="6"/>
      <c r="Z302" t="s">
        <v>2927</v>
      </c>
    </row>
    <row r="303" spans="1:26">
      <c r="A303" s="1">
        <v>44299</v>
      </c>
      <c r="B303" s="2">
        <v>202104131075</v>
      </c>
      <c r="C303" t="s">
        <v>18</v>
      </c>
      <c r="D303" t="s">
        <v>5233</v>
      </c>
      <c r="E303" t="s">
        <v>2929</v>
      </c>
      <c r="F303" t="s">
        <v>19</v>
      </c>
      <c r="G303" t="s">
        <v>1940</v>
      </c>
      <c r="H303" s="3">
        <v>4714781020282</v>
      </c>
      <c r="I303" t="s">
        <v>2424</v>
      </c>
      <c r="J303" t="s">
        <v>425</v>
      </c>
      <c r="K303">
        <v>1</v>
      </c>
      <c r="L303">
        <v>299</v>
      </c>
      <c r="N303" t="s">
        <v>1913</v>
      </c>
      <c r="P303" s="6">
        <v>1601</v>
      </c>
      <c r="Q303" s="6" t="s">
        <v>1940</v>
      </c>
      <c r="R303" s="6" t="s">
        <v>1048</v>
      </c>
      <c r="T303" s="6"/>
      <c r="U303" s="6"/>
      <c r="V303" s="6"/>
      <c r="W303" s="6">
        <v>427</v>
      </c>
      <c r="X303" s="6" t="s">
        <v>2930</v>
      </c>
      <c r="Y303" s="6"/>
      <c r="Z303" t="s">
        <v>2927</v>
      </c>
    </row>
    <row r="304" spans="1:26">
      <c r="A304" s="1">
        <v>44299</v>
      </c>
      <c r="B304" s="2">
        <v>202104131075</v>
      </c>
      <c r="C304" t="s">
        <v>18</v>
      </c>
      <c r="D304" t="s">
        <v>5233</v>
      </c>
      <c r="E304" t="s">
        <v>2929</v>
      </c>
      <c r="F304" t="s">
        <v>19</v>
      </c>
      <c r="G304" t="s">
        <v>1940</v>
      </c>
      <c r="H304" s="3">
        <v>4714781020466</v>
      </c>
      <c r="I304" t="s">
        <v>1171</v>
      </c>
      <c r="J304" t="s">
        <v>425</v>
      </c>
      <c r="K304">
        <v>1</v>
      </c>
      <c r="L304">
        <v>168</v>
      </c>
      <c r="N304" t="s">
        <v>1981</v>
      </c>
      <c r="P304" s="6">
        <v>1601</v>
      </c>
      <c r="Q304" s="6" t="s">
        <v>1940</v>
      </c>
      <c r="R304" s="6" t="s">
        <v>1048</v>
      </c>
      <c r="T304" s="6"/>
      <c r="U304" s="6"/>
      <c r="V304" s="6"/>
      <c r="W304" s="6">
        <v>427</v>
      </c>
      <c r="X304" s="6" t="s">
        <v>2930</v>
      </c>
      <c r="Y304" s="6"/>
      <c r="Z304" t="s">
        <v>2927</v>
      </c>
    </row>
    <row r="305" spans="1:26">
      <c r="A305" s="1">
        <v>44299</v>
      </c>
      <c r="B305" s="2">
        <v>202104131076</v>
      </c>
      <c r="C305" t="s">
        <v>18</v>
      </c>
      <c r="D305" t="s">
        <v>5234</v>
      </c>
      <c r="E305" t="s">
        <v>2934</v>
      </c>
      <c r="F305" t="s">
        <v>19</v>
      </c>
      <c r="G305" t="s">
        <v>1476</v>
      </c>
      <c r="H305" s="3">
        <v>4714781021005</v>
      </c>
      <c r="I305" t="s">
        <v>1385</v>
      </c>
      <c r="J305" t="s">
        <v>1475</v>
      </c>
      <c r="K305">
        <v>1</v>
      </c>
      <c r="L305">
        <v>133</v>
      </c>
      <c r="N305" t="s">
        <v>167</v>
      </c>
      <c r="P305" s="6">
        <v>735</v>
      </c>
      <c r="Q305" s="6" t="s">
        <v>1476</v>
      </c>
      <c r="R305" s="6" t="s">
        <v>1495</v>
      </c>
      <c r="T305" s="6">
        <v>192680</v>
      </c>
      <c r="U305" s="6" t="s">
        <v>2935</v>
      </c>
      <c r="V305" s="6" t="s">
        <v>2936</v>
      </c>
      <c r="W305" s="6"/>
      <c r="X305" s="6"/>
      <c r="Y305" s="6"/>
      <c r="Z305" t="s">
        <v>2932</v>
      </c>
    </row>
    <row r="306" spans="1:26">
      <c r="A306" s="1">
        <v>44299</v>
      </c>
      <c r="B306" s="2">
        <v>202104131076</v>
      </c>
      <c r="C306" t="s">
        <v>18</v>
      </c>
      <c r="D306" t="s">
        <v>5234</v>
      </c>
      <c r="E306" t="s">
        <v>2934</v>
      </c>
      <c r="F306" t="s">
        <v>19</v>
      </c>
      <c r="G306" t="s">
        <v>1476</v>
      </c>
      <c r="H306" s="3">
        <v>4714781021012</v>
      </c>
      <c r="I306" t="s">
        <v>860</v>
      </c>
      <c r="J306" t="s">
        <v>1475</v>
      </c>
      <c r="K306">
        <v>1</v>
      </c>
      <c r="L306">
        <v>133</v>
      </c>
      <c r="N306" t="s">
        <v>168</v>
      </c>
      <c r="P306" s="6">
        <v>735</v>
      </c>
      <c r="Q306" s="6" t="s">
        <v>1476</v>
      </c>
      <c r="R306" s="6" t="s">
        <v>1495</v>
      </c>
      <c r="T306" s="6">
        <v>192680</v>
      </c>
      <c r="U306" s="6" t="s">
        <v>2935</v>
      </c>
      <c r="V306" s="6" t="s">
        <v>2936</v>
      </c>
      <c r="W306" s="6"/>
      <c r="X306" s="6"/>
      <c r="Y306" s="6"/>
      <c r="Z306" t="s">
        <v>2932</v>
      </c>
    </row>
    <row r="307" spans="1:26">
      <c r="A307" s="1">
        <v>44299</v>
      </c>
      <c r="B307" s="2">
        <v>202104131076</v>
      </c>
      <c r="C307" t="s">
        <v>18</v>
      </c>
      <c r="D307" t="s">
        <v>5234</v>
      </c>
      <c r="E307" t="s">
        <v>2934</v>
      </c>
      <c r="F307" t="s">
        <v>19</v>
      </c>
      <c r="G307" t="s">
        <v>1476</v>
      </c>
      <c r="H307" s="3">
        <v>4714781021029</v>
      </c>
      <c r="I307" t="s">
        <v>1308</v>
      </c>
      <c r="J307" t="s">
        <v>1475</v>
      </c>
      <c r="K307">
        <v>1</v>
      </c>
      <c r="L307">
        <v>133</v>
      </c>
      <c r="N307" t="s">
        <v>169</v>
      </c>
      <c r="P307" s="6">
        <v>735</v>
      </c>
      <c r="Q307" s="6" t="s">
        <v>1476</v>
      </c>
      <c r="R307" s="6" t="s">
        <v>1495</v>
      </c>
      <c r="T307" s="6">
        <v>192680</v>
      </c>
      <c r="U307" s="6" t="s">
        <v>2935</v>
      </c>
      <c r="V307" s="6" t="s">
        <v>2936</v>
      </c>
      <c r="W307" s="6"/>
      <c r="X307" s="6"/>
      <c r="Y307" s="6"/>
      <c r="Z307" t="s">
        <v>2932</v>
      </c>
    </row>
    <row r="308" spans="1:26">
      <c r="A308" s="1">
        <v>44299</v>
      </c>
      <c r="B308" s="2">
        <v>202104131076</v>
      </c>
      <c r="C308" t="s">
        <v>18</v>
      </c>
      <c r="D308" t="s">
        <v>5234</v>
      </c>
      <c r="E308" t="s">
        <v>2934</v>
      </c>
      <c r="F308" t="s">
        <v>19</v>
      </c>
      <c r="G308" t="s">
        <v>1476</v>
      </c>
      <c r="H308" s="3">
        <v>4714781020558</v>
      </c>
      <c r="I308" t="s">
        <v>1171</v>
      </c>
      <c r="J308" t="s">
        <v>425</v>
      </c>
      <c r="K308">
        <v>1</v>
      </c>
      <c r="L308">
        <v>168</v>
      </c>
      <c r="N308" t="s">
        <v>1950</v>
      </c>
      <c r="P308" s="6">
        <v>735</v>
      </c>
      <c r="Q308" s="6" t="s">
        <v>1476</v>
      </c>
      <c r="R308" s="6" t="s">
        <v>1495</v>
      </c>
      <c r="T308" s="6">
        <v>192680</v>
      </c>
      <c r="U308" s="6" t="s">
        <v>2935</v>
      </c>
      <c r="V308" s="6" t="s">
        <v>2936</v>
      </c>
      <c r="W308" s="6"/>
      <c r="X308" s="6"/>
      <c r="Y308" s="6"/>
      <c r="Z308" t="s">
        <v>2932</v>
      </c>
    </row>
    <row r="309" spans="1:26">
      <c r="A309" s="1">
        <v>44299</v>
      </c>
      <c r="B309" s="2">
        <v>202104131076</v>
      </c>
      <c r="C309" t="s">
        <v>18</v>
      </c>
      <c r="D309" t="s">
        <v>5234</v>
      </c>
      <c r="E309" t="s">
        <v>2934</v>
      </c>
      <c r="F309" t="s">
        <v>19</v>
      </c>
      <c r="G309" t="s">
        <v>1476</v>
      </c>
      <c r="H309" s="3">
        <v>4714781020503</v>
      </c>
      <c r="I309" t="s">
        <v>1229</v>
      </c>
      <c r="J309" t="s">
        <v>425</v>
      </c>
      <c r="K309">
        <v>1</v>
      </c>
      <c r="L309">
        <v>168</v>
      </c>
      <c r="N309" t="s">
        <v>1521</v>
      </c>
      <c r="P309" s="6">
        <v>735</v>
      </c>
      <c r="Q309" s="6" t="s">
        <v>1476</v>
      </c>
      <c r="R309" s="6" t="s">
        <v>1495</v>
      </c>
      <c r="T309" s="6">
        <v>192680</v>
      </c>
      <c r="U309" s="6" t="s">
        <v>2935</v>
      </c>
      <c r="V309" s="6" t="s">
        <v>2936</v>
      </c>
      <c r="W309" s="6"/>
      <c r="X309" s="6"/>
      <c r="Y309" s="6"/>
      <c r="Z309" t="s">
        <v>2932</v>
      </c>
    </row>
    <row r="310" spans="1:26">
      <c r="A310" s="1">
        <v>44299</v>
      </c>
      <c r="B310" s="2">
        <v>202104131077</v>
      </c>
      <c r="C310" t="s">
        <v>18</v>
      </c>
      <c r="D310" t="s">
        <v>5235</v>
      </c>
      <c r="E310" t="s">
        <v>2940</v>
      </c>
      <c r="F310" t="s">
        <v>19</v>
      </c>
      <c r="G310" t="s">
        <v>1940</v>
      </c>
      <c r="H310" s="3">
        <v>4714781020954</v>
      </c>
      <c r="I310" t="s">
        <v>145</v>
      </c>
      <c r="J310" t="s">
        <v>1475</v>
      </c>
      <c r="K310">
        <v>1</v>
      </c>
      <c r="L310">
        <v>140</v>
      </c>
      <c r="N310" t="s">
        <v>337</v>
      </c>
      <c r="P310" s="6">
        <v>820</v>
      </c>
      <c r="Q310" s="6" t="s">
        <v>1940</v>
      </c>
      <c r="R310" s="6" t="s">
        <v>1495</v>
      </c>
      <c r="T310" s="6"/>
      <c r="U310" s="6"/>
      <c r="V310" s="6"/>
      <c r="W310" s="6">
        <v>110</v>
      </c>
      <c r="X310" s="6" t="s">
        <v>2941</v>
      </c>
      <c r="Y310" s="6"/>
      <c r="Z310" t="s">
        <v>2938</v>
      </c>
    </row>
    <row r="311" spans="1:26">
      <c r="A311" s="1">
        <v>44299</v>
      </c>
      <c r="B311" s="2">
        <v>202104131077</v>
      </c>
      <c r="C311" t="s">
        <v>18</v>
      </c>
      <c r="D311" t="s">
        <v>5235</v>
      </c>
      <c r="E311" t="s">
        <v>2940</v>
      </c>
      <c r="F311" t="s">
        <v>19</v>
      </c>
      <c r="G311" t="s">
        <v>1940</v>
      </c>
      <c r="H311" s="3">
        <v>4714781020800</v>
      </c>
      <c r="I311" t="s">
        <v>859</v>
      </c>
      <c r="J311" t="s">
        <v>1475</v>
      </c>
      <c r="K311">
        <v>1</v>
      </c>
      <c r="L311">
        <v>125</v>
      </c>
      <c r="N311" t="s">
        <v>341</v>
      </c>
      <c r="P311" s="6">
        <v>820</v>
      </c>
      <c r="Q311" s="6" t="s">
        <v>1940</v>
      </c>
      <c r="R311" s="6" t="s">
        <v>1495</v>
      </c>
      <c r="T311" s="6"/>
      <c r="U311" s="6"/>
      <c r="V311" s="6"/>
      <c r="W311" s="6">
        <v>110</v>
      </c>
      <c r="X311" s="6" t="s">
        <v>2941</v>
      </c>
      <c r="Y311" s="6"/>
      <c r="Z311" t="s">
        <v>2938</v>
      </c>
    </row>
    <row r="312" spans="1:26">
      <c r="A312" s="1">
        <v>44299</v>
      </c>
      <c r="B312" s="2">
        <v>202104131077</v>
      </c>
      <c r="C312" t="s">
        <v>18</v>
      </c>
      <c r="D312" t="s">
        <v>5235</v>
      </c>
      <c r="E312" t="s">
        <v>2940</v>
      </c>
      <c r="F312" t="s">
        <v>19</v>
      </c>
      <c r="G312" t="s">
        <v>1940</v>
      </c>
      <c r="H312" s="3">
        <v>4714781020817</v>
      </c>
      <c r="I312" t="s">
        <v>859</v>
      </c>
      <c r="J312" t="s">
        <v>1475</v>
      </c>
      <c r="K312">
        <v>1</v>
      </c>
      <c r="L312">
        <v>125</v>
      </c>
      <c r="N312" t="s">
        <v>343</v>
      </c>
      <c r="P312" s="6">
        <v>820</v>
      </c>
      <c r="Q312" s="6" t="s">
        <v>1940</v>
      </c>
      <c r="R312" s="6" t="s">
        <v>1495</v>
      </c>
      <c r="T312" s="6"/>
      <c r="U312" s="6"/>
      <c r="V312" s="6"/>
      <c r="W312" s="6">
        <v>110</v>
      </c>
      <c r="X312" s="6" t="s">
        <v>2941</v>
      </c>
      <c r="Y312" s="6"/>
      <c r="Z312" t="s">
        <v>2938</v>
      </c>
    </row>
    <row r="313" spans="1:26">
      <c r="A313" s="1">
        <v>44299</v>
      </c>
      <c r="B313" s="2">
        <v>202104131077</v>
      </c>
      <c r="C313" t="s">
        <v>18</v>
      </c>
      <c r="D313" t="s">
        <v>5235</v>
      </c>
      <c r="E313" t="s">
        <v>2940</v>
      </c>
      <c r="F313" t="s">
        <v>19</v>
      </c>
      <c r="G313" t="s">
        <v>1940</v>
      </c>
      <c r="H313" s="3">
        <v>4714781020770</v>
      </c>
      <c r="I313" t="s">
        <v>865</v>
      </c>
      <c r="J313" t="s">
        <v>1475</v>
      </c>
      <c r="K313">
        <v>1</v>
      </c>
      <c r="L313">
        <v>140</v>
      </c>
      <c r="N313" t="s">
        <v>305</v>
      </c>
      <c r="P313" s="6">
        <v>820</v>
      </c>
      <c r="Q313" s="6" t="s">
        <v>1940</v>
      </c>
      <c r="R313" s="6" t="s">
        <v>1495</v>
      </c>
      <c r="T313" s="6"/>
      <c r="U313" s="6"/>
      <c r="V313" s="6"/>
      <c r="W313" s="6">
        <v>110</v>
      </c>
      <c r="X313" s="6" t="s">
        <v>2941</v>
      </c>
      <c r="Y313" s="6"/>
      <c r="Z313" t="s">
        <v>2938</v>
      </c>
    </row>
    <row r="314" spans="1:26">
      <c r="A314" s="1">
        <v>44299</v>
      </c>
      <c r="B314" s="2">
        <v>202104131077</v>
      </c>
      <c r="C314" t="s">
        <v>18</v>
      </c>
      <c r="D314" t="s">
        <v>5235</v>
      </c>
      <c r="E314" t="s">
        <v>2940</v>
      </c>
      <c r="F314" t="s">
        <v>19</v>
      </c>
      <c r="G314" t="s">
        <v>1940</v>
      </c>
      <c r="H314" s="3">
        <v>4714781020787</v>
      </c>
      <c r="I314" t="s">
        <v>5159</v>
      </c>
      <c r="J314" t="s">
        <v>1475</v>
      </c>
      <c r="K314">
        <v>1</v>
      </c>
      <c r="L314">
        <v>140</v>
      </c>
      <c r="N314" t="s">
        <v>307</v>
      </c>
      <c r="P314" s="6">
        <v>820</v>
      </c>
      <c r="Q314" s="6" t="s">
        <v>1940</v>
      </c>
      <c r="R314" s="6" t="s">
        <v>1495</v>
      </c>
      <c r="T314" s="6"/>
      <c r="U314" s="6"/>
      <c r="V314" s="6"/>
      <c r="W314" s="6">
        <v>110</v>
      </c>
      <c r="X314" s="6" t="s">
        <v>2941</v>
      </c>
      <c r="Y314" s="6"/>
      <c r="Z314" t="s">
        <v>2938</v>
      </c>
    </row>
    <row r="315" spans="1:26">
      <c r="A315" s="1">
        <v>44299</v>
      </c>
      <c r="B315" s="2">
        <v>202104131077</v>
      </c>
      <c r="C315" t="s">
        <v>18</v>
      </c>
      <c r="D315" t="s">
        <v>5235</v>
      </c>
      <c r="E315" t="s">
        <v>2940</v>
      </c>
      <c r="F315" t="s">
        <v>19</v>
      </c>
      <c r="G315" t="s">
        <v>1940</v>
      </c>
      <c r="H315" s="3">
        <v>4714781020954</v>
      </c>
      <c r="I315" t="s">
        <v>145</v>
      </c>
      <c r="J315" t="s">
        <v>1475</v>
      </c>
      <c r="K315">
        <v>1</v>
      </c>
      <c r="L315">
        <v>150</v>
      </c>
      <c r="N315" t="s">
        <v>183</v>
      </c>
      <c r="P315" s="6">
        <v>820</v>
      </c>
      <c r="Q315" s="6" t="s">
        <v>1940</v>
      </c>
      <c r="R315" s="6" t="s">
        <v>1495</v>
      </c>
      <c r="T315" s="6"/>
      <c r="U315" s="6"/>
      <c r="V315" s="6"/>
      <c r="W315" s="6">
        <v>110</v>
      </c>
      <c r="X315" s="6" t="s">
        <v>2941</v>
      </c>
      <c r="Y315" s="6"/>
      <c r="Z315" t="s">
        <v>2938</v>
      </c>
    </row>
    <row r="316" spans="1:26">
      <c r="A316" s="1">
        <v>44299</v>
      </c>
      <c r="B316" s="2">
        <v>202104131078</v>
      </c>
      <c r="C316" t="s">
        <v>18</v>
      </c>
      <c r="D316" t="s">
        <v>5236</v>
      </c>
      <c r="E316" t="s">
        <v>2945</v>
      </c>
      <c r="F316" t="s">
        <v>19</v>
      </c>
      <c r="G316" t="s">
        <v>1476</v>
      </c>
      <c r="H316" s="3" t="s">
        <v>52</v>
      </c>
      <c r="I316" t="s">
        <v>1472</v>
      </c>
      <c r="J316" t="s">
        <v>1475</v>
      </c>
      <c r="K316">
        <v>1</v>
      </c>
      <c r="L316">
        <v>400</v>
      </c>
      <c r="N316" t="s">
        <v>53</v>
      </c>
      <c r="P316" s="6">
        <v>593</v>
      </c>
      <c r="Q316" s="6" t="s">
        <v>1476</v>
      </c>
      <c r="R316" s="6" t="s">
        <v>1477</v>
      </c>
      <c r="T316" s="6">
        <v>200996</v>
      </c>
      <c r="U316" s="6" t="s">
        <v>2946</v>
      </c>
      <c r="V316" s="6" t="s">
        <v>2947</v>
      </c>
      <c r="W316" s="6"/>
      <c r="X316" s="6"/>
      <c r="Y316" s="6"/>
      <c r="Z316" t="s">
        <v>2943</v>
      </c>
    </row>
    <row r="317" spans="1:26">
      <c r="A317" s="1">
        <v>44299</v>
      </c>
      <c r="B317" s="2">
        <v>202104131078</v>
      </c>
      <c r="C317" t="s">
        <v>18</v>
      </c>
      <c r="D317" t="s">
        <v>5236</v>
      </c>
      <c r="E317" t="s">
        <v>2945</v>
      </c>
      <c r="F317" t="s">
        <v>19</v>
      </c>
      <c r="G317" t="s">
        <v>1476</v>
      </c>
      <c r="H317" s="3" t="s">
        <v>44</v>
      </c>
      <c r="I317" t="s">
        <v>158</v>
      </c>
      <c r="J317" t="s">
        <v>1475</v>
      </c>
      <c r="K317">
        <v>1</v>
      </c>
      <c r="L317">
        <v>128</v>
      </c>
      <c r="N317" t="s">
        <v>45</v>
      </c>
      <c r="P317" s="6">
        <v>593</v>
      </c>
      <c r="Q317" s="6" t="s">
        <v>1476</v>
      </c>
      <c r="R317" s="6" t="s">
        <v>1477</v>
      </c>
      <c r="T317" s="6">
        <v>200996</v>
      </c>
      <c r="U317" s="6" t="s">
        <v>2946</v>
      </c>
      <c r="V317" s="6" t="s">
        <v>2947</v>
      </c>
      <c r="W317" s="6"/>
      <c r="X317" s="6"/>
      <c r="Y317" s="6"/>
      <c r="Z317" t="s">
        <v>2943</v>
      </c>
    </row>
    <row r="318" spans="1:26">
      <c r="A318" s="1">
        <v>44299</v>
      </c>
      <c r="B318" s="2">
        <v>202104131078</v>
      </c>
      <c r="C318" t="s">
        <v>18</v>
      </c>
      <c r="D318" t="s">
        <v>5236</v>
      </c>
      <c r="E318" t="s">
        <v>2945</v>
      </c>
      <c r="F318" t="s">
        <v>19</v>
      </c>
      <c r="G318" t="s">
        <v>1476</v>
      </c>
      <c r="H318" s="3" t="s">
        <v>1474</v>
      </c>
      <c r="J318" t="s">
        <v>1475</v>
      </c>
      <c r="K318">
        <v>1</v>
      </c>
      <c r="L318">
        <v>65</v>
      </c>
      <c r="P318" s="6"/>
      <c r="Q318" s="6"/>
      <c r="R318" s="6"/>
      <c r="T318" s="6"/>
      <c r="U318" s="6"/>
      <c r="V318" s="6"/>
      <c r="W318" s="6"/>
      <c r="X318" s="6"/>
      <c r="Y318" s="6"/>
      <c r="Z318"/>
    </row>
    <row r="319" spans="1:26">
      <c r="A319" s="1">
        <v>44299</v>
      </c>
      <c r="B319" s="2">
        <v>202104131079</v>
      </c>
      <c r="C319" t="s">
        <v>18</v>
      </c>
      <c r="D319" t="s">
        <v>5237</v>
      </c>
      <c r="E319" t="s">
        <v>2951</v>
      </c>
      <c r="F319" t="s">
        <v>19</v>
      </c>
      <c r="G319" t="s">
        <v>1476</v>
      </c>
      <c r="H319" s="3" t="s">
        <v>428</v>
      </c>
      <c r="I319" t="s">
        <v>134</v>
      </c>
      <c r="J319" t="s">
        <v>1475</v>
      </c>
      <c r="K319">
        <v>1</v>
      </c>
      <c r="L319">
        <v>119</v>
      </c>
      <c r="N319" t="s">
        <v>459</v>
      </c>
      <c r="P319" s="6">
        <v>699</v>
      </c>
      <c r="Q319" s="6" t="s">
        <v>1476</v>
      </c>
      <c r="R319" s="6" t="s">
        <v>1477</v>
      </c>
      <c r="T319" s="6">
        <v>184221</v>
      </c>
      <c r="U319" s="6" t="s">
        <v>2952</v>
      </c>
      <c r="V319" s="6" t="s">
        <v>2953</v>
      </c>
      <c r="W319" s="6"/>
      <c r="X319" s="6"/>
      <c r="Y319" s="6"/>
      <c r="Z319" t="s">
        <v>2949</v>
      </c>
    </row>
    <row r="320" spans="1:26">
      <c r="A320" s="1">
        <v>44299</v>
      </c>
      <c r="B320" s="2">
        <v>202104131079</v>
      </c>
      <c r="C320" t="s">
        <v>18</v>
      </c>
      <c r="D320" t="s">
        <v>5237</v>
      </c>
      <c r="E320" t="s">
        <v>2951</v>
      </c>
      <c r="F320" t="s">
        <v>19</v>
      </c>
      <c r="G320" t="s">
        <v>1476</v>
      </c>
      <c r="H320" s="3" t="s">
        <v>23</v>
      </c>
      <c r="I320" t="s">
        <v>1230</v>
      </c>
      <c r="J320" t="s">
        <v>1475</v>
      </c>
      <c r="K320">
        <v>1</v>
      </c>
      <c r="L320">
        <v>290</v>
      </c>
      <c r="N320" t="s">
        <v>24</v>
      </c>
      <c r="P320" s="6">
        <v>699</v>
      </c>
      <c r="Q320" s="6" t="s">
        <v>1476</v>
      </c>
      <c r="R320" s="6" t="s">
        <v>1477</v>
      </c>
      <c r="T320" s="6">
        <v>184221</v>
      </c>
      <c r="U320" s="6" t="s">
        <v>2952</v>
      </c>
      <c r="V320" s="6" t="s">
        <v>2953</v>
      </c>
      <c r="W320" s="6"/>
      <c r="X320" s="6"/>
      <c r="Y320" s="6"/>
      <c r="Z320" t="s">
        <v>2949</v>
      </c>
    </row>
    <row r="321" spans="1:26">
      <c r="A321" s="1">
        <v>44299</v>
      </c>
      <c r="B321" s="2">
        <v>202104131079</v>
      </c>
      <c r="C321" t="s">
        <v>18</v>
      </c>
      <c r="D321" t="s">
        <v>5237</v>
      </c>
      <c r="E321" t="s">
        <v>2951</v>
      </c>
      <c r="F321" t="s">
        <v>19</v>
      </c>
      <c r="G321" t="s">
        <v>1476</v>
      </c>
      <c r="H321" s="3" t="s">
        <v>27</v>
      </c>
      <c r="I321" t="s">
        <v>1230</v>
      </c>
      <c r="J321" t="s">
        <v>1475</v>
      </c>
      <c r="K321">
        <v>1</v>
      </c>
      <c r="L321">
        <v>290</v>
      </c>
      <c r="N321" t="s">
        <v>28</v>
      </c>
      <c r="P321" s="6">
        <v>699</v>
      </c>
      <c r="Q321" s="6" t="s">
        <v>1476</v>
      </c>
      <c r="R321" s="6" t="s">
        <v>1477</v>
      </c>
      <c r="T321" s="6">
        <v>184221</v>
      </c>
      <c r="U321" s="6" t="s">
        <v>2952</v>
      </c>
      <c r="V321" s="6" t="s">
        <v>2953</v>
      </c>
      <c r="W321" s="6"/>
      <c r="X321" s="6"/>
      <c r="Y321" s="6"/>
      <c r="Z321" t="s">
        <v>2949</v>
      </c>
    </row>
    <row r="322" spans="1:26">
      <c r="A322" s="1">
        <v>44299</v>
      </c>
      <c r="B322" s="2">
        <v>202104131080</v>
      </c>
      <c r="C322" t="s">
        <v>18</v>
      </c>
      <c r="D322" t="s">
        <v>5238</v>
      </c>
      <c r="E322" t="s">
        <v>2957</v>
      </c>
      <c r="F322" t="s">
        <v>19</v>
      </c>
      <c r="G322" t="s">
        <v>1476</v>
      </c>
      <c r="H322" s="3" t="s">
        <v>52</v>
      </c>
      <c r="I322" t="s">
        <v>1472</v>
      </c>
      <c r="J322" t="s">
        <v>1475</v>
      </c>
      <c r="K322">
        <v>1</v>
      </c>
      <c r="L322">
        <v>400</v>
      </c>
      <c r="N322" t="s">
        <v>53</v>
      </c>
      <c r="P322" s="6">
        <v>593</v>
      </c>
      <c r="Q322" s="6" t="s">
        <v>1476</v>
      </c>
      <c r="R322" s="6" t="s">
        <v>1477</v>
      </c>
      <c r="T322" s="6">
        <v>142124</v>
      </c>
      <c r="U322" s="6" t="s">
        <v>2958</v>
      </c>
      <c r="V322" s="6" t="s">
        <v>2959</v>
      </c>
      <c r="W322" s="6"/>
      <c r="X322" s="6"/>
      <c r="Y322" s="6"/>
      <c r="Z322" t="s">
        <v>2955</v>
      </c>
    </row>
    <row r="323" spans="1:26">
      <c r="A323" s="1">
        <v>44299</v>
      </c>
      <c r="B323" s="2">
        <v>202104131080</v>
      </c>
      <c r="C323" t="s">
        <v>18</v>
      </c>
      <c r="D323" t="s">
        <v>5238</v>
      </c>
      <c r="E323" t="s">
        <v>2957</v>
      </c>
      <c r="F323" t="s">
        <v>19</v>
      </c>
      <c r="G323" t="s">
        <v>1476</v>
      </c>
      <c r="H323" s="3" t="s">
        <v>44</v>
      </c>
      <c r="I323" t="s">
        <v>158</v>
      </c>
      <c r="J323" t="s">
        <v>1475</v>
      </c>
      <c r="K323">
        <v>1</v>
      </c>
      <c r="L323">
        <v>128</v>
      </c>
      <c r="N323" t="s">
        <v>45</v>
      </c>
      <c r="P323" s="6">
        <v>593</v>
      </c>
      <c r="Q323" s="6" t="s">
        <v>1476</v>
      </c>
      <c r="R323" s="6" t="s">
        <v>1477</v>
      </c>
      <c r="T323" s="6">
        <v>142124</v>
      </c>
      <c r="U323" s="6" t="s">
        <v>2958</v>
      </c>
      <c r="V323" s="6" t="s">
        <v>2959</v>
      </c>
      <c r="W323" s="6"/>
      <c r="X323" s="6"/>
      <c r="Y323" s="6"/>
      <c r="Z323" t="s">
        <v>2955</v>
      </c>
    </row>
    <row r="324" spans="1:26">
      <c r="A324" s="1">
        <v>44299</v>
      </c>
      <c r="B324" s="2">
        <v>202104131080</v>
      </c>
      <c r="C324" t="s">
        <v>18</v>
      </c>
      <c r="D324" t="s">
        <v>5238</v>
      </c>
      <c r="E324" t="s">
        <v>2957</v>
      </c>
      <c r="F324" t="s">
        <v>19</v>
      </c>
      <c r="G324" t="s">
        <v>1476</v>
      </c>
      <c r="H324" s="3" t="s">
        <v>1474</v>
      </c>
      <c r="J324" t="s">
        <v>1475</v>
      </c>
      <c r="K324">
        <v>1</v>
      </c>
      <c r="L324">
        <v>65</v>
      </c>
      <c r="P324" s="6"/>
      <c r="Q324" s="6"/>
      <c r="R324" s="6"/>
      <c r="T324" s="6"/>
      <c r="U324" s="6"/>
      <c r="V324" s="6"/>
      <c r="W324" s="6"/>
      <c r="X324" s="6"/>
      <c r="Y324" s="6"/>
      <c r="Z324"/>
    </row>
    <row r="325" spans="1:26">
      <c r="A325" s="1">
        <v>44299</v>
      </c>
      <c r="B325" s="2">
        <v>202104131081</v>
      </c>
      <c r="C325" t="s">
        <v>18</v>
      </c>
      <c r="D325" t="s">
        <v>5239</v>
      </c>
      <c r="E325" t="s">
        <v>2963</v>
      </c>
      <c r="F325" t="s">
        <v>19</v>
      </c>
      <c r="G325" t="s">
        <v>1476</v>
      </c>
      <c r="H325" s="3">
        <v>4714781021715</v>
      </c>
      <c r="I325" t="s">
        <v>1813</v>
      </c>
      <c r="J325" t="s">
        <v>425</v>
      </c>
      <c r="K325">
        <v>4</v>
      </c>
      <c r="L325">
        <v>1136</v>
      </c>
      <c r="N325" t="s">
        <v>2415</v>
      </c>
      <c r="P325" s="6">
        <v>1136</v>
      </c>
      <c r="Q325" s="6" t="s">
        <v>1476</v>
      </c>
      <c r="R325" s="6" t="s">
        <v>1477</v>
      </c>
      <c r="T325" s="6">
        <v>194480</v>
      </c>
      <c r="U325" s="6" t="s">
        <v>2964</v>
      </c>
      <c r="V325" s="6" t="s">
        <v>2965</v>
      </c>
      <c r="W325" s="6"/>
      <c r="X325" s="6"/>
      <c r="Y325" s="6"/>
      <c r="Z325" t="s">
        <v>2961</v>
      </c>
    </row>
    <row r="326" spans="1:26">
      <c r="A326" s="1">
        <v>44299</v>
      </c>
      <c r="B326" s="2">
        <v>202104131082</v>
      </c>
      <c r="C326" t="s">
        <v>18</v>
      </c>
      <c r="D326" t="s">
        <v>5240</v>
      </c>
      <c r="E326" t="s">
        <v>2969</v>
      </c>
      <c r="F326" t="s">
        <v>19</v>
      </c>
      <c r="G326" t="s">
        <v>1476</v>
      </c>
      <c r="H326" s="3" t="s">
        <v>25</v>
      </c>
      <c r="I326" t="s">
        <v>1301</v>
      </c>
      <c r="J326" t="s">
        <v>1475</v>
      </c>
      <c r="K326">
        <v>1</v>
      </c>
      <c r="L326">
        <v>296</v>
      </c>
      <c r="N326" t="s">
        <v>26</v>
      </c>
      <c r="P326" s="6">
        <v>888</v>
      </c>
      <c r="Q326" s="6" t="s">
        <v>1476</v>
      </c>
      <c r="R326" s="6" t="s">
        <v>1477</v>
      </c>
      <c r="T326" s="6">
        <v>112857</v>
      </c>
      <c r="U326" s="6" t="s">
        <v>2970</v>
      </c>
      <c r="V326" s="6" t="s">
        <v>2971</v>
      </c>
      <c r="W326" s="6"/>
      <c r="X326" s="6"/>
      <c r="Y326" s="6"/>
      <c r="Z326" t="s">
        <v>2967</v>
      </c>
    </row>
    <row r="327" spans="1:26">
      <c r="A327" s="1">
        <v>44299</v>
      </c>
      <c r="B327" s="2">
        <v>202104131082</v>
      </c>
      <c r="C327" t="s">
        <v>18</v>
      </c>
      <c r="D327" t="s">
        <v>5240</v>
      </c>
      <c r="E327" t="s">
        <v>2969</v>
      </c>
      <c r="F327" t="s">
        <v>19</v>
      </c>
      <c r="G327" t="s">
        <v>1476</v>
      </c>
      <c r="H327" s="3" t="s">
        <v>27</v>
      </c>
      <c r="I327" t="s">
        <v>1230</v>
      </c>
      <c r="J327" t="s">
        <v>1475</v>
      </c>
      <c r="K327">
        <v>1</v>
      </c>
      <c r="L327">
        <v>296</v>
      </c>
      <c r="N327" t="s">
        <v>28</v>
      </c>
      <c r="P327" s="6">
        <v>888</v>
      </c>
      <c r="Q327" s="6" t="s">
        <v>1476</v>
      </c>
      <c r="R327" s="6" t="s">
        <v>1477</v>
      </c>
      <c r="T327" s="6">
        <v>112857</v>
      </c>
      <c r="U327" s="6" t="s">
        <v>2970</v>
      </c>
      <c r="V327" s="6" t="s">
        <v>2971</v>
      </c>
      <c r="W327" s="6"/>
      <c r="X327" s="6"/>
      <c r="Y327" s="6"/>
      <c r="Z327" t="s">
        <v>2967</v>
      </c>
    </row>
    <row r="328" spans="1:26">
      <c r="A328" s="1">
        <v>44299</v>
      </c>
      <c r="B328" s="2">
        <v>202104131082</v>
      </c>
      <c r="C328" t="s">
        <v>18</v>
      </c>
      <c r="D328" t="s">
        <v>5240</v>
      </c>
      <c r="E328" t="s">
        <v>2969</v>
      </c>
      <c r="F328" t="s">
        <v>19</v>
      </c>
      <c r="G328" t="s">
        <v>1476</v>
      </c>
      <c r="H328" s="3" t="s">
        <v>23</v>
      </c>
      <c r="I328" t="s">
        <v>1230</v>
      </c>
      <c r="J328" t="s">
        <v>1475</v>
      </c>
      <c r="K328">
        <v>1</v>
      </c>
      <c r="L328">
        <v>296</v>
      </c>
      <c r="N328" t="s">
        <v>24</v>
      </c>
      <c r="P328" s="6">
        <v>888</v>
      </c>
      <c r="Q328" s="6" t="s">
        <v>1476</v>
      </c>
      <c r="R328" s="6" t="s">
        <v>1477</v>
      </c>
      <c r="T328" s="6">
        <v>112857</v>
      </c>
      <c r="U328" s="6" t="s">
        <v>2970</v>
      </c>
      <c r="V328" s="6" t="s">
        <v>2971</v>
      </c>
      <c r="W328" s="6"/>
      <c r="X328" s="6"/>
      <c r="Y328" s="6"/>
      <c r="Z328" t="s">
        <v>2967</v>
      </c>
    </row>
    <row r="329" spans="1:26">
      <c r="A329" s="1">
        <v>44299</v>
      </c>
      <c r="B329" s="2">
        <v>202104131083</v>
      </c>
      <c r="C329" t="s">
        <v>18</v>
      </c>
      <c r="D329" t="s">
        <v>5241</v>
      </c>
      <c r="E329" t="s">
        <v>2975</v>
      </c>
      <c r="F329" t="s">
        <v>19</v>
      </c>
      <c r="G329" t="s">
        <v>1476</v>
      </c>
      <c r="H329" s="3" t="s">
        <v>21</v>
      </c>
      <c r="I329" t="s">
        <v>1171</v>
      </c>
      <c r="J329" t="s">
        <v>1475</v>
      </c>
      <c r="K329">
        <v>2</v>
      </c>
      <c r="L329">
        <v>300</v>
      </c>
      <c r="N329" t="s">
        <v>22</v>
      </c>
      <c r="P329" s="6">
        <v>910</v>
      </c>
      <c r="Q329" s="6" t="s">
        <v>1476</v>
      </c>
      <c r="R329" s="6" t="s">
        <v>1477</v>
      </c>
      <c r="T329" s="6">
        <v>121219</v>
      </c>
      <c r="U329" s="6" t="s">
        <v>2976</v>
      </c>
      <c r="V329" s="6" t="s">
        <v>2977</v>
      </c>
      <c r="W329" s="6"/>
      <c r="X329" s="6"/>
      <c r="Y329" s="6"/>
      <c r="Z329" t="s">
        <v>2973</v>
      </c>
    </row>
    <row r="330" spans="1:26">
      <c r="A330" s="1">
        <v>44299</v>
      </c>
      <c r="B330" s="2">
        <v>202104131083</v>
      </c>
      <c r="C330" t="s">
        <v>18</v>
      </c>
      <c r="D330" t="s">
        <v>5241</v>
      </c>
      <c r="E330" t="s">
        <v>2975</v>
      </c>
      <c r="F330" t="s">
        <v>19</v>
      </c>
      <c r="G330" t="s">
        <v>1476</v>
      </c>
      <c r="H330" s="3" t="s">
        <v>33</v>
      </c>
      <c r="I330" t="s">
        <v>1229</v>
      </c>
      <c r="J330" t="s">
        <v>1475</v>
      </c>
      <c r="K330">
        <v>1</v>
      </c>
      <c r="L330">
        <v>150</v>
      </c>
      <c r="N330" t="s">
        <v>34</v>
      </c>
      <c r="P330" s="6">
        <v>910</v>
      </c>
      <c r="Q330" s="6" t="s">
        <v>1476</v>
      </c>
      <c r="R330" s="6" t="s">
        <v>1477</v>
      </c>
      <c r="T330" s="6">
        <v>121219</v>
      </c>
      <c r="U330" s="6" t="s">
        <v>2976</v>
      </c>
      <c r="V330" s="6" t="s">
        <v>2977</v>
      </c>
      <c r="W330" s="6"/>
      <c r="X330" s="6"/>
      <c r="Y330" s="6"/>
      <c r="Z330" t="s">
        <v>2973</v>
      </c>
    </row>
    <row r="331" spans="1:26">
      <c r="A331" s="1">
        <v>44299</v>
      </c>
      <c r="B331" s="2">
        <v>202104131083</v>
      </c>
      <c r="C331" t="s">
        <v>18</v>
      </c>
      <c r="D331" t="s">
        <v>5241</v>
      </c>
      <c r="E331" t="s">
        <v>2975</v>
      </c>
      <c r="F331" t="s">
        <v>19</v>
      </c>
      <c r="G331" t="s">
        <v>1476</v>
      </c>
      <c r="H331" s="3">
        <v>4714781020824</v>
      </c>
      <c r="I331" t="s">
        <v>141</v>
      </c>
      <c r="J331" t="s">
        <v>1475</v>
      </c>
      <c r="K331">
        <v>1</v>
      </c>
      <c r="L331">
        <v>340</v>
      </c>
      <c r="N331" t="s">
        <v>263</v>
      </c>
      <c r="P331" s="6">
        <v>910</v>
      </c>
      <c r="Q331" s="6" t="s">
        <v>1476</v>
      </c>
      <c r="R331" s="6" t="s">
        <v>1477</v>
      </c>
      <c r="T331" s="6">
        <v>121219</v>
      </c>
      <c r="U331" s="6" t="s">
        <v>2976</v>
      </c>
      <c r="V331" s="6" t="s">
        <v>2977</v>
      </c>
      <c r="W331" s="6"/>
      <c r="X331" s="6"/>
      <c r="Y331" s="6"/>
      <c r="Z331" t="s">
        <v>2973</v>
      </c>
    </row>
    <row r="332" spans="1:26">
      <c r="A332" s="1">
        <v>44299</v>
      </c>
      <c r="B332" s="2">
        <v>202104131083</v>
      </c>
      <c r="C332" t="s">
        <v>18</v>
      </c>
      <c r="D332" t="s">
        <v>5241</v>
      </c>
      <c r="E332" t="s">
        <v>2975</v>
      </c>
      <c r="F332" t="s">
        <v>19</v>
      </c>
      <c r="G332" t="s">
        <v>1476</v>
      </c>
      <c r="H332" s="3">
        <v>4714781020800</v>
      </c>
      <c r="I332" t="s">
        <v>859</v>
      </c>
      <c r="J332" t="s">
        <v>1475</v>
      </c>
      <c r="K332">
        <v>1</v>
      </c>
      <c r="L332">
        <v>120</v>
      </c>
      <c r="N332" t="s">
        <v>271</v>
      </c>
      <c r="P332" s="6">
        <v>910</v>
      </c>
      <c r="Q332" s="6" t="s">
        <v>1476</v>
      </c>
      <c r="R332" s="6" t="s">
        <v>1477</v>
      </c>
      <c r="T332" s="6">
        <v>121219</v>
      </c>
      <c r="U332" s="6" t="s">
        <v>2976</v>
      </c>
      <c r="V332" s="6" t="s">
        <v>2977</v>
      </c>
      <c r="W332" s="6"/>
      <c r="X332" s="6"/>
      <c r="Y332" s="6"/>
      <c r="Z332" t="s">
        <v>2973</v>
      </c>
    </row>
    <row r="333" spans="1:26">
      <c r="A333" s="1">
        <v>44299</v>
      </c>
      <c r="B333" s="2">
        <v>202104131084</v>
      </c>
      <c r="C333" t="s">
        <v>18</v>
      </c>
      <c r="D333" t="s">
        <v>5242</v>
      </c>
      <c r="E333" t="s">
        <v>2982</v>
      </c>
      <c r="F333" t="s">
        <v>19</v>
      </c>
      <c r="G333" t="s">
        <v>1476</v>
      </c>
      <c r="H333" s="3" t="s">
        <v>25</v>
      </c>
      <c r="I333" t="s">
        <v>1301</v>
      </c>
      <c r="J333" t="s">
        <v>1475</v>
      </c>
      <c r="K333">
        <v>1</v>
      </c>
      <c r="L333">
        <v>296</v>
      </c>
      <c r="N333" t="s">
        <v>26</v>
      </c>
      <c r="P333" s="6">
        <v>888</v>
      </c>
      <c r="Q333" s="6" t="s">
        <v>1476</v>
      </c>
      <c r="R333" s="6" t="s">
        <v>1477</v>
      </c>
      <c r="T333" s="6">
        <v>992761</v>
      </c>
      <c r="U333" s="6" t="s">
        <v>2983</v>
      </c>
      <c r="V333" s="6" t="s">
        <v>2984</v>
      </c>
      <c r="W333" s="6"/>
      <c r="X333" s="6"/>
      <c r="Y333" s="6"/>
      <c r="Z333" t="s">
        <v>2980</v>
      </c>
    </row>
    <row r="334" spans="1:26">
      <c r="A334" s="1">
        <v>44299</v>
      </c>
      <c r="B334" s="2">
        <v>202104131084</v>
      </c>
      <c r="C334" t="s">
        <v>18</v>
      </c>
      <c r="D334" t="s">
        <v>5242</v>
      </c>
      <c r="E334" t="s">
        <v>2982</v>
      </c>
      <c r="F334" t="s">
        <v>19</v>
      </c>
      <c r="G334" t="s">
        <v>1476</v>
      </c>
      <c r="H334" s="3" t="s">
        <v>27</v>
      </c>
      <c r="I334" t="s">
        <v>1230</v>
      </c>
      <c r="J334" t="s">
        <v>1475</v>
      </c>
      <c r="K334">
        <v>1</v>
      </c>
      <c r="L334">
        <v>296</v>
      </c>
      <c r="N334" t="s">
        <v>28</v>
      </c>
      <c r="P334" s="6">
        <v>888</v>
      </c>
      <c r="Q334" s="6" t="s">
        <v>1476</v>
      </c>
      <c r="R334" s="6" t="s">
        <v>1477</v>
      </c>
      <c r="T334" s="6">
        <v>992761</v>
      </c>
      <c r="U334" s="6" t="s">
        <v>2983</v>
      </c>
      <c r="V334" s="6" t="s">
        <v>2984</v>
      </c>
      <c r="W334" s="6"/>
      <c r="X334" s="6"/>
      <c r="Y334" s="6"/>
      <c r="Z334" t="s">
        <v>2980</v>
      </c>
    </row>
    <row r="335" spans="1:26">
      <c r="A335" s="1">
        <v>44299</v>
      </c>
      <c r="B335" s="2">
        <v>202104131084</v>
      </c>
      <c r="C335" t="s">
        <v>18</v>
      </c>
      <c r="D335" t="s">
        <v>5242</v>
      </c>
      <c r="E335" t="s">
        <v>2982</v>
      </c>
      <c r="F335" t="s">
        <v>19</v>
      </c>
      <c r="G335" t="s">
        <v>1476</v>
      </c>
      <c r="H335" s="3" t="s">
        <v>23</v>
      </c>
      <c r="I335" t="s">
        <v>1230</v>
      </c>
      <c r="J335" t="s">
        <v>1475</v>
      </c>
      <c r="K335">
        <v>1</v>
      </c>
      <c r="L335">
        <v>296</v>
      </c>
      <c r="N335" t="s">
        <v>24</v>
      </c>
      <c r="P335" s="6">
        <v>888</v>
      </c>
      <c r="Q335" s="6" t="s">
        <v>1476</v>
      </c>
      <c r="R335" s="6" t="s">
        <v>1477</v>
      </c>
      <c r="T335" s="6">
        <v>992761</v>
      </c>
      <c r="U335" s="6" t="s">
        <v>2983</v>
      </c>
      <c r="V335" s="6" t="s">
        <v>2984</v>
      </c>
      <c r="W335" s="6"/>
      <c r="X335" s="6"/>
      <c r="Y335" s="6"/>
      <c r="Z335" t="s">
        <v>2980</v>
      </c>
    </row>
    <row r="336" spans="1:26">
      <c r="A336" s="1">
        <v>44299</v>
      </c>
      <c r="B336" s="2">
        <v>202104131085</v>
      </c>
      <c r="C336" t="s">
        <v>18</v>
      </c>
      <c r="D336" t="s">
        <v>5243</v>
      </c>
      <c r="E336" t="s">
        <v>2988</v>
      </c>
      <c r="F336" t="s">
        <v>19</v>
      </c>
      <c r="G336" t="s">
        <v>1476</v>
      </c>
      <c r="H336" s="3">
        <v>4714781020800</v>
      </c>
      <c r="I336" t="s">
        <v>859</v>
      </c>
      <c r="J336" t="s">
        <v>425</v>
      </c>
      <c r="K336">
        <v>1</v>
      </c>
      <c r="L336">
        <v>128</v>
      </c>
      <c r="N336" t="s">
        <v>1509</v>
      </c>
      <c r="P336" s="6">
        <v>826</v>
      </c>
      <c r="Q336" s="6" t="s">
        <v>1476</v>
      </c>
      <c r="R336" s="6" t="s">
        <v>1477</v>
      </c>
      <c r="T336" s="6">
        <v>118497</v>
      </c>
      <c r="U336" s="6" t="s">
        <v>2989</v>
      </c>
      <c r="V336" s="6" t="s">
        <v>2990</v>
      </c>
      <c r="W336" s="6"/>
      <c r="X336" s="6"/>
      <c r="Y336" s="6"/>
      <c r="Z336" t="s">
        <v>2986</v>
      </c>
    </row>
    <row r="337" spans="1:26">
      <c r="A337" s="1">
        <v>44299</v>
      </c>
      <c r="B337" s="2">
        <v>202104131085</v>
      </c>
      <c r="C337" t="s">
        <v>18</v>
      </c>
      <c r="D337" t="s">
        <v>5243</v>
      </c>
      <c r="E337" t="s">
        <v>2988</v>
      </c>
      <c r="F337" t="s">
        <v>19</v>
      </c>
      <c r="G337" t="s">
        <v>1476</v>
      </c>
      <c r="H337" s="3">
        <v>4714781020107</v>
      </c>
      <c r="I337" t="s">
        <v>1049</v>
      </c>
      <c r="J337" t="s">
        <v>425</v>
      </c>
      <c r="K337">
        <v>1</v>
      </c>
      <c r="L337">
        <v>399</v>
      </c>
      <c r="N337" t="s">
        <v>877</v>
      </c>
      <c r="P337" s="6">
        <v>826</v>
      </c>
      <c r="Q337" s="6" t="s">
        <v>1476</v>
      </c>
      <c r="R337" s="6" t="s">
        <v>1477</v>
      </c>
      <c r="T337" s="6">
        <v>118497</v>
      </c>
      <c r="U337" s="6" t="s">
        <v>2989</v>
      </c>
      <c r="V337" s="6" t="s">
        <v>2990</v>
      </c>
      <c r="W337" s="6"/>
      <c r="X337" s="6"/>
      <c r="Y337" s="6"/>
      <c r="Z337" t="s">
        <v>2986</v>
      </c>
    </row>
    <row r="338" spans="1:26">
      <c r="A338" s="1">
        <v>44299</v>
      </c>
      <c r="B338" s="2">
        <v>202104131085</v>
      </c>
      <c r="C338" t="s">
        <v>18</v>
      </c>
      <c r="D338" t="s">
        <v>5243</v>
      </c>
      <c r="E338" t="s">
        <v>2988</v>
      </c>
      <c r="F338" t="s">
        <v>19</v>
      </c>
      <c r="G338" t="s">
        <v>1476</v>
      </c>
      <c r="H338" s="3">
        <v>4714781020282</v>
      </c>
      <c r="I338" t="s">
        <v>2424</v>
      </c>
      <c r="J338" t="s">
        <v>425</v>
      </c>
      <c r="K338">
        <v>1</v>
      </c>
      <c r="L338">
        <v>299</v>
      </c>
      <c r="N338" t="s">
        <v>1913</v>
      </c>
      <c r="P338" s="6">
        <v>826</v>
      </c>
      <c r="Q338" s="6" t="s">
        <v>1476</v>
      </c>
      <c r="R338" s="6" t="s">
        <v>1477</v>
      </c>
      <c r="T338" s="6">
        <v>118497</v>
      </c>
      <c r="U338" s="6" t="s">
        <v>2989</v>
      </c>
      <c r="V338" s="6" t="s">
        <v>2990</v>
      </c>
      <c r="W338" s="6"/>
      <c r="X338" s="6"/>
      <c r="Y338" s="6"/>
      <c r="Z338" t="s">
        <v>2986</v>
      </c>
    </row>
    <row r="339" spans="1:26">
      <c r="A339" s="1">
        <v>44299</v>
      </c>
      <c r="B339" s="2">
        <v>202104131086</v>
      </c>
      <c r="C339" t="s">
        <v>18</v>
      </c>
      <c r="D339" t="s">
        <v>5244</v>
      </c>
      <c r="E339" t="s">
        <v>2994</v>
      </c>
      <c r="F339" t="s">
        <v>19</v>
      </c>
      <c r="G339" t="s">
        <v>1476</v>
      </c>
      <c r="H339" s="3">
        <v>4714781021005</v>
      </c>
      <c r="I339" t="s">
        <v>1385</v>
      </c>
      <c r="J339" t="s">
        <v>1475</v>
      </c>
      <c r="K339">
        <v>1</v>
      </c>
      <c r="L339">
        <v>133</v>
      </c>
      <c r="N339" t="s">
        <v>167</v>
      </c>
      <c r="P339" s="6">
        <v>599</v>
      </c>
      <c r="Q339" s="6" t="s">
        <v>1476</v>
      </c>
      <c r="R339" s="6" t="s">
        <v>1477</v>
      </c>
      <c r="T339" s="6">
        <v>192808</v>
      </c>
      <c r="U339" s="6" t="s">
        <v>2995</v>
      </c>
      <c r="V339" s="6" t="s">
        <v>2996</v>
      </c>
      <c r="W339" s="6"/>
      <c r="X339" s="6"/>
      <c r="Y339" s="6"/>
      <c r="Z339" t="s">
        <v>2992</v>
      </c>
    </row>
    <row r="340" spans="1:26">
      <c r="A340" s="1">
        <v>44299</v>
      </c>
      <c r="B340" s="2">
        <v>202104131086</v>
      </c>
      <c r="C340" t="s">
        <v>18</v>
      </c>
      <c r="D340" t="s">
        <v>5244</v>
      </c>
      <c r="E340" t="s">
        <v>2994</v>
      </c>
      <c r="F340" t="s">
        <v>19</v>
      </c>
      <c r="G340" t="s">
        <v>1476</v>
      </c>
      <c r="H340" s="3">
        <v>4714781021012</v>
      </c>
      <c r="I340" t="s">
        <v>860</v>
      </c>
      <c r="J340" t="s">
        <v>1475</v>
      </c>
      <c r="K340">
        <v>1</v>
      </c>
      <c r="L340">
        <v>133</v>
      </c>
      <c r="N340" t="s">
        <v>168</v>
      </c>
      <c r="P340" s="6">
        <v>599</v>
      </c>
      <c r="Q340" s="6" t="s">
        <v>1476</v>
      </c>
      <c r="R340" s="6" t="s">
        <v>1477</v>
      </c>
      <c r="T340" s="6">
        <v>192808</v>
      </c>
      <c r="U340" s="6" t="s">
        <v>2995</v>
      </c>
      <c r="V340" s="6" t="s">
        <v>2996</v>
      </c>
      <c r="W340" s="6"/>
      <c r="X340" s="6"/>
      <c r="Y340" s="6"/>
      <c r="Z340" t="s">
        <v>2992</v>
      </c>
    </row>
    <row r="341" spans="1:26">
      <c r="A341" s="1">
        <v>44299</v>
      </c>
      <c r="B341" s="2">
        <v>202104131086</v>
      </c>
      <c r="C341" t="s">
        <v>18</v>
      </c>
      <c r="D341" t="s">
        <v>5244</v>
      </c>
      <c r="E341" t="s">
        <v>2994</v>
      </c>
      <c r="F341" t="s">
        <v>19</v>
      </c>
      <c r="G341" t="s">
        <v>1476</v>
      </c>
      <c r="H341" s="3">
        <v>4714781021029</v>
      </c>
      <c r="I341" t="s">
        <v>1308</v>
      </c>
      <c r="J341" t="s">
        <v>1475</v>
      </c>
      <c r="K341">
        <v>1</v>
      </c>
      <c r="L341">
        <v>133</v>
      </c>
      <c r="N341" t="s">
        <v>169</v>
      </c>
      <c r="P341" s="6">
        <v>599</v>
      </c>
      <c r="Q341" s="6" t="s">
        <v>1476</v>
      </c>
      <c r="R341" s="6" t="s">
        <v>1477</v>
      </c>
      <c r="T341" s="6">
        <v>192808</v>
      </c>
      <c r="U341" s="6" t="s">
        <v>2995</v>
      </c>
      <c r="V341" s="6" t="s">
        <v>2996</v>
      </c>
      <c r="W341" s="6"/>
      <c r="X341" s="6"/>
      <c r="Y341" s="6"/>
      <c r="Z341" t="s">
        <v>2992</v>
      </c>
    </row>
    <row r="342" spans="1:26">
      <c r="A342" s="1">
        <v>44299</v>
      </c>
      <c r="B342" s="2">
        <v>202104131086</v>
      </c>
      <c r="C342" t="s">
        <v>18</v>
      </c>
      <c r="D342" t="s">
        <v>5244</v>
      </c>
      <c r="E342" t="s">
        <v>2994</v>
      </c>
      <c r="F342" t="s">
        <v>19</v>
      </c>
      <c r="G342" t="s">
        <v>1476</v>
      </c>
      <c r="H342" s="3">
        <v>4714781020787</v>
      </c>
      <c r="I342" t="s">
        <v>5159</v>
      </c>
      <c r="J342" t="s">
        <v>425</v>
      </c>
      <c r="K342">
        <v>1</v>
      </c>
      <c r="L342">
        <v>135</v>
      </c>
      <c r="N342" t="s">
        <v>1979</v>
      </c>
      <c r="P342" s="6">
        <v>599</v>
      </c>
      <c r="Q342" s="6" t="s">
        <v>1476</v>
      </c>
      <c r="R342" s="6" t="s">
        <v>1477</v>
      </c>
      <c r="T342" s="6">
        <v>192808</v>
      </c>
      <c r="U342" s="6" t="s">
        <v>2995</v>
      </c>
      <c r="V342" s="6" t="s">
        <v>2996</v>
      </c>
      <c r="W342" s="6"/>
      <c r="X342" s="6"/>
      <c r="Y342" s="6"/>
      <c r="Z342" t="s">
        <v>2992</v>
      </c>
    </row>
    <row r="343" spans="1:26">
      <c r="A343" s="1">
        <v>44299</v>
      </c>
      <c r="B343" s="2">
        <v>202104131086</v>
      </c>
      <c r="C343" t="s">
        <v>18</v>
      </c>
      <c r="D343" t="s">
        <v>5244</v>
      </c>
      <c r="E343" t="s">
        <v>2994</v>
      </c>
      <c r="F343" t="s">
        <v>19</v>
      </c>
      <c r="G343" t="s">
        <v>1476</v>
      </c>
      <c r="H343" s="3" t="s">
        <v>1474</v>
      </c>
      <c r="J343" t="s">
        <v>1475</v>
      </c>
      <c r="K343">
        <v>1</v>
      </c>
      <c r="L343">
        <v>65</v>
      </c>
      <c r="P343" s="6"/>
      <c r="Q343" s="6"/>
      <c r="R343" s="6"/>
      <c r="T343" s="6"/>
      <c r="U343" s="6"/>
      <c r="V343" s="6"/>
      <c r="W343" s="6"/>
      <c r="X343" s="6"/>
      <c r="Y343" s="6"/>
      <c r="Z343"/>
    </row>
    <row r="344" spans="1:26">
      <c r="A344" s="1">
        <v>44299</v>
      </c>
      <c r="B344" s="2">
        <v>202104131087</v>
      </c>
      <c r="C344" t="s">
        <v>18</v>
      </c>
      <c r="D344" t="s">
        <v>5245</v>
      </c>
      <c r="E344" t="s">
        <v>3000</v>
      </c>
      <c r="F344" t="s">
        <v>19</v>
      </c>
      <c r="G344" t="s">
        <v>1476</v>
      </c>
      <c r="H344" s="3" t="s">
        <v>420</v>
      </c>
      <c r="I344" t="s">
        <v>1385</v>
      </c>
      <c r="J344" t="s">
        <v>1475</v>
      </c>
      <c r="K344">
        <v>4</v>
      </c>
      <c r="L344">
        <v>478</v>
      </c>
      <c r="N344" t="s">
        <v>941</v>
      </c>
      <c r="P344" s="6">
        <v>2712</v>
      </c>
      <c r="Q344" s="6" t="s">
        <v>1476</v>
      </c>
      <c r="R344" s="6" t="s">
        <v>1477</v>
      </c>
      <c r="T344" s="6">
        <v>206662</v>
      </c>
      <c r="U344" s="6" t="s">
        <v>3001</v>
      </c>
      <c r="V344" s="6" t="s">
        <v>3002</v>
      </c>
      <c r="W344" s="6"/>
      <c r="X344" s="6"/>
      <c r="Y344" s="6"/>
      <c r="Z344" t="s">
        <v>2998</v>
      </c>
    </row>
    <row r="345" spans="1:26">
      <c r="A345" s="1">
        <v>44299</v>
      </c>
      <c r="B345" s="2">
        <v>202104131087</v>
      </c>
      <c r="C345" t="s">
        <v>18</v>
      </c>
      <c r="D345" t="s">
        <v>5245</v>
      </c>
      <c r="E345" t="s">
        <v>3000</v>
      </c>
      <c r="F345" t="s">
        <v>19</v>
      </c>
      <c r="G345" t="s">
        <v>1476</v>
      </c>
      <c r="H345" s="3">
        <v>4714781021012</v>
      </c>
      <c r="I345" t="s">
        <v>860</v>
      </c>
      <c r="J345" t="s">
        <v>1475</v>
      </c>
      <c r="K345">
        <v>2</v>
      </c>
      <c r="L345">
        <v>239</v>
      </c>
      <c r="N345" t="s">
        <v>939</v>
      </c>
      <c r="P345" s="6">
        <v>2712</v>
      </c>
      <c r="Q345" s="6" t="s">
        <v>1476</v>
      </c>
      <c r="R345" s="6" t="s">
        <v>1477</v>
      </c>
      <c r="T345" s="6">
        <v>206662</v>
      </c>
      <c r="U345" s="6" t="s">
        <v>3001</v>
      </c>
      <c r="V345" s="6" t="s">
        <v>3002</v>
      </c>
      <c r="W345" s="6"/>
      <c r="X345" s="6"/>
      <c r="Y345" s="6"/>
      <c r="Z345" t="s">
        <v>2998</v>
      </c>
    </row>
    <row r="346" spans="1:26">
      <c r="A346" s="1">
        <v>44299</v>
      </c>
      <c r="B346" s="2">
        <v>202104131087</v>
      </c>
      <c r="C346" t="s">
        <v>18</v>
      </c>
      <c r="D346" t="s">
        <v>5245</v>
      </c>
      <c r="E346" t="s">
        <v>3000</v>
      </c>
      <c r="F346" t="s">
        <v>19</v>
      </c>
      <c r="G346" t="s">
        <v>1476</v>
      </c>
      <c r="H346" s="3">
        <v>4714781020107</v>
      </c>
      <c r="I346" t="s">
        <v>1049</v>
      </c>
      <c r="J346" t="s">
        <v>425</v>
      </c>
      <c r="K346">
        <v>5</v>
      </c>
      <c r="L346">
        <v>1995</v>
      </c>
      <c r="N346" t="s">
        <v>877</v>
      </c>
      <c r="P346" s="6">
        <v>2712</v>
      </c>
      <c r="Q346" s="6" t="s">
        <v>1476</v>
      </c>
      <c r="R346" s="6" t="s">
        <v>1477</v>
      </c>
      <c r="T346" s="6">
        <v>206662</v>
      </c>
      <c r="U346" s="6" t="s">
        <v>3001</v>
      </c>
      <c r="V346" s="6" t="s">
        <v>3002</v>
      </c>
      <c r="W346" s="6"/>
      <c r="X346" s="6"/>
      <c r="Y346" s="6"/>
      <c r="Z346" t="s">
        <v>2998</v>
      </c>
    </row>
    <row r="347" spans="1:26">
      <c r="A347" s="1">
        <v>44299</v>
      </c>
      <c r="B347" s="2">
        <v>202104131088</v>
      </c>
      <c r="C347" t="s">
        <v>18</v>
      </c>
      <c r="D347" t="s">
        <v>5246</v>
      </c>
      <c r="E347" t="s">
        <v>3006</v>
      </c>
      <c r="F347" t="s">
        <v>19</v>
      </c>
      <c r="G347" t="s">
        <v>1476</v>
      </c>
      <c r="H347" s="3">
        <v>4714781021029</v>
      </c>
      <c r="I347" t="s">
        <v>1308</v>
      </c>
      <c r="J347" t="s">
        <v>425</v>
      </c>
      <c r="K347">
        <v>1</v>
      </c>
      <c r="L347">
        <v>149</v>
      </c>
      <c r="N347" t="s">
        <v>1505</v>
      </c>
      <c r="P347" s="6">
        <v>776</v>
      </c>
      <c r="Q347" s="6" t="s">
        <v>1476</v>
      </c>
      <c r="R347" s="6" t="s">
        <v>1477</v>
      </c>
      <c r="T347" s="6">
        <v>165471</v>
      </c>
      <c r="U347" s="6" t="s">
        <v>3007</v>
      </c>
      <c r="V347" s="6" t="s">
        <v>3008</v>
      </c>
      <c r="W347" s="6"/>
      <c r="X347" s="6"/>
      <c r="Y347" s="6"/>
      <c r="Z347" t="s">
        <v>3004</v>
      </c>
    </row>
    <row r="348" spans="1:26">
      <c r="A348" s="1">
        <v>44299</v>
      </c>
      <c r="B348" s="2">
        <v>202104131088</v>
      </c>
      <c r="C348" t="s">
        <v>18</v>
      </c>
      <c r="D348" t="s">
        <v>5246</v>
      </c>
      <c r="E348" t="s">
        <v>3006</v>
      </c>
      <c r="F348" t="s">
        <v>19</v>
      </c>
      <c r="G348" t="s">
        <v>1476</v>
      </c>
      <c r="H348" s="3">
        <v>4714781021005</v>
      </c>
      <c r="I348" t="s">
        <v>1385</v>
      </c>
      <c r="J348" t="s">
        <v>425</v>
      </c>
      <c r="K348">
        <v>1</v>
      </c>
      <c r="L348">
        <v>149</v>
      </c>
      <c r="N348" t="s">
        <v>1502</v>
      </c>
      <c r="P348" s="6">
        <v>776</v>
      </c>
      <c r="Q348" s="6" t="s">
        <v>1476</v>
      </c>
      <c r="R348" s="6" t="s">
        <v>1477</v>
      </c>
      <c r="T348" s="6">
        <v>165471</v>
      </c>
      <c r="U348" s="6" t="s">
        <v>3007</v>
      </c>
      <c r="V348" s="6" t="s">
        <v>3008</v>
      </c>
      <c r="W348" s="6"/>
      <c r="X348" s="6"/>
      <c r="Y348" s="6"/>
      <c r="Z348" t="s">
        <v>3004</v>
      </c>
    </row>
    <row r="349" spans="1:26">
      <c r="A349" s="1">
        <v>44299</v>
      </c>
      <c r="B349" s="2">
        <v>202104131088</v>
      </c>
      <c r="C349" t="s">
        <v>18</v>
      </c>
      <c r="D349" t="s">
        <v>5246</v>
      </c>
      <c r="E349" t="s">
        <v>3006</v>
      </c>
      <c r="F349" t="s">
        <v>19</v>
      </c>
      <c r="G349" t="s">
        <v>1476</v>
      </c>
      <c r="H349" s="3">
        <v>4714781020800</v>
      </c>
      <c r="I349" t="s">
        <v>859</v>
      </c>
      <c r="J349" t="s">
        <v>425</v>
      </c>
      <c r="K349">
        <v>1</v>
      </c>
      <c r="L349">
        <v>128</v>
      </c>
      <c r="N349" t="s">
        <v>1509</v>
      </c>
      <c r="P349" s="6">
        <v>776</v>
      </c>
      <c r="Q349" s="6" t="s">
        <v>1476</v>
      </c>
      <c r="R349" s="6" t="s">
        <v>1477</v>
      </c>
      <c r="T349" s="6">
        <v>165471</v>
      </c>
      <c r="U349" s="6" t="s">
        <v>3007</v>
      </c>
      <c r="V349" s="6" t="s">
        <v>3008</v>
      </c>
      <c r="W349" s="6"/>
      <c r="X349" s="6"/>
      <c r="Y349" s="6"/>
      <c r="Z349" t="s">
        <v>3004</v>
      </c>
    </row>
    <row r="350" spans="1:26">
      <c r="A350" s="1">
        <v>44299</v>
      </c>
      <c r="B350" s="2">
        <v>202104131088</v>
      </c>
      <c r="C350" t="s">
        <v>18</v>
      </c>
      <c r="D350" t="s">
        <v>5246</v>
      </c>
      <c r="E350" t="s">
        <v>3006</v>
      </c>
      <c r="F350" t="s">
        <v>19</v>
      </c>
      <c r="G350" t="s">
        <v>1476</v>
      </c>
      <c r="H350" s="3">
        <v>4714781020831</v>
      </c>
      <c r="I350" t="s">
        <v>125</v>
      </c>
      <c r="J350" t="s">
        <v>425</v>
      </c>
      <c r="K350">
        <v>1</v>
      </c>
      <c r="L350">
        <v>350</v>
      </c>
      <c r="N350" t="s">
        <v>1974</v>
      </c>
      <c r="P350" s="6">
        <v>776</v>
      </c>
      <c r="Q350" s="6" t="s">
        <v>1476</v>
      </c>
      <c r="R350" s="6" t="s">
        <v>1477</v>
      </c>
      <c r="T350" s="6">
        <v>165471</v>
      </c>
      <c r="U350" s="6" t="s">
        <v>3007</v>
      </c>
      <c r="V350" s="6" t="s">
        <v>3008</v>
      </c>
      <c r="W350" s="6"/>
      <c r="X350" s="6"/>
      <c r="Y350" s="6"/>
      <c r="Z350" t="s">
        <v>3004</v>
      </c>
    </row>
    <row r="351" spans="1:26">
      <c r="A351" s="1">
        <v>44299</v>
      </c>
      <c r="B351" s="2">
        <v>202104131089</v>
      </c>
      <c r="C351" t="s">
        <v>18</v>
      </c>
      <c r="D351" t="s">
        <v>5247</v>
      </c>
      <c r="E351" t="s">
        <v>3012</v>
      </c>
      <c r="F351" t="s">
        <v>19</v>
      </c>
      <c r="G351" t="s">
        <v>1476</v>
      </c>
      <c r="H351" s="3" t="s">
        <v>21</v>
      </c>
      <c r="I351" t="s">
        <v>1171</v>
      </c>
      <c r="J351" t="s">
        <v>1475</v>
      </c>
      <c r="K351">
        <v>1</v>
      </c>
      <c r="L351">
        <v>150</v>
      </c>
      <c r="N351" t="s">
        <v>22</v>
      </c>
      <c r="P351" s="6">
        <v>994</v>
      </c>
      <c r="Q351" s="6" t="s">
        <v>1476</v>
      </c>
      <c r="R351" s="6" t="s">
        <v>1477</v>
      </c>
      <c r="T351" s="6">
        <v>864613</v>
      </c>
      <c r="U351" s="6" t="s">
        <v>3013</v>
      </c>
      <c r="V351" s="6" t="s">
        <v>3014</v>
      </c>
      <c r="W351" s="6"/>
      <c r="X351" s="6"/>
      <c r="Y351" s="6"/>
      <c r="Z351" t="s">
        <v>3010</v>
      </c>
    </row>
    <row r="352" spans="1:26">
      <c r="A352" s="1">
        <v>44299</v>
      </c>
      <c r="B352" s="2">
        <v>202104131089</v>
      </c>
      <c r="C352" t="s">
        <v>18</v>
      </c>
      <c r="D352" t="s">
        <v>5247</v>
      </c>
      <c r="E352" t="s">
        <v>3012</v>
      </c>
      <c r="F352" t="s">
        <v>19</v>
      </c>
      <c r="G352" t="s">
        <v>1476</v>
      </c>
      <c r="H352" s="3" t="s">
        <v>33</v>
      </c>
      <c r="I352" t="s">
        <v>1229</v>
      </c>
      <c r="J352" t="s">
        <v>1475</v>
      </c>
      <c r="K352">
        <v>1</v>
      </c>
      <c r="L352">
        <v>150</v>
      </c>
      <c r="N352" t="s">
        <v>34</v>
      </c>
      <c r="P352" s="6">
        <v>994</v>
      </c>
      <c r="Q352" s="6" t="s">
        <v>1476</v>
      </c>
      <c r="R352" s="6" t="s">
        <v>1477</v>
      </c>
      <c r="T352" s="6">
        <v>864613</v>
      </c>
      <c r="U352" s="6" t="s">
        <v>3013</v>
      </c>
      <c r="V352" s="6" t="s">
        <v>3014</v>
      </c>
      <c r="W352" s="6"/>
      <c r="X352" s="6"/>
      <c r="Y352" s="6"/>
      <c r="Z352" t="s">
        <v>3010</v>
      </c>
    </row>
    <row r="353" spans="1:26">
      <c r="A353" s="1">
        <v>44299</v>
      </c>
      <c r="B353" s="2">
        <v>202104131089</v>
      </c>
      <c r="C353" t="s">
        <v>18</v>
      </c>
      <c r="D353" t="s">
        <v>5247</v>
      </c>
      <c r="E353" t="s">
        <v>3012</v>
      </c>
      <c r="F353" t="s">
        <v>19</v>
      </c>
      <c r="G353" t="s">
        <v>1476</v>
      </c>
      <c r="H353" s="3" t="s">
        <v>35</v>
      </c>
      <c r="I353" t="s">
        <v>1171</v>
      </c>
      <c r="J353" t="s">
        <v>1475</v>
      </c>
      <c r="K353">
        <v>1</v>
      </c>
      <c r="L353">
        <v>150</v>
      </c>
      <c r="N353" t="s">
        <v>36</v>
      </c>
      <c r="P353" s="6">
        <v>994</v>
      </c>
      <c r="Q353" s="6" t="s">
        <v>1476</v>
      </c>
      <c r="R353" s="6" t="s">
        <v>1477</v>
      </c>
      <c r="T353" s="6">
        <v>864613</v>
      </c>
      <c r="U353" s="6" t="s">
        <v>3013</v>
      </c>
      <c r="V353" s="6" t="s">
        <v>3014</v>
      </c>
      <c r="W353" s="6"/>
      <c r="X353" s="6"/>
      <c r="Y353" s="6"/>
      <c r="Z353" t="s">
        <v>3010</v>
      </c>
    </row>
    <row r="354" spans="1:26">
      <c r="A354" s="1">
        <v>44299</v>
      </c>
      <c r="B354" s="2">
        <v>202104131089</v>
      </c>
      <c r="C354" t="s">
        <v>18</v>
      </c>
      <c r="D354" t="s">
        <v>5247</v>
      </c>
      <c r="E354" t="s">
        <v>3012</v>
      </c>
      <c r="F354" t="s">
        <v>19</v>
      </c>
      <c r="G354" t="s">
        <v>1476</v>
      </c>
      <c r="H354" s="3">
        <v>4714781021005</v>
      </c>
      <c r="I354" t="s">
        <v>1385</v>
      </c>
      <c r="J354" t="s">
        <v>1475</v>
      </c>
      <c r="K354">
        <v>1</v>
      </c>
      <c r="L354">
        <v>133</v>
      </c>
      <c r="N354" t="s">
        <v>167</v>
      </c>
      <c r="P354" s="6">
        <v>994</v>
      </c>
      <c r="Q354" s="6" t="s">
        <v>1476</v>
      </c>
      <c r="R354" s="6" t="s">
        <v>1477</v>
      </c>
      <c r="T354" s="6">
        <v>864613</v>
      </c>
      <c r="U354" s="6" t="s">
        <v>3013</v>
      </c>
      <c r="V354" s="6" t="s">
        <v>3014</v>
      </c>
      <c r="W354" s="6"/>
      <c r="X354" s="6"/>
      <c r="Y354" s="6"/>
      <c r="Z354" t="s">
        <v>3010</v>
      </c>
    </row>
    <row r="355" spans="1:26">
      <c r="A355" s="1">
        <v>44299</v>
      </c>
      <c r="B355" s="2">
        <v>202104131089</v>
      </c>
      <c r="C355" t="s">
        <v>18</v>
      </c>
      <c r="D355" t="s">
        <v>5247</v>
      </c>
      <c r="E355" t="s">
        <v>3012</v>
      </c>
      <c r="F355" t="s">
        <v>19</v>
      </c>
      <c r="G355" t="s">
        <v>1476</v>
      </c>
      <c r="H355" s="3">
        <v>4714781021012</v>
      </c>
      <c r="I355" t="s">
        <v>860</v>
      </c>
      <c r="J355" t="s">
        <v>1475</v>
      </c>
      <c r="K355">
        <v>1</v>
      </c>
      <c r="L355">
        <v>133</v>
      </c>
      <c r="N355" t="s">
        <v>168</v>
      </c>
      <c r="P355" s="6">
        <v>994</v>
      </c>
      <c r="Q355" s="6" t="s">
        <v>1476</v>
      </c>
      <c r="R355" s="6" t="s">
        <v>1477</v>
      </c>
      <c r="T355" s="6">
        <v>864613</v>
      </c>
      <c r="U355" s="6" t="s">
        <v>3013</v>
      </c>
      <c r="V355" s="6" t="s">
        <v>3014</v>
      </c>
      <c r="W355" s="6"/>
      <c r="X355" s="6"/>
      <c r="Y355" s="6"/>
      <c r="Z355" t="s">
        <v>3010</v>
      </c>
    </row>
    <row r="356" spans="1:26">
      <c r="A356" s="1">
        <v>44299</v>
      </c>
      <c r="B356" s="2">
        <v>202104131089</v>
      </c>
      <c r="C356" t="s">
        <v>18</v>
      </c>
      <c r="D356" t="s">
        <v>5247</v>
      </c>
      <c r="E356" t="s">
        <v>3012</v>
      </c>
      <c r="F356" t="s">
        <v>19</v>
      </c>
      <c r="G356" t="s">
        <v>1476</v>
      </c>
      <c r="H356" s="3">
        <v>4714781021029</v>
      </c>
      <c r="I356" t="s">
        <v>1308</v>
      </c>
      <c r="J356" t="s">
        <v>1475</v>
      </c>
      <c r="K356">
        <v>1</v>
      </c>
      <c r="L356">
        <v>133</v>
      </c>
      <c r="N356" t="s">
        <v>169</v>
      </c>
      <c r="P356" s="6">
        <v>994</v>
      </c>
      <c r="Q356" s="6" t="s">
        <v>1476</v>
      </c>
      <c r="R356" s="6" t="s">
        <v>1477</v>
      </c>
      <c r="T356" s="6">
        <v>864613</v>
      </c>
      <c r="U356" s="6" t="s">
        <v>3013</v>
      </c>
      <c r="V356" s="6" t="s">
        <v>3014</v>
      </c>
      <c r="W356" s="6"/>
      <c r="X356" s="6"/>
      <c r="Y356" s="6"/>
      <c r="Z356" t="s">
        <v>3010</v>
      </c>
    </row>
    <row r="357" spans="1:26">
      <c r="A357" s="1">
        <v>44299</v>
      </c>
      <c r="B357" s="2">
        <v>202104131089</v>
      </c>
      <c r="C357" t="s">
        <v>18</v>
      </c>
      <c r="D357" t="s">
        <v>5247</v>
      </c>
      <c r="E357" t="s">
        <v>3012</v>
      </c>
      <c r="F357" t="s">
        <v>19</v>
      </c>
      <c r="G357" t="s">
        <v>1476</v>
      </c>
      <c r="H357" s="3">
        <v>4714781020954</v>
      </c>
      <c r="I357" t="s">
        <v>145</v>
      </c>
      <c r="J357" t="s">
        <v>425</v>
      </c>
      <c r="K357">
        <v>1</v>
      </c>
      <c r="L357">
        <v>145</v>
      </c>
      <c r="N357" t="s">
        <v>1497</v>
      </c>
      <c r="P357" s="6">
        <v>994</v>
      </c>
      <c r="Q357" s="6" t="s">
        <v>1476</v>
      </c>
      <c r="R357" s="6" t="s">
        <v>1477</v>
      </c>
      <c r="T357" s="6">
        <v>864613</v>
      </c>
      <c r="U357" s="6" t="s">
        <v>3013</v>
      </c>
      <c r="V357" s="6" t="s">
        <v>3014</v>
      </c>
      <c r="W357" s="6"/>
      <c r="X357" s="6"/>
      <c r="Y357" s="6"/>
      <c r="Z357" t="s">
        <v>3010</v>
      </c>
    </row>
    <row r="358" spans="1:26">
      <c r="A358" s="1">
        <v>44299</v>
      </c>
      <c r="B358" s="2">
        <v>202104131090</v>
      </c>
      <c r="C358" t="s">
        <v>18</v>
      </c>
      <c r="D358" t="s">
        <v>5248</v>
      </c>
      <c r="E358" t="s">
        <v>3018</v>
      </c>
      <c r="F358" t="s">
        <v>19</v>
      </c>
      <c r="G358" t="s">
        <v>1476</v>
      </c>
      <c r="H358" s="3">
        <v>4714781020541</v>
      </c>
      <c r="I358" t="s">
        <v>1169</v>
      </c>
      <c r="J358" t="s">
        <v>425</v>
      </c>
      <c r="K358">
        <v>1</v>
      </c>
      <c r="L358">
        <v>300</v>
      </c>
      <c r="N358" t="s">
        <v>1493</v>
      </c>
      <c r="P358" s="6">
        <v>564</v>
      </c>
      <c r="Q358" s="6" t="s">
        <v>1476</v>
      </c>
      <c r="R358" s="6" t="s">
        <v>1477</v>
      </c>
      <c r="T358" s="6">
        <v>130202</v>
      </c>
      <c r="U358" s="6" t="s">
        <v>3019</v>
      </c>
      <c r="V358" s="6" t="s">
        <v>3020</v>
      </c>
      <c r="W358" s="6"/>
      <c r="X358" s="6"/>
      <c r="Y358" s="6"/>
      <c r="Z358" t="s">
        <v>3016</v>
      </c>
    </row>
    <row r="359" spans="1:26">
      <c r="A359" s="1">
        <v>44299</v>
      </c>
      <c r="B359" s="2">
        <v>202104131090</v>
      </c>
      <c r="C359" t="s">
        <v>18</v>
      </c>
      <c r="D359" t="s">
        <v>5248</v>
      </c>
      <c r="E359" t="s">
        <v>3018</v>
      </c>
      <c r="F359" t="s">
        <v>19</v>
      </c>
      <c r="G359" t="s">
        <v>1476</v>
      </c>
      <c r="H359" s="3">
        <v>4714781021227</v>
      </c>
      <c r="I359" t="s">
        <v>859</v>
      </c>
      <c r="J359" t="s">
        <v>1475</v>
      </c>
      <c r="K359">
        <v>1</v>
      </c>
      <c r="L359">
        <v>66</v>
      </c>
      <c r="N359" t="s">
        <v>862</v>
      </c>
      <c r="P359" s="6">
        <v>564</v>
      </c>
      <c r="Q359" s="6" t="s">
        <v>1476</v>
      </c>
      <c r="R359" s="6" t="s">
        <v>1477</v>
      </c>
      <c r="T359" s="6">
        <v>130202</v>
      </c>
      <c r="U359" s="6" t="s">
        <v>3019</v>
      </c>
      <c r="V359" s="6" t="s">
        <v>3020</v>
      </c>
      <c r="W359" s="6"/>
      <c r="X359" s="6"/>
      <c r="Y359" s="6"/>
      <c r="Z359" t="s">
        <v>3016</v>
      </c>
    </row>
    <row r="360" spans="1:26">
      <c r="A360" s="1">
        <v>44299</v>
      </c>
      <c r="B360" s="2">
        <v>202104131090</v>
      </c>
      <c r="C360" t="s">
        <v>18</v>
      </c>
      <c r="D360" t="s">
        <v>5248</v>
      </c>
      <c r="E360" t="s">
        <v>3018</v>
      </c>
      <c r="F360" t="s">
        <v>19</v>
      </c>
      <c r="G360" t="s">
        <v>1476</v>
      </c>
      <c r="H360" s="3">
        <v>4714781021234</v>
      </c>
      <c r="I360" t="s">
        <v>865</v>
      </c>
      <c r="J360" t="s">
        <v>1475</v>
      </c>
      <c r="K360">
        <v>1</v>
      </c>
      <c r="L360">
        <v>66</v>
      </c>
      <c r="N360" t="s">
        <v>864</v>
      </c>
      <c r="P360" s="6">
        <v>564</v>
      </c>
      <c r="Q360" s="6" t="s">
        <v>1476</v>
      </c>
      <c r="R360" s="6" t="s">
        <v>1477</v>
      </c>
      <c r="T360" s="6">
        <v>130202</v>
      </c>
      <c r="U360" s="6" t="s">
        <v>3019</v>
      </c>
      <c r="V360" s="6" t="s">
        <v>3020</v>
      </c>
      <c r="W360" s="6"/>
      <c r="X360" s="6"/>
      <c r="Y360" s="6"/>
      <c r="Z360" t="s">
        <v>3016</v>
      </c>
    </row>
    <row r="361" spans="1:26">
      <c r="A361" s="1">
        <v>44299</v>
      </c>
      <c r="B361" s="2">
        <v>202104131090</v>
      </c>
      <c r="C361" t="s">
        <v>18</v>
      </c>
      <c r="D361" t="s">
        <v>5248</v>
      </c>
      <c r="E361" t="s">
        <v>3018</v>
      </c>
      <c r="F361" t="s">
        <v>19</v>
      </c>
      <c r="G361" t="s">
        <v>1476</v>
      </c>
      <c r="H361" s="3">
        <v>4714781021241</v>
      </c>
      <c r="I361" t="s">
        <v>859</v>
      </c>
      <c r="J361" t="s">
        <v>1475</v>
      </c>
      <c r="K361">
        <v>1</v>
      </c>
      <c r="L361">
        <v>67</v>
      </c>
      <c r="N361" t="s">
        <v>867</v>
      </c>
      <c r="P361" s="6">
        <v>564</v>
      </c>
      <c r="Q361" s="6" t="s">
        <v>1476</v>
      </c>
      <c r="R361" s="6" t="s">
        <v>1477</v>
      </c>
      <c r="T361" s="6">
        <v>130202</v>
      </c>
      <c r="U361" s="6" t="s">
        <v>3019</v>
      </c>
      <c r="V361" s="6" t="s">
        <v>3020</v>
      </c>
      <c r="W361" s="6"/>
      <c r="X361" s="6"/>
      <c r="Y361" s="6"/>
      <c r="Z361" t="s">
        <v>3016</v>
      </c>
    </row>
    <row r="362" spans="1:26">
      <c r="A362" s="1">
        <v>44299</v>
      </c>
      <c r="B362" s="2">
        <v>202104131090</v>
      </c>
      <c r="C362" t="s">
        <v>18</v>
      </c>
      <c r="D362" t="s">
        <v>5248</v>
      </c>
      <c r="E362" t="s">
        <v>3018</v>
      </c>
      <c r="F362" t="s">
        <v>19</v>
      </c>
      <c r="G362" t="s">
        <v>1476</v>
      </c>
      <c r="H362" s="3" t="s">
        <v>1474</v>
      </c>
      <c r="J362" t="s">
        <v>1475</v>
      </c>
      <c r="K362">
        <v>1</v>
      </c>
      <c r="L362">
        <v>65</v>
      </c>
      <c r="P362" s="6"/>
      <c r="Q362" s="6"/>
      <c r="R362" s="6"/>
      <c r="T362" s="6"/>
      <c r="U362" s="6"/>
      <c r="V362" s="6"/>
      <c r="W362" s="6"/>
      <c r="X362" s="6"/>
      <c r="Y362" s="6"/>
      <c r="Z362"/>
    </row>
    <row r="363" spans="1:26">
      <c r="A363" s="1">
        <v>44299</v>
      </c>
      <c r="B363" s="2">
        <v>202104131091</v>
      </c>
      <c r="C363" t="s">
        <v>18</v>
      </c>
      <c r="D363" t="s">
        <v>5249</v>
      </c>
      <c r="E363" t="s">
        <v>3024</v>
      </c>
      <c r="F363" t="s">
        <v>19</v>
      </c>
      <c r="G363" t="s">
        <v>1476</v>
      </c>
      <c r="H363" s="3">
        <v>4714781021005</v>
      </c>
      <c r="I363" t="s">
        <v>1385</v>
      </c>
      <c r="J363" t="s">
        <v>1475</v>
      </c>
      <c r="K363">
        <v>3</v>
      </c>
      <c r="L363">
        <v>399</v>
      </c>
      <c r="N363" t="s">
        <v>167</v>
      </c>
      <c r="P363" s="6">
        <v>1197</v>
      </c>
      <c r="Q363" s="6" t="s">
        <v>1476</v>
      </c>
      <c r="R363" s="6" t="s">
        <v>1477</v>
      </c>
      <c r="T363" s="6">
        <v>895695</v>
      </c>
      <c r="U363" s="6" t="s">
        <v>3025</v>
      </c>
      <c r="V363" s="6" t="s">
        <v>3026</v>
      </c>
      <c r="W363" s="6"/>
      <c r="X363" s="6"/>
      <c r="Y363" s="6"/>
      <c r="Z363" t="s">
        <v>3022</v>
      </c>
    </row>
    <row r="364" spans="1:26">
      <c r="A364" s="1">
        <v>44299</v>
      </c>
      <c r="B364" s="2">
        <v>202104131091</v>
      </c>
      <c r="C364" t="s">
        <v>18</v>
      </c>
      <c r="D364" t="s">
        <v>5249</v>
      </c>
      <c r="E364" t="s">
        <v>3024</v>
      </c>
      <c r="F364" t="s">
        <v>19</v>
      </c>
      <c r="G364" t="s">
        <v>1476</v>
      </c>
      <c r="H364" s="3">
        <v>4714781021029</v>
      </c>
      <c r="I364" t="s">
        <v>1308</v>
      </c>
      <c r="J364" t="s">
        <v>1475</v>
      </c>
      <c r="K364">
        <v>6</v>
      </c>
      <c r="L364">
        <v>798</v>
      </c>
      <c r="N364" t="s">
        <v>169</v>
      </c>
      <c r="P364" s="6">
        <v>1197</v>
      </c>
      <c r="Q364" s="6" t="s">
        <v>1476</v>
      </c>
      <c r="R364" s="6" t="s">
        <v>1477</v>
      </c>
      <c r="T364" s="6">
        <v>895695</v>
      </c>
      <c r="U364" s="6" t="s">
        <v>3025</v>
      </c>
      <c r="V364" s="6" t="s">
        <v>3026</v>
      </c>
      <c r="W364" s="6"/>
      <c r="X364" s="6"/>
      <c r="Y364" s="6"/>
      <c r="Z364" t="s">
        <v>3022</v>
      </c>
    </row>
    <row r="365" spans="1:26">
      <c r="A365" s="1">
        <v>44299</v>
      </c>
      <c r="B365" s="2">
        <v>202104131092</v>
      </c>
      <c r="C365" t="s">
        <v>18</v>
      </c>
      <c r="D365" t="s">
        <v>5250</v>
      </c>
      <c r="E365" t="s">
        <v>3030</v>
      </c>
      <c r="F365" t="s">
        <v>19</v>
      </c>
      <c r="G365" t="s">
        <v>1476</v>
      </c>
      <c r="H365" s="3">
        <v>4714781024723</v>
      </c>
      <c r="I365" t="s">
        <v>1301</v>
      </c>
      <c r="J365" t="s">
        <v>425</v>
      </c>
      <c r="K365">
        <v>3</v>
      </c>
      <c r="L365">
        <v>897</v>
      </c>
      <c r="N365" t="s">
        <v>1525</v>
      </c>
      <c r="P365" s="6">
        <v>897</v>
      </c>
      <c r="Q365" s="6" t="s">
        <v>1476</v>
      </c>
      <c r="R365" s="6" t="s">
        <v>1477</v>
      </c>
      <c r="T365" s="6">
        <v>210306</v>
      </c>
      <c r="U365" s="6" t="s">
        <v>3031</v>
      </c>
      <c r="V365" s="6" t="s">
        <v>3032</v>
      </c>
      <c r="W365" s="6"/>
      <c r="X365" s="6"/>
      <c r="Y365" s="6"/>
      <c r="Z365" t="s">
        <v>3028</v>
      </c>
    </row>
    <row r="366" spans="1:26">
      <c r="A366" s="1">
        <v>44299</v>
      </c>
      <c r="B366" s="2">
        <v>202104131093</v>
      </c>
      <c r="C366" t="s">
        <v>18</v>
      </c>
      <c r="D366" t="s">
        <v>5251</v>
      </c>
      <c r="E366" t="s">
        <v>3036</v>
      </c>
      <c r="F366" t="s">
        <v>19</v>
      </c>
      <c r="G366" t="s">
        <v>1476</v>
      </c>
      <c r="H366" s="3">
        <v>4714781021005</v>
      </c>
      <c r="I366" t="s">
        <v>1385</v>
      </c>
      <c r="J366" t="s">
        <v>1475</v>
      </c>
      <c r="K366">
        <v>2</v>
      </c>
      <c r="L366">
        <v>266</v>
      </c>
      <c r="N366" t="s">
        <v>167</v>
      </c>
      <c r="P366" s="6">
        <v>798</v>
      </c>
      <c r="Q366" s="6" t="s">
        <v>1476</v>
      </c>
      <c r="R366" s="6" t="s">
        <v>1477</v>
      </c>
      <c r="T366" s="6">
        <v>148133</v>
      </c>
      <c r="U366" s="6" t="s">
        <v>3037</v>
      </c>
      <c r="V366" s="6" t="s">
        <v>3038</v>
      </c>
      <c r="W366" s="6"/>
      <c r="X366" s="6"/>
      <c r="Y366" s="6"/>
      <c r="Z366" t="s">
        <v>3034</v>
      </c>
    </row>
    <row r="367" spans="1:26">
      <c r="A367" s="1">
        <v>44299</v>
      </c>
      <c r="B367" s="2">
        <v>202104131093</v>
      </c>
      <c r="C367" t="s">
        <v>18</v>
      </c>
      <c r="D367" t="s">
        <v>5251</v>
      </c>
      <c r="E367" t="s">
        <v>3036</v>
      </c>
      <c r="F367" t="s">
        <v>19</v>
      </c>
      <c r="G367" t="s">
        <v>1476</v>
      </c>
      <c r="H367" s="3">
        <v>4714781021012</v>
      </c>
      <c r="I367" t="s">
        <v>1308</v>
      </c>
      <c r="J367" t="s">
        <v>1475</v>
      </c>
      <c r="K367">
        <v>2</v>
      </c>
      <c r="L367">
        <v>266</v>
      </c>
      <c r="N367" t="s">
        <v>168</v>
      </c>
      <c r="P367" s="6">
        <v>798</v>
      </c>
      <c r="Q367" s="6" t="s">
        <v>1476</v>
      </c>
      <c r="R367" s="6" t="s">
        <v>1477</v>
      </c>
      <c r="T367" s="6">
        <v>148133</v>
      </c>
      <c r="U367" s="6" t="s">
        <v>3037</v>
      </c>
      <c r="V367" s="6" t="s">
        <v>3038</v>
      </c>
      <c r="W367" s="6"/>
      <c r="X367" s="6"/>
      <c r="Y367" s="6"/>
      <c r="Z367" t="s">
        <v>3034</v>
      </c>
    </row>
    <row r="368" spans="1:26">
      <c r="A368" s="1">
        <v>44299</v>
      </c>
      <c r="B368" s="2">
        <v>202104131093</v>
      </c>
      <c r="C368" t="s">
        <v>18</v>
      </c>
      <c r="D368" t="s">
        <v>5251</v>
      </c>
      <c r="E368" t="s">
        <v>3036</v>
      </c>
      <c r="F368" t="s">
        <v>19</v>
      </c>
      <c r="G368" t="s">
        <v>1476</v>
      </c>
      <c r="H368" s="3">
        <v>4714781021029</v>
      </c>
      <c r="I368" t="s">
        <v>1308</v>
      </c>
      <c r="J368" t="s">
        <v>1475</v>
      </c>
      <c r="K368">
        <v>2</v>
      </c>
      <c r="L368">
        <v>266</v>
      </c>
      <c r="N368" t="s">
        <v>169</v>
      </c>
      <c r="P368" s="6">
        <v>798</v>
      </c>
      <c r="Q368" s="6" t="s">
        <v>1476</v>
      </c>
      <c r="R368" s="6" t="s">
        <v>1477</v>
      </c>
      <c r="T368" s="6">
        <v>148133</v>
      </c>
      <c r="U368" s="6" t="s">
        <v>3037</v>
      </c>
      <c r="V368" s="6" t="s">
        <v>3038</v>
      </c>
      <c r="W368" s="6"/>
      <c r="X368" s="6"/>
      <c r="Y368" s="6"/>
      <c r="Z368" t="s">
        <v>3034</v>
      </c>
    </row>
    <row r="369" spans="1:26">
      <c r="A369" s="1">
        <v>44299</v>
      </c>
      <c r="B369" s="2">
        <v>202104131094</v>
      </c>
      <c r="C369" t="s">
        <v>18</v>
      </c>
      <c r="D369" t="s">
        <v>5252</v>
      </c>
      <c r="E369" t="s">
        <v>3042</v>
      </c>
      <c r="F369" t="s">
        <v>19</v>
      </c>
      <c r="G369" t="s">
        <v>1476</v>
      </c>
      <c r="H369" s="3">
        <v>4714781020107</v>
      </c>
      <c r="I369" t="s">
        <v>1049</v>
      </c>
      <c r="J369" t="s">
        <v>425</v>
      </c>
      <c r="K369">
        <v>1</v>
      </c>
      <c r="L369">
        <v>399</v>
      </c>
      <c r="N369" t="s">
        <v>877</v>
      </c>
      <c r="P369" s="6">
        <v>464</v>
      </c>
      <c r="Q369" s="6" t="s">
        <v>1476</v>
      </c>
      <c r="R369" s="6" t="s">
        <v>1477</v>
      </c>
      <c r="T369" s="6">
        <v>966739</v>
      </c>
      <c r="U369" s="6" t="s">
        <v>3043</v>
      </c>
      <c r="V369" s="6" t="s">
        <v>3044</v>
      </c>
      <c r="W369" s="6"/>
      <c r="X369" s="6"/>
      <c r="Y369" s="6"/>
      <c r="Z369" t="s">
        <v>3040</v>
      </c>
    </row>
    <row r="370" spans="1:26">
      <c r="A370" s="1">
        <v>44299</v>
      </c>
      <c r="B370" s="2">
        <v>202104131094</v>
      </c>
      <c r="C370" t="s">
        <v>18</v>
      </c>
      <c r="D370" t="s">
        <v>5252</v>
      </c>
      <c r="E370" t="s">
        <v>3042</v>
      </c>
      <c r="F370" t="s">
        <v>19</v>
      </c>
      <c r="G370" t="s">
        <v>1476</v>
      </c>
      <c r="H370" s="3" t="s">
        <v>1474</v>
      </c>
      <c r="J370" t="s">
        <v>1475</v>
      </c>
      <c r="K370">
        <v>1</v>
      </c>
      <c r="L370">
        <v>65</v>
      </c>
      <c r="P370" s="6"/>
      <c r="Q370" s="6"/>
      <c r="R370" s="6"/>
      <c r="T370" s="6"/>
      <c r="U370" s="6"/>
      <c r="V370" s="6"/>
      <c r="W370" s="6"/>
      <c r="X370" s="6"/>
      <c r="Y370" s="6"/>
      <c r="Z370"/>
    </row>
    <row r="371" spans="1:26">
      <c r="A371" s="1">
        <v>44299</v>
      </c>
      <c r="B371" s="2">
        <v>202104131095</v>
      </c>
      <c r="C371" t="s">
        <v>18</v>
      </c>
      <c r="D371" t="s">
        <v>5253</v>
      </c>
      <c r="E371" t="s">
        <v>3048</v>
      </c>
      <c r="F371" t="s">
        <v>19</v>
      </c>
      <c r="G371" t="s">
        <v>1940</v>
      </c>
      <c r="H371" s="3" t="s">
        <v>21</v>
      </c>
      <c r="I371" t="s">
        <v>1171</v>
      </c>
      <c r="J371" t="s">
        <v>1475</v>
      </c>
      <c r="K371">
        <v>1</v>
      </c>
      <c r="L371">
        <v>150</v>
      </c>
      <c r="N371" t="s">
        <v>22</v>
      </c>
      <c r="P371" s="6">
        <v>754</v>
      </c>
      <c r="Q371" s="6" t="s">
        <v>1940</v>
      </c>
      <c r="R371" s="6" t="s">
        <v>1048</v>
      </c>
      <c r="T371" s="6"/>
      <c r="U371" s="6"/>
      <c r="V371" s="6"/>
      <c r="W371" s="6">
        <v>247</v>
      </c>
      <c r="X371" s="6" t="s">
        <v>3049</v>
      </c>
      <c r="Y371" s="6"/>
      <c r="Z371" t="s">
        <v>3046</v>
      </c>
    </row>
    <row r="372" spans="1:26">
      <c r="A372" s="1">
        <v>44299</v>
      </c>
      <c r="B372" s="2">
        <v>202104131095</v>
      </c>
      <c r="C372" t="s">
        <v>18</v>
      </c>
      <c r="D372" t="s">
        <v>5253</v>
      </c>
      <c r="E372" t="s">
        <v>3048</v>
      </c>
      <c r="F372" t="s">
        <v>19</v>
      </c>
      <c r="G372" t="s">
        <v>1940</v>
      </c>
      <c r="H372" s="3" t="s">
        <v>33</v>
      </c>
      <c r="I372" t="s">
        <v>1229</v>
      </c>
      <c r="J372" t="s">
        <v>1475</v>
      </c>
      <c r="K372">
        <v>1</v>
      </c>
      <c r="L372">
        <v>150</v>
      </c>
      <c r="N372" t="s">
        <v>34</v>
      </c>
      <c r="P372" s="6">
        <v>754</v>
      </c>
      <c r="Q372" s="6" t="s">
        <v>1940</v>
      </c>
      <c r="R372" s="6" t="s">
        <v>1048</v>
      </c>
      <c r="T372" s="6"/>
      <c r="U372" s="6"/>
      <c r="V372" s="6"/>
      <c r="W372" s="6">
        <v>247</v>
      </c>
      <c r="X372" s="6" t="s">
        <v>3049</v>
      </c>
      <c r="Y372" s="6"/>
      <c r="Z372" t="s">
        <v>3046</v>
      </c>
    </row>
    <row r="373" spans="1:26">
      <c r="A373" s="1">
        <v>44299</v>
      </c>
      <c r="B373" s="2">
        <v>202104131095</v>
      </c>
      <c r="C373" t="s">
        <v>18</v>
      </c>
      <c r="D373" t="s">
        <v>5253</v>
      </c>
      <c r="E373" t="s">
        <v>3048</v>
      </c>
      <c r="F373" t="s">
        <v>19</v>
      </c>
      <c r="G373" t="s">
        <v>1940</v>
      </c>
      <c r="H373" s="3" t="s">
        <v>35</v>
      </c>
      <c r="I373" t="s">
        <v>1171</v>
      </c>
      <c r="J373" t="s">
        <v>1475</v>
      </c>
      <c r="K373">
        <v>1</v>
      </c>
      <c r="L373">
        <v>150</v>
      </c>
      <c r="N373" t="s">
        <v>36</v>
      </c>
      <c r="P373" s="6">
        <v>754</v>
      </c>
      <c r="Q373" s="6" t="s">
        <v>1940</v>
      </c>
      <c r="R373" s="6" t="s">
        <v>1048</v>
      </c>
      <c r="T373" s="6"/>
      <c r="U373" s="6"/>
      <c r="V373" s="6"/>
      <c r="W373" s="6">
        <v>247</v>
      </c>
      <c r="X373" s="6" t="s">
        <v>3049</v>
      </c>
      <c r="Y373" s="6"/>
      <c r="Z373" t="s">
        <v>3046</v>
      </c>
    </row>
    <row r="374" spans="1:26">
      <c r="A374" s="1">
        <v>44299</v>
      </c>
      <c r="B374" s="2">
        <v>202104131095</v>
      </c>
      <c r="C374" t="s">
        <v>18</v>
      </c>
      <c r="D374" t="s">
        <v>5253</v>
      </c>
      <c r="E374" t="s">
        <v>3048</v>
      </c>
      <c r="F374" t="s">
        <v>19</v>
      </c>
      <c r="G374" t="s">
        <v>1940</v>
      </c>
      <c r="H374" s="3">
        <v>4714781020794</v>
      </c>
      <c r="I374" t="s">
        <v>135</v>
      </c>
      <c r="J374" t="s">
        <v>425</v>
      </c>
      <c r="K374">
        <v>1</v>
      </c>
      <c r="L374">
        <v>109</v>
      </c>
      <c r="N374" t="s">
        <v>1490</v>
      </c>
      <c r="P374" s="6">
        <v>754</v>
      </c>
      <c r="Q374" s="6" t="s">
        <v>1940</v>
      </c>
      <c r="R374" s="6" t="s">
        <v>1048</v>
      </c>
      <c r="T374" s="6"/>
      <c r="U374" s="6"/>
      <c r="V374" s="6"/>
      <c r="W374" s="6">
        <v>247</v>
      </c>
      <c r="X374" s="6" t="s">
        <v>3049</v>
      </c>
      <c r="Y374" s="6"/>
      <c r="Z374" t="s">
        <v>3046</v>
      </c>
    </row>
    <row r="375" spans="1:26">
      <c r="A375" s="1">
        <v>44299</v>
      </c>
      <c r="B375" s="2">
        <v>202104131095</v>
      </c>
      <c r="C375" t="s">
        <v>18</v>
      </c>
      <c r="D375" t="s">
        <v>5253</v>
      </c>
      <c r="E375" t="s">
        <v>3048</v>
      </c>
      <c r="F375" t="s">
        <v>19</v>
      </c>
      <c r="G375" t="s">
        <v>1940</v>
      </c>
      <c r="H375" s="3">
        <v>4714781020770</v>
      </c>
      <c r="I375" t="s">
        <v>865</v>
      </c>
      <c r="J375" t="s">
        <v>425</v>
      </c>
      <c r="K375">
        <v>1</v>
      </c>
      <c r="L375">
        <v>135</v>
      </c>
      <c r="N375" t="s">
        <v>2029</v>
      </c>
      <c r="P375" s="6">
        <v>754</v>
      </c>
      <c r="Q375" s="6" t="s">
        <v>1940</v>
      </c>
      <c r="R375" s="6" t="s">
        <v>1048</v>
      </c>
      <c r="T375" s="6"/>
      <c r="U375" s="6"/>
      <c r="V375" s="6"/>
      <c r="W375" s="6">
        <v>247</v>
      </c>
      <c r="X375" s="6" t="s">
        <v>3049</v>
      </c>
      <c r="Y375" s="6"/>
      <c r="Z375" t="s">
        <v>3046</v>
      </c>
    </row>
    <row r="376" spans="1:26">
      <c r="A376" s="1">
        <v>44299</v>
      </c>
      <c r="B376" s="2">
        <v>202104131095</v>
      </c>
      <c r="C376" t="s">
        <v>18</v>
      </c>
      <c r="D376" t="s">
        <v>5253</v>
      </c>
      <c r="E376" t="s">
        <v>3048</v>
      </c>
      <c r="F376" t="s">
        <v>19</v>
      </c>
      <c r="G376" t="s">
        <v>1940</v>
      </c>
      <c r="H376" s="3" t="s">
        <v>1474</v>
      </c>
      <c r="J376" t="s">
        <v>1475</v>
      </c>
      <c r="K376">
        <v>1</v>
      </c>
      <c r="L376">
        <v>60</v>
      </c>
      <c r="P376" s="6"/>
      <c r="Q376" s="6"/>
      <c r="R376" s="6"/>
      <c r="T376" s="6"/>
      <c r="U376" s="6"/>
      <c r="V376" s="6"/>
      <c r="W376" s="6"/>
      <c r="X376" s="6"/>
      <c r="Y376" s="6"/>
      <c r="Z376"/>
    </row>
    <row r="377" spans="1:26">
      <c r="A377" s="1">
        <v>44299</v>
      </c>
      <c r="B377" s="2">
        <v>202104131096</v>
      </c>
      <c r="C377" t="s">
        <v>18</v>
      </c>
      <c r="D377" t="s">
        <v>5254</v>
      </c>
      <c r="E377" t="s">
        <v>3053</v>
      </c>
      <c r="F377" t="s">
        <v>19</v>
      </c>
      <c r="G377" t="s">
        <v>1960</v>
      </c>
      <c r="H377" s="3" t="s">
        <v>52</v>
      </c>
      <c r="I377" t="s">
        <v>1472</v>
      </c>
      <c r="J377" t="s">
        <v>1475</v>
      </c>
      <c r="K377">
        <v>1</v>
      </c>
      <c r="L377">
        <v>400</v>
      </c>
      <c r="N377" t="s">
        <v>53</v>
      </c>
      <c r="P377" s="6">
        <v>878</v>
      </c>
      <c r="Q377" s="6" t="s">
        <v>1960</v>
      </c>
      <c r="R377" s="6" t="s">
        <v>1961</v>
      </c>
      <c r="T377" s="6"/>
      <c r="U377" s="6"/>
      <c r="V377" s="6"/>
      <c r="W377" s="6">
        <v>412</v>
      </c>
      <c r="X377" s="6" t="s">
        <v>3054</v>
      </c>
      <c r="Y377" s="6"/>
      <c r="Z377" t="s">
        <v>3051</v>
      </c>
    </row>
    <row r="378" spans="1:26">
      <c r="A378" s="1">
        <v>44299</v>
      </c>
      <c r="B378" s="2">
        <v>202104131096</v>
      </c>
      <c r="C378" t="s">
        <v>18</v>
      </c>
      <c r="D378" t="s">
        <v>5254</v>
      </c>
      <c r="E378" t="s">
        <v>3053</v>
      </c>
      <c r="F378" t="s">
        <v>19</v>
      </c>
      <c r="G378" t="s">
        <v>1960</v>
      </c>
      <c r="H378" s="3" t="s">
        <v>44</v>
      </c>
      <c r="I378" t="s">
        <v>158</v>
      </c>
      <c r="J378" t="s">
        <v>1475</v>
      </c>
      <c r="K378">
        <v>1</v>
      </c>
      <c r="L378">
        <v>128</v>
      </c>
      <c r="N378" t="s">
        <v>45</v>
      </c>
      <c r="P378" s="6">
        <v>878</v>
      </c>
      <c r="Q378" s="6" t="s">
        <v>1960</v>
      </c>
      <c r="R378" s="6" t="s">
        <v>1961</v>
      </c>
      <c r="T378" s="6"/>
      <c r="U378" s="6"/>
      <c r="V378" s="6"/>
      <c r="W378" s="6">
        <v>412</v>
      </c>
      <c r="X378" s="6" t="s">
        <v>3054</v>
      </c>
      <c r="Y378" s="6"/>
      <c r="Z378" t="s">
        <v>3051</v>
      </c>
    </row>
    <row r="379" spans="1:26">
      <c r="A379" s="1">
        <v>44299</v>
      </c>
      <c r="B379" s="2">
        <v>202104131096</v>
      </c>
      <c r="C379" t="s">
        <v>18</v>
      </c>
      <c r="D379" t="s">
        <v>5254</v>
      </c>
      <c r="E379" t="s">
        <v>3053</v>
      </c>
      <c r="F379" t="s">
        <v>19</v>
      </c>
      <c r="G379" t="s">
        <v>1960</v>
      </c>
      <c r="H379" s="3">
        <v>4714781020268</v>
      </c>
      <c r="I379" t="s">
        <v>1472</v>
      </c>
      <c r="J379" t="s">
        <v>425</v>
      </c>
      <c r="K379">
        <v>1</v>
      </c>
      <c r="L379">
        <v>350</v>
      </c>
      <c r="N379" t="s">
        <v>1909</v>
      </c>
      <c r="P379" s="6">
        <v>878</v>
      </c>
      <c r="Q379" s="6" t="s">
        <v>1960</v>
      </c>
      <c r="R379" s="6" t="s">
        <v>1961</v>
      </c>
      <c r="T379" s="6"/>
      <c r="U379" s="6"/>
      <c r="V379" s="6"/>
      <c r="W379" s="6">
        <v>412</v>
      </c>
      <c r="X379" s="6" t="s">
        <v>3054</v>
      </c>
      <c r="Y379" s="6"/>
      <c r="Z379" t="s">
        <v>3051</v>
      </c>
    </row>
    <row r="380" spans="1:26">
      <c r="A380" s="1">
        <v>44299</v>
      </c>
      <c r="B380" s="2">
        <v>202104131097</v>
      </c>
      <c r="C380" t="s">
        <v>18</v>
      </c>
      <c r="D380" t="s">
        <v>5255</v>
      </c>
      <c r="E380" t="s">
        <v>3058</v>
      </c>
      <c r="F380" t="s">
        <v>19</v>
      </c>
      <c r="G380" t="s">
        <v>1476</v>
      </c>
      <c r="H380" s="3">
        <v>4714781020169</v>
      </c>
      <c r="I380" t="s">
        <v>135</v>
      </c>
      <c r="J380" t="s">
        <v>425</v>
      </c>
      <c r="K380">
        <v>2</v>
      </c>
      <c r="L380">
        <v>118</v>
      </c>
      <c r="N380" t="s">
        <v>195</v>
      </c>
      <c r="P380" s="6">
        <v>183</v>
      </c>
      <c r="Q380" s="6" t="s">
        <v>1476</v>
      </c>
      <c r="R380" s="6" t="s">
        <v>1477</v>
      </c>
      <c r="T380" s="6">
        <v>155153</v>
      </c>
      <c r="U380" s="6" t="s">
        <v>3059</v>
      </c>
      <c r="V380" s="6" t="s">
        <v>3060</v>
      </c>
      <c r="W380" s="6"/>
      <c r="X380" s="6"/>
      <c r="Y380" s="6"/>
      <c r="Z380" t="s">
        <v>3056</v>
      </c>
    </row>
    <row r="381" spans="1:26">
      <c r="A381" s="1">
        <v>44299</v>
      </c>
      <c r="B381" s="2">
        <v>202104131097</v>
      </c>
      <c r="C381" t="s">
        <v>18</v>
      </c>
      <c r="D381" t="s">
        <v>5255</v>
      </c>
      <c r="E381" t="s">
        <v>3058</v>
      </c>
      <c r="F381" t="s">
        <v>19</v>
      </c>
      <c r="G381" t="s">
        <v>1476</v>
      </c>
      <c r="H381" s="3" t="s">
        <v>1474</v>
      </c>
      <c r="J381" t="s">
        <v>1475</v>
      </c>
      <c r="K381">
        <v>1</v>
      </c>
      <c r="L381">
        <v>65</v>
      </c>
      <c r="P381" s="6"/>
      <c r="Q381" s="6"/>
      <c r="R381" s="6"/>
      <c r="T381" s="6"/>
      <c r="U381" s="6"/>
      <c r="V381" s="6"/>
      <c r="W381" s="6"/>
      <c r="X381" s="6"/>
      <c r="Y381" s="6"/>
      <c r="Z381"/>
    </row>
    <row r="382" spans="1:26">
      <c r="A382" s="1">
        <v>44299</v>
      </c>
      <c r="B382" s="2">
        <v>202104131098</v>
      </c>
      <c r="C382" t="s">
        <v>18</v>
      </c>
      <c r="D382" t="s">
        <v>5256</v>
      </c>
      <c r="E382" t="s">
        <v>3064</v>
      </c>
      <c r="F382" t="s">
        <v>19</v>
      </c>
      <c r="G382" t="s">
        <v>1940</v>
      </c>
      <c r="H382" s="3" t="s">
        <v>437</v>
      </c>
      <c r="J382" t="s">
        <v>1475</v>
      </c>
      <c r="K382">
        <v>1</v>
      </c>
      <c r="L382">
        <v>94</v>
      </c>
      <c r="N382" t="s">
        <v>438</v>
      </c>
      <c r="P382" s="6">
        <v>948</v>
      </c>
      <c r="Q382" s="6" t="s">
        <v>1940</v>
      </c>
      <c r="R382" s="6" t="s">
        <v>1048</v>
      </c>
      <c r="T382" s="6"/>
      <c r="U382" s="6"/>
      <c r="V382" s="6"/>
      <c r="W382" s="6">
        <v>206</v>
      </c>
      <c r="X382" s="6" t="s">
        <v>3066</v>
      </c>
      <c r="Y382" s="6"/>
      <c r="Z382" t="s">
        <v>3062</v>
      </c>
    </row>
    <row r="383" spans="1:26">
      <c r="A383" s="1">
        <v>44299</v>
      </c>
      <c r="B383" s="2">
        <v>202104131098</v>
      </c>
      <c r="C383" t="s">
        <v>18</v>
      </c>
      <c r="D383" t="s">
        <v>5256</v>
      </c>
      <c r="E383" t="s">
        <v>3064</v>
      </c>
      <c r="F383" t="s">
        <v>19</v>
      </c>
      <c r="G383" t="s">
        <v>1940</v>
      </c>
      <c r="H383" s="3" t="s">
        <v>443</v>
      </c>
      <c r="J383" t="s">
        <v>1475</v>
      </c>
      <c r="K383">
        <v>1</v>
      </c>
      <c r="L383">
        <v>50</v>
      </c>
      <c r="N383" t="s">
        <v>444</v>
      </c>
      <c r="P383" s="6">
        <v>948</v>
      </c>
      <c r="Q383" s="6" t="s">
        <v>1940</v>
      </c>
      <c r="R383" s="6" t="s">
        <v>1048</v>
      </c>
      <c r="T383" s="6"/>
      <c r="U383" s="6"/>
      <c r="V383" s="6"/>
      <c r="W383" s="6">
        <v>206</v>
      </c>
      <c r="X383" s="6" t="s">
        <v>3066</v>
      </c>
      <c r="Y383" s="6"/>
      <c r="Z383" t="s">
        <v>3062</v>
      </c>
    </row>
    <row r="384" spans="1:26">
      <c r="A384" s="1">
        <v>44299</v>
      </c>
      <c r="B384" s="2">
        <v>202104131098</v>
      </c>
      <c r="C384" t="s">
        <v>18</v>
      </c>
      <c r="D384" t="s">
        <v>5256</v>
      </c>
      <c r="E384" t="s">
        <v>3064</v>
      </c>
      <c r="F384" t="s">
        <v>19</v>
      </c>
      <c r="G384" t="s">
        <v>1940</v>
      </c>
      <c r="H384" s="3" t="s">
        <v>447</v>
      </c>
      <c r="I384" t="s">
        <v>145</v>
      </c>
      <c r="J384" t="s">
        <v>1475</v>
      </c>
      <c r="K384">
        <v>1</v>
      </c>
      <c r="L384">
        <v>25</v>
      </c>
      <c r="N384" t="s">
        <v>448</v>
      </c>
      <c r="P384" s="6">
        <v>948</v>
      </c>
      <c r="Q384" s="6" t="s">
        <v>1940</v>
      </c>
      <c r="R384" s="6" t="s">
        <v>1048</v>
      </c>
      <c r="T384" s="6"/>
      <c r="U384" s="6"/>
      <c r="V384" s="6"/>
      <c r="W384" s="6">
        <v>206</v>
      </c>
      <c r="X384" s="6" t="s">
        <v>3066</v>
      </c>
      <c r="Y384" s="6"/>
      <c r="Z384" t="s">
        <v>3062</v>
      </c>
    </row>
    <row r="385" spans="1:26">
      <c r="A385" s="1">
        <v>44299</v>
      </c>
      <c r="B385" s="2">
        <v>202104131098</v>
      </c>
      <c r="C385" t="s">
        <v>18</v>
      </c>
      <c r="D385" t="s">
        <v>5256</v>
      </c>
      <c r="E385" t="s">
        <v>3064</v>
      </c>
      <c r="F385" t="s">
        <v>19</v>
      </c>
      <c r="G385" t="s">
        <v>1940</v>
      </c>
      <c r="H385" s="3">
        <v>4714781020817</v>
      </c>
      <c r="I385" t="s">
        <v>859</v>
      </c>
      <c r="J385" t="s">
        <v>1475</v>
      </c>
      <c r="K385">
        <v>1</v>
      </c>
      <c r="L385">
        <v>113</v>
      </c>
      <c r="N385" t="s">
        <v>303</v>
      </c>
      <c r="P385" s="6">
        <v>948</v>
      </c>
      <c r="Q385" s="6" t="s">
        <v>1940</v>
      </c>
      <c r="R385" s="6" t="s">
        <v>1048</v>
      </c>
      <c r="T385" s="6"/>
      <c r="U385" s="6"/>
      <c r="V385" s="6"/>
      <c r="W385" s="6">
        <v>206</v>
      </c>
      <c r="X385" s="6" t="s">
        <v>3066</v>
      </c>
      <c r="Y385" s="6"/>
      <c r="Z385" t="s">
        <v>3062</v>
      </c>
    </row>
    <row r="386" spans="1:26">
      <c r="A386" s="1">
        <v>44299</v>
      </c>
      <c r="B386" s="2">
        <v>202104131098</v>
      </c>
      <c r="C386" t="s">
        <v>18</v>
      </c>
      <c r="D386" t="s">
        <v>5256</v>
      </c>
      <c r="E386" t="s">
        <v>3064</v>
      </c>
      <c r="F386" t="s">
        <v>19</v>
      </c>
      <c r="G386" t="s">
        <v>1940</v>
      </c>
      <c r="H386" s="3" t="s">
        <v>613</v>
      </c>
      <c r="I386" t="s">
        <v>125</v>
      </c>
      <c r="J386" t="s">
        <v>1475</v>
      </c>
      <c r="K386">
        <v>1</v>
      </c>
      <c r="L386">
        <v>368</v>
      </c>
      <c r="N386" t="s">
        <v>326</v>
      </c>
      <c r="P386" s="6">
        <v>948</v>
      </c>
      <c r="Q386" s="6" t="s">
        <v>1940</v>
      </c>
      <c r="R386" s="6" t="s">
        <v>1048</v>
      </c>
      <c r="T386" s="6"/>
      <c r="U386" s="6"/>
      <c r="V386" s="6"/>
      <c r="W386" s="6">
        <v>206</v>
      </c>
      <c r="X386" s="6" t="s">
        <v>3066</v>
      </c>
      <c r="Y386" s="6"/>
      <c r="Z386" t="s">
        <v>3062</v>
      </c>
    </row>
    <row r="387" spans="1:26">
      <c r="A387" s="1">
        <v>44299</v>
      </c>
      <c r="B387" s="2">
        <v>202104131098</v>
      </c>
      <c r="C387" t="s">
        <v>18</v>
      </c>
      <c r="D387" t="s">
        <v>5256</v>
      </c>
      <c r="E387" t="s">
        <v>3064</v>
      </c>
      <c r="F387" t="s">
        <v>19</v>
      </c>
      <c r="G387" t="s">
        <v>1940</v>
      </c>
      <c r="H387" s="3">
        <v>4714781020954</v>
      </c>
      <c r="I387" t="s">
        <v>145</v>
      </c>
      <c r="J387" t="s">
        <v>425</v>
      </c>
      <c r="K387">
        <v>2</v>
      </c>
      <c r="L387">
        <v>298</v>
      </c>
      <c r="N387" t="s">
        <v>1523</v>
      </c>
      <c r="P387" s="6">
        <v>948</v>
      </c>
      <c r="Q387" s="6" t="s">
        <v>1940</v>
      </c>
      <c r="R387" s="6" t="s">
        <v>1048</v>
      </c>
      <c r="T387" s="6"/>
      <c r="U387" s="6"/>
      <c r="V387" s="6"/>
      <c r="W387" s="6">
        <v>206</v>
      </c>
      <c r="X387" s="6" t="s">
        <v>3066</v>
      </c>
      <c r="Y387" s="6"/>
      <c r="Z387" t="s">
        <v>3062</v>
      </c>
    </row>
    <row r="388" spans="1:26">
      <c r="A388" s="1">
        <v>44299</v>
      </c>
      <c r="B388" s="2">
        <v>202104131099</v>
      </c>
      <c r="C388" t="s">
        <v>18</v>
      </c>
      <c r="D388" t="s">
        <v>5257</v>
      </c>
      <c r="E388" t="s">
        <v>3070</v>
      </c>
      <c r="F388" t="s">
        <v>19</v>
      </c>
      <c r="G388" t="s">
        <v>1476</v>
      </c>
      <c r="H388" s="3">
        <v>4714781020107</v>
      </c>
      <c r="I388" t="s">
        <v>1049</v>
      </c>
      <c r="J388" t="s">
        <v>425</v>
      </c>
      <c r="K388">
        <v>1</v>
      </c>
      <c r="L388">
        <v>399</v>
      </c>
      <c r="N388" t="s">
        <v>877</v>
      </c>
      <c r="P388" s="6">
        <v>1098</v>
      </c>
      <c r="Q388" s="6" t="s">
        <v>1476</v>
      </c>
      <c r="R388" s="6" t="s">
        <v>1048</v>
      </c>
      <c r="T388" s="6">
        <v>922201</v>
      </c>
      <c r="U388" s="6" t="s">
        <v>3071</v>
      </c>
      <c r="V388" s="6" t="s">
        <v>3072</v>
      </c>
      <c r="W388" s="6"/>
      <c r="X388" s="6"/>
      <c r="Y388" s="6"/>
      <c r="Z388" t="s">
        <v>3068</v>
      </c>
    </row>
    <row r="389" spans="1:26">
      <c r="A389" s="1">
        <v>44299</v>
      </c>
      <c r="B389" s="2">
        <v>202104131099</v>
      </c>
      <c r="C389" t="s">
        <v>18</v>
      </c>
      <c r="D389" t="s">
        <v>5257</v>
      </c>
      <c r="E389" t="s">
        <v>3070</v>
      </c>
      <c r="F389" t="s">
        <v>19</v>
      </c>
      <c r="G389" t="s">
        <v>1476</v>
      </c>
      <c r="H389" s="3" t="s">
        <v>428</v>
      </c>
      <c r="I389" t="s">
        <v>134</v>
      </c>
      <c r="J389" t="s">
        <v>1475</v>
      </c>
      <c r="K389">
        <v>1</v>
      </c>
      <c r="L389">
        <v>119</v>
      </c>
      <c r="N389" t="s">
        <v>459</v>
      </c>
      <c r="P389" s="6">
        <v>1098</v>
      </c>
      <c r="Q389" s="6" t="s">
        <v>1476</v>
      </c>
      <c r="R389" s="6" t="s">
        <v>1048</v>
      </c>
      <c r="T389" s="6">
        <v>922201</v>
      </c>
      <c r="U389" s="6" t="s">
        <v>3071</v>
      </c>
      <c r="V389" s="6" t="s">
        <v>3072</v>
      </c>
      <c r="W389" s="6"/>
      <c r="X389" s="6"/>
      <c r="Y389" s="6"/>
      <c r="Z389" t="s">
        <v>3068</v>
      </c>
    </row>
    <row r="390" spans="1:26">
      <c r="A390" s="1">
        <v>44299</v>
      </c>
      <c r="B390" s="2">
        <v>202104131099</v>
      </c>
      <c r="C390" t="s">
        <v>18</v>
      </c>
      <c r="D390" t="s">
        <v>5257</v>
      </c>
      <c r="E390" t="s">
        <v>3070</v>
      </c>
      <c r="F390" t="s">
        <v>19</v>
      </c>
      <c r="G390" t="s">
        <v>1476</v>
      </c>
      <c r="H390" s="3" t="s">
        <v>29</v>
      </c>
      <c r="I390" t="s">
        <v>2424</v>
      </c>
      <c r="J390" t="s">
        <v>1475</v>
      </c>
      <c r="K390">
        <v>1</v>
      </c>
      <c r="L390">
        <v>290</v>
      </c>
      <c r="N390" t="s">
        <v>30</v>
      </c>
      <c r="P390" s="6">
        <v>1098</v>
      </c>
      <c r="Q390" s="6" t="s">
        <v>1476</v>
      </c>
      <c r="R390" s="6" t="s">
        <v>1048</v>
      </c>
      <c r="T390" s="6">
        <v>922201</v>
      </c>
      <c r="U390" s="6" t="s">
        <v>3071</v>
      </c>
      <c r="V390" s="6" t="s">
        <v>3072</v>
      </c>
      <c r="W390" s="6"/>
      <c r="X390" s="6"/>
      <c r="Y390" s="6"/>
      <c r="Z390" t="s">
        <v>3068</v>
      </c>
    </row>
    <row r="391" spans="1:26">
      <c r="A391" s="1">
        <v>44299</v>
      </c>
      <c r="B391" s="2">
        <v>202104131099</v>
      </c>
      <c r="C391" t="s">
        <v>18</v>
      </c>
      <c r="D391" t="s">
        <v>5257</v>
      </c>
      <c r="E391" t="s">
        <v>3070</v>
      </c>
      <c r="F391" t="s">
        <v>19</v>
      </c>
      <c r="G391" t="s">
        <v>1476</v>
      </c>
      <c r="H391" s="3" t="s">
        <v>27</v>
      </c>
      <c r="I391" t="s">
        <v>1230</v>
      </c>
      <c r="J391" t="s">
        <v>1475</v>
      </c>
      <c r="K391">
        <v>1</v>
      </c>
      <c r="L391">
        <v>290</v>
      </c>
      <c r="N391" t="s">
        <v>28</v>
      </c>
      <c r="P391" s="6">
        <v>1098</v>
      </c>
      <c r="Q391" s="6" t="s">
        <v>1476</v>
      </c>
      <c r="R391" s="6" t="s">
        <v>1048</v>
      </c>
      <c r="T391" s="6">
        <v>922201</v>
      </c>
      <c r="U391" s="6" t="s">
        <v>3071</v>
      </c>
      <c r="V391" s="6" t="s">
        <v>3072</v>
      </c>
      <c r="W391" s="6"/>
      <c r="X391" s="6"/>
      <c r="Y391" s="6"/>
      <c r="Z391" t="s">
        <v>3068</v>
      </c>
    </row>
    <row r="392" spans="1:26">
      <c r="A392" s="1">
        <v>44299</v>
      </c>
      <c r="B392" s="2">
        <v>202104131100</v>
      </c>
      <c r="C392" t="s">
        <v>18</v>
      </c>
      <c r="D392" t="s">
        <v>5258</v>
      </c>
      <c r="E392" t="s">
        <v>3076</v>
      </c>
      <c r="F392" t="s">
        <v>19</v>
      </c>
      <c r="G392" t="s">
        <v>1476</v>
      </c>
      <c r="H392" s="3">
        <v>4714781021005</v>
      </c>
      <c r="I392" t="s">
        <v>1385</v>
      </c>
      <c r="J392" t="s">
        <v>1475</v>
      </c>
      <c r="K392">
        <v>2</v>
      </c>
      <c r="L392">
        <v>266</v>
      </c>
      <c r="N392" t="s">
        <v>167</v>
      </c>
      <c r="P392" s="6">
        <v>798</v>
      </c>
      <c r="Q392" s="6" t="s">
        <v>1476</v>
      </c>
      <c r="R392" s="6" t="s">
        <v>1477</v>
      </c>
      <c r="T392" s="6">
        <v>188463</v>
      </c>
      <c r="U392" s="6" t="s">
        <v>3077</v>
      </c>
      <c r="V392" s="6" t="s">
        <v>3078</v>
      </c>
      <c r="W392" s="6"/>
      <c r="X392" s="6"/>
      <c r="Y392" s="6"/>
      <c r="Z392" t="s">
        <v>3074</v>
      </c>
    </row>
    <row r="393" spans="1:26">
      <c r="A393" s="1">
        <v>44299</v>
      </c>
      <c r="B393" s="2">
        <v>202104131100</v>
      </c>
      <c r="C393" t="s">
        <v>18</v>
      </c>
      <c r="D393" t="s">
        <v>5258</v>
      </c>
      <c r="E393" t="s">
        <v>3076</v>
      </c>
      <c r="F393" t="s">
        <v>19</v>
      </c>
      <c r="G393" t="s">
        <v>1476</v>
      </c>
      <c r="H393" s="3">
        <v>4714781021012</v>
      </c>
      <c r="I393" t="s">
        <v>1308</v>
      </c>
      <c r="J393" t="s">
        <v>1475</v>
      </c>
      <c r="K393">
        <v>2</v>
      </c>
      <c r="L393">
        <v>266</v>
      </c>
      <c r="N393" t="s">
        <v>168</v>
      </c>
      <c r="P393" s="6">
        <v>798</v>
      </c>
      <c r="Q393" s="6" t="s">
        <v>1476</v>
      </c>
      <c r="R393" s="6" t="s">
        <v>1477</v>
      </c>
      <c r="T393" s="6">
        <v>188463</v>
      </c>
      <c r="U393" s="6" t="s">
        <v>3077</v>
      </c>
      <c r="V393" s="6" t="s">
        <v>3078</v>
      </c>
      <c r="W393" s="6"/>
      <c r="X393" s="6"/>
      <c r="Y393" s="6"/>
      <c r="Z393" t="s">
        <v>3074</v>
      </c>
    </row>
    <row r="394" spans="1:26">
      <c r="A394" s="1">
        <v>44299</v>
      </c>
      <c r="B394" s="2">
        <v>202104131100</v>
      </c>
      <c r="C394" t="s">
        <v>18</v>
      </c>
      <c r="D394" t="s">
        <v>5258</v>
      </c>
      <c r="E394" t="s">
        <v>3076</v>
      </c>
      <c r="F394" t="s">
        <v>19</v>
      </c>
      <c r="G394" t="s">
        <v>1476</v>
      </c>
      <c r="H394" s="3">
        <v>4714781021029</v>
      </c>
      <c r="I394" t="s">
        <v>1308</v>
      </c>
      <c r="J394" t="s">
        <v>1475</v>
      </c>
      <c r="K394">
        <v>2</v>
      </c>
      <c r="L394">
        <v>266</v>
      </c>
      <c r="N394" t="s">
        <v>169</v>
      </c>
      <c r="P394" s="6">
        <v>798</v>
      </c>
      <c r="Q394" s="6" t="s">
        <v>1476</v>
      </c>
      <c r="R394" s="6" t="s">
        <v>1477</v>
      </c>
      <c r="T394" s="6">
        <v>188463</v>
      </c>
      <c r="U394" s="6" t="s">
        <v>3077</v>
      </c>
      <c r="V394" s="6" t="s">
        <v>3078</v>
      </c>
      <c r="W394" s="6"/>
      <c r="X394" s="6"/>
      <c r="Y394" s="6"/>
      <c r="Z394" t="s">
        <v>3074</v>
      </c>
    </row>
    <row r="395" spans="1:26">
      <c r="A395" s="1">
        <v>44299</v>
      </c>
      <c r="B395" s="2">
        <v>202104131101</v>
      </c>
      <c r="C395" t="s">
        <v>18</v>
      </c>
      <c r="D395" t="s">
        <v>5259</v>
      </c>
      <c r="E395" t="s">
        <v>3082</v>
      </c>
      <c r="F395" t="s">
        <v>19</v>
      </c>
      <c r="G395" t="s">
        <v>1476</v>
      </c>
      <c r="H395" s="3">
        <v>4714781020510</v>
      </c>
      <c r="I395" t="s">
        <v>5157</v>
      </c>
      <c r="J395" t="s">
        <v>425</v>
      </c>
      <c r="K395">
        <v>3</v>
      </c>
      <c r="L395">
        <v>897</v>
      </c>
      <c r="N395" t="s">
        <v>1902</v>
      </c>
      <c r="P395" s="6">
        <v>956</v>
      </c>
      <c r="Q395" s="6" t="s">
        <v>1476</v>
      </c>
      <c r="R395" s="6" t="s">
        <v>1477</v>
      </c>
      <c r="T395" s="6">
        <v>112684</v>
      </c>
      <c r="U395" s="6" t="s">
        <v>3083</v>
      </c>
      <c r="V395" s="6" t="s">
        <v>3084</v>
      </c>
      <c r="W395" s="6"/>
      <c r="X395" s="6"/>
      <c r="Y395" s="6"/>
      <c r="Z395" t="s">
        <v>3080</v>
      </c>
    </row>
    <row r="396" spans="1:26">
      <c r="A396" s="1">
        <v>44299</v>
      </c>
      <c r="B396" s="2">
        <v>202104131101</v>
      </c>
      <c r="C396" t="s">
        <v>18</v>
      </c>
      <c r="D396" t="s">
        <v>5259</v>
      </c>
      <c r="E396" t="s">
        <v>3082</v>
      </c>
      <c r="F396" t="s">
        <v>19</v>
      </c>
      <c r="G396" t="s">
        <v>1476</v>
      </c>
      <c r="H396" s="3">
        <v>4714781020169</v>
      </c>
      <c r="I396" t="s">
        <v>135</v>
      </c>
      <c r="J396" t="s">
        <v>425</v>
      </c>
      <c r="K396">
        <v>1</v>
      </c>
      <c r="L396">
        <v>59</v>
      </c>
      <c r="N396" t="s">
        <v>195</v>
      </c>
      <c r="P396" s="6">
        <v>956</v>
      </c>
      <c r="Q396" s="6" t="s">
        <v>1476</v>
      </c>
      <c r="R396" s="6" t="s">
        <v>1477</v>
      </c>
      <c r="T396" s="6">
        <v>112684</v>
      </c>
      <c r="U396" s="6" t="s">
        <v>3083</v>
      </c>
      <c r="V396" s="6" t="s">
        <v>3084</v>
      </c>
      <c r="W396" s="6"/>
      <c r="X396" s="6"/>
      <c r="Y396" s="6"/>
      <c r="Z396" t="s">
        <v>3080</v>
      </c>
    </row>
    <row r="397" spans="1:26">
      <c r="A397" s="1">
        <v>44299</v>
      </c>
      <c r="B397" s="2">
        <v>202104131102</v>
      </c>
      <c r="C397" t="s">
        <v>18</v>
      </c>
      <c r="D397" t="s">
        <v>5260</v>
      </c>
      <c r="E397" t="s">
        <v>3088</v>
      </c>
      <c r="F397" t="s">
        <v>19</v>
      </c>
      <c r="G397" t="s">
        <v>1476</v>
      </c>
      <c r="H397" s="3">
        <v>4714781020107</v>
      </c>
      <c r="I397" t="s">
        <v>1049</v>
      </c>
      <c r="J397" t="s">
        <v>425</v>
      </c>
      <c r="K397">
        <v>2</v>
      </c>
      <c r="L397">
        <v>798</v>
      </c>
      <c r="N397" t="s">
        <v>877</v>
      </c>
      <c r="P397" s="6">
        <v>798</v>
      </c>
      <c r="Q397" s="6" t="s">
        <v>1476</v>
      </c>
      <c r="R397" s="6" t="s">
        <v>1477</v>
      </c>
      <c r="T397" s="6">
        <v>110068</v>
      </c>
      <c r="U397" s="6" t="s">
        <v>3089</v>
      </c>
      <c r="V397" s="6" t="s">
        <v>3090</v>
      </c>
      <c r="W397" s="6"/>
      <c r="X397" s="6"/>
      <c r="Y397" s="6"/>
      <c r="Z397" t="s">
        <v>3086</v>
      </c>
    </row>
    <row r="398" spans="1:26">
      <c r="A398" s="1">
        <v>44299</v>
      </c>
      <c r="B398" s="2">
        <v>202104131103</v>
      </c>
      <c r="C398" t="s">
        <v>18</v>
      </c>
      <c r="D398" t="s">
        <v>5261</v>
      </c>
      <c r="E398" t="s">
        <v>3094</v>
      </c>
      <c r="F398" t="s">
        <v>19</v>
      </c>
      <c r="G398" t="s">
        <v>1476</v>
      </c>
      <c r="H398" s="3">
        <v>4714781020541</v>
      </c>
      <c r="I398" t="s">
        <v>1169</v>
      </c>
      <c r="J398" t="s">
        <v>425</v>
      </c>
      <c r="K398">
        <v>1</v>
      </c>
      <c r="L398">
        <v>300</v>
      </c>
      <c r="N398" t="s">
        <v>1493</v>
      </c>
      <c r="P398" s="6">
        <v>365</v>
      </c>
      <c r="Q398" s="6" t="s">
        <v>1476</v>
      </c>
      <c r="R398" s="6" t="s">
        <v>1477</v>
      </c>
      <c r="T398" s="6">
        <v>195807</v>
      </c>
      <c r="U398" s="6" t="s">
        <v>3095</v>
      </c>
      <c r="V398" s="6" t="s">
        <v>3096</v>
      </c>
      <c r="W398" s="6"/>
      <c r="X398" s="6"/>
      <c r="Y398" s="6"/>
      <c r="Z398" t="s">
        <v>3092</v>
      </c>
    </row>
    <row r="399" spans="1:26">
      <c r="A399" s="1">
        <v>44299</v>
      </c>
      <c r="B399" s="2">
        <v>202104131103</v>
      </c>
      <c r="C399" t="s">
        <v>18</v>
      </c>
      <c r="D399" t="s">
        <v>5261</v>
      </c>
      <c r="E399" t="s">
        <v>3094</v>
      </c>
      <c r="F399" t="s">
        <v>19</v>
      </c>
      <c r="G399" t="s">
        <v>1476</v>
      </c>
      <c r="H399" s="3" t="s">
        <v>1474</v>
      </c>
      <c r="J399" t="s">
        <v>1475</v>
      </c>
      <c r="K399">
        <v>1</v>
      </c>
      <c r="L399">
        <v>65</v>
      </c>
      <c r="P399" s="6"/>
      <c r="Q399" s="6"/>
      <c r="R399" s="6"/>
      <c r="T399" s="6"/>
      <c r="U399" s="6"/>
      <c r="V399" s="6"/>
      <c r="W399" s="6"/>
      <c r="X399" s="6"/>
      <c r="Y399" s="6"/>
      <c r="Z399"/>
    </row>
    <row r="400" spans="1:26">
      <c r="A400" s="1">
        <v>44299</v>
      </c>
      <c r="B400" s="2">
        <v>202104131104</v>
      </c>
      <c r="C400" t="s">
        <v>18</v>
      </c>
      <c r="D400" t="s">
        <v>5262</v>
      </c>
      <c r="E400" t="s">
        <v>3100</v>
      </c>
      <c r="F400" t="s">
        <v>19</v>
      </c>
      <c r="G400" t="s">
        <v>1940</v>
      </c>
      <c r="H400" s="3">
        <v>4714781021463</v>
      </c>
      <c r="I400" t="s">
        <v>1301</v>
      </c>
      <c r="J400" t="s">
        <v>425</v>
      </c>
      <c r="K400">
        <v>1</v>
      </c>
      <c r="L400">
        <v>63</v>
      </c>
      <c r="N400" t="s">
        <v>3102</v>
      </c>
      <c r="P400" s="6">
        <v>1088</v>
      </c>
      <c r="Q400" s="6" t="s">
        <v>1940</v>
      </c>
      <c r="R400" s="6" t="s">
        <v>1495</v>
      </c>
      <c r="T400" s="6"/>
      <c r="U400" s="6"/>
      <c r="V400" s="6"/>
      <c r="W400" s="6">
        <v>433</v>
      </c>
      <c r="X400" s="6" t="s">
        <v>3104</v>
      </c>
      <c r="Y400" s="6"/>
      <c r="Z400" t="s">
        <v>3098</v>
      </c>
    </row>
    <row r="401" spans="1:26">
      <c r="A401" s="1">
        <v>44299</v>
      </c>
      <c r="B401" s="2">
        <v>202104131104</v>
      </c>
      <c r="C401" t="s">
        <v>18</v>
      </c>
      <c r="D401" t="s">
        <v>5262</v>
      </c>
      <c r="E401" t="s">
        <v>3100</v>
      </c>
      <c r="F401" t="s">
        <v>19</v>
      </c>
      <c r="G401" t="s">
        <v>1940</v>
      </c>
      <c r="H401" s="3">
        <v>4714781020817</v>
      </c>
      <c r="I401" t="s">
        <v>859</v>
      </c>
      <c r="J401" t="s">
        <v>425</v>
      </c>
      <c r="K401">
        <v>1</v>
      </c>
      <c r="L401">
        <v>128</v>
      </c>
      <c r="N401" t="s">
        <v>1967</v>
      </c>
      <c r="P401" s="6">
        <v>1088</v>
      </c>
      <c r="Q401" s="6" t="s">
        <v>1940</v>
      </c>
      <c r="R401" s="6" t="s">
        <v>1495</v>
      </c>
      <c r="T401" s="6"/>
      <c r="U401" s="6"/>
      <c r="V401" s="6"/>
      <c r="W401" s="6">
        <v>433</v>
      </c>
      <c r="X401" s="6" t="s">
        <v>3104</v>
      </c>
      <c r="Y401" s="6"/>
      <c r="Z401" t="s">
        <v>3098</v>
      </c>
    </row>
    <row r="402" spans="1:26">
      <c r="A402" s="1">
        <v>44299</v>
      </c>
      <c r="B402" s="2">
        <v>202104131104</v>
      </c>
      <c r="C402" t="s">
        <v>18</v>
      </c>
      <c r="D402" t="s">
        <v>5262</v>
      </c>
      <c r="E402" t="s">
        <v>3100</v>
      </c>
      <c r="F402" t="s">
        <v>19</v>
      </c>
      <c r="G402" t="s">
        <v>1940</v>
      </c>
      <c r="H402" s="3">
        <v>4714781024716</v>
      </c>
      <c r="I402" t="s">
        <v>1230</v>
      </c>
      <c r="J402" t="s">
        <v>425</v>
      </c>
      <c r="K402">
        <v>3</v>
      </c>
      <c r="L402">
        <v>897</v>
      </c>
      <c r="N402" t="s">
        <v>1515</v>
      </c>
      <c r="P402" s="6">
        <v>1088</v>
      </c>
      <c r="Q402" s="6" t="s">
        <v>1940</v>
      </c>
      <c r="R402" s="6" t="s">
        <v>1495</v>
      </c>
      <c r="T402" s="6"/>
      <c r="U402" s="6"/>
      <c r="V402" s="6"/>
      <c r="W402" s="6">
        <v>433</v>
      </c>
      <c r="X402" s="6" t="s">
        <v>3104</v>
      </c>
      <c r="Y402" s="6"/>
      <c r="Z402" t="s">
        <v>3098</v>
      </c>
    </row>
    <row r="403" spans="1:26">
      <c r="A403" s="1">
        <v>44299</v>
      </c>
      <c r="B403" s="2">
        <v>202104131105</v>
      </c>
      <c r="C403" t="s">
        <v>18</v>
      </c>
      <c r="D403" t="s">
        <v>5263</v>
      </c>
      <c r="E403" t="s">
        <v>3108</v>
      </c>
      <c r="F403" t="s">
        <v>19</v>
      </c>
      <c r="G403" t="s">
        <v>1940</v>
      </c>
      <c r="H403" s="3" t="s">
        <v>126</v>
      </c>
      <c r="I403" t="s">
        <v>2424</v>
      </c>
      <c r="J403" t="s">
        <v>1475</v>
      </c>
      <c r="K403">
        <v>1</v>
      </c>
      <c r="L403">
        <v>289</v>
      </c>
      <c r="N403" t="s">
        <v>286</v>
      </c>
      <c r="P403" s="6">
        <v>978</v>
      </c>
      <c r="Q403" s="6" t="s">
        <v>1940</v>
      </c>
      <c r="R403" s="6" t="s">
        <v>1048</v>
      </c>
      <c r="T403" s="6"/>
      <c r="U403" s="6"/>
      <c r="V403" s="6"/>
      <c r="W403" s="6">
        <v>235</v>
      </c>
      <c r="X403" s="6" t="s">
        <v>3109</v>
      </c>
      <c r="Y403" s="6"/>
      <c r="Z403" t="s">
        <v>3106</v>
      </c>
    </row>
    <row r="404" spans="1:26">
      <c r="A404" s="1">
        <v>44299</v>
      </c>
      <c r="B404" s="2">
        <v>202104131105</v>
      </c>
      <c r="C404" t="s">
        <v>18</v>
      </c>
      <c r="D404" t="s">
        <v>5263</v>
      </c>
      <c r="E404" t="s">
        <v>3108</v>
      </c>
      <c r="F404" t="s">
        <v>19</v>
      </c>
      <c r="G404" t="s">
        <v>1940</v>
      </c>
      <c r="H404" s="3" t="s">
        <v>127</v>
      </c>
      <c r="I404" t="s">
        <v>5159</v>
      </c>
      <c r="J404" t="s">
        <v>1475</v>
      </c>
      <c r="K404">
        <v>1</v>
      </c>
      <c r="L404">
        <v>119</v>
      </c>
      <c r="N404" t="s">
        <v>287</v>
      </c>
      <c r="P404" s="6">
        <v>978</v>
      </c>
      <c r="Q404" s="6" t="s">
        <v>1940</v>
      </c>
      <c r="R404" s="6" t="s">
        <v>1048</v>
      </c>
      <c r="T404" s="6"/>
      <c r="U404" s="6"/>
      <c r="V404" s="6"/>
      <c r="W404" s="6">
        <v>235</v>
      </c>
      <c r="X404" s="6" t="s">
        <v>3109</v>
      </c>
      <c r="Y404" s="6"/>
      <c r="Z404" t="s">
        <v>3106</v>
      </c>
    </row>
    <row r="405" spans="1:26">
      <c r="A405" s="1">
        <v>44299</v>
      </c>
      <c r="B405" s="2">
        <v>202104131105</v>
      </c>
      <c r="C405" t="s">
        <v>18</v>
      </c>
      <c r="D405" t="s">
        <v>5263</v>
      </c>
      <c r="E405" t="s">
        <v>3108</v>
      </c>
      <c r="F405" t="s">
        <v>19</v>
      </c>
      <c r="G405" t="s">
        <v>1940</v>
      </c>
      <c r="H405" s="3">
        <v>4714781021463</v>
      </c>
      <c r="I405" t="s">
        <v>1301</v>
      </c>
      <c r="J405" t="s">
        <v>425</v>
      </c>
      <c r="K405">
        <v>1</v>
      </c>
      <c r="L405">
        <v>120</v>
      </c>
      <c r="N405" t="s">
        <v>3102</v>
      </c>
      <c r="P405" s="6">
        <v>978</v>
      </c>
      <c r="Q405" s="6" t="s">
        <v>1940</v>
      </c>
      <c r="R405" s="6" t="s">
        <v>1048</v>
      </c>
      <c r="T405" s="6"/>
      <c r="U405" s="6"/>
      <c r="V405" s="6"/>
      <c r="W405" s="6">
        <v>235</v>
      </c>
      <c r="X405" s="6" t="s">
        <v>3109</v>
      </c>
      <c r="Y405" s="6"/>
      <c r="Z405" t="s">
        <v>3106</v>
      </c>
    </row>
    <row r="406" spans="1:26">
      <c r="A406" s="1">
        <v>44299</v>
      </c>
      <c r="B406" s="2">
        <v>202104131105</v>
      </c>
      <c r="C406" t="s">
        <v>18</v>
      </c>
      <c r="D406" t="s">
        <v>5263</v>
      </c>
      <c r="E406" t="s">
        <v>3108</v>
      </c>
      <c r="F406" t="s">
        <v>19</v>
      </c>
      <c r="G406" t="s">
        <v>1940</v>
      </c>
      <c r="H406" s="3" t="s">
        <v>21</v>
      </c>
      <c r="I406" t="s">
        <v>1171</v>
      </c>
      <c r="J406" t="s">
        <v>1475</v>
      </c>
      <c r="K406">
        <v>1</v>
      </c>
      <c r="L406">
        <v>150</v>
      </c>
      <c r="N406" t="s">
        <v>22</v>
      </c>
      <c r="P406" s="6">
        <v>978</v>
      </c>
      <c r="Q406" s="6" t="s">
        <v>1940</v>
      </c>
      <c r="R406" s="6" t="s">
        <v>1048</v>
      </c>
      <c r="T406" s="6"/>
      <c r="U406" s="6"/>
      <c r="V406" s="6"/>
      <c r="W406" s="6">
        <v>235</v>
      </c>
      <c r="X406" s="6" t="s">
        <v>3109</v>
      </c>
      <c r="Y406" s="6"/>
      <c r="Z406" t="s">
        <v>3106</v>
      </c>
    </row>
    <row r="407" spans="1:26">
      <c r="A407" s="1">
        <v>44299</v>
      </c>
      <c r="B407" s="2">
        <v>202104131105</v>
      </c>
      <c r="C407" t="s">
        <v>18</v>
      </c>
      <c r="D407" t="s">
        <v>5263</v>
      </c>
      <c r="E407" t="s">
        <v>3108</v>
      </c>
      <c r="F407" t="s">
        <v>19</v>
      </c>
      <c r="G407" t="s">
        <v>1940</v>
      </c>
      <c r="H407" s="3" t="s">
        <v>33</v>
      </c>
      <c r="I407" t="s">
        <v>1229</v>
      </c>
      <c r="J407" t="s">
        <v>1475</v>
      </c>
      <c r="K407">
        <v>1</v>
      </c>
      <c r="L407">
        <v>150</v>
      </c>
      <c r="N407" t="s">
        <v>34</v>
      </c>
      <c r="P407" s="6">
        <v>978</v>
      </c>
      <c r="Q407" s="6" t="s">
        <v>1940</v>
      </c>
      <c r="R407" s="6" t="s">
        <v>1048</v>
      </c>
      <c r="T407" s="6"/>
      <c r="U407" s="6"/>
      <c r="V407" s="6"/>
      <c r="W407" s="6">
        <v>235</v>
      </c>
      <c r="X407" s="6" t="s">
        <v>3109</v>
      </c>
      <c r="Y407" s="6"/>
      <c r="Z407" t="s">
        <v>3106</v>
      </c>
    </row>
    <row r="408" spans="1:26">
      <c r="A408" s="1">
        <v>44299</v>
      </c>
      <c r="B408" s="2">
        <v>202104131105</v>
      </c>
      <c r="C408" t="s">
        <v>18</v>
      </c>
      <c r="D408" t="s">
        <v>5263</v>
      </c>
      <c r="E408" t="s">
        <v>3108</v>
      </c>
      <c r="F408" t="s">
        <v>19</v>
      </c>
      <c r="G408" t="s">
        <v>1940</v>
      </c>
      <c r="H408" s="3" t="s">
        <v>35</v>
      </c>
      <c r="I408" t="s">
        <v>1171</v>
      </c>
      <c r="J408" t="s">
        <v>1475</v>
      </c>
      <c r="K408">
        <v>1</v>
      </c>
      <c r="L408">
        <v>150</v>
      </c>
      <c r="N408" t="s">
        <v>36</v>
      </c>
      <c r="P408" s="6">
        <v>978</v>
      </c>
      <c r="Q408" s="6" t="s">
        <v>1940</v>
      </c>
      <c r="R408" s="6" t="s">
        <v>1048</v>
      </c>
      <c r="T408" s="6"/>
      <c r="U408" s="6"/>
      <c r="V408" s="6"/>
      <c r="W408" s="6">
        <v>235</v>
      </c>
      <c r="X408" s="6" t="s">
        <v>3109</v>
      </c>
      <c r="Y408" s="6"/>
      <c r="Z408" t="s">
        <v>3106</v>
      </c>
    </row>
    <row r="409" spans="1:26">
      <c r="A409" s="1">
        <v>44299</v>
      </c>
      <c r="B409" s="2">
        <v>202104131106</v>
      </c>
      <c r="C409" t="s">
        <v>18</v>
      </c>
      <c r="D409" t="s">
        <v>5264</v>
      </c>
      <c r="E409" t="s">
        <v>3113</v>
      </c>
      <c r="F409" t="s">
        <v>19</v>
      </c>
      <c r="G409" t="s">
        <v>1476</v>
      </c>
      <c r="H409" s="3" t="s">
        <v>25</v>
      </c>
      <c r="I409" t="s">
        <v>1301</v>
      </c>
      <c r="J409" t="s">
        <v>1475</v>
      </c>
      <c r="K409">
        <v>1</v>
      </c>
      <c r="L409">
        <v>296</v>
      </c>
      <c r="N409" t="s">
        <v>26</v>
      </c>
      <c r="P409" s="6">
        <v>888</v>
      </c>
      <c r="Q409" s="6" t="s">
        <v>1476</v>
      </c>
      <c r="R409" s="6" t="s">
        <v>1477</v>
      </c>
      <c r="T409" s="6">
        <v>198965</v>
      </c>
      <c r="U409" s="6" t="s">
        <v>3114</v>
      </c>
      <c r="V409" s="6" t="s">
        <v>3115</v>
      </c>
      <c r="W409" s="6"/>
      <c r="X409" s="6"/>
      <c r="Y409" s="6"/>
      <c r="Z409" t="s">
        <v>3111</v>
      </c>
    </row>
    <row r="410" spans="1:26">
      <c r="A410" s="1">
        <v>44299</v>
      </c>
      <c r="B410" s="2">
        <v>202104131106</v>
      </c>
      <c r="C410" t="s">
        <v>18</v>
      </c>
      <c r="D410" t="s">
        <v>5264</v>
      </c>
      <c r="E410" t="s">
        <v>3113</v>
      </c>
      <c r="F410" t="s">
        <v>19</v>
      </c>
      <c r="G410" t="s">
        <v>1476</v>
      </c>
      <c r="H410" s="3" t="s">
        <v>27</v>
      </c>
      <c r="I410" t="s">
        <v>1230</v>
      </c>
      <c r="J410" t="s">
        <v>1475</v>
      </c>
      <c r="K410">
        <v>1</v>
      </c>
      <c r="L410">
        <v>296</v>
      </c>
      <c r="N410" t="s">
        <v>28</v>
      </c>
      <c r="P410" s="6">
        <v>888</v>
      </c>
      <c r="Q410" s="6" t="s">
        <v>1476</v>
      </c>
      <c r="R410" s="6" t="s">
        <v>1477</v>
      </c>
      <c r="T410" s="6">
        <v>198965</v>
      </c>
      <c r="U410" s="6" t="s">
        <v>3114</v>
      </c>
      <c r="V410" s="6" t="s">
        <v>3115</v>
      </c>
      <c r="W410" s="6"/>
      <c r="X410" s="6"/>
      <c r="Y410" s="6"/>
      <c r="Z410" t="s">
        <v>3111</v>
      </c>
    </row>
    <row r="411" spans="1:26">
      <c r="A411" s="1">
        <v>44299</v>
      </c>
      <c r="B411" s="2">
        <v>202104131106</v>
      </c>
      <c r="C411" t="s">
        <v>18</v>
      </c>
      <c r="D411" t="s">
        <v>5264</v>
      </c>
      <c r="E411" t="s">
        <v>3113</v>
      </c>
      <c r="F411" t="s">
        <v>19</v>
      </c>
      <c r="G411" t="s">
        <v>1476</v>
      </c>
      <c r="H411" s="3" t="s">
        <v>23</v>
      </c>
      <c r="I411" t="s">
        <v>1230</v>
      </c>
      <c r="J411" t="s">
        <v>1475</v>
      </c>
      <c r="K411">
        <v>1</v>
      </c>
      <c r="L411">
        <v>296</v>
      </c>
      <c r="N411" t="s">
        <v>24</v>
      </c>
      <c r="P411" s="6">
        <v>888</v>
      </c>
      <c r="Q411" s="6" t="s">
        <v>1476</v>
      </c>
      <c r="R411" s="6" t="s">
        <v>1477</v>
      </c>
      <c r="T411" s="6">
        <v>198965</v>
      </c>
      <c r="U411" s="6" t="s">
        <v>3114</v>
      </c>
      <c r="V411" s="6" t="s">
        <v>3115</v>
      </c>
      <c r="W411" s="6"/>
      <c r="X411" s="6"/>
      <c r="Y411" s="6"/>
      <c r="Z411" t="s">
        <v>3111</v>
      </c>
    </row>
    <row r="412" spans="1:26">
      <c r="A412" s="1">
        <v>44299</v>
      </c>
      <c r="B412" s="2">
        <v>202104131107</v>
      </c>
      <c r="C412" t="s">
        <v>18</v>
      </c>
      <c r="D412" t="s">
        <v>5265</v>
      </c>
      <c r="E412" t="s">
        <v>3119</v>
      </c>
      <c r="F412" t="s">
        <v>19</v>
      </c>
      <c r="G412" t="s">
        <v>1476</v>
      </c>
      <c r="H412" s="3">
        <v>4714781021005</v>
      </c>
      <c r="I412" t="s">
        <v>1385</v>
      </c>
      <c r="J412" t="s">
        <v>1475</v>
      </c>
      <c r="K412">
        <v>1</v>
      </c>
      <c r="L412">
        <v>133</v>
      </c>
      <c r="N412" t="s">
        <v>167</v>
      </c>
      <c r="P412" s="6">
        <v>849</v>
      </c>
      <c r="Q412" s="6" t="s">
        <v>1476</v>
      </c>
      <c r="R412" s="6" t="s">
        <v>1477</v>
      </c>
      <c r="T412" s="6">
        <v>181602</v>
      </c>
      <c r="U412" s="6" t="s">
        <v>3120</v>
      </c>
      <c r="V412" s="6" t="s">
        <v>3121</v>
      </c>
      <c r="W412" s="6"/>
      <c r="X412" s="6"/>
      <c r="Y412" s="6"/>
      <c r="Z412" t="s">
        <v>3117</v>
      </c>
    </row>
    <row r="413" spans="1:26">
      <c r="A413" s="1">
        <v>44299</v>
      </c>
      <c r="B413" s="2">
        <v>202104131107</v>
      </c>
      <c r="C413" t="s">
        <v>18</v>
      </c>
      <c r="D413" t="s">
        <v>5265</v>
      </c>
      <c r="E413" t="s">
        <v>3119</v>
      </c>
      <c r="F413" t="s">
        <v>19</v>
      </c>
      <c r="G413" t="s">
        <v>1476</v>
      </c>
      <c r="H413" s="3">
        <v>4714781021012</v>
      </c>
      <c r="I413" t="s">
        <v>860</v>
      </c>
      <c r="J413" t="s">
        <v>1475</v>
      </c>
      <c r="K413">
        <v>1</v>
      </c>
      <c r="L413">
        <v>133</v>
      </c>
      <c r="N413" t="s">
        <v>168</v>
      </c>
      <c r="P413" s="6">
        <v>849</v>
      </c>
      <c r="Q413" s="6" t="s">
        <v>1476</v>
      </c>
      <c r="R413" s="6" t="s">
        <v>1477</v>
      </c>
      <c r="T413" s="6">
        <v>181602</v>
      </c>
      <c r="U413" s="6" t="s">
        <v>3120</v>
      </c>
      <c r="V413" s="6" t="s">
        <v>3121</v>
      </c>
      <c r="W413" s="6"/>
      <c r="X413" s="6"/>
      <c r="Y413" s="6"/>
      <c r="Z413" t="s">
        <v>3117</v>
      </c>
    </row>
    <row r="414" spans="1:26">
      <c r="A414" s="1">
        <v>44299</v>
      </c>
      <c r="B414" s="2">
        <v>202104131107</v>
      </c>
      <c r="C414" t="s">
        <v>18</v>
      </c>
      <c r="D414" t="s">
        <v>5265</v>
      </c>
      <c r="E414" t="s">
        <v>3119</v>
      </c>
      <c r="F414" t="s">
        <v>19</v>
      </c>
      <c r="G414" t="s">
        <v>1476</v>
      </c>
      <c r="H414" s="3">
        <v>4714781021029</v>
      </c>
      <c r="I414" t="s">
        <v>1308</v>
      </c>
      <c r="J414" t="s">
        <v>1475</v>
      </c>
      <c r="K414">
        <v>1</v>
      </c>
      <c r="L414">
        <v>133</v>
      </c>
      <c r="N414" t="s">
        <v>169</v>
      </c>
      <c r="P414" s="6">
        <v>849</v>
      </c>
      <c r="Q414" s="6" t="s">
        <v>1476</v>
      </c>
      <c r="R414" s="6" t="s">
        <v>1477</v>
      </c>
      <c r="T414" s="6">
        <v>181602</v>
      </c>
      <c r="U414" s="6" t="s">
        <v>3120</v>
      </c>
      <c r="V414" s="6" t="s">
        <v>3121</v>
      </c>
      <c r="W414" s="6"/>
      <c r="X414" s="6"/>
      <c r="Y414" s="6"/>
      <c r="Z414" t="s">
        <v>3117</v>
      </c>
    </row>
    <row r="415" spans="1:26">
      <c r="A415" s="1">
        <v>44299</v>
      </c>
      <c r="B415" s="2">
        <v>202104131107</v>
      </c>
      <c r="C415" t="s">
        <v>18</v>
      </c>
      <c r="D415" t="s">
        <v>5265</v>
      </c>
      <c r="E415" t="s">
        <v>3119</v>
      </c>
      <c r="F415" t="s">
        <v>19</v>
      </c>
      <c r="G415" t="s">
        <v>1476</v>
      </c>
      <c r="H415" s="3" t="s">
        <v>21</v>
      </c>
      <c r="I415" t="s">
        <v>1171</v>
      </c>
      <c r="J415" t="s">
        <v>1475</v>
      </c>
      <c r="K415">
        <v>1</v>
      </c>
      <c r="L415">
        <v>150</v>
      </c>
      <c r="N415" t="s">
        <v>22</v>
      </c>
      <c r="P415" s="6">
        <v>849</v>
      </c>
      <c r="Q415" s="6" t="s">
        <v>1476</v>
      </c>
      <c r="R415" s="6" t="s">
        <v>1477</v>
      </c>
      <c r="T415" s="6">
        <v>181602</v>
      </c>
      <c r="U415" s="6" t="s">
        <v>3120</v>
      </c>
      <c r="V415" s="6" t="s">
        <v>3121</v>
      </c>
      <c r="W415" s="6"/>
      <c r="X415" s="6"/>
      <c r="Y415" s="6"/>
      <c r="Z415" t="s">
        <v>3117</v>
      </c>
    </row>
    <row r="416" spans="1:26">
      <c r="A416" s="1">
        <v>44299</v>
      </c>
      <c r="B416" s="2">
        <v>202104131107</v>
      </c>
      <c r="C416" t="s">
        <v>18</v>
      </c>
      <c r="D416" t="s">
        <v>5265</v>
      </c>
      <c r="E416" t="s">
        <v>3119</v>
      </c>
      <c r="F416" t="s">
        <v>19</v>
      </c>
      <c r="G416" t="s">
        <v>1476</v>
      </c>
      <c r="H416" s="3" t="s">
        <v>33</v>
      </c>
      <c r="I416" t="s">
        <v>1229</v>
      </c>
      <c r="J416" t="s">
        <v>1475</v>
      </c>
      <c r="K416">
        <v>1</v>
      </c>
      <c r="L416">
        <v>150</v>
      </c>
      <c r="N416" t="s">
        <v>34</v>
      </c>
      <c r="P416" s="6">
        <v>849</v>
      </c>
      <c r="Q416" s="6" t="s">
        <v>1476</v>
      </c>
      <c r="R416" s="6" t="s">
        <v>1477</v>
      </c>
      <c r="T416" s="6">
        <v>181602</v>
      </c>
      <c r="U416" s="6" t="s">
        <v>3120</v>
      </c>
      <c r="V416" s="6" t="s">
        <v>3121</v>
      </c>
      <c r="W416" s="6"/>
      <c r="X416" s="6"/>
      <c r="Y416" s="6"/>
      <c r="Z416" t="s">
        <v>3117</v>
      </c>
    </row>
    <row r="417" spans="1:26">
      <c r="A417" s="1">
        <v>44299</v>
      </c>
      <c r="B417" s="2">
        <v>202104131107</v>
      </c>
      <c r="C417" t="s">
        <v>18</v>
      </c>
      <c r="D417" t="s">
        <v>5265</v>
      </c>
      <c r="E417" t="s">
        <v>3119</v>
      </c>
      <c r="F417" t="s">
        <v>19</v>
      </c>
      <c r="G417" t="s">
        <v>1476</v>
      </c>
      <c r="H417" s="3" t="s">
        <v>35</v>
      </c>
      <c r="I417" t="s">
        <v>1171</v>
      </c>
      <c r="J417" t="s">
        <v>1475</v>
      </c>
      <c r="K417">
        <v>1</v>
      </c>
      <c r="L417">
        <v>150</v>
      </c>
      <c r="N417" t="s">
        <v>36</v>
      </c>
      <c r="P417" s="6">
        <v>849</v>
      </c>
      <c r="Q417" s="6" t="s">
        <v>1476</v>
      </c>
      <c r="R417" s="6" t="s">
        <v>1477</v>
      </c>
      <c r="T417" s="6">
        <v>181602</v>
      </c>
      <c r="U417" s="6" t="s">
        <v>3120</v>
      </c>
      <c r="V417" s="6" t="s">
        <v>3121</v>
      </c>
      <c r="W417" s="6"/>
      <c r="X417" s="6"/>
      <c r="Y417" s="6"/>
      <c r="Z417" t="s">
        <v>3117</v>
      </c>
    </row>
    <row r="418" spans="1:26">
      <c r="A418" s="1">
        <v>44299</v>
      </c>
      <c r="B418" s="2">
        <v>202104131108</v>
      </c>
      <c r="C418" t="s">
        <v>18</v>
      </c>
      <c r="D418" t="s">
        <v>5266</v>
      </c>
      <c r="E418" t="s">
        <v>3125</v>
      </c>
      <c r="F418" t="s">
        <v>19</v>
      </c>
      <c r="G418" t="s">
        <v>1940</v>
      </c>
      <c r="H418" s="3">
        <v>4714781021715</v>
      </c>
      <c r="I418" t="s">
        <v>1813</v>
      </c>
      <c r="J418" t="s">
        <v>425</v>
      </c>
      <c r="K418">
        <v>1</v>
      </c>
      <c r="L418">
        <v>299</v>
      </c>
      <c r="N418" t="s">
        <v>2415</v>
      </c>
      <c r="P418" s="6">
        <v>558</v>
      </c>
      <c r="Q418" s="6" t="s">
        <v>1940</v>
      </c>
      <c r="R418" s="6" t="s">
        <v>1495</v>
      </c>
      <c r="T418" s="6"/>
      <c r="U418" s="6"/>
      <c r="V418" s="6"/>
      <c r="W418" s="6">
        <v>325</v>
      </c>
      <c r="X418" s="6" t="s">
        <v>3126</v>
      </c>
      <c r="Y418" s="6"/>
      <c r="Z418" t="s">
        <v>3123</v>
      </c>
    </row>
    <row r="419" spans="1:26">
      <c r="A419" s="1">
        <v>44299</v>
      </c>
      <c r="B419" s="2">
        <v>202104131108</v>
      </c>
      <c r="C419" t="s">
        <v>18</v>
      </c>
      <c r="D419" t="s">
        <v>5266</v>
      </c>
      <c r="E419" t="s">
        <v>3125</v>
      </c>
      <c r="F419" t="s">
        <v>19</v>
      </c>
      <c r="G419" t="s">
        <v>1940</v>
      </c>
      <c r="H419" s="3">
        <v>4714781021234</v>
      </c>
      <c r="I419" t="s">
        <v>865</v>
      </c>
      <c r="J419" t="s">
        <v>1475</v>
      </c>
      <c r="K419">
        <v>2</v>
      </c>
      <c r="L419">
        <v>132</v>
      </c>
      <c r="N419" t="s">
        <v>864</v>
      </c>
      <c r="P419" s="6">
        <v>558</v>
      </c>
      <c r="Q419" s="6" t="s">
        <v>1940</v>
      </c>
      <c r="R419" s="6" t="s">
        <v>1495</v>
      </c>
      <c r="T419" s="6"/>
      <c r="U419" s="6"/>
      <c r="V419" s="6"/>
      <c r="W419" s="6">
        <v>325</v>
      </c>
      <c r="X419" s="6" t="s">
        <v>3126</v>
      </c>
      <c r="Y419" s="6"/>
      <c r="Z419" t="s">
        <v>3123</v>
      </c>
    </row>
    <row r="420" spans="1:26">
      <c r="A420" s="1">
        <v>44299</v>
      </c>
      <c r="B420" s="2">
        <v>202104131108</v>
      </c>
      <c r="C420" t="s">
        <v>18</v>
      </c>
      <c r="D420" t="s">
        <v>5266</v>
      </c>
      <c r="E420" t="s">
        <v>3125</v>
      </c>
      <c r="F420" t="s">
        <v>19</v>
      </c>
      <c r="G420" t="s">
        <v>1940</v>
      </c>
      <c r="H420" s="3">
        <v>4714781021241</v>
      </c>
      <c r="I420" t="s">
        <v>859</v>
      </c>
      <c r="J420" t="s">
        <v>1475</v>
      </c>
      <c r="K420">
        <v>1</v>
      </c>
      <c r="L420">
        <v>67</v>
      </c>
      <c r="N420" t="s">
        <v>867</v>
      </c>
      <c r="P420" s="6">
        <v>558</v>
      </c>
      <c r="Q420" s="6" t="s">
        <v>1940</v>
      </c>
      <c r="R420" s="6" t="s">
        <v>1495</v>
      </c>
      <c r="T420" s="6"/>
      <c r="U420" s="6"/>
      <c r="V420" s="6"/>
      <c r="W420" s="6">
        <v>325</v>
      </c>
      <c r="X420" s="6" t="s">
        <v>3126</v>
      </c>
      <c r="Y420" s="6"/>
      <c r="Z420" t="s">
        <v>3123</v>
      </c>
    </row>
    <row r="421" spans="1:26">
      <c r="A421" s="1">
        <v>44299</v>
      </c>
      <c r="B421" s="2">
        <v>202104131108</v>
      </c>
      <c r="C421" t="s">
        <v>18</v>
      </c>
      <c r="D421" t="s">
        <v>5266</v>
      </c>
      <c r="E421" t="s">
        <v>3125</v>
      </c>
      <c r="F421" t="s">
        <v>19</v>
      </c>
      <c r="G421" t="s">
        <v>1940</v>
      </c>
      <c r="H421" s="3" t="s">
        <v>1474</v>
      </c>
      <c r="J421" t="s">
        <v>1475</v>
      </c>
      <c r="K421">
        <v>1</v>
      </c>
      <c r="L421">
        <v>60</v>
      </c>
      <c r="P421" s="6"/>
      <c r="Q421" s="6"/>
      <c r="R421" s="6"/>
      <c r="T421" s="6"/>
      <c r="U421" s="6"/>
      <c r="V421" s="6"/>
      <c r="W421" s="6"/>
      <c r="X421" s="6"/>
      <c r="Y421" s="6"/>
      <c r="Z421"/>
    </row>
    <row r="422" spans="1:26">
      <c r="A422" s="1">
        <v>44299</v>
      </c>
      <c r="B422" s="2">
        <v>202104131109</v>
      </c>
      <c r="C422" t="s">
        <v>18</v>
      </c>
      <c r="D422" t="s">
        <v>5267</v>
      </c>
      <c r="E422" t="s">
        <v>3130</v>
      </c>
      <c r="F422" t="s">
        <v>19</v>
      </c>
      <c r="G422" t="s">
        <v>1476</v>
      </c>
      <c r="H422" s="3">
        <v>4714781021463</v>
      </c>
      <c r="I422" t="s">
        <v>1301</v>
      </c>
      <c r="J422" t="s">
        <v>425</v>
      </c>
      <c r="K422">
        <v>2</v>
      </c>
      <c r="L422">
        <v>240</v>
      </c>
      <c r="N422" t="s">
        <v>3102</v>
      </c>
      <c r="P422" s="6">
        <v>305</v>
      </c>
      <c r="Q422" s="6" t="s">
        <v>1476</v>
      </c>
      <c r="R422" s="6" t="s">
        <v>1477</v>
      </c>
      <c r="T422" s="6">
        <v>962645</v>
      </c>
      <c r="U422" s="6" t="s">
        <v>3131</v>
      </c>
      <c r="V422" s="6" t="s">
        <v>3132</v>
      </c>
      <c r="W422" s="6"/>
      <c r="X422" s="6"/>
      <c r="Y422" s="6"/>
      <c r="Z422" t="s">
        <v>3128</v>
      </c>
    </row>
    <row r="423" spans="1:26">
      <c r="A423" s="1">
        <v>44299</v>
      </c>
      <c r="B423" s="2">
        <v>202104131109</v>
      </c>
      <c r="C423" t="s">
        <v>18</v>
      </c>
      <c r="D423" t="s">
        <v>5267</v>
      </c>
      <c r="E423" t="s">
        <v>3130</v>
      </c>
      <c r="F423" t="s">
        <v>19</v>
      </c>
      <c r="G423" t="s">
        <v>1476</v>
      </c>
      <c r="H423" s="3" t="s">
        <v>1474</v>
      </c>
      <c r="J423" t="s">
        <v>1475</v>
      </c>
      <c r="K423">
        <v>1</v>
      </c>
      <c r="L423">
        <v>65</v>
      </c>
      <c r="P423" s="6"/>
      <c r="Q423" s="6"/>
      <c r="R423" s="6"/>
      <c r="T423" s="6"/>
      <c r="U423" s="6"/>
      <c r="V423" s="6"/>
      <c r="W423" s="6"/>
      <c r="X423" s="6"/>
      <c r="Y423" s="6"/>
      <c r="Z423"/>
    </row>
    <row r="424" spans="1:26">
      <c r="A424" s="1">
        <v>44299</v>
      </c>
      <c r="B424" s="2">
        <v>202104131110</v>
      </c>
      <c r="C424" t="s">
        <v>18</v>
      </c>
      <c r="D424" t="s">
        <v>5268</v>
      </c>
      <c r="E424" t="s">
        <v>3136</v>
      </c>
      <c r="F424" t="s">
        <v>19</v>
      </c>
      <c r="G424" t="s">
        <v>1476</v>
      </c>
      <c r="H424" s="3" t="s">
        <v>52</v>
      </c>
      <c r="I424" t="s">
        <v>1472</v>
      </c>
      <c r="J424" t="s">
        <v>1475</v>
      </c>
      <c r="K424">
        <v>1</v>
      </c>
      <c r="L424">
        <v>400</v>
      </c>
      <c r="N424" t="s">
        <v>53</v>
      </c>
      <c r="P424" s="6">
        <v>711</v>
      </c>
      <c r="Q424" s="6" t="s">
        <v>1476</v>
      </c>
      <c r="R424" s="6" t="s">
        <v>1477</v>
      </c>
      <c r="T424" s="6">
        <v>149701</v>
      </c>
      <c r="U424" s="6" t="s">
        <v>3137</v>
      </c>
      <c r="V424" s="6" t="s">
        <v>3138</v>
      </c>
      <c r="W424" s="6"/>
      <c r="X424" s="6"/>
      <c r="Y424" s="6"/>
      <c r="Z424" t="s">
        <v>3134</v>
      </c>
    </row>
    <row r="425" spans="1:26">
      <c r="A425" s="1">
        <v>44299</v>
      </c>
      <c r="B425" s="2">
        <v>202104131110</v>
      </c>
      <c r="C425" t="s">
        <v>18</v>
      </c>
      <c r="D425" t="s">
        <v>5268</v>
      </c>
      <c r="E425" t="s">
        <v>3136</v>
      </c>
      <c r="F425" t="s">
        <v>19</v>
      </c>
      <c r="G425" t="s">
        <v>1476</v>
      </c>
      <c r="H425" s="3" t="s">
        <v>44</v>
      </c>
      <c r="I425" t="s">
        <v>158</v>
      </c>
      <c r="J425" t="s">
        <v>1475</v>
      </c>
      <c r="K425">
        <v>1</v>
      </c>
      <c r="L425">
        <v>128</v>
      </c>
      <c r="N425" t="s">
        <v>45</v>
      </c>
      <c r="P425" s="6">
        <v>711</v>
      </c>
      <c r="Q425" s="6" t="s">
        <v>1476</v>
      </c>
      <c r="R425" s="6" t="s">
        <v>1477</v>
      </c>
      <c r="T425" s="6">
        <v>149701</v>
      </c>
      <c r="U425" s="6" t="s">
        <v>3137</v>
      </c>
      <c r="V425" s="6" t="s">
        <v>3138</v>
      </c>
      <c r="W425" s="6"/>
      <c r="X425" s="6"/>
      <c r="Y425" s="6"/>
      <c r="Z425" t="s">
        <v>3134</v>
      </c>
    </row>
    <row r="426" spans="1:26">
      <c r="A426" s="1">
        <v>44299</v>
      </c>
      <c r="B426" s="2">
        <v>202104131110</v>
      </c>
      <c r="C426" t="s">
        <v>18</v>
      </c>
      <c r="D426" t="s">
        <v>5268</v>
      </c>
      <c r="E426" t="s">
        <v>3136</v>
      </c>
      <c r="F426" t="s">
        <v>19</v>
      </c>
      <c r="G426" t="s">
        <v>1476</v>
      </c>
      <c r="H426" s="3">
        <v>4714781021234</v>
      </c>
      <c r="I426" t="s">
        <v>865</v>
      </c>
      <c r="J426" t="s">
        <v>425</v>
      </c>
      <c r="K426">
        <v>1</v>
      </c>
      <c r="L426">
        <v>59</v>
      </c>
      <c r="N426" t="s">
        <v>2412</v>
      </c>
      <c r="P426" s="6">
        <v>711</v>
      </c>
      <c r="Q426" s="6" t="s">
        <v>1476</v>
      </c>
      <c r="R426" s="6" t="s">
        <v>1477</v>
      </c>
      <c r="T426" s="6">
        <v>149701</v>
      </c>
      <c r="U426" s="6" t="s">
        <v>3137</v>
      </c>
      <c r="V426" s="6" t="s">
        <v>3138</v>
      </c>
      <c r="W426" s="6"/>
      <c r="X426" s="6"/>
      <c r="Y426" s="6"/>
      <c r="Z426" t="s">
        <v>3134</v>
      </c>
    </row>
    <row r="427" spans="1:26">
      <c r="A427" s="1">
        <v>44299</v>
      </c>
      <c r="B427" s="2">
        <v>202104131110</v>
      </c>
      <c r="C427" t="s">
        <v>18</v>
      </c>
      <c r="D427" t="s">
        <v>5268</v>
      </c>
      <c r="E427" t="s">
        <v>3136</v>
      </c>
      <c r="F427" t="s">
        <v>19</v>
      </c>
      <c r="G427" t="s">
        <v>1476</v>
      </c>
      <c r="H427" s="3">
        <v>4714781021227</v>
      </c>
      <c r="I427" t="s">
        <v>859</v>
      </c>
      <c r="J427" t="s">
        <v>425</v>
      </c>
      <c r="K427">
        <v>1</v>
      </c>
      <c r="L427">
        <v>59</v>
      </c>
      <c r="N427" t="s">
        <v>2465</v>
      </c>
      <c r="P427" s="6">
        <v>711</v>
      </c>
      <c r="Q427" s="6" t="s">
        <v>1476</v>
      </c>
      <c r="R427" s="6" t="s">
        <v>1477</v>
      </c>
      <c r="T427" s="6">
        <v>149701</v>
      </c>
      <c r="U427" s="6" t="s">
        <v>3137</v>
      </c>
      <c r="V427" s="6" t="s">
        <v>3138</v>
      </c>
      <c r="W427" s="6"/>
      <c r="X427" s="6"/>
      <c r="Y427" s="6"/>
      <c r="Z427" t="s">
        <v>3134</v>
      </c>
    </row>
    <row r="428" spans="1:26">
      <c r="A428" s="1">
        <v>44299</v>
      </c>
      <c r="B428" s="2">
        <v>202104131110</v>
      </c>
      <c r="C428" t="s">
        <v>18</v>
      </c>
      <c r="D428" t="s">
        <v>5268</v>
      </c>
      <c r="E428" t="s">
        <v>3136</v>
      </c>
      <c r="F428" t="s">
        <v>19</v>
      </c>
      <c r="G428" t="s">
        <v>1476</v>
      </c>
      <c r="H428" s="3" t="s">
        <v>1474</v>
      </c>
      <c r="J428" t="s">
        <v>1475</v>
      </c>
      <c r="K428">
        <v>1</v>
      </c>
      <c r="L428">
        <v>65</v>
      </c>
      <c r="P428" s="6"/>
      <c r="Q428" s="6"/>
      <c r="R428" s="6"/>
      <c r="T428" s="6"/>
      <c r="U428" s="6"/>
      <c r="V428" s="6"/>
      <c r="W428" s="6"/>
      <c r="X428" s="6"/>
      <c r="Y428" s="6"/>
      <c r="Z428"/>
    </row>
    <row r="429" spans="1:26">
      <c r="A429" s="1">
        <v>44299</v>
      </c>
      <c r="B429" s="2">
        <v>202104131111</v>
      </c>
      <c r="C429" t="s">
        <v>18</v>
      </c>
      <c r="D429" t="s">
        <v>5269</v>
      </c>
      <c r="E429" t="s">
        <v>3142</v>
      </c>
      <c r="F429" t="s">
        <v>19</v>
      </c>
      <c r="G429" t="s">
        <v>1940</v>
      </c>
      <c r="H429" s="3">
        <v>4714781020510</v>
      </c>
      <c r="I429" t="s">
        <v>1467</v>
      </c>
      <c r="J429" t="s">
        <v>425</v>
      </c>
      <c r="K429">
        <v>1</v>
      </c>
      <c r="L429">
        <v>227</v>
      </c>
      <c r="N429" t="s">
        <v>1902</v>
      </c>
      <c r="P429" s="6">
        <v>1372</v>
      </c>
      <c r="Q429" s="6" t="s">
        <v>1940</v>
      </c>
      <c r="R429" s="6" t="s">
        <v>1048</v>
      </c>
      <c r="T429" s="6"/>
      <c r="U429" s="6"/>
      <c r="V429" s="6"/>
      <c r="W429" s="6">
        <v>907</v>
      </c>
      <c r="X429" s="6" t="s">
        <v>3143</v>
      </c>
      <c r="Y429" s="6"/>
      <c r="Z429" t="s">
        <v>3140</v>
      </c>
    </row>
    <row r="430" spans="1:26">
      <c r="A430" s="1">
        <v>44299</v>
      </c>
      <c r="B430" s="2">
        <v>202104131111</v>
      </c>
      <c r="C430" t="s">
        <v>18</v>
      </c>
      <c r="D430" t="s">
        <v>5269</v>
      </c>
      <c r="E430" t="s">
        <v>3142</v>
      </c>
      <c r="F430" t="s">
        <v>19</v>
      </c>
      <c r="G430" t="s">
        <v>1940</v>
      </c>
      <c r="H430" s="3">
        <v>4714781024716</v>
      </c>
      <c r="I430" t="s">
        <v>1230</v>
      </c>
      <c r="J430" t="s">
        <v>425</v>
      </c>
      <c r="K430">
        <v>1</v>
      </c>
      <c r="L430">
        <v>299</v>
      </c>
      <c r="N430" t="s">
        <v>1515</v>
      </c>
      <c r="P430" s="6">
        <v>1372</v>
      </c>
      <c r="Q430" s="6" t="s">
        <v>1940</v>
      </c>
      <c r="R430" s="6" t="s">
        <v>1048</v>
      </c>
      <c r="T430" s="6"/>
      <c r="U430" s="6"/>
      <c r="V430" s="6"/>
      <c r="W430" s="6">
        <v>907</v>
      </c>
      <c r="X430" s="6" t="s">
        <v>3143</v>
      </c>
      <c r="Y430" s="6"/>
      <c r="Z430" t="s">
        <v>3140</v>
      </c>
    </row>
    <row r="431" spans="1:26">
      <c r="A431" s="1">
        <v>44299</v>
      </c>
      <c r="B431" s="2">
        <v>202104131111</v>
      </c>
      <c r="C431" t="s">
        <v>18</v>
      </c>
      <c r="D431" t="s">
        <v>5269</v>
      </c>
      <c r="E431" t="s">
        <v>3142</v>
      </c>
      <c r="F431" t="s">
        <v>19</v>
      </c>
      <c r="G431" t="s">
        <v>1940</v>
      </c>
      <c r="H431" s="3">
        <v>4714781020817</v>
      </c>
      <c r="I431" t="s">
        <v>859</v>
      </c>
      <c r="J431" t="s">
        <v>425</v>
      </c>
      <c r="K431">
        <v>1</v>
      </c>
      <c r="L431">
        <v>128</v>
      </c>
      <c r="N431" t="s">
        <v>1967</v>
      </c>
      <c r="P431" s="6">
        <v>1372</v>
      </c>
      <c r="Q431" s="6" t="s">
        <v>1940</v>
      </c>
      <c r="R431" s="6" t="s">
        <v>1048</v>
      </c>
      <c r="T431" s="6"/>
      <c r="U431" s="6"/>
      <c r="V431" s="6"/>
      <c r="W431" s="6">
        <v>907</v>
      </c>
      <c r="X431" s="6" t="s">
        <v>3143</v>
      </c>
      <c r="Y431" s="6"/>
      <c r="Z431" t="s">
        <v>3140</v>
      </c>
    </row>
    <row r="432" spans="1:26">
      <c r="A432" s="1">
        <v>44299</v>
      </c>
      <c r="B432" s="2">
        <v>202104131111</v>
      </c>
      <c r="C432" t="s">
        <v>18</v>
      </c>
      <c r="D432" t="s">
        <v>5269</v>
      </c>
      <c r="E432" t="s">
        <v>3142</v>
      </c>
      <c r="F432" t="s">
        <v>19</v>
      </c>
      <c r="G432" t="s">
        <v>1940</v>
      </c>
      <c r="H432" s="3">
        <v>4714781020558</v>
      </c>
      <c r="I432" t="s">
        <v>1171</v>
      </c>
      <c r="J432" t="s">
        <v>425</v>
      </c>
      <c r="K432">
        <v>1</v>
      </c>
      <c r="L432">
        <v>168</v>
      </c>
      <c r="N432" t="s">
        <v>1950</v>
      </c>
      <c r="P432" s="6">
        <v>1372</v>
      </c>
      <c r="Q432" s="6" t="s">
        <v>1940</v>
      </c>
      <c r="R432" s="6" t="s">
        <v>1048</v>
      </c>
      <c r="T432" s="6"/>
      <c r="U432" s="6"/>
      <c r="V432" s="6"/>
      <c r="W432" s="6">
        <v>907</v>
      </c>
      <c r="X432" s="6" t="s">
        <v>3143</v>
      </c>
      <c r="Y432" s="6"/>
      <c r="Z432" t="s">
        <v>3140</v>
      </c>
    </row>
    <row r="433" spans="1:26">
      <c r="A433" s="1">
        <v>44299</v>
      </c>
      <c r="B433" s="2">
        <v>202104131111</v>
      </c>
      <c r="C433" t="s">
        <v>18</v>
      </c>
      <c r="D433" t="s">
        <v>5269</v>
      </c>
      <c r="E433" t="s">
        <v>3142</v>
      </c>
      <c r="F433" t="s">
        <v>19</v>
      </c>
      <c r="G433" t="s">
        <v>1940</v>
      </c>
      <c r="H433" s="3">
        <v>4714781020046</v>
      </c>
      <c r="I433" t="s">
        <v>150</v>
      </c>
      <c r="J433" t="s">
        <v>425</v>
      </c>
      <c r="K433">
        <v>1</v>
      </c>
      <c r="L433">
        <v>550</v>
      </c>
      <c r="N433" t="s">
        <v>2681</v>
      </c>
      <c r="P433" s="6">
        <v>1372</v>
      </c>
      <c r="Q433" s="6" t="s">
        <v>1940</v>
      </c>
      <c r="R433" s="6" t="s">
        <v>1048</v>
      </c>
      <c r="T433" s="6"/>
      <c r="U433" s="6"/>
      <c r="V433" s="6"/>
      <c r="W433" s="6">
        <v>907</v>
      </c>
      <c r="X433" s="6" t="s">
        <v>3143</v>
      </c>
      <c r="Y433" s="6"/>
      <c r="Z433" t="s">
        <v>3140</v>
      </c>
    </row>
    <row r="434" spans="1:26">
      <c r="A434" s="1">
        <v>44299</v>
      </c>
      <c r="B434" s="2">
        <v>202104131112</v>
      </c>
      <c r="C434" t="s">
        <v>18</v>
      </c>
      <c r="D434" t="s">
        <v>5270</v>
      </c>
      <c r="E434" t="s">
        <v>3147</v>
      </c>
      <c r="F434" t="s">
        <v>19</v>
      </c>
      <c r="G434" t="s">
        <v>1476</v>
      </c>
      <c r="H434" s="3">
        <v>4714781021463</v>
      </c>
      <c r="I434" t="s">
        <v>1301</v>
      </c>
      <c r="J434" t="s">
        <v>425</v>
      </c>
      <c r="K434">
        <v>1</v>
      </c>
      <c r="L434">
        <v>120</v>
      </c>
      <c r="N434" t="s">
        <v>3102</v>
      </c>
      <c r="P434" s="6">
        <v>769</v>
      </c>
      <c r="Q434" s="6" t="s">
        <v>1476</v>
      </c>
      <c r="R434" s="6" t="s">
        <v>1477</v>
      </c>
      <c r="T434" s="6">
        <v>875093</v>
      </c>
      <c r="U434" s="6" t="s">
        <v>3148</v>
      </c>
      <c r="V434" s="6" t="s">
        <v>3149</v>
      </c>
      <c r="W434" s="6"/>
      <c r="X434" s="6"/>
      <c r="Y434" s="6"/>
      <c r="Z434" t="s">
        <v>3145</v>
      </c>
    </row>
    <row r="435" spans="1:26">
      <c r="A435" s="1">
        <v>44299</v>
      </c>
      <c r="B435" s="2">
        <v>202104131112</v>
      </c>
      <c r="C435" t="s">
        <v>18</v>
      </c>
      <c r="D435" t="s">
        <v>5270</v>
      </c>
      <c r="E435" t="s">
        <v>3147</v>
      </c>
      <c r="F435" t="s">
        <v>19</v>
      </c>
      <c r="G435" t="s">
        <v>1476</v>
      </c>
      <c r="H435" s="3" t="s">
        <v>21</v>
      </c>
      <c r="I435" t="s">
        <v>1171</v>
      </c>
      <c r="J435" t="s">
        <v>1475</v>
      </c>
      <c r="K435">
        <v>1</v>
      </c>
      <c r="L435">
        <v>150</v>
      </c>
      <c r="N435" t="s">
        <v>22</v>
      </c>
      <c r="P435" s="6">
        <v>769</v>
      </c>
      <c r="Q435" s="6" t="s">
        <v>1476</v>
      </c>
      <c r="R435" s="6" t="s">
        <v>1477</v>
      </c>
      <c r="T435" s="6">
        <v>875093</v>
      </c>
      <c r="U435" s="6" t="s">
        <v>3148</v>
      </c>
      <c r="V435" s="6" t="s">
        <v>3149</v>
      </c>
      <c r="W435" s="6"/>
      <c r="X435" s="6"/>
      <c r="Y435" s="6"/>
      <c r="Z435" t="s">
        <v>3145</v>
      </c>
    </row>
    <row r="436" spans="1:26">
      <c r="A436" s="1">
        <v>44299</v>
      </c>
      <c r="B436" s="2">
        <v>202104131112</v>
      </c>
      <c r="C436" t="s">
        <v>18</v>
      </c>
      <c r="D436" t="s">
        <v>5270</v>
      </c>
      <c r="E436" t="s">
        <v>3147</v>
      </c>
      <c r="F436" t="s">
        <v>19</v>
      </c>
      <c r="G436" t="s">
        <v>1476</v>
      </c>
      <c r="H436" s="3" t="s">
        <v>33</v>
      </c>
      <c r="I436" t="s">
        <v>1229</v>
      </c>
      <c r="J436" t="s">
        <v>1475</v>
      </c>
      <c r="K436">
        <v>1</v>
      </c>
      <c r="L436">
        <v>150</v>
      </c>
      <c r="N436" t="s">
        <v>34</v>
      </c>
      <c r="P436" s="6">
        <v>769</v>
      </c>
      <c r="Q436" s="6" t="s">
        <v>1476</v>
      </c>
      <c r="R436" s="6" t="s">
        <v>1477</v>
      </c>
      <c r="T436" s="6">
        <v>875093</v>
      </c>
      <c r="U436" s="6" t="s">
        <v>3148</v>
      </c>
      <c r="V436" s="6" t="s">
        <v>3149</v>
      </c>
      <c r="W436" s="6"/>
      <c r="X436" s="6"/>
      <c r="Y436" s="6"/>
      <c r="Z436" t="s">
        <v>3145</v>
      </c>
    </row>
    <row r="437" spans="1:26">
      <c r="A437" s="1">
        <v>44299</v>
      </c>
      <c r="B437" s="2">
        <v>202104131112</v>
      </c>
      <c r="C437" t="s">
        <v>18</v>
      </c>
      <c r="D437" t="s">
        <v>5270</v>
      </c>
      <c r="E437" t="s">
        <v>3147</v>
      </c>
      <c r="F437" t="s">
        <v>19</v>
      </c>
      <c r="G437" t="s">
        <v>1476</v>
      </c>
      <c r="H437" s="3" t="s">
        <v>35</v>
      </c>
      <c r="I437" t="s">
        <v>1171</v>
      </c>
      <c r="J437" t="s">
        <v>1475</v>
      </c>
      <c r="K437">
        <v>1</v>
      </c>
      <c r="L437">
        <v>150</v>
      </c>
      <c r="N437" t="s">
        <v>36</v>
      </c>
      <c r="P437" s="6">
        <v>769</v>
      </c>
      <c r="Q437" s="6" t="s">
        <v>1476</v>
      </c>
      <c r="R437" s="6" t="s">
        <v>1477</v>
      </c>
      <c r="T437" s="6">
        <v>875093</v>
      </c>
      <c r="U437" s="6" t="s">
        <v>3148</v>
      </c>
      <c r="V437" s="6" t="s">
        <v>3149</v>
      </c>
      <c r="W437" s="6"/>
      <c r="X437" s="6"/>
      <c r="Y437" s="6"/>
      <c r="Z437" t="s">
        <v>3145</v>
      </c>
    </row>
    <row r="438" spans="1:26">
      <c r="A438" s="1">
        <v>44299</v>
      </c>
      <c r="B438" s="2">
        <v>202104131112</v>
      </c>
      <c r="C438" t="s">
        <v>18</v>
      </c>
      <c r="D438" t="s">
        <v>5270</v>
      </c>
      <c r="E438" t="s">
        <v>3147</v>
      </c>
      <c r="F438" t="s">
        <v>19</v>
      </c>
      <c r="G438" t="s">
        <v>1476</v>
      </c>
      <c r="H438" s="3">
        <v>4714781021227</v>
      </c>
      <c r="I438" t="s">
        <v>859</v>
      </c>
      <c r="J438" t="s">
        <v>1475</v>
      </c>
      <c r="K438">
        <v>1</v>
      </c>
      <c r="L438">
        <v>66</v>
      </c>
      <c r="N438" t="s">
        <v>862</v>
      </c>
      <c r="P438" s="6">
        <v>769</v>
      </c>
      <c r="Q438" s="6" t="s">
        <v>1476</v>
      </c>
      <c r="R438" s="6" t="s">
        <v>1477</v>
      </c>
      <c r="T438" s="6">
        <v>875093</v>
      </c>
      <c r="U438" s="6" t="s">
        <v>3148</v>
      </c>
      <c r="V438" s="6" t="s">
        <v>3149</v>
      </c>
      <c r="W438" s="6"/>
      <c r="X438" s="6"/>
      <c r="Y438" s="6"/>
      <c r="Z438" t="s">
        <v>3145</v>
      </c>
    </row>
    <row r="439" spans="1:26">
      <c r="A439" s="1">
        <v>44299</v>
      </c>
      <c r="B439" s="2">
        <v>202104131112</v>
      </c>
      <c r="C439" t="s">
        <v>18</v>
      </c>
      <c r="D439" t="s">
        <v>5270</v>
      </c>
      <c r="E439" t="s">
        <v>3147</v>
      </c>
      <c r="F439" t="s">
        <v>19</v>
      </c>
      <c r="G439" t="s">
        <v>1476</v>
      </c>
      <c r="H439" s="3">
        <v>4714781021234</v>
      </c>
      <c r="I439" t="s">
        <v>865</v>
      </c>
      <c r="J439" t="s">
        <v>1475</v>
      </c>
      <c r="K439">
        <v>1</v>
      </c>
      <c r="L439">
        <v>66</v>
      </c>
      <c r="N439" t="s">
        <v>864</v>
      </c>
      <c r="P439" s="6">
        <v>769</v>
      </c>
      <c r="Q439" s="6" t="s">
        <v>1476</v>
      </c>
      <c r="R439" s="6" t="s">
        <v>1477</v>
      </c>
      <c r="T439" s="6">
        <v>875093</v>
      </c>
      <c r="U439" s="6" t="s">
        <v>3148</v>
      </c>
      <c r="V439" s="6" t="s">
        <v>3149</v>
      </c>
      <c r="W439" s="6"/>
      <c r="X439" s="6"/>
      <c r="Y439" s="6"/>
      <c r="Z439" t="s">
        <v>3145</v>
      </c>
    </row>
    <row r="440" spans="1:26">
      <c r="A440" s="1">
        <v>44299</v>
      </c>
      <c r="B440" s="2">
        <v>202104131112</v>
      </c>
      <c r="C440" t="s">
        <v>18</v>
      </c>
      <c r="D440" t="s">
        <v>5270</v>
      </c>
      <c r="E440" t="s">
        <v>3147</v>
      </c>
      <c r="F440" t="s">
        <v>19</v>
      </c>
      <c r="G440" t="s">
        <v>1476</v>
      </c>
      <c r="H440" s="3">
        <v>4714781021241</v>
      </c>
      <c r="I440" t="s">
        <v>859</v>
      </c>
      <c r="J440" t="s">
        <v>1475</v>
      </c>
      <c r="K440">
        <v>1</v>
      </c>
      <c r="L440">
        <v>67</v>
      </c>
      <c r="N440" t="s">
        <v>867</v>
      </c>
      <c r="P440" s="6">
        <v>769</v>
      </c>
      <c r="Q440" s="6" t="s">
        <v>1476</v>
      </c>
      <c r="R440" s="6" t="s">
        <v>1477</v>
      </c>
      <c r="T440" s="6">
        <v>875093</v>
      </c>
      <c r="U440" s="6" t="s">
        <v>3148</v>
      </c>
      <c r="V440" s="6" t="s">
        <v>3149</v>
      </c>
      <c r="W440" s="6"/>
      <c r="X440" s="6"/>
      <c r="Y440" s="6"/>
      <c r="Z440" t="s">
        <v>3145</v>
      </c>
    </row>
    <row r="441" spans="1:26">
      <c r="A441" s="1">
        <v>44299</v>
      </c>
      <c r="B441" s="2">
        <v>202104131113</v>
      </c>
      <c r="C441" t="s">
        <v>18</v>
      </c>
      <c r="D441" t="s">
        <v>5271</v>
      </c>
      <c r="E441" t="s">
        <v>3153</v>
      </c>
      <c r="F441" t="s">
        <v>19</v>
      </c>
      <c r="G441" t="s">
        <v>1940</v>
      </c>
      <c r="H441" s="3" t="s">
        <v>21</v>
      </c>
      <c r="I441" t="s">
        <v>1171</v>
      </c>
      <c r="J441" t="s">
        <v>1475</v>
      </c>
      <c r="K441">
        <v>1</v>
      </c>
      <c r="L441">
        <v>131</v>
      </c>
      <c r="N441" t="s">
        <v>22</v>
      </c>
      <c r="P441" s="6">
        <v>1281</v>
      </c>
      <c r="Q441" s="6" t="s">
        <v>1940</v>
      </c>
      <c r="R441" s="6" t="s">
        <v>1495</v>
      </c>
      <c r="T441" s="6"/>
      <c r="U441" s="6"/>
      <c r="V441" s="6"/>
      <c r="W441" s="6">
        <v>244</v>
      </c>
      <c r="X441" s="6" t="s">
        <v>3154</v>
      </c>
      <c r="Y441" s="6"/>
      <c r="Z441" t="s">
        <v>3151</v>
      </c>
    </row>
    <row r="442" spans="1:26">
      <c r="A442" s="1">
        <v>44299</v>
      </c>
      <c r="B442" s="2">
        <v>202104131113</v>
      </c>
      <c r="C442" t="s">
        <v>18</v>
      </c>
      <c r="D442" t="s">
        <v>5271</v>
      </c>
      <c r="E442" t="s">
        <v>3153</v>
      </c>
      <c r="F442" t="s">
        <v>19</v>
      </c>
      <c r="G442" t="s">
        <v>1940</v>
      </c>
      <c r="H442" s="3" t="s">
        <v>33</v>
      </c>
      <c r="I442" t="s">
        <v>1229</v>
      </c>
      <c r="J442" t="s">
        <v>1475</v>
      </c>
      <c r="K442">
        <v>1</v>
      </c>
      <c r="L442">
        <v>131</v>
      </c>
      <c r="N442" t="s">
        <v>34</v>
      </c>
      <c r="P442" s="6">
        <v>1281</v>
      </c>
      <c r="Q442" s="6" t="s">
        <v>1940</v>
      </c>
      <c r="R442" s="6" t="s">
        <v>1495</v>
      </c>
      <c r="T442" s="6"/>
      <c r="U442" s="6"/>
      <c r="V442" s="6"/>
      <c r="W442" s="6">
        <v>244</v>
      </c>
      <c r="X442" s="6" t="s">
        <v>3154</v>
      </c>
      <c r="Y442" s="6"/>
      <c r="Z442" t="s">
        <v>3151</v>
      </c>
    </row>
    <row r="443" spans="1:26">
      <c r="A443" s="1">
        <v>44299</v>
      </c>
      <c r="B443" s="2">
        <v>202104131113</v>
      </c>
      <c r="C443" t="s">
        <v>18</v>
      </c>
      <c r="D443" t="s">
        <v>5271</v>
      </c>
      <c r="E443" t="s">
        <v>3153</v>
      </c>
      <c r="F443" t="s">
        <v>19</v>
      </c>
      <c r="G443" t="s">
        <v>1940</v>
      </c>
      <c r="H443" s="3" t="s">
        <v>35</v>
      </c>
      <c r="I443" t="s">
        <v>1171</v>
      </c>
      <c r="J443" t="s">
        <v>1475</v>
      </c>
      <c r="K443">
        <v>1</v>
      </c>
      <c r="L443">
        <v>131</v>
      </c>
      <c r="N443" t="s">
        <v>36</v>
      </c>
      <c r="P443" s="6">
        <v>1281</v>
      </c>
      <c r="Q443" s="6" t="s">
        <v>1940</v>
      </c>
      <c r="R443" s="6" t="s">
        <v>1495</v>
      </c>
      <c r="T443" s="6"/>
      <c r="U443" s="6"/>
      <c r="V443" s="6"/>
      <c r="W443" s="6">
        <v>244</v>
      </c>
      <c r="X443" s="6" t="s">
        <v>3154</v>
      </c>
      <c r="Y443" s="6"/>
      <c r="Z443" t="s">
        <v>3151</v>
      </c>
    </row>
    <row r="444" spans="1:26">
      <c r="A444" s="1">
        <v>44299</v>
      </c>
      <c r="B444" s="2">
        <v>202104131113</v>
      </c>
      <c r="C444" t="s">
        <v>18</v>
      </c>
      <c r="D444" t="s">
        <v>5271</v>
      </c>
      <c r="E444" t="s">
        <v>3153</v>
      </c>
      <c r="F444" t="s">
        <v>19</v>
      </c>
      <c r="G444" t="s">
        <v>1940</v>
      </c>
      <c r="H444" s="3" t="s">
        <v>126</v>
      </c>
      <c r="I444" t="s">
        <v>2424</v>
      </c>
      <c r="J444" t="s">
        <v>1475</v>
      </c>
      <c r="K444">
        <v>1</v>
      </c>
      <c r="L444">
        <v>340</v>
      </c>
      <c r="N444" t="s">
        <v>286</v>
      </c>
      <c r="P444" s="6">
        <v>1281</v>
      </c>
      <c r="Q444" s="6" t="s">
        <v>1940</v>
      </c>
      <c r="R444" s="6" t="s">
        <v>1495</v>
      </c>
      <c r="T444" s="6"/>
      <c r="U444" s="6"/>
      <c r="V444" s="6"/>
      <c r="W444" s="6">
        <v>244</v>
      </c>
      <c r="X444" s="6" t="s">
        <v>3154</v>
      </c>
      <c r="Y444" s="6"/>
      <c r="Z444" t="s">
        <v>3151</v>
      </c>
    </row>
    <row r="445" spans="1:26">
      <c r="A445" s="1">
        <v>44299</v>
      </c>
      <c r="B445" s="2">
        <v>202104131113</v>
      </c>
      <c r="C445" t="s">
        <v>18</v>
      </c>
      <c r="D445" t="s">
        <v>5271</v>
      </c>
      <c r="E445" t="s">
        <v>3153</v>
      </c>
      <c r="F445" t="s">
        <v>19</v>
      </c>
      <c r="G445" t="s">
        <v>1940</v>
      </c>
      <c r="H445" s="3" t="s">
        <v>129</v>
      </c>
      <c r="I445" t="s">
        <v>2424</v>
      </c>
      <c r="J445" t="s">
        <v>1475</v>
      </c>
      <c r="K445">
        <v>1</v>
      </c>
      <c r="L445">
        <v>340</v>
      </c>
      <c r="N445" t="s">
        <v>291</v>
      </c>
      <c r="P445" s="6">
        <v>1281</v>
      </c>
      <c r="Q445" s="6" t="s">
        <v>1940</v>
      </c>
      <c r="R445" s="6" t="s">
        <v>1495</v>
      </c>
      <c r="T445" s="6"/>
      <c r="U445" s="6"/>
      <c r="V445" s="6"/>
      <c r="W445" s="6">
        <v>244</v>
      </c>
      <c r="X445" s="6" t="s">
        <v>3154</v>
      </c>
      <c r="Y445" s="6"/>
      <c r="Z445" t="s">
        <v>3151</v>
      </c>
    </row>
    <row r="446" spans="1:26">
      <c r="A446" s="1">
        <v>44299</v>
      </c>
      <c r="B446" s="2">
        <v>202104131113</v>
      </c>
      <c r="C446" t="s">
        <v>18</v>
      </c>
      <c r="D446" t="s">
        <v>5271</v>
      </c>
      <c r="E446" t="s">
        <v>3153</v>
      </c>
      <c r="F446" t="s">
        <v>19</v>
      </c>
      <c r="G446" t="s">
        <v>1940</v>
      </c>
      <c r="H446" s="3">
        <v>4714781021241</v>
      </c>
      <c r="I446" t="s">
        <v>859</v>
      </c>
      <c r="J446" t="s">
        <v>425</v>
      </c>
      <c r="K446">
        <v>1</v>
      </c>
      <c r="L446">
        <v>59</v>
      </c>
      <c r="N446" t="s">
        <v>2417</v>
      </c>
      <c r="P446" s="6">
        <v>1281</v>
      </c>
      <c r="Q446" s="6" t="s">
        <v>1940</v>
      </c>
      <c r="R446" s="6" t="s">
        <v>1495</v>
      </c>
      <c r="T446" s="6"/>
      <c r="U446" s="6"/>
      <c r="V446" s="6"/>
      <c r="W446" s="6">
        <v>244</v>
      </c>
      <c r="X446" s="6" t="s">
        <v>3154</v>
      </c>
      <c r="Y446" s="6"/>
      <c r="Z446" t="s">
        <v>3151</v>
      </c>
    </row>
    <row r="447" spans="1:26">
      <c r="A447" s="1">
        <v>44299</v>
      </c>
      <c r="B447" s="2">
        <v>202104131113</v>
      </c>
      <c r="C447" t="s">
        <v>18</v>
      </c>
      <c r="D447" t="s">
        <v>5271</v>
      </c>
      <c r="E447" t="s">
        <v>3153</v>
      </c>
      <c r="F447" t="s">
        <v>19</v>
      </c>
      <c r="G447" t="s">
        <v>1940</v>
      </c>
      <c r="H447" s="3">
        <v>4714781021029</v>
      </c>
      <c r="I447" t="s">
        <v>1308</v>
      </c>
      <c r="J447" t="s">
        <v>425</v>
      </c>
      <c r="K447">
        <v>1</v>
      </c>
      <c r="L447">
        <v>149</v>
      </c>
      <c r="N447" t="s">
        <v>1505</v>
      </c>
      <c r="P447" s="6">
        <v>1281</v>
      </c>
      <c r="Q447" s="6" t="s">
        <v>1940</v>
      </c>
      <c r="R447" s="6" t="s">
        <v>1495</v>
      </c>
      <c r="T447" s="6"/>
      <c r="U447" s="6"/>
      <c r="V447" s="6"/>
      <c r="W447" s="6">
        <v>244</v>
      </c>
      <c r="X447" s="6" t="s">
        <v>3154</v>
      </c>
      <c r="Y447" s="6"/>
      <c r="Z447" t="s">
        <v>3151</v>
      </c>
    </row>
    <row r="448" spans="1:26">
      <c r="A448" s="1">
        <v>44299</v>
      </c>
      <c r="B448" s="2">
        <v>202104131114</v>
      </c>
      <c r="C448" t="s">
        <v>18</v>
      </c>
      <c r="D448" t="s">
        <v>5272</v>
      </c>
      <c r="E448" t="s">
        <v>3158</v>
      </c>
      <c r="F448" t="s">
        <v>19</v>
      </c>
      <c r="G448" t="s">
        <v>1476</v>
      </c>
      <c r="H448" s="3" t="s">
        <v>21</v>
      </c>
      <c r="I448" t="s">
        <v>1171</v>
      </c>
      <c r="J448" t="s">
        <v>1475</v>
      </c>
      <c r="K448">
        <v>2</v>
      </c>
      <c r="L448">
        <v>300</v>
      </c>
      <c r="N448" t="s">
        <v>22</v>
      </c>
      <c r="P448" s="6">
        <v>515</v>
      </c>
      <c r="Q448" s="6" t="s">
        <v>1476</v>
      </c>
      <c r="R448" s="6" t="s">
        <v>1477</v>
      </c>
      <c r="T448" s="6">
        <v>154138</v>
      </c>
      <c r="U448" s="6" t="s">
        <v>3159</v>
      </c>
      <c r="V448" s="6" t="s">
        <v>3160</v>
      </c>
      <c r="W448" s="6"/>
      <c r="X448" s="6"/>
      <c r="Y448" s="6"/>
      <c r="Z448" t="s">
        <v>3156</v>
      </c>
    </row>
    <row r="449" spans="1:26">
      <c r="A449" s="1">
        <v>44299</v>
      </c>
      <c r="B449" s="2">
        <v>202104131114</v>
      </c>
      <c r="C449" t="s">
        <v>18</v>
      </c>
      <c r="D449" t="s">
        <v>5272</v>
      </c>
      <c r="E449" t="s">
        <v>3158</v>
      </c>
      <c r="F449" t="s">
        <v>19</v>
      </c>
      <c r="G449" t="s">
        <v>1476</v>
      </c>
      <c r="H449" s="3" t="s">
        <v>33</v>
      </c>
      <c r="I449" t="s">
        <v>1229</v>
      </c>
      <c r="J449" t="s">
        <v>1475</v>
      </c>
      <c r="K449">
        <v>1</v>
      </c>
      <c r="L449">
        <v>150</v>
      </c>
      <c r="N449" t="s">
        <v>34</v>
      </c>
      <c r="P449" s="6">
        <v>515</v>
      </c>
      <c r="Q449" s="6" t="s">
        <v>1476</v>
      </c>
      <c r="R449" s="6" t="s">
        <v>1477</v>
      </c>
      <c r="T449" s="6">
        <v>154138</v>
      </c>
      <c r="U449" s="6" t="s">
        <v>3159</v>
      </c>
      <c r="V449" s="6" t="s">
        <v>3160</v>
      </c>
      <c r="W449" s="6"/>
      <c r="X449" s="6"/>
      <c r="Y449" s="6"/>
      <c r="Z449" t="s">
        <v>3156</v>
      </c>
    </row>
    <row r="450" spans="1:26">
      <c r="A450" s="1">
        <v>44299</v>
      </c>
      <c r="B450" s="2">
        <v>202104131114</v>
      </c>
      <c r="C450" t="s">
        <v>18</v>
      </c>
      <c r="D450" t="s">
        <v>5272</v>
      </c>
      <c r="E450" t="s">
        <v>3158</v>
      </c>
      <c r="F450" t="s">
        <v>19</v>
      </c>
      <c r="G450" t="s">
        <v>1476</v>
      </c>
      <c r="H450" s="3" t="s">
        <v>1474</v>
      </c>
      <c r="J450" t="s">
        <v>1475</v>
      </c>
      <c r="K450">
        <v>1</v>
      </c>
      <c r="L450">
        <v>65</v>
      </c>
      <c r="P450" s="6"/>
      <c r="Q450" s="6"/>
      <c r="R450" s="6"/>
      <c r="T450" s="6"/>
      <c r="U450" s="6"/>
      <c r="V450" s="6"/>
      <c r="W450" s="6"/>
      <c r="X450" s="6"/>
      <c r="Y450" s="6"/>
      <c r="Z450"/>
    </row>
    <row r="451" spans="1:26">
      <c r="A451" s="1">
        <v>44299</v>
      </c>
      <c r="B451" s="2">
        <v>202104131115</v>
      </c>
      <c r="C451" t="s">
        <v>18</v>
      </c>
      <c r="D451" t="s">
        <v>5273</v>
      </c>
      <c r="E451" t="s">
        <v>3164</v>
      </c>
      <c r="F451" t="s">
        <v>19</v>
      </c>
      <c r="G451" t="s">
        <v>1960</v>
      </c>
      <c r="H451" s="3" t="s">
        <v>25</v>
      </c>
      <c r="I451" t="s">
        <v>1301</v>
      </c>
      <c r="J451" t="s">
        <v>1475</v>
      </c>
      <c r="K451">
        <v>1</v>
      </c>
      <c r="L451">
        <v>296</v>
      </c>
      <c r="N451" t="s">
        <v>26</v>
      </c>
      <c r="P451" s="6">
        <v>888</v>
      </c>
      <c r="Q451" s="6" t="s">
        <v>1960</v>
      </c>
      <c r="R451" s="6" t="s">
        <v>1961</v>
      </c>
      <c r="T451" s="6"/>
      <c r="U451" s="6"/>
      <c r="V451" s="6"/>
      <c r="W451" s="6">
        <v>604</v>
      </c>
      <c r="X451" s="6" t="s">
        <v>3165</v>
      </c>
      <c r="Y451" s="6"/>
      <c r="Z451" t="s">
        <v>3162</v>
      </c>
    </row>
    <row r="452" spans="1:26">
      <c r="A452" s="1">
        <v>44299</v>
      </c>
      <c r="B452" s="2">
        <v>202104131115</v>
      </c>
      <c r="C452" t="s">
        <v>18</v>
      </c>
      <c r="D452" t="s">
        <v>5273</v>
      </c>
      <c r="E452" t="s">
        <v>3164</v>
      </c>
      <c r="F452" t="s">
        <v>19</v>
      </c>
      <c r="G452" t="s">
        <v>1960</v>
      </c>
      <c r="H452" s="3" t="s">
        <v>27</v>
      </c>
      <c r="I452" t="s">
        <v>1230</v>
      </c>
      <c r="J452" t="s">
        <v>1475</v>
      </c>
      <c r="K452">
        <v>1</v>
      </c>
      <c r="L452">
        <v>296</v>
      </c>
      <c r="N452" t="s">
        <v>28</v>
      </c>
      <c r="P452" s="6">
        <v>888</v>
      </c>
      <c r="Q452" s="6" t="s">
        <v>1960</v>
      </c>
      <c r="R452" s="6" t="s">
        <v>1961</v>
      </c>
      <c r="T452" s="6"/>
      <c r="U452" s="6"/>
      <c r="V452" s="6"/>
      <c r="W452" s="6">
        <v>604</v>
      </c>
      <c r="X452" s="6" t="s">
        <v>3165</v>
      </c>
      <c r="Y452" s="6"/>
      <c r="Z452" t="s">
        <v>3162</v>
      </c>
    </row>
    <row r="453" spans="1:26">
      <c r="A453" s="1">
        <v>44299</v>
      </c>
      <c r="B453" s="2">
        <v>202104131115</v>
      </c>
      <c r="C453" t="s">
        <v>18</v>
      </c>
      <c r="D453" t="s">
        <v>5273</v>
      </c>
      <c r="E453" t="s">
        <v>3164</v>
      </c>
      <c r="F453" t="s">
        <v>19</v>
      </c>
      <c r="G453" t="s">
        <v>1960</v>
      </c>
      <c r="H453" s="3" t="s">
        <v>23</v>
      </c>
      <c r="I453" t="s">
        <v>1230</v>
      </c>
      <c r="J453" t="s">
        <v>1475</v>
      </c>
      <c r="K453">
        <v>1</v>
      </c>
      <c r="L453">
        <v>296</v>
      </c>
      <c r="N453" t="s">
        <v>24</v>
      </c>
      <c r="P453" s="6">
        <v>888</v>
      </c>
      <c r="Q453" s="6" t="s">
        <v>1960</v>
      </c>
      <c r="R453" s="6" t="s">
        <v>1961</v>
      </c>
      <c r="T453" s="6"/>
      <c r="U453" s="6"/>
      <c r="V453" s="6"/>
      <c r="W453" s="6">
        <v>604</v>
      </c>
      <c r="X453" s="6" t="s">
        <v>3165</v>
      </c>
      <c r="Y453" s="6"/>
      <c r="Z453" t="s">
        <v>3162</v>
      </c>
    </row>
    <row r="454" spans="1:26">
      <c r="A454" s="1">
        <v>44299</v>
      </c>
      <c r="B454" s="2">
        <v>202104131116</v>
      </c>
      <c r="C454" t="s">
        <v>18</v>
      </c>
      <c r="D454" t="s">
        <v>5274</v>
      </c>
      <c r="E454" t="s">
        <v>3169</v>
      </c>
      <c r="F454" t="s">
        <v>19</v>
      </c>
      <c r="G454" t="s">
        <v>1476</v>
      </c>
      <c r="H454" s="3">
        <v>4714781020800</v>
      </c>
      <c r="I454" t="s">
        <v>859</v>
      </c>
      <c r="J454" t="s">
        <v>425</v>
      </c>
      <c r="K454">
        <v>1</v>
      </c>
      <c r="L454">
        <v>128</v>
      </c>
      <c r="N454" t="s">
        <v>1509</v>
      </c>
      <c r="P454" s="6">
        <v>714</v>
      </c>
      <c r="Q454" s="6" t="s">
        <v>1476</v>
      </c>
      <c r="R454" s="6" t="s">
        <v>1477</v>
      </c>
      <c r="T454" s="6">
        <v>977164</v>
      </c>
      <c r="U454" s="6" t="s">
        <v>3170</v>
      </c>
      <c r="V454" s="6" t="s">
        <v>3171</v>
      </c>
      <c r="W454" s="6"/>
      <c r="X454" s="6"/>
      <c r="Y454" s="6"/>
      <c r="Z454" t="s">
        <v>3167</v>
      </c>
    </row>
    <row r="455" spans="1:26">
      <c r="A455" s="1">
        <v>44299</v>
      </c>
      <c r="B455" s="2">
        <v>202104131116</v>
      </c>
      <c r="C455" t="s">
        <v>18</v>
      </c>
      <c r="D455" t="s">
        <v>5274</v>
      </c>
      <c r="E455" t="s">
        <v>3169</v>
      </c>
      <c r="F455" t="s">
        <v>19</v>
      </c>
      <c r="G455" t="s">
        <v>1476</v>
      </c>
      <c r="H455" s="3">
        <v>4714781021005</v>
      </c>
      <c r="I455" t="s">
        <v>1385</v>
      </c>
      <c r="J455" t="s">
        <v>1475</v>
      </c>
      <c r="K455">
        <v>1</v>
      </c>
      <c r="L455">
        <v>133</v>
      </c>
      <c r="N455" t="s">
        <v>167</v>
      </c>
      <c r="P455" s="6">
        <v>714</v>
      </c>
      <c r="Q455" s="6" t="s">
        <v>1476</v>
      </c>
      <c r="R455" s="6" t="s">
        <v>1477</v>
      </c>
      <c r="T455" s="6">
        <v>977164</v>
      </c>
      <c r="U455" s="6" t="s">
        <v>3170</v>
      </c>
      <c r="V455" s="6" t="s">
        <v>3171</v>
      </c>
      <c r="W455" s="6"/>
      <c r="X455" s="6"/>
      <c r="Y455" s="6"/>
      <c r="Z455" t="s">
        <v>3167</v>
      </c>
    </row>
    <row r="456" spans="1:26">
      <c r="A456" s="1">
        <v>44299</v>
      </c>
      <c r="B456" s="2">
        <v>202104131116</v>
      </c>
      <c r="C456" t="s">
        <v>18</v>
      </c>
      <c r="D456" t="s">
        <v>5274</v>
      </c>
      <c r="E456" t="s">
        <v>3169</v>
      </c>
      <c r="F456" t="s">
        <v>19</v>
      </c>
      <c r="G456" t="s">
        <v>1476</v>
      </c>
      <c r="H456" s="3">
        <v>4714781021012</v>
      </c>
      <c r="I456" t="s">
        <v>1308</v>
      </c>
      <c r="J456" t="s">
        <v>1475</v>
      </c>
      <c r="K456">
        <v>1</v>
      </c>
      <c r="L456">
        <v>133</v>
      </c>
      <c r="N456" t="s">
        <v>168</v>
      </c>
      <c r="P456" s="6">
        <v>714</v>
      </c>
      <c r="Q456" s="6" t="s">
        <v>1476</v>
      </c>
      <c r="R456" s="6" t="s">
        <v>1477</v>
      </c>
      <c r="T456" s="6">
        <v>977164</v>
      </c>
      <c r="U456" s="6" t="s">
        <v>3170</v>
      </c>
      <c r="V456" s="6" t="s">
        <v>3171</v>
      </c>
      <c r="W456" s="6"/>
      <c r="X456" s="6"/>
      <c r="Y456" s="6"/>
      <c r="Z456" t="s">
        <v>3167</v>
      </c>
    </row>
    <row r="457" spans="1:26">
      <c r="A457" s="1">
        <v>44299</v>
      </c>
      <c r="B457" s="2">
        <v>202104131116</v>
      </c>
      <c r="C457" t="s">
        <v>18</v>
      </c>
      <c r="D457" t="s">
        <v>5274</v>
      </c>
      <c r="E457" t="s">
        <v>3169</v>
      </c>
      <c r="F457" t="s">
        <v>19</v>
      </c>
      <c r="G457" t="s">
        <v>1476</v>
      </c>
      <c r="H457" s="3">
        <v>4714781021029</v>
      </c>
      <c r="I457" t="s">
        <v>1308</v>
      </c>
      <c r="J457" t="s">
        <v>1475</v>
      </c>
      <c r="K457">
        <v>1</v>
      </c>
      <c r="L457">
        <v>133</v>
      </c>
      <c r="N457" t="s">
        <v>169</v>
      </c>
      <c r="P457" s="6">
        <v>714</v>
      </c>
      <c r="Q457" s="6" t="s">
        <v>1476</v>
      </c>
      <c r="R457" s="6" t="s">
        <v>1477</v>
      </c>
      <c r="T457" s="6">
        <v>977164</v>
      </c>
      <c r="U457" s="6" t="s">
        <v>3170</v>
      </c>
      <c r="V457" s="6" t="s">
        <v>3171</v>
      </c>
      <c r="W457" s="6"/>
      <c r="X457" s="6"/>
      <c r="Y457" s="6"/>
      <c r="Z457" t="s">
        <v>3167</v>
      </c>
    </row>
    <row r="458" spans="1:26">
      <c r="A458" s="1">
        <v>44299</v>
      </c>
      <c r="B458" s="2">
        <v>202104131116</v>
      </c>
      <c r="C458" t="s">
        <v>18</v>
      </c>
      <c r="D458" t="s">
        <v>5274</v>
      </c>
      <c r="E458" t="s">
        <v>3169</v>
      </c>
      <c r="F458" t="s">
        <v>19</v>
      </c>
      <c r="G458" t="s">
        <v>1476</v>
      </c>
      <c r="H458" s="3">
        <v>4714781020794</v>
      </c>
      <c r="I458" t="s">
        <v>135</v>
      </c>
      <c r="J458" t="s">
        <v>425</v>
      </c>
      <c r="K458">
        <v>1</v>
      </c>
      <c r="L458">
        <v>128</v>
      </c>
      <c r="N458" t="s">
        <v>1954</v>
      </c>
      <c r="P458" s="6">
        <v>714</v>
      </c>
      <c r="Q458" s="6" t="s">
        <v>1476</v>
      </c>
      <c r="R458" s="6" t="s">
        <v>1477</v>
      </c>
      <c r="T458" s="6">
        <v>977164</v>
      </c>
      <c r="U458" s="6" t="s">
        <v>3170</v>
      </c>
      <c r="V458" s="6" t="s">
        <v>3171</v>
      </c>
      <c r="W458" s="6"/>
      <c r="X458" s="6"/>
      <c r="Y458" s="6"/>
      <c r="Z458" t="s">
        <v>3167</v>
      </c>
    </row>
    <row r="459" spans="1:26">
      <c r="A459" s="1">
        <v>44299</v>
      </c>
      <c r="B459" s="2">
        <v>202104131116</v>
      </c>
      <c r="C459" t="s">
        <v>18</v>
      </c>
      <c r="D459" t="s">
        <v>5274</v>
      </c>
      <c r="E459" t="s">
        <v>3169</v>
      </c>
      <c r="F459" t="s">
        <v>19</v>
      </c>
      <c r="G459" t="s">
        <v>1476</v>
      </c>
      <c r="H459" s="3">
        <v>4714781020152</v>
      </c>
      <c r="I459" t="s">
        <v>1467</v>
      </c>
      <c r="J459" t="s">
        <v>425</v>
      </c>
      <c r="K459">
        <v>1</v>
      </c>
      <c r="L459">
        <v>59</v>
      </c>
      <c r="N459" t="s">
        <v>282</v>
      </c>
      <c r="P459" s="6">
        <v>714</v>
      </c>
      <c r="Q459" s="6" t="s">
        <v>1476</v>
      </c>
      <c r="R459" s="6" t="s">
        <v>1477</v>
      </c>
      <c r="T459" s="6">
        <v>977164</v>
      </c>
      <c r="U459" s="6" t="s">
        <v>3170</v>
      </c>
      <c r="V459" s="6" t="s">
        <v>3171</v>
      </c>
      <c r="W459" s="6"/>
      <c r="X459" s="6"/>
      <c r="Y459" s="6"/>
      <c r="Z459" t="s">
        <v>3167</v>
      </c>
    </row>
    <row r="460" spans="1:26">
      <c r="A460" s="1">
        <v>44299</v>
      </c>
      <c r="B460" s="2">
        <v>202104131117</v>
      </c>
      <c r="C460" t="s">
        <v>18</v>
      </c>
      <c r="D460" t="s">
        <v>5275</v>
      </c>
      <c r="E460" t="s">
        <v>3175</v>
      </c>
      <c r="F460" t="s">
        <v>19</v>
      </c>
      <c r="G460" t="s">
        <v>1476</v>
      </c>
      <c r="H460" s="3">
        <v>4714781021005</v>
      </c>
      <c r="I460" t="s">
        <v>1385</v>
      </c>
      <c r="J460" t="s">
        <v>1475</v>
      </c>
      <c r="K460">
        <v>2</v>
      </c>
      <c r="L460">
        <v>266</v>
      </c>
      <c r="N460" t="s">
        <v>167</v>
      </c>
      <c r="P460" s="6">
        <v>798</v>
      </c>
      <c r="Q460" s="6" t="s">
        <v>1476</v>
      </c>
      <c r="R460" s="6" t="s">
        <v>1477</v>
      </c>
      <c r="T460" s="6">
        <v>164489</v>
      </c>
      <c r="U460" s="6" t="s">
        <v>3176</v>
      </c>
      <c r="V460" s="6" t="s">
        <v>3177</v>
      </c>
      <c r="W460" s="6"/>
      <c r="X460" s="6"/>
      <c r="Y460" s="6"/>
      <c r="Z460" t="s">
        <v>3173</v>
      </c>
    </row>
    <row r="461" spans="1:26">
      <c r="A461" s="1">
        <v>44299</v>
      </c>
      <c r="B461" s="2">
        <v>202104131117</v>
      </c>
      <c r="C461" t="s">
        <v>18</v>
      </c>
      <c r="D461" t="s">
        <v>5275</v>
      </c>
      <c r="E461" t="s">
        <v>3175</v>
      </c>
      <c r="F461" t="s">
        <v>19</v>
      </c>
      <c r="G461" t="s">
        <v>1476</v>
      </c>
      <c r="H461" s="3">
        <v>4714781021012</v>
      </c>
      <c r="I461" t="s">
        <v>1308</v>
      </c>
      <c r="J461" t="s">
        <v>1475</v>
      </c>
      <c r="K461">
        <v>2</v>
      </c>
      <c r="L461">
        <v>266</v>
      </c>
      <c r="N461" t="s">
        <v>168</v>
      </c>
      <c r="P461" s="6">
        <v>798</v>
      </c>
      <c r="Q461" s="6" t="s">
        <v>1476</v>
      </c>
      <c r="R461" s="6" t="s">
        <v>1477</v>
      </c>
      <c r="T461" s="6">
        <v>164489</v>
      </c>
      <c r="U461" s="6" t="s">
        <v>3176</v>
      </c>
      <c r="V461" s="6" t="s">
        <v>3177</v>
      </c>
      <c r="W461" s="6"/>
      <c r="X461" s="6"/>
      <c r="Y461" s="6"/>
      <c r="Z461" t="s">
        <v>3173</v>
      </c>
    </row>
    <row r="462" spans="1:26">
      <c r="A462" s="1">
        <v>44299</v>
      </c>
      <c r="B462" s="2">
        <v>202104131117</v>
      </c>
      <c r="C462" t="s">
        <v>18</v>
      </c>
      <c r="D462" t="s">
        <v>5275</v>
      </c>
      <c r="E462" t="s">
        <v>3175</v>
      </c>
      <c r="F462" t="s">
        <v>19</v>
      </c>
      <c r="G462" t="s">
        <v>1476</v>
      </c>
      <c r="H462" s="3">
        <v>4714781021029</v>
      </c>
      <c r="I462" t="s">
        <v>1308</v>
      </c>
      <c r="J462" t="s">
        <v>1475</v>
      </c>
      <c r="K462">
        <v>2</v>
      </c>
      <c r="L462">
        <v>266</v>
      </c>
      <c r="N462" t="s">
        <v>169</v>
      </c>
      <c r="P462" s="6">
        <v>798</v>
      </c>
      <c r="Q462" s="6" t="s">
        <v>1476</v>
      </c>
      <c r="R462" s="6" t="s">
        <v>1477</v>
      </c>
      <c r="T462" s="6">
        <v>164489</v>
      </c>
      <c r="U462" s="6" t="s">
        <v>3176</v>
      </c>
      <c r="V462" s="6" t="s">
        <v>3177</v>
      </c>
      <c r="W462" s="6"/>
      <c r="X462" s="6"/>
      <c r="Y462" s="6"/>
      <c r="Z462" t="s">
        <v>3173</v>
      </c>
    </row>
    <row r="463" spans="1:26">
      <c r="A463" s="1">
        <v>44299</v>
      </c>
      <c r="B463" s="2">
        <v>202104131118</v>
      </c>
      <c r="C463" t="s">
        <v>18</v>
      </c>
      <c r="D463" t="s">
        <v>5276</v>
      </c>
      <c r="E463" t="s">
        <v>3181</v>
      </c>
      <c r="F463" t="s">
        <v>19</v>
      </c>
      <c r="G463" t="s">
        <v>1476</v>
      </c>
      <c r="H463" s="3" t="s">
        <v>52</v>
      </c>
      <c r="I463" t="s">
        <v>1472</v>
      </c>
      <c r="J463" t="s">
        <v>1475</v>
      </c>
      <c r="K463">
        <v>1</v>
      </c>
      <c r="L463">
        <v>400</v>
      </c>
      <c r="N463" t="s">
        <v>53</v>
      </c>
      <c r="P463" s="6">
        <v>593</v>
      </c>
      <c r="Q463" s="6" t="s">
        <v>1476</v>
      </c>
      <c r="R463" s="6" t="s">
        <v>1477</v>
      </c>
      <c r="T463" s="6">
        <v>180115</v>
      </c>
      <c r="U463" s="6" t="s">
        <v>3182</v>
      </c>
      <c r="V463" s="6" t="s">
        <v>3183</v>
      </c>
      <c r="W463" s="6"/>
      <c r="X463" s="6"/>
      <c r="Y463" s="6"/>
      <c r="Z463" t="s">
        <v>3179</v>
      </c>
    </row>
    <row r="464" spans="1:26">
      <c r="A464" s="1">
        <v>44299</v>
      </c>
      <c r="B464" s="2">
        <v>202104131118</v>
      </c>
      <c r="C464" t="s">
        <v>18</v>
      </c>
      <c r="D464" t="s">
        <v>5276</v>
      </c>
      <c r="E464" t="s">
        <v>3181</v>
      </c>
      <c r="F464" t="s">
        <v>19</v>
      </c>
      <c r="G464" t="s">
        <v>1476</v>
      </c>
      <c r="H464" s="3" t="s">
        <v>44</v>
      </c>
      <c r="I464" t="s">
        <v>158</v>
      </c>
      <c r="J464" t="s">
        <v>1475</v>
      </c>
      <c r="K464">
        <v>1</v>
      </c>
      <c r="L464">
        <v>128</v>
      </c>
      <c r="N464" t="s">
        <v>45</v>
      </c>
      <c r="P464" s="6">
        <v>593</v>
      </c>
      <c r="Q464" s="6" t="s">
        <v>1476</v>
      </c>
      <c r="R464" s="6" t="s">
        <v>1477</v>
      </c>
      <c r="T464" s="6">
        <v>180115</v>
      </c>
      <c r="U464" s="6" t="s">
        <v>3182</v>
      </c>
      <c r="V464" s="6" t="s">
        <v>3183</v>
      </c>
      <c r="W464" s="6"/>
      <c r="X464" s="6"/>
      <c r="Y464" s="6"/>
      <c r="Z464" t="s">
        <v>3179</v>
      </c>
    </row>
    <row r="465" spans="1:26">
      <c r="A465" s="1">
        <v>44299</v>
      </c>
      <c r="B465" s="2">
        <v>202104131118</v>
      </c>
      <c r="C465" t="s">
        <v>18</v>
      </c>
      <c r="D465" t="s">
        <v>5276</v>
      </c>
      <c r="E465" t="s">
        <v>3181</v>
      </c>
      <c r="F465" t="s">
        <v>19</v>
      </c>
      <c r="G465" t="s">
        <v>1476</v>
      </c>
      <c r="H465" s="3" t="s">
        <v>1474</v>
      </c>
      <c r="J465" t="s">
        <v>1475</v>
      </c>
      <c r="K465">
        <v>1</v>
      </c>
      <c r="L465">
        <v>65</v>
      </c>
      <c r="P465" s="6"/>
      <c r="Q465" s="6"/>
      <c r="R465" s="6"/>
      <c r="T465" s="6"/>
      <c r="U465" s="6"/>
      <c r="V465" s="6"/>
      <c r="W465" s="6"/>
      <c r="X465" s="6"/>
      <c r="Y465" s="6"/>
      <c r="Z465"/>
    </row>
    <row r="466" spans="1:26">
      <c r="A466" s="1">
        <v>44299</v>
      </c>
      <c r="B466" s="2">
        <v>202104131119</v>
      </c>
      <c r="C466" t="s">
        <v>18</v>
      </c>
      <c r="D466" t="s">
        <v>5277</v>
      </c>
      <c r="E466" t="s">
        <v>3187</v>
      </c>
      <c r="F466" t="s">
        <v>19</v>
      </c>
      <c r="G466" t="s">
        <v>1476</v>
      </c>
      <c r="H466" s="3" t="s">
        <v>420</v>
      </c>
      <c r="I466" t="s">
        <v>1385</v>
      </c>
      <c r="J466" t="s">
        <v>1475</v>
      </c>
      <c r="K466">
        <v>2</v>
      </c>
      <c r="L466">
        <v>266</v>
      </c>
      <c r="N466" t="s">
        <v>941</v>
      </c>
      <c r="P466" s="6">
        <v>464</v>
      </c>
      <c r="Q466" s="6" t="s">
        <v>1476</v>
      </c>
      <c r="R466" s="6" t="s">
        <v>1477</v>
      </c>
      <c r="T466" s="6">
        <v>144201</v>
      </c>
      <c r="U466" s="6" t="s">
        <v>3188</v>
      </c>
      <c r="V466" s="6" t="s">
        <v>3189</v>
      </c>
      <c r="W466" s="6"/>
      <c r="X466" s="6"/>
      <c r="Y466" s="6"/>
      <c r="Z466" t="s">
        <v>3185</v>
      </c>
    </row>
    <row r="467" spans="1:26">
      <c r="A467" s="1">
        <v>44299</v>
      </c>
      <c r="B467" s="2">
        <v>202104131119</v>
      </c>
      <c r="C467" t="s">
        <v>18</v>
      </c>
      <c r="D467" t="s">
        <v>5277</v>
      </c>
      <c r="E467" t="s">
        <v>3187</v>
      </c>
      <c r="F467" t="s">
        <v>19</v>
      </c>
      <c r="G467" t="s">
        <v>1476</v>
      </c>
      <c r="H467" s="3">
        <v>4714781021012</v>
      </c>
      <c r="I467" t="s">
        <v>1308</v>
      </c>
      <c r="J467" t="s">
        <v>1475</v>
      </c>
      <c r="K467">
        <v>1</v>
      </c>
      <c r="L467">
        <v>133</v>
      </c>
      <c r="N467" t="s">
        <v>939</v>
      </c>
      <c r="P467" s="6">
        <v>464</v>
      </c>
      <c r="Q467" s="6" t="s">
        <v>1476</v>
      </c>
      <c r="R467" s="6" t="s">
        <v>1477</v>
      </c>
      <c r="T467" s="6">
        <v>144201</v>
      </c>
      <c r="U467" s="6" t="s">
        <v>3188</v>
      </c>
      <c r="V467" s="6" t="s">
        <v>3189</v>
      </c>
      <c r="W467" s="6"/>
      <c r="X467" s="6"/>
      <c r="Y467" s="6"/>
      <c r="Z467" t="s">
        <v>3185</v>
      </c>
    </row>
    <row r="468" spans="1:26">
      <c r="A468" s="1">
        <v>44299</v>
      </c>
      <c r="B468" s="2">
        <v>202104131119</v>
      </c>
      <c r="C468" t="s">
        <v>18</v>
      </c>
      <c r="D468" t="s">
        <v>5277</v>
      </c>
      <c r="E468" t="s">
        <v>3187</v>
      </c>
      <c r="F468" t="s">
        <v>19</v>
      </c>
      <c r="G468" t="s">
        <v>1476</v>
      </c>
      <c r="H468" s="3" t="s">
        <v>1474</v>
      </c>
      <c r="J468" t="s">
        <v>1475</v>
      </c>
      <c r="K468">
        <v>1</v>
      </c>
      <c r="L468">
        <v>65</v>
      </c>
      <c r="P468" s="6"/>
      <c r="Q468" s="6"/>
      <c r="R468" s="6"/>
      <c r="T468" s="6"/>
      <c r="U468" s="6"/>
      <c r="V468" s="6"/>
      <c r="W468" s="6"/>
      <c r="X468" s="6"/>
      <c r="Y468" s="6"/>
      <c r="Z468"/>
    </row>
    <row r="469" spans="1:26">
      <c r="A469" s="1">
        <v>44299</v>
      </c>
      <c r="B469" s="2">
        <v>202104131120</v>
      </c>
      <c r="C469" t="s">
        <v>18</v>
      </c>
      <c r="D469" t="s">
        <v>5278</v>
      </c>
      <c r="E469" t="s">
        <v>3193</v>
      </c>
      <c r="F469" t="s">
        <v>19</v>
      </c>
      <c r="G469" t="s">
        <v>1960</v>
      </c>
      <c r="H469" s="3">
        <v>4714781021463</v>
      </c>
      <c r="I469" t="s">
        <v>1301</v>
      </c>
      <c r="J469" t="s">
        <v>425</v>
      </c>
      <c r="K469">
        <v>2</v>
      </c>
      <c r="L469">
        <v>240</v>
      </c>
      <c r="N469" t="s">
        <v>3102</v>
      </c>
      <c r="P469" s="6">
        <v>320</v>
      </c>
      <c r="Q469" s="6" t="s">
        <v>1960</v>
      </c>
      <c r="R469" s="6" t="s">
        <v>1961</v>
      </c>
      <c r="T469" s="6"/>
      <c r="U469" s="6"/>
      <c r="V469" s="6"/>
      <c r="W469" s="6">
        <v>600</v>
      </c>
      <c r="X469" s="6" t="s">
        <v>3194</v>
      </c>
      <c r="Y469" s="6"/>
      <c r="Z469" t="s">
        <v>3191</v>
      </c>
    </row>
    <row r="470" spans="1:26">
      <c r="A470" s="1">
        <v>44299</v>
      </c>
      <c r="B470" s="2">
        <v>202104131120</v>
      </c>
      <c r="C470" t="s">
        <v>18</v>
      </c>
      <c r="D470" t="s">
        <v>5278</v>
      </c>
      <c r="E470" t="s">
        <v>3193</v>
      </c>
      <c r="F470" t="s">
        <v>19</v>
      </c>
      <c r="G470" t="s">
        <v>1960</v>
      </c>
      <c r="H470" s="3" t="s">
        <v>1474</v>
      </c>
      <c r="J470" t="s">
        <v>1475</v>
      </c>
      <c r="K470">
        <v>1</v>
      </c>
      <c r="L470">
        <v>80</v>
      </c>
      <c r="P470" s="6"/>
      <c r="Q470" s="6"/>
      <c r="R470" s="6"/>
      <c r="T470" s="6"/>
      <c r="U470" s="6"/>
      <c r="V470" s="6"/>
      <c r="W470" s="6"/>
      <c r="X470" s="6"/>
      <c r="Y470" s="6"/>
      <c r="Z470"/>
    </row>
    <row r="471" spans="1:26">
      <c r="A471" s="1">
        <v>44299</v>
      </c>
      <c r="B471" s="2">
        <v>202104131121</v>
      </c>
      <c r="C471" t="s">
        <v>18</v>
      </c>
      <c r="D471" t="s">
        <v>5279</v>
      </c>
      <c r="E471" t="s">
        <v>3198</v>
      </c>
      <c r="F471" t="s">
        <v>19</v>
      </c>
      <c r="G471" t="s">
        <v>1476</v>
      </c>
      <c r="H471" s="3">
        <v>4714781021463</v>
      </c>
      <c r="I471" t="s">
        <v>1301</v>
      </c>
      <c r="J471" t="s">
        <v>425</v>
      </c>
      <c r="K471">
        <v>3</v>
      </c>
      <c r="L471">
        <v>360</v>
      </c>
      <c r="N471" t="s">
        <v>3102</v>
      </c>
      <c r="P471" s="6">
        <v>425</v>
      </c>
      <c r="Q471" s="6" t="s">
        <v>1476</v>
      </c>
      <c r="R471" s="6" t="s">
        <v>1477</v>
      </c>
      <c r="T471" s="6">
        <v>197308</v>
      </c>
      <c r="U471" s="6" t="s">
        <v>3199</v>
      </c>
      <c r="V471" s="6" t="s">
        <v>3200</v>
      </c>
      <c r="W471" s="6"/>
      <c r="X471" s="6"/>
      <c r="Y471" s="6"/>
      <c r="Z471" t="s">
        <v>3196</v>
      </c>
    </row>
    <row r="472" spans="1:26">
      <c r="A472" s="1">
        <v>44299</v>
      </c>
      <c r="B472" s="2">
        <v>202104131121</v>
      </c>
      <c r="C472" t="s">
        <v>18</v>
      </c>
      <c r="D472" t="s">
        <v>5279</v>
      </c>
      <c r="E472" t="s">
        <v>3198</v>
      </c>
      <c r="F472" t="s">
        <v>19</v>
      </c>
      <c r="G472" t="s">
        <v>1476</v>
      </c>
      <c r="H472" s="3" t="s">
        <v>1474</v>
      </c>
      <c r="J472" t="s">
        <v>1475</v>
      </c>
      <c r="K472">
        <v>1</v>
      </c>
      <c r="L472">
        <v>65</v>
      </c>
      <c r="P472" s="6"/>
      <c r="Q472" s="6"/>
      <c r="R472" s="6"/>
      <c r="T472" s="6"/>
      <c r="U472" s="6"/>
      <c r="V472" s="6"/>
      <c r="W472" s="6"/>
      <c r="X472" s="6"/>
      <c r="Y472" s="6"/>
      <c r="Z472"/>
    </row>
    <row r="473" spans="1:26">
      <c r="A473" s="1">
        <v>44299</v>
      </c>
      <c r="B473" s="2">
        <v>202104131122</v>
      </c>
      <c r="C473" t="s">
        <v>18</v>
      </c>
      <c r="D473" t="s">
        <v>5280</v>
      </c>
      <c r="E473" t="s">
        <v>3204</v>
      </c>
      <c r="F473" t="s">
        <v>19</v>
      </c>
      <c r="G473" t="s">
        <v>1476</v>
      </c>
      <c r="H473" s="3" t="s">
        <v>52</v>
      </c>
      <c r="I473" t="s">
        <v>1472</v>
      </c>
      <c r="J473" t="s">
        <v>1475</v>
      </c>
      <c r="K473">
        <v>1</v>
      </c>
      <c r="L473">
        <v>400</v>
      </c>
      <c r="N473" t="s">
        <v>53</v>
      </c>
      <c r="P473" s="6">
        <v>593</v>
      </c>
      <c r="Q473" s="6" t="s">
        <v>1476</v>
      </c>
      <c r="R473" s="6" t="s">
        <v>1477</v>
      </c>
      <c r="T473" s="6">
        <v>913159</v>
      </c>
      <c r="U473" s="6" t="s">
        <v>3205</v>
      </c>
      <c r="V473" s="6" t="s">
        <v>3206</v>
      </c>
      <c r="W473" s="6"/>
      <c r="X473" s="6"/>
      <c r="Y473" s="6"/>
      <c r="Z473" t="s">
        <v>3202</v>
      </c>
    </row>
    <row r="474" spans="1:26">
      <c r="A474" s="1">
        <v>44299</v>
      </c>
      <c r="B474" s="2">
        <v>202104131122</v>
      </c>
      <c r="C474" t="s">
        <v>18</v>
      </c>
      <c r="D474" t="s">
        <v>5280</v>
      </c>
      <c r="E474" t="s">
        <v>3204</v>
      </c>
      <c r="F474" t="s">
        <v>19</v>
      </c>
      <c r="G474" t="s">
        <v>1476</v>
      </c>
      <c r="H474" s="3" t="s">
        <v>44</v>
      </c>
      <c r="I474" t="s">
        <v>158</v>
      </c>
      <c r="J474" t="s">
        <v>1475</v>
      </c>
      <c r="K474">
        <v>1</v>
      </c>
      <c r="L474">
        <v>128</v>
      </c>
      <c r="N474" t="s">
        <v>45</v>
      </c>
      <c r="P474" s="6">
        <v>593</v>
      </c>
      <c r="Q474" s="6" t="s">
        <v>1476</v>
      </c>
      <c r="R474" s="6" t="s">
        <v>1477</v>
      </c>
      <c r="T474" s="6">
        <v>913159</v>
      </c>
      <c r="U474" s="6" t="s">
        <v>3205</v>
      </c>
      <c r="V474" s="6" t="s">
        <v>3206</v>
      </c>
      <c r="W474" s="6"/>
      <c r="X474" s="6"/>
      <c r="Y474" s="6"/>
      <c r="Z474" t="s">
        <v>3202</v>
      </c>
    </row>
    <row r="475" spans="1:26">
      <c r="A475" s="1">
        <v>44299</v>
      </c>
      <c r="B475" s="2">
        <v>202104131122</v>
      </c>
      <c r="C475" t="s">
        <v>18</v>
      </c>
      <c r="D475" t="s">
        <v>5280</v>
      </c>
      <c r="E475" t="s">
        <v>3204</v>
      </c>
      <c r="F475" t="s">
        <v>19</v>
      </c>
      <c r="G475" t="s">
        <v>1476</v>
      </c>
      <c r="H475" s="3" t="s">
        <v>1474</v>
      </c>
      <c r="J475" t="s">
        <v>1475</v>
      </c>
      <c r="K475">
        <v>1</v>
      </c>
      <c r="L475">
        <v>65</v>
      </c>
      <c r="P475" s="6"/>
      <c r="Q475" s="6"/>
      <c r="R475" s="6"/>
      <c r="T475" s="6"/>
      <c r="U475" s="6"/>
      <c r="V475" s="6"/>
      <c r="W475" s="6"/>
      <c r="X475" s="6"/>
      <c r="Y475" s="6"/>
      <c r="Z475"/>
    </row>
    <row r="476" spans="1:26">
      <c r="A476" s="1">
        <v>44299</v>
      </c>
      <c r="B476" s="2">
        <v>202104131123</v>
      </c>
      <c r="C476" t="s">
        <v>18</v>
      </c>
      <c r="D476" t="s">
        <v>5281</v>
      </c>
      <c r="E476" t="s">
        <v>3210</v>
      </c>
      <c r="F476" t="s">
        <v>19</v>
      </c>
      <c r="G476" t="s">
        <v>1476</v>
      </c>
      <c r="H476" s="3">
        <v>4714781021463</v>
      </c>
      <c r="I476" t="s">
        <v>1301</v>
      </c>
      <c r="J476" t="s">
        <v>425</v>
      </c>
      <c r="K476">
        <v>1</v>
      </c>
      <c r="L476">
        <v>120</v>
      </c>
      <c r="N476" t="s">
        <v>3102</v>
      </c>
      <c r="P476" s="6">
        <v>1168</v>
      </c>
      <c r="Q476" s="6" t="s">
        <v>1476</v>
      </c>
      <c r="R476" s="6" t="s">
        <v>1477</v>
      </c>
      <c r="T476" s="6">
        <v>169831</v>
      </c>
      <c r="U476" s="6" t="s">
        <v>3211</v>
      </c>
      <c r="V476" s="6" t="s">
        <v>3212</v>
      </c>
      <c r="W476" s="6"/>
      <c r="X476" s="6"/>
      <c r="Y476" s="6"/>
      <c r="Z476" t="s">
        <v>3208</v>
      </c>
    </row>
    <row r="477" spans="1:26">
      <c r="A477" s="1">
        <v>44299</v>
      </c>
      <c r="B477" s="2">
        <v>202104131123</v>
      </c>
      <c r="C477" t="s">
        <v>18</v>
      </c>
      <c r="D477" t="s">
        <v>5281</v>
      </c>
      <c r="E477" t="s">
        <v>3210</v>
      </c>
      <c r="F477" t="s">
        <v>19</v>
      </c>
      <c r="G477" t="s">
        <v>1476</v>
      </c>
      <c r="H477" s="3">
        <v>4714781020107</v>
      </c>
      <c r="I477" t="s">
        <v>1049</v>
      </c>
      <c r="J477" t="s">
        <v>425</v>
      </c>
      <c r="K477">
        <v>1</v>
      </c>
      <c r="L477">
        <v>399</v>
      </c>
      <c r="N477" t="s">
        <v>877</v>
      </c>
      <c r="P477" s="6">
        <v>1168</v>
      </c>
      <c r="Q477" s="6" t="s">
        <v>1476</v>
      </c>
      <c r="R477" s="6" t="s">
        <v>1477</v>
      </c>
      <c r="T477" s="6">
        <v>169831</v>
      </c>
      <c r="U477" s="6" t="s">
        <v>3211</v>
      </c>
      <c r="V477" s="6" t="s">
        <v>3212</v>
      </c>
      <c r="W477" s="6"/>
      <c r="X477" s="6"/>
      <c r="Y477" s="6"/>
      <c r="Z477" t="s">
        <v>3208</v>
      </c>
    </row>
    <row r="478" spans="1:26">
      <c r="A478" s="1">
        <v>44299</v>
      </c>
      <c r="B478" s="2">
        <v>202104131123</v>
      </c>
      <c r="C478" t="s">
        <v>18</v>
      </c>
      <c r="D478" t="s">
        <v>5281</v>
      </c>
      <c r="E478" t="s">
        <v>3210</v>
      </c>
      <c r="F478" t="s">
        <v>19</v>
      </c>
      <c r="G478" t="s">
        <v>1476</v>
      </c>
      <c r="H478" s="3">
        <v>4714781024723</v>
      </c>
      <c r="I478" t="s">
        <v>1301</v>
      </c>
      <c r="J478" t="s">
        <v>425</v>
      </c>
      <c r="K478">
        <v>1</v>
      </c>
      <c r="L478">
        <v>299</v>
      </c>
      <c r="N478" t="s">
        <v>1525</v>
      </c>
      <c r="P478" s="6">
        <v>1168</v>
      </c>
      <c r="Q478" s="6" t="s">
        <v>1476</v>
      </c>
      <c r="R478" s="6" t="s">
        <v>1477</v>
      </c>
      <c r="T478" s="6">
        <v>169831</v>
      </c>
      <c r="U478" s="6" t="s">
        <v>3211</v>
      </c>
      <c r="V478" s="6" t="s">
        <v>3212</v>
      </c>
      <c r="W478" s="6"/>
      <c r="X478" s="6"/>
      <c r="Y478" s="6"/>
      <c r="Z478" t="s">
        <v>3208</v>
      </c>
    </row>
    <row r="479" spans="1:26">
      <c r="A479" s="1">
        <v>44299</v>
      </c>
      <c r="B479" s="2">
        <v>202104131123</v>
      </c>
      <c r="C479" t="s">
        <v>18</v>
      </c>
      <c r="D479" t="s">
        <v>5281</v>
      </c>
      <c r="E479" t="s">
        <v>3210</v>
      </c>
      <c r="F479" t="s">
        <v>19</v>
      </c>
      <c r="G479" t="s">
        <v>1476</v>
      </c>
      <c r="H479" s="3">
        <v>4714781020831</v>
      </c>
      <c r="I479" t="s">
        <v>125</v>
      </c>
      <c r="J479" t="s">
        <v>425</v>
      </c>
      <c r="K479">
        <v>1</v>
      </c>
      <c r="L479">
        <v>350</v>
      </c>
      <c r="N479" t="s">
        <v>1974</v>
      </c>
      <c r="P479" s="6">
        <v>1168</v>
      </c>
      <c r="Q479" s="6" t="s">
        <v>1476</v>
      </c>
      <c r="R479" s="6" t="s">
        <v>1477</v>
      </c>
      <c r="T479" s="6">
        <v>169831</v>
      </c>
      <c r="U479" s="6" t="s">
        <v>3211</v>
      </c>
      <c r="V479" s="6" t="s">
        <v>3212</v>
      </c>
      <c r="W479" s="6"/>
      <c r="X479" s="6"/>
      <c r="Y479" s="6"/>
      <c r="Z479" t="s">
        <v>3208</v>
      </c>
    </row>
    <row r="480" spans="1:26">
      <c r="A480" s="1">
        <v>44299</v>
      </c>
      <c r="B480" s="2">
        <v>202104131124</v>
      </c>
      <c r="C480" t="s">
        <v>18</v>
      </c>
      <c r="D480" t="s">
        <v>5282</v>
      </c>
      <c r="E480" t="s">
        <v>3216</v>
      </c>
      <c r="F480" t="s">
        <v>19</v>
      </c>
      <c r="G480" t="s">
        <v>1940</v>
      </c>
      <c r="H480" s="3" t="s">
        <v>37</v>
      </c>
      <c r="I480" t="s">
        <v>1049</v>
      </c>
      <c r="J480" t="s">
        <v>1475</v>
      </c>
      <c r="K480">
        <v>1</v>
      </c>
      <c r="L480">
        <v>335</v>
      </c>
      <c r="N480" t="s">
        <v>38</v>
      </c>
      <c r="P480" s="6">
        <v>1005</v>
      </c>
      <c r="Q480" s="6" t="s">
        <v>1940</v>
      </c>
      <c r="R480" s="6" t="s">
        <v>1495</v>
      </c>
      <c r="T480" s="6"/>
      <c r="U480" s="6"/>
      <c r="V480" s="6"/>
      <c r="W480" s="6">
        <v>973</v>
      </c>
      <c r="X480" s="6" t="s">
        <v>3217</v>
      </c>
      <c r="Y480" s="6"/>
      <c r="Z480" t="s">
        <v>3214</v>
      </c>
    </row>
    <row r="481" spans="1:26">
      <c r="A481" s="1">
        <v>44299</v>
      </c>
      <c r="B481" s="2">
        <v>202104131124</v>
      </c>
      <c r="C481" t="s">
        <v>18</v>
      </c>
      <c r="D481" t="s">
        <v>5282</v>
      </c>
      <c r="E481" t="s">
        <v>3216</v>
      </c>
      <c r="F481" t="s">
        <v>19</v>
      </c>
      <c r="G481" t="s">
        <v>1940</v>
      </c>
      <c r="H481" s="3" t="s">
        <v>23</v>
      </c>
      <c r="I481" t="s">
        <v>1230</v>
      </c>
      <c r="J481" t="s">
        <v>1475</v>
      </c>
      <c r="K481">
        <v>1</v>
      </c>
      <c r="L481">
        <v>286</v>
      </c>
      <c r="N481" t="s">
        <v>24</v>
      </c>
      <c r="P481" s="6">
        <v>1005</v>
      </c>
      <c r="Q481" s="6" t="s">
        <v>1940</v>
      </c>
      <c r="R481" s="6" t="s">
        <v>1495</v>
      </c>
      <c r="T481" s="6"/>
      <c r="U481" s="6"/>
      <c r="V481" s="6"/>
      <c r="W481" s="6">
        <v>973</v>
      </c>
      <c r="X481" s="6" t="s">
        <v>3217</v>
      </c>
      <c r="Y481" s="6"/>
      <c r="Z481" t="s">
        <v>3214</v>
      </c>
    </row>
    <row r="482" spans="1:26">
      <c r="A482" s="1">
        <v>44299</v>
      </c>
      <c r="B482" s="2">
        <v>202104131124</v>
      </c>
      <c r="C482" t="s">
        <v>18</v>
      </c>
      <c r="D482" t="s">
        <v>5282</v>
      </c>
      <c r="E482" t="s">
        <v>3216</v>
      </c>
      <c r="F482" t="s">
        <v>19</v>
      </c>
      <c r="G482" t="s">
        <v>1940</v>
      </c>
      <c r="H482" s="3" t="s">
        <v>27</v>
      </c>
      <c r="I482" t="s">
        <v>1230</v>
      </c>
      <c r="J482" t="s">
        <v>1475</v>
      </c>
      <c r="K482">
        <v>1</v>
      </c>
      <c r="L482">
        <v>286</v>
      </c>
      <c r="N482" t="s">
        <v>28</v>
      </c>
      <c r="P482" s="6">
        <v>1005</v>
      </c>
      <c r="Q482" s="6" t="s">
        <v>1940</v>
      </c>
      <c r="R482" s="6" t="s">
        <v>1495</v>
      </c>
      <c r="T482" s="6"/>
      <c r="U482" s="6"/>
      <c r="V482" s="6"/>
      <c r="W482" s="6">
        <v>973</v>
      </c>
      <c r="X482" s="6" t="s">
        <v>3217</v>
      </c>
      <c r="Y482" s="6"/>
      <c r="Z482" t="s">
        <v>3214</v>
      </c>
    </row>
    <row r="483" spans="1:26">
      <c r="A483" s="1">
        <v>44299</v>
      </c>
      <c r="B483" s="2">
        <v>202104131124</v>
      </c>
      <c r="C483" t="s">
        <v>18</v>
      </c>
      <c r="D483" t="s">
        <v>5282</v>
      </c>
      <c r="E483" t="s">
        <v>3216</v>
      </c>
      <c r="F483" t="s">
        <v>19</v>
      </c>
      <c r="G483" t="s">
        <v>1940</v>
      </c>
      <c r="H483" s="3">
        <v>4714781020152</v>
      </c>
      <c r="I483" t="s">
        <v>1467</v>
      </c>
      <c r="J483" t="s">
        <v>425</v>
      </c>
      <c r="K483">
        <v>2</v>
      </c>
      <c r="L483">
        <v>98</v>
      </c>
      <c r="N483" t="s">
        <v>282</v>
      </c>
      <c r="P483" s="6">
        <v>1005</v>
      </c>
      <c r="Q483" s="6" t="s">
        <v>1940</v>
      </c>
      <c r="R483" s="6" t="s">
        <v>1495</v>
      </c>
      <c r="T483" s="6"/>
      <c r="U483" s="6"/>
      <c r="V483" s="6"/>
      <c r="W483" s="6">
        <v>973</v>
      </c>
      <c r="X483" s="6" t="s">
        <v>3217</v>
      </c>
      <c r="Y483" s="6"/>
      <c r="Z483" t="s">
        <v>3214</v>
      </c>
    </row>
    <row r="484" spans="1:26">
      <c r="A484" s="1">
        <v>44299</v>
      </c>
      <c r="B484" s="2">
        <v>202104131125</v>
      </c>
      <c r="C484" t="s">
        <v>18</v>
      </c>
      <c r="D484" t="s">
        <v>5283</v>
      </c>
      <c r="E484" t="s">
        <v>3221</v>
      </c>
      <c r="F484" t="s">
        <v>19</v>
      </c>
      <c r="G484" t="s">
        <v>1476</v>
      </c>
      <c r="H484" s="3" t="s">
        <v>37</v>
      </c>
      <c r="I484" t="s">
        <v>1049</v>
      </c>
      <c r="J484" t="s">
        <v>1475</v>
      </c>
      <c r="K484">
        <v>1</v>
      </c>
      <c r="L484">
        <v>336</v>
      </c>
      <c r="N484" t="s">
        <v>38</v>
      </c>
      <c r="P484" s="6">
        <v>959</v>
      </c>
      <c r="Q484" s="6" t="s">
        <v>1476</v>
      </c>
      <c r="R484" s="6" t="s">
        <v>1477</v>
      </c>
      <c r="T484" s="6">
        <v>169886</v>
      </c>
      <c r="U484" s="6" t="s">
        <v>3222</v>
      </c>
      <c r="V484" s="6" t="s">
        <v>3223</v>
      </c>
      <c r="W484" s="6"/>
      <c r="X484" s="6"/>
      <c r="Y484" s="6"/>
      <c r="Z484" t="s">
        <v>3219</v>
      </c>
    </row>
    <row r="485" spans="1:26">
      <c r="A485" s="1">
        <v>44299</v>
      </c>
      <c r="B485" s="2">
        <v>202104131125</v>
      </c>
      <c r="C485" t="s">
        <v>18</v>
      </c>
      <c r="D485" t="s">
        <v>5283</v>
      </c>
      <c r="E485" t="s">
        <v>3221</v>
      </c>
      <c r="F485" t="s">
        <v>19</v>
      </c>
      <c r="G485" t="s">
        <v>1476</v>
      </c>
      <c r="H485" s="3" t="s">
        <v>29</v>
      </c>
      <c r="I485" t="s">
        <v>2424</v>
      </c>
      <c r="J485" t="s">
        <v>1475</v>
      </c>
      <c r="K485">
        <v>1</v>
      </c>
      <c r="L485">
        <v>287</v>
      </c>
      <c r="N485" t="s">
        <v>30</v>
      </c>
      <c r="P485" s="6">
        <v>959</v>
      </c>
      <c r="Q485" s="6" t="s">
        <v>1476</v>
      </c>
      <c r="R485" s="6" t="s">
        <v>1477</v>
      </c>
      <c r="T485" s="6">
        <v>169886</v>
      </c>
      <c r="U485" s="6" t="s">
        <v>3222</v>
      </c>
      <c r="V485" s="6" t="s">
        <v>3223</v>
      </c>
      <c r="W485" s="6"/>
      <c r="X485" s="6"/>
      <c r="Y485" s="6"/>
      <c r="Z485" t="s">
        <v>3219</v>
      </c>
    </row>
    <row r="486" spans="1:26">
      <c r="A486" s="1">
        <v>44299</v>
      </c>
      <c r="B486" s="2">
        <v>202104131125</v>
      </c>
      <c r="C486" t="s">
        <v>18</v>
      </c>
      <c r="D486" t="s">
        <v>5283</v>
      </c>
      <c r="E486" t="s">
        <v>3221</v>
      </c>
      <c r="F486" t="s">
        <v>19</v>
      </c>
      <c r="G486" t="s">
        <v>1476</v>
      </c>
      <c r="H486" s="3" t="s">
        <v>27</v>
      </c>
      <c r="I486" t="s">
        <v>1230</v>
      </c>
      <c r="J486" t="s">
        <v>1475</v>
      </c>
      <c r="K486">
        <v>1</v>
      </c>
      <c r="L486">
        <v>287</v>
      </c>
      <c r="N486" t="s">
        <v>28</v>
      </c>
      <c r="P486" s="6">
        <v>959</v>
      </c>
      <c r="Q486" s="6" t="s">
        <v>1476</v>
      </c>
      <c r="R486" s="6" t="s">
        <v>1477</v>
      </c>
      <c r="T486" s="6">
        <v>169886</v>
      </c>
      <c r="U486" s="6" t="s">
        <v>3222</v>
      </c>
      <c r="V486" s="6" t="s">
        <v>3223</v>
      </c>
      <c r="W486" s="6"/>
      <c r="X486" s="6"/>
      <c r="Y486" s="6"/>
      <c r="Z486" t="s">
        <v>3219</v>
      </c>
    </row>
    <row r="487" spans="1:26">
      <c r="A487" s="1">
        <v>44299</v>
      </c>
      <c r="B487" s="2">
        <v>202104131125</v>
      </c>
      <c r="C487" t="s">
        <v>18</v>
      </c>
      <c r="D487" t="s">
        <v>5283</v>
      </c>
      <c r="E487" t="s">
        <v>3221</v>
      </c>
      <c r="F487" t="s">
        <v>19</v>
      </c>
      <c r="G487" t="s">
        <v>1476</v>
      </c>
      <c r="H487" s="3">
        <v>4714781020152</v>
      </c>
      <c r="I487" t="s">
        <v>1467</v>
      </c>
      <c r="J487" t="s">
        <v>425</v>
      </c>
      <c r="K487">
        <v>1</v>
      </c>
      <c r="L487">
        <v>49</v>
      </c>
      <c r="N487" t="s">
        <v>282</v>
      </c>
      <c r="P487" s="6">
        <v>959</v>
      </c>
      <c r="Q487" s="6" t="s">
        <v>1476</v>
      </c>
      <c r="R487" s="6" t="s">
        <v>1477</v>
      </c>
      <c r="T487" s="6">
        <v>169886</v>
      </c>
      <c r="U487" s="6" t="s">
        <v>3222</v>
      </c>
      <c r="V487" s="6" t="s">
        <v>3223</v>
      </c>
      <c r="W487" s="6"/>
      <c r="X487" s="6"/>
      <c r="Y487" s="6"/>
      <c r="Z487" t="s">
        <v>3219</v>
      </c>
    </row>
    <row r="488" spans="1:26">
      <c r="A488" s="1">
        <v>44299</v>
      </c>
      <c r="B488" s="2">
        <v>202104131126</v>
      </c>
      <c r="C488" t="s">
        <v>18</v>
      </c>
      <c r="D488" t="s">
        <v>5284</v>
      </c>
      <c r="E488" t="s">
        <v>3227</v>
      </c>
      <c r="F488" t="s">
        <v>19</v>
      </c>
      <c r="G488" t="s">
        <v>1940</v>
      </c>
      <c r="H488" s="3">
        <v>4714781021463</v>
      </c>
      <c r="I488" t="s">
        <v>1301</v>
      </c>
      <c r="J488" t="s">
        <v>425</v>
      </c>
      <c r="K488">
        <v>2</v>
      </c>
      <c r="L488">
        <v>240</v>
      </c>
      <c r="N488" t="s">
        <v>3102</v>
      </c>
      <c r="P488" s="6">
        <v>1038</v>
      </c>
      <c r="Q488" s="6" t="s">
        <v>1940</v>
      </c>
      <c r="R488" s="6" t="s">
        <v>1048</v>
      </c>
      <c r="T488" s="6"/>
      <c r="U488" s="6"/>
      <c r="V488" s="6"/>
      <c r="W488" s="6">
        <v>221</v>
      </c>
      <c r="X488" s="6" t="s">
        <v>3228</v>
      </c>
      <c r="Y488" s="6"/>
      <c r="Z488" t="s">
        <v>3225</v>
      </c>
    </row>
    <row r="489" spans="1:26">
      <c r="A489" s="1">
        <v>44299</v>
      </c>
      <c r="B489" s="2">
        <v>202104131126</v>
      </c>
      <c r="C489" t="s">
        <v>18</v>
      </c>
      <c r="D489" t="s">
        <v>5284</v>
      </c>
      <c r="E489" t="s">
        <v>3227</v>
      </c>
      <c r="F489" t="s">
        <v>19</v>
      </c>
      <c r="G489" t="s">
        <v>1940</v>
      </c>
      <c r="H489" s="3">
        <v>4714781020107</v>
      </c>
      <c r="I489" t="s">
        <v>1049</v>
      </c>
      <c r="J489" t="s">
        <v>425</v>
      </c>
      <c r="K489">
        <v>2</v>
      </c>
      <c r="L489">
        <v>798</v>
      </c>
      <c r="N489" t="s">
        <v>877</v>
      </c>
      <c r="P489" s="6">
        <v>1038</v>
      </c>
      <c r="Q489" s="6" t="s">
        <v>1940</v>
      </c>
      <c r="R489" s="6" t="s">
        <v>1048</v>
      </c>
      <c r="T489" s="6"/>
      <c r="U489" s="6"/>
      <c r="V489" s="6"/>
      <c r="W489" s="6">
        <v>221</v>
      </c>
      <c r="X489" s="6" t="s">
        <v>3228</v>
      </c>
      <c r="Y489" s="6"/>
      <c r="Z489" t="s">
        <v>3225</v>
      </c>
    </row>
    <row r="490" spans="1:26">
      <c r="A490" s="1">
        <v>44299</v>
      </c>
      <c r="B490" s="2">
        <v>202104131127</v>
      </c>
      <c r="C490" t="s">
        <v>18</v>
      </c>
      <c r="D490" t="s">
        <v>5285</v>
      </c>
      <c r="E490" t="s">
        <v>3232</v>
      </c>
      <c r="F490" t="s">
        <v>19</v>
      </c>
      <c r="G490" t="s">
        <v>1940</v>
      </c>
      <c r="H490" s="3">
        <v>4714781020817</v>
      </c>
      <c r="I490" t="s">
        <v>859</v>
      </c>
      <c r="J490" t="s">
        <v>425</v>
      </c>
      <c r="K490">
        <v>6</v>
      </c>
      <c r="L490">
        <v>768</v>
      </c>
      <c r="N490" t="s">
        <v>1967</v>
      </c>
      <c r="P490" s="6">
        <v>768</v>
      </c>
      <c r="Q490" s="6" t="s">
        <v>1940</v>
      </c>
      <c r="R490" s="6" t="s">
        <v>1048</v>
      </c>
      <c r="T490" s="6"/>
      <c r="U490" s="6"/>
      <c r="V490" s="6"/>
      <c r="W490" s="6">
        <v>302</v>
      </c>
      <c r="X490" s="6" t="s">
        <v>3233</v>
      </c>
      <c r="Y490" s="6"/>
      <c r="Z490" t="s">
        <v>3230</v>
      </c>
    </row>
    <row r="491" spans="1:26">
      <c r="A491" s="1">
        <v>44299</v>
      </c>
      <c r="B491" s="2">
        <v>202104131128</v>
      </c>
      <c r="C491" t="s">
        <v>18</v>
      </c>
      <c r="D491" t="s">
        <v>5286</v>
      </c>
      <c r="E491" t="s">
        <v>3237</v>
      </c>
      <c r="F491" t="s">
        <v>19</v>
      </c>
      <c r="G491" t="s">
        <v>1476</v>
      </c>
      <c r="H491" s="3" t="s">
        <v>420</v>
      </c>
      <c r="I491" t="s">
        <v>1385</v>
      </c>
      <c r="J491" t="s">
        <v>1475</v>
      </c>
      <c r="K491">
        <v>2</v>
      </c>
      <c r="L491">
        <v>266</v>
      </c>
      <c r="N491" t="s">
        <v>941</v>
      </c>
      <c r="P491" s="6">
        <v>994</v>
      </c>
      <c r="Q491" s="6" t="s">
        <v>1476</v>
      </c>
      <c r="R491" s="6" t="s">
        <v>1477</v>
      </c>
      <c r="T491" s="6">
        <v>193085</v>
      </c>
      <c r="U491" s="6" t="s">
        <v>3238</v>
      </c>
      <c r="V491" s="6" t="s">
        <v>3239</v>
      </c>
      <c r="W491" s="6"/>
      <c r="X491" s="6"/>
      <c r="Y491" s="6"/>
      <c r="Z491" t="s">
        <v>3235</v>
      </c>
    </row>
    <row r="492" spans="1:26">
      <c r="A492" s="1">
        <v>44299</v>
      </c>
      <c r="B492" s="2">
        <v>202104131128</v>
      </c>
      <c r="C492" t="s">
        <v>18</v>
      </c>
      <c r="D492" t="s">
        <v>5286</v>
      </c>
      <c r="E492" t="s">
        <v>3237</v>
      </c>
      <c r="F492" t="s">
        <v>19</v>
      </c>
      <c r="G492" t="s">
        <v>1476</v>
      </c>
      <c r="H492" s="3">
        <v>4714781021012</v>
      </c>
      <c r="I492" t="s">
        <v>1308</v>
      </c>
      <c r="J492" t="s">
        <v>1475</v>
      </c>
      <c r="K492">
        <v>1</v>
      </c>
      <c r="L492">
        <v>133</v>
      </c>
      <c r="N492" t="s">
        <v>939</v>
      </c>
      <c r="P492" s="6">
        <v>994</v>
      </c>
      <c r="Q492" s="6" t="s">
        <v>1476</v>
      </c>
      <c r="R492" s="6" t="s">
        <v>1477</v>
      </c>
      <c r="T492" s="6">
        <v>193085</v>
      </c>
      <c r="U492" s="6" t="s">
        <v>3238</v>
      </c>
      <c r="V492" s="6" t="s">
        <v>3239</v>
      </c>
      <c r="W492" s="6"/>
      <c r="X492" s="6"/>
      <c r="Y492" s="6"/>
      <c r="Z492" t="s">
        <v>3235</v>
      </c>
    </row>
    <row r="493" spans="1:26">
      <c r="A493" s="1">
        <v>44299</v>
      </c>
      <c r="B493" s="2">
        <v>202104131128</v>
      </c>
      <c r="C493" t="s">
        <v>18</v>
      </c>
      <c r="D493" t="s">
        <v>5286</v>
      </c>
      <c r="E493" t="s">
        <v>3237</v>
      </c>
      <c r="F493" t="s">
        <v>19</v>
      </c>
      <c r="G493" t="s">
        <v>1476</v>
      </c>
      <c r="H493" s="3">
        <v>4714781020954</v>
      </c>
      <c r="I493" t="s">
        <v>145</v>
      </c>
      <c r="J493" t="s">
        <v>425</v>
      </c>
      <c r="K493">
        <v>1</v>
      </c>
      <c r="L493">
        <v>145</v>
      </c>
      <c r="N493" t="s">
        <v>1497</v>
      </c>
      <c r="P493" s="6">
        <v>994</v>
      </c>
      <c r="Q493" s="6" t="s">
        <v>1476</v>
      </c>
      <c r="R493" s="6" t="s">
        <v>1477</v>
      </c>
      <c r="T493" s="6">
        <v>193085</v>
      </c>
      <c r="U493" s="6" t="s">
        <v>3238</v>
      </c>
      <c r="V493" s="6" t="s">
        <v>3239</v>
      </c>
      <c r="W493" s="6"/>
      <c r="X493" s="6"/>
      <c r="Y493" s="6"/>
      <c r="Z493" t="s">
        <v>3235</v>
      </c>
    </row>
    <row r="494" spans="1:26">
      <c r="A494" s="1">
        <v>44299</v>
      </c>
      <c r="B494" s="2">
        <v>202104131128</v>
      </c>
      <c r="C494" t="s">
        <v>18</v>
      </c>
      <c r="D494" t="s">
        <v>5286</v>
      </c>
      <c r="E494" t="s">
        <v>3237</v>
      </c>
      <c r="F494" t="s">
        <v>19</v>
      </c>
      <c r="G494" t="s">
        <v>1476</v>
      </c>
      <c r="H494" s="3" t="s">
        <v>33</v>
      </c>
      <c r="I494" t="s">
        <v>1229</v>
      </c>
      <c r="J494" t="s">
        <v>1475</v>
      </c>
      <c r="K494">
        <v>2</v>
      </c>
      <c r="L494">
        <v>300</v>
      </c>
      <c r="N494" t="s">
        <v>34</v>
      </c>
      <c r="P494" s="6">
        <v>994</v>
      </c>
      <c r="Q494" s="6" t="s">
        <v>1476</v>
      </c>
      <c r="R494" s="6" t="s">
        <v>1477</v>
      </c>
      <c r="T494" s="6">
        <v>193085</v>
      </c>
      <c r="U494" s="6" t="s">
        <v>3238</v>
      </c>
      <c r="V494" s="6" t="s">
        <v>3239</v>
      </c>
      <c r="W494" s="6"/>
      <c r="X494" s="6"/>
      <c r="Y494" s="6"/>
      <c r="Z494" t="s">
        <v>3235</v>
      </c>
    </row>
    <row r="495" spans="1:26">
      <c r="A495" s="1">
        <v>44299</v>
      </c>
      <c r="B495" s="2">
        <v>202104131128</v>
      </c>
      <c r="C495" t="s">
        <v>18</v>
      </c>
      <c r="D495" t="s">
        <v>5286</v>
      </c>
      <c r="E495" t="s">
        <v>3237</v>
      </c>
      <c r="F495" t="s">
        <v>19</v>
      </c>
      <c r="G495" t="s">
        <v>1476</v>
      </c>
      <c r="H495" s="3" t="s">
        <v>35</v>
      </c>
      <c r="I495" t="s">
        <v>1171</v>
      </c>
      <c r="J495" t="s">
        <v>1475</v>
      </c>
      <c r="K495">
        <v>1</v>
      </c>
      <c r="L495">
        <v>150</v>
      </c>
      <c r="N495" t="s">
        <v>36</v>
      </c>
      <c r="P495" s="6">
        <v>994</v>
      </c>
      <c r="Q495" s="6" t="s">
        <v>1476</v>
      </c>
      <c r="R495" s="6" t="s">
        <v>1477</v>
      </c>
      <c r="T495" s="6">
        <v>193085</v>
      </c>
      <c r="U495" s="6" t="s">
        <v>3238</v>
      </c>
      <c r="V495" s="6" t="s">
        <v>3239</v>
      </c>
      <c r="W495" s="6"/>
      <c r="X495" s="6"/>
      <c r="Y495" s="6"/>
      <c r="Z495" t="s">
        <v>3235</v>
      </c>
    </row>
    <row r="496" spans="1:26">
      <c r="A496" s="1">
        <v>44299</v>
      </c>
      <c r="B496" s="2">
        <v>202104131129</v>
      </c>
      <c r="C496" t="s">
        <v>18</v>
      </c>
      <c r="D496" t="s">
        <v>2492</v>
      </c>
      <c r="E496" t="s">
        <v>3242</v>
      </c>
      <c r="F496" t="s">
        <v>19</v>
      </c>
      <c r="G496" t="s">
        <v>1476</v>
      </c>
      <c r="H496" s="3">
        <v>4714781021463</v>
      </c>
      <c r="I496" t="s">
        <v>1301</v>
      </c>
      <c r="J496" t="s">
        <v>425</v>
      </c>
      <c r="K496">
        <v>2</v>
      </c>
      <c r="L496">
        <v>240</v>
      </c>
      <c r="N496" t="s">
        <v>3102</v>
      </c>
      <c r="P496" s="6">
        <v>305</v>
      </c>
      <c r="Q496" s="6" t="s">
        <v>1476</v>
      </c>
      <c r="R496" s="6" t="s">
        <v>1477</v>
      </c>
      <c r="T496" s="6">
        <v>149310</v>
      </c>
      <c r="U496" s="6" t="s">
        <v>2480</v>
      </c>
      <c r="V496" s="6" t="s">
        <v>2481</v>
      </c>
      <c r="W496" s="6"/>
      <c r="X496" s="6"/>
      <c r="Y496" s="6"/>
      <c r="Z496" t="s">
        <v>3241</v>
      </c>
    </row>
    <row r="497" spans="1:26">
      <c r="A497" s="1">
        <v>44299</v>
      </c>
      <c r="B497" s="2">
        <v>202104131129</v>
      </c>
      <c r="C497" t="s">
        <v>18</v>
      </c>
      <c r="D497" t="s">
        <v>2492</v>
      </c>
      <c r="E497" t="s">
        <v>3242</v>
      </c>
      <c r="F497" t="s">
        <v>19</v>
      </c>
      <c r="G497" t="s">
        <v>1476</v>
      </c>
      <c r="H497" s="3" t="s">
        <v>1474</v>
      </c>
      <c r="J497" t="s">
        <v>1475</v>
      </c>
      <c r="K497">
        <v>1</v>
      </c>
      <c r="L497">
        <v>65</v>
      </c>
      <c r="P497" s="6"/>
      <c r="Q497" s="6"/>
      <c r="R497" s="6"/>
      <c r="T497" s="6"/>
      <c r="U497" s="6"/>
      <c r="V497" s="6"/>
      <c r="W497" s="6"/>
      <c r="X497" s="6"/>
      <c r="Y497" s="6"/>
      <c r="Z497"/>
    </row>
    <row r="498" spans="1:26">
      <c r="A498" s="1">
        <v>44299</v>
      </c>
      <c r="B498" s="2">
        <v>202104131130</v>
      </c>
      <c r="C498" t="s">
        <v>18</v>
      </c>
      <c r="D498" t="s">
        <v>5287</v>
      </c>
      <c r="E498" t="s">
        <v>3246</v>
      </c>
      <c r="F498" t="s">
        <v>19</v>
      </c>
      <c r="G498" t="s">
        <v>1476</v>
      </c>
      <c r="H498" s="3">
        <v>4714781021005</v>
      </c>
      <c r="I498" t="s">
        <v>1385</v>
      </c>
      <c r="J498" t="s">
        <v>1475</v>
      </c>
      <c r="K498">
        <v>3</v>
      </c>
      <c r="L498">
        <v>399</v>
      </c>
      <c r="N498" t="s">
        <v>167</v>
      </c>
      <c r="P498" s="6">
        <v>938</v>
      </c>
      <c r="Q498" s="6" t="s">
        <v>1476</v>
      </c>
      <c r="R498" s="6" t="s">
        <v>1477</v>
      </c>
      <c r="T498" s="6">
        <v>174213</v>
      </c>
      <c r="U498" s="6" t="s">
        <v>3247</v>
      </c>
      <c r="V498" s="6" t="s">
        <v>3248</v>
      </c>
      <c r="W498" s="6"/>
      <c r="X498" s="6"/>
      <c r="Y498" s="6"/>
      <c r="Z498" t="s">
        <v>3244</v>
      </c>
    </row>
    <row r="499" spans="1:26">
      <c r="A499" s="1">
        <v>44299</v>
      </c>
      <c r="B499" s="2">
        <v>202104131130</v>
      </c>
      <c r="C499" t="s">
        <v>18</v>
      </c>
      <c r="D499" t="s">
        <v>5287</v>
      </c>
      <c r="E499" t="s">
        <v>3246</v>
      </c>
      <c r="F499" t="s">
        <v>19</v>
      </c>
      <c r="G499" t="s">
        <v>1476</v>
      </c>
      <c r="H499" s="3" t="s">
        <v>129</v>
      </c>
      <c r="I499" t="s">
        <v>2424</v>
      </c>
      <c r="J499" t="s">
        <v>1475</v>
      </c>
      <c r="K499">
        <v>1</v>
      </c>
      <c r="L499">
        <v>340</v>
      </c>
      <c r="N499" t="s">
        <v>291</v>
      </c>
      <c r="P499" s="6">
        <v>938</v>
      </c>
      <c r="Q499" s="6" t="s">
        <v>1476</v>
      </c>
      <c r="R499" s="6" t="s">
        <v>1477</v>
      </c>
      <c r="T499" s="6">
        <v>174213</v>
      </c>
      <c r="U499" s="6" t="s">
        <v>3247</v>
      </c>
      <c r="V499" s="6" t="s">
        <v>3248</v>
      </c>
      <c r="W499" s="6"/>
      <c r="X499" s="6"/>
      <c r="Y499" s="6"/>
      <c r="Z499" t="s">
        <v>3244</v>
      </c>
    </row>
    <row r="500" spans="1:26">
      <c r="A500" s="1">
        <v>44299</v>
      </c>
      <c r="B500" s="2">
        <v>202104131130</v>
      </c>
      <c r="C500" t="s">
        <v>18</v>
      </c>
      <c r="D500" t="s">
        <v>5287</v>
      </c>
      <c r="E500" t="s">
        <v>3246</v>
      </c>
      <c r="F500" t="s">
        <v>19</v>
      </c>
      <c r="G500" t="s">
        <v>1476</v>
      </c>
      <c r="H500" s="3" t="s">
        <v>127</v>
      </c>
      <c r="I500" t="s">
        <v>5159</v>
      </c>
      <c r="J500" t="s">
        <v>1475</v>
      </c>
      <c r="K500">
        <v>1</v>
      </c>
      <c r="L500">
        <v>140</v>
      </c>
      <c r="N500" t="s">
        <v>287</v>
      </c>
      <c r="P500" s="6">
        <v>938</v>
      </c>
      <c r="Q500" s="6" t="s">
        <v>1476</v>
      </c>
      <c r="R500" s="6" t="s">
        <v>1477</v>
      </c>
      <c r="T500" s="6">
        <v>174213</v>
      </c>
      <c r="U500" s="6" t="s">
        <v>3247</v>
      </c>
      <c r="V500" s="6" t="s">
        <v>3248</v>
      </c>
      <c r="W500" s="6"/>
      <c r="X500" s="6"/>
      <c r="Y500" s="6"/>
      <c r="Z500" t="s">
        <v>3244</v>
      </c>
    </row>
    <row r="501" spans="1:26">
      <c r="A501" s="1">
        <v>44299</v>
      </c>
      <c r="B501" s="2">
        <v>202104131130</v>
      </c>
      <c r="C501" t="s">
        <v>18</v>
      </c>
      <c r="D501" t="s">
        <v>5287</v>
      </c>
      <c r="E501" t="s">
        <v>3246</v>
      </c>
      <c r="F501" t="s">
        <v>19</v>
      </c>
      <c r="G501" t="s">
        <v>1476</v>
      </c>
      <c r="H501" s="3">
        <v>4714781021234</v>
      </c>
      <c r="I501" t="s">
        <v>1385</v>
      </c>
      <c r="J501" t="s">
        <v>425</v>
      </c>
      <c r="K501">
        <v>1</v>
      </c>
      <c r="L501">
        <v>59</v>
      </c>
      <c r="N501" t="s">
        <v>2412</v>
      </c>
      <c r="P501" s="6">
        <v>938</v>
      </c>
      <c r="Q501" s="6" t="s">
        <v>1476</v>
      </c>
      <c r="R501" s="6" t="s">
        <v>1477</v>
      </c>
      <c r="T501" s="6">
        <v>174213</v>
      </c>
      <c r="U501" s="6" t="s">
        <v>3247</v>
      </c>
      <c r="V501" s="6" t="s">
        <v>3248</v>
      </c>
      <c r="W501" s="6"/>
      <c r="X501" s="6"/>
      <c r="Y501" s="6"/>
      <c r="Z501" t="s">
        <v>3244</v>
      </c>
    </row>
    <row r="502" spans="1:26">
      <c r="A502" s="1">
        <v>44299</v>
      </c>
      <c r="B502" s="2">
        <v>202104131131</v>
      </c>
      <c r="C502" t="s">
        <v>18</v>
      </c>
      <c r="D502" t="s">
        <v>5288</v>
      </c>
      <c r="E502" t="s">
        <v>3253</v>
      </c>
      <c r="F502" t="s">
        <v>19</v>
      </c>
      <c r="G502" t="s">
        <v>1940</v>
      </c>
      <c r="H502" s="3">
        <v>4714781021005</v>
      </c>
      <c r="I502" t="s">
        <v>1385</v>
      </c>
      <c r="J502" t="s">
        <v>1475</v>
      </c>
      <c r="K502">
        <v>2</v>
      </c>
      <c r="L502">
        <v>266</v>
      </c>
      <c r="N502" t="s">
        <v>167</v>
      </c>
      <c r="P502" s="6">
        <v>798</v>
      </c>
      <c r="Q502" s="6" t="s">
        <v>1940</v>
      </c>
      <c r="R502" s="6" t="s">
        <v>1048</v>
      </c>
      <c r="T502" s="6"/>
      <c r="U502" s="6"/>
      <c r="V502" s="6"/>
      <c r="W502" s="6">
        <v>701</v>
      </c>
      <c r="X502" s="6" t="s">
        <v>3254</v>
      </c>
      <c r="Y502" s="6"/>
      <c r="Z502" t="s">
        <v>3251</v>
      </c>
    </row>
    <row r="503" spans="1:26">
      <c r="A503" s="1">
        <v>44299</v>
      </c>
      <c r="B503" s="2">
        <v>202104131131</v>
      </c>
      <c r="C503" t="s">
        <v>18</v>
      </c>
      <c r="D503" t="s">
        <v>5288</v>
      </c>
      <c r="E503" t="s">
        <v>3253</v>
      </c>
      <c r="F503" t="s">
        <v>19</v>
      </c>
      <c r="G503" t="s">
        <v>1940</v>
      </c>
      <c r="H503" s="3">
        <v>4714781021012</v>
      </c>
      <c r="I503" t="s">
        <v>1308</v>
      </c>
      <c r="J503" t="s">
        <v>1475</v>
      </c>
      <c r="K503">
        <v>2</v>
      </c>
      <c r="L503">
        <v>266</v>
      </c>
      <c r="N503" t="s">
        <v>168</v>
      </c>
      <c r="P503" s="6">
        <v>798</v>
      </c>
      <c r="Q503" s="6" t="s">
        <v>1940</v>
      </c>
      <c r="R503" s="6" t="s">
        <v>1048</v>
      </c>
      <c r="T503" s="6"/>
      <c r="U503" s="6"/>
      <c r="V503" s="6"/>
      <c r="W503" s="6">
        <v>701</v>
      </c>
      <c r="X503" s="6" t="s">
        <v>3254</v>
      </c>
      <c r="Y503" s="6"/>
      <c r="Z503" t="s">
        <v>3251</v>
      </c>
    </row>
    <row r="504" spans="1:26">
      <c r="A504" s="1">
        <v>44299</v>
      </c>
      <c r="B504" s="2">
        <v>202104131131</v>
      </c>
      <c r="C504" t="s">
        <v>18</v>
      </c>
      <c r="D504" t="s">
        <v>5288</v>
      </c>
      <c r="E504" t="s">
        <v>3253</v>
      </c>
      <c r="F504" t="s">
        <v>19</v>
      </c>
      <c r="G504" t="s">
        <v>1940</v>
      </c>
      <c r="H504" s="3">
        <v>4714781021029</v>
      </c>
      <c r="I504" t="s">
        <v>1308</v>
      </c>
      <c r="J504" t="s">
        <v>1475</v>
      </c>
      <c r="K504">
        <v>2</v>
      </c>
      <c r="L504">
        <v>266</v>
      </c>
      <c r="N504" t="s">
        <v>169</v>
      </c>
      <c r="P504" s="6">
        <v>798</v>
      </c>
      <c r="Q504" s="6" t="s">
        <v>1940</v>
      </c>
      <c r="R504" s="6" t="s">
        <v>1048</v>
      </c>
      <c r="T504" s="6"/>
      <c r="U504" s="6"/>
      <c r="V504" s="6"/>
      <c r="W504" s="6">
        <v>701</v>
      </c>
      <c r="X504" s="6" t="s">
        <v>3254</v>
      </c>
      <c r="Y504" s="6"/>
      <c r="Z504" t="s">
        <v>3251</v>
      </c>
    </row>
    <row r="505" spans="1:26">
      <c r="A505" s="1">
        <v>44299</v>
      </c>
      <c r="B505" s="2">
        <v>202104131132</v>
      </c>
      <c r="C505" t="s">
        <v>18</v>
      </c>
      <c r="D505" t="s">
        <v>5289</v>
      </c>
      <c r="E505" t="s">
        <v>3258</v>
      </c>
      <c r="F505" t="s">
        <v>19</v>
      </c>
      <c r="G505" t="s">
        <v>1940</v>
      </c>
      <c r="H505" s="3">
        <v>4714781021463</v>
      </c>
      <c r="I505" t="s">
        <v>1301</v>
      </c>
      <c r="J505" t="s">
        <v>425</v>
      </c>
      <c r="K505">
        <v>1</v>
      </c>
      <c r="L505">
        <v>70</v>
      </c>
      <c r="N505" t="s">
        <v>3102</v>
      </c>
      <c r="P505" s="6">
        <v>750</v>
      </c>
      <c r="Q505" s="6" t="s">
        <v>1940</v>
      </c>
      <c r="R505" s="6" t="s">
        <v>1048</v>
      </c>
      <c r="T505" s="6"/>
      <c r="U505" s="6"/>
      <c r="V505" s="6"/>
      <c r="W505" s="6">
        <v>427</v>
      </c>
      <c r="X505" s="6" t="s">
        <v>3259</v>
      </c>
      <c r="Y505" s="6" t="s">
        <v>1995</v>
      </c>
      <c r="Z505" t="s">
        <v>3256</v>
      </c>
    </row>
    <row r="506" spans="1:26">
      <c r="A506" s="1">
        <v>44299</v>
      </c>
      <c r="B506" s="2">
        <v>202104131132</v>
      </c>
      <c r="C506" t="s">
        <v>18</v>
      </c>
      <c r="D506" t="s">
        <v>5289</v>
      </c>
      <c r="E506" t="s">
        <v>3258</v>
      </c>
      <c r="F506" t="s">
        <v>19</v>
      </c>
      <c r="G506" t="s">
        <v>1940</v>
      </c>
      <c r="H506" s="3" t="s">
        <v>126</v>
      </c>
      <c r="I506" t="s">
        <v>2424</v>
      </c>
      <c r="J506" t="s">
        <v>1475</v>
      </c>
      <c r="K506">
        <v>1</v>
      </c>
      <c r="L506">
        <v>340</v>
      </c>
      <c r="N506" t="s">
        <v>286</v>
      </c>
      <c r="P506" s="6">
        <v>750</v>
      </c>
      <c r="Q506" s="6" t="s">
        <v>1940</v>
      </c>
      <c r="R506" s="6" t="s">
        <v>1048</v>
      </c>
      <c r="T506" s="6"/>
      <c r="U506" s="6"/>
      <c r="V506" s="6"/>
      <c r="W506" s="6">
        <v>427</v>
      </c>
      <c r="X506" s="6" t="s">
        <v>3259</v>
      </c>
      <c r="Y506" s="6" t="s">
        <v>1995</v>
      </c>
      <c r="Z506" t="s">
        <v>3256</v>
      </c>
    </row>
    <row r="507" spans="1:26">
      <c r="A507" s="1">
        <v>44299</v>
      </c>
      <c r="B507" s="2">
        <v>202104131132</v>
      </c>
      <c r="C507" t="s">
        <v>18</v>
      </c>
      <c r="D507" t="s">
        <v>5289</v>
      </c>
      <c r="E507" t="s">
        <v>3258</v>
      </c>
      <c r="F507" t="s">
        <v>19</v>
      </c>
      <c r="G507" t="s">
        <v>1940</v>
      </c>
      <c r="H507" s="3" t="s">
        <v>129</v>
      </c>
      <c r="I507" t="s">
        <v>2424</v>
      </c>
      <c r="J507" t="s">
        <v>1475</v>
      </c>
      <c r="K507">
        <v>1</v>
      </c>
      <c r="L507">
        <v>340</v>
      </c>
      <c r="N507" t="s">
        <v>291</v>
      </c>
      <c r="P507" s="6">
        <v>750</v>
      </c>
      <c r="Q507" s="6" t="s">
        <v>1940</v>
      </c>
      <c r="R507" s="6" t="s">
        <v>1048</v>
      </c>
      <c r="T507" s="6"/>
      <c r="U507" s="6"/>
      <c r="V507" s="6"/>
      <c r="W507" s="6">
        <v>427</v>
      </c>
      <c r="X507" s="6" t="s">
        <v>3259</v>
      </c>
      <c r="Y507" s="6" t="s">
        <v>1995</v>
      </c>
      <c r="Z507" t="s">
        <v>3256</v>
      </c>
    </row>
    <row r="508" spans="1:26">
      <c r="A508" s="1">
        <v>44299</v>
      </c>
      <c r="B508" s="2">
        <v>202104131133</v>
      </c>
      <c r="C508" t="s">
        <v>18</v>
      </c>
      <c r="D508" t="s">
        <v>5290</v>
      </c>
      <c r="E508" t="s">
        <v>3265</v>
      </c>
      <c r="F508" t="s">
        <v>19</v>
      </c>
      <c r="G508" t="s">
        <v>1476</v>
      </c>
      <c r="H508" s="3" t="s">
        <v>428</v>
      </c>
      <c r="I508" t="s">
        <v>134</v>
      </c>
      <c r="J508" t="s">
        <v>1475</v>
      </c>
      <c r="K508">
        <v>1</v>
      </c>
      <c r="L508">
        <v>119</v>
      </c>
      <c r="N508" t="s">
        <v>459</v>
      </c>
      <c r="P508" s="6">
        <v>699</v>
      </c>
      <c r="Q508" s="6" t="s">
        <v>1476</v>
      </c>
      <c r="R508" s="6" t="s">
        <v>1477</v>
      </c>
      <c r="T508" s="6">
        <v>148627</v>
      </c>
      <c r="U508" s="6" t="s">
        <v>3266</v>
      </c>
      <c r="V508" s="6" t="s">
        <v>3267</v>
      </c>
      <c r="W508" s="6"/>
      <c r="X508" s="6"/>
      <c r="Y508" s="6"/>
      <c r="Z508" t="s">
        <v>3263</v>
      </c>
    </row>
    <row r="509" spans="1:26">
      <c r="A509" s="1">
        <v>44299</v>
      </c>
      <c r="B509" s="2">
        <v>202104131133</v>
      </c>
      <c r="C509" t="s">
        <v>18</v>
      </c>
      <c r="D509" t="s">
        <v>5290</v>
      </c>
      <c r="E509" t="s">
        <v>3265</v>
      </c>
      <c r="F509" t="s">
        <v>19</v>
      </c>
      <c r="G509" t="s">
        <v>1476</v>
      </c>
      <c r="H509" s="3" t="s">
        <v>23</v>
      </c>
      <c r="I509" t="s">
        <v>1230</v>
      </c>
      <c r="J509" t="s">
        <v>1475</v>
      </c>
      <c r="K509">
        <v>1</v>
      </c>
      <c r="L509">
        <v>290</v>
      </c>
      <c r="N509" t="s">
        <v>24</v>
      </c>
      <c r="P509" s="6">
        <v>699</v>
      </c>
      <c r="Q509" s="6" t="s">
        <v>1476</v>
      </c>
      <c r="R509" s="6" t="s">
        <v>1477</v>
      </c>
      <c r="T509" s="6">
        <v>148627</v>
      </c>
      <c r="U509" s="6" t="s">
        <v>3266</v>
      </c>
      <c r="V509" s="6" t="s">
        <v>3267</v>
      </c>
      <c r="W509" s="6"/>
      <c r="X509" s="6"/>
      <c r="Y509" s="6"/>
      <c r="Z509" t="s">
        <v>3263</v>
      </c>
    </row>
    <row r="510" spans="1:26">
      <c r="A510" s="1">
        <v>44299</v>
      </c>
      <c r="B510" s="2">
        <v>202104131133</v>
      </c>
      <c r="C510" t="s">
        <v>18</v>
      </c>
      <c r="D510" t="s">
        <v>5290</v>
      </c>
      <c r="E510" t="s">
        <v>3265</v>
      </c>
      <c r="F510" t="s">
        <v>19</v>
      </c>
      <c r="G510" t="s">
        <v>1476</v>
      </c>
      <c r="H510" s="3" t="s">
        <v>27</v>
      </c>
      <c r="I510" t="s">
        <v>1230</v>
      </c>
      <c r="J510" t="s">
        <v>1475</v>
      </c>
      <c r="K510">
        <v>1</v>
      </c>
      <c r="L510">
        <v>290</v>
      </c>
      <c r="N510" t="s">
        <v>28</v>
      </c>
      <c r="P510" s="6">
        <v>699</v>
      </c>
      <c r="Q510" s="6" t="s">
        <v>1476</v>
      </c>
      <c r="R510" s="6" t="s">
        <v>1477</v>
      </c>
      <c r="T510" s="6">
        <v>148627</v>
      </c>
      <c r="U510" s="6" t="s">
        <v>3266</v>
      </c>
      <c r="V510" s="6" t="s">
        <v>3267</v>
      </c>
      <c r="W510" s="6"/>
      <c r="X510" s="6"/>
      <c r="Y510" s="6"/>
      <c r="Z510" t="s">
        <v>3263</v>
      </c>
    </row>
    <row r="511" spans="1:26">
      <c r="A511" s="1">
        <v>44299</v>
      </c>
      <c r="B511" s="2">
        <v>202104131134</v>
      </c>
      <c r="C511" t="s">
        <v>18</v>
      </c>
      <c r="D511" t="s">
        <v>5291</v>
      </c>
      <c r="E511" t="s">
        <v>3271</v>
      </c>
      <c r="F511" t="s">
        <v>19</v>
      </c>
      <c r="G511" t="s">
        <v>1476</v>
      </c>
      <c r="H511" s="3" t="s">
        <v>25</v>
      </c>
      <c r="I511" t="s">
        <v>1301</v>
      </c>
      <c r="J511" t="s">
        <v>1475</v>
      </c>
      <c r="K511">
        <v>1</v>
      </c>
      <c r="L511">
        <v>296</v>
      </c>
      <c r="N511" t="s">
        <v>26</v>
      </c>
      <c r="P511" s="6">
        <v>888</v>
      </c>
      <c r="Q511" s="6" t="s">
        <v>1476</v>
      </c>
      <c r="R511" s="6" t="s">
        <v>1477</v>
      </c>
      <c r="T511" s="6">
        <v>151461</v>
      </c>
      <c r="U511" s="6" t="s">
        <v>3272</v>
      </c>
      <c r="V511" s="6" t="s">
        <v>3273</v>
      </c>
      <c r="W511" s="6"/>
      <c r="X511" s="6"/>
      <c r="Y511" s="6"/>
      <c r="Z511" t="s">
        <v>3269</v>
      </c>
    </row>
    <row r="512" spans="1:26">
      <c r="A512" s="1">
        <v>44299</v>
      </c>
      <c r="B512" s="2">
        <v>202104131134</v>
      </c>
      <c r="C512" t="s">
        <v>18</v>
      </c>
      <c r="D512" t="s">
        <v>5291</v>
      </c>
      <c r="E512" t="s">
        <v>3271</v>
      </c>
      <c r="F512" t="s">
        <v>19</v>
      </c>
      <c r="G512" t="s">
        <v>1476</v>
      </c>
      <c r="H512" s="3" t="s">
        <v>27</v>
      </c>
      <c r="I512" t="s">
        <v>1230</v>
      </c>
      <c r="J512" t="s">
        <v>1475</v>
      </c>
      <c r="K512">
        <v>1</v>
      </c>
      <c r="L512">
        <v>296</v>
      </c>
      <c r="N512" t="s">
        <v>28</v>
      </c>
      <c r="P512" s="6">
        <v>888</v>
      </c>
      <c r="Q512" s="6" t="s">
        <v>1476</v>
      </c>
      <c r="R512" s="6" t="s">
        <v>1477</v>
      </c>
      <c r="T512" s="6">
        <v>151461</v>
      </c>
      <c r="U512" s="6" t="s">
        <v>3272</v>
      </c>
      <c r="V512" s="6" t="s">
        <v>3273</v>
      </c>
      <c r="W512" s="6"/>
      <c r="X512" s="6"/>
      <c r="Y512" s="6"/>
      <c r="Z512" t="s">
        <v>3269</v>
      </c>
    </row>
    <row r="513" spans="1:26">
      <c r="A513" s="1">
        <v>44299</v>
      </c>
      <c r="B513" s="2">
        <v>202104131134</v>
      </c>
      <c r="C513" t="s">
        <v>18</v>
      </c>
      <c r="D513" t="s">
        <v>5291</v>
      </c>
      <c r="E513" t="s">
        <v>3271</v>
      </c>
      <c r="F513" t="s">
        <v>19</v>
      </c>
      <c r="G513" t="s">
        <v>1476</v>
      </c>
      <c r="H513" s="3" t="s">
        <v>23</v>
      </c>
      <c r="I513" t="s">
        <v>1230</v>
      </c>
      <c r="J513" t="s">
        <v>1475</v>
      </c>
      <c r="K513">
        <v>1</v>
      </c>
      <c r="L513">
        <v>296</v>
      </c>
      <c r="N513" t="s">
        <v>24</v>
      </c>
      <c r="P513" s="6">
        <v>888</v>
      </c>
      <c r="Q513" s="6" t="s">
        <v>1476</v>
      </c>
      <c r="R513" s="6" t="s">
        <v>1477</v>
      </c>
      <c r="T513" s="6">
        <v>151461</v>
      </c>
      <c r="U513" s="6" t="s">
        <v>3272</v>
      </c>
      <c r="V513" s="6" t="s">
        <v>3273</v>
      </c>
      <c r="W513" s="6"/>
      <c r="X513" s="6"/>
      <c r="Y513" s="6"/>
      <c r="Z513" t="s">
        <v>3269</v>
      </c>
    </row>
    <row r="514" spans="1:26">
      <c r="A514" s="1">
        <v>44299</v>
      </c>
      <c r="B514" s="2">
        <v>202104131135</v>
      </c>
      <c r="C514" t="s">
        <v>18</v>
      </c>
      <c r="D514" t="s">
        <v>5292</v>
      </c>
      <c r="E514" t="s">
        <v>3277</v>
      </c>
      <c r="F514" t="s">
        <v>19</v>
      </c>
      <c r="G514" t="s">
        <v>1476</v>
      </c>
      <c r="H514" s="3" t="s">
        <v>52</v>
      </c>
      <c r="I514" t="s">
        <v>1472</v>
      </c>
      <c r="J514" t="s">
        <v>1475</v>
      </c>
      <c r="K514">
        <v>1</v>
      </c>
      <c r="L514">
        <v>400</v>
      </c>
      <c r="N514" t="s">
        <v>53</v>
      </c>
      <c r="P514" s="6">
        <v>593</v>
      </c>
      <c r="Q514" s="6" t="s">
        <v>1476</v>
      </c>
      <c r="R514" s="6" t="s">
        <v>1477</v>
      </c>
      <c r="T514" s="6">
        <v>211479</v>
      </c>
      <c r="U514" s="6" t="s">
        <v>3278</v>
      </c>
      <c r="V514" s="6" t="s">
        <v>3279</v>
      </c>
      <c r="W514" s="6"/>
      <c r="X514" s="6"/>
      <c r="Y514" s="6"/>
      <c r="Z514" t="s">
        <v>3275</v>
      </c>
    </row>
    <row r="515" spans="1:26">
      <c r="A515" s="1">
        <v>44299</v>
      </c>
      <c r="B515" s="2">
        <v>202104131135</v>
      </c>
      <c r="C515" t="s">
        <v>18</v>
      </c>
      <c r="D515" t="s">
        <v>5292</v>
      </c>
      <c r="E515" t="s">
        <v>3277</v>
      </c>
      <c r="F515" t="s">
        <v>19</v>
      </c>
      <c r="G515" t="s">
        <v>1476</v>
      </c>
      <c r="H515" s="3" t="s">
        <v>44</v>
      </c>
      <c r="I515" t="s">
        <v>158</v>
      </c>
      <c r="J515" t="s">
        <v>1475</v>
      </c>
      <c r="K515">
        <v>1</v>
      </c>
      <c r="L515">
        <v>128</v>
      </c>
      <c r="N515" t="s">
        <v>45</v>
      </c>
      <c r="P515" s="6">
        <v>593</v>
      </c>
      <c r="Q515" s="6" t="s">
        <v>1476</v>
      </c>
      <c r="R515" s="6" t="s">
        <v>1477</v>
      </c>
      <c r="T515" s="6">
        <v>211479</v>
      </c>
      <c r="U515" s="6" t="s">
        <v>3278</v>
      </c>
      <c r="V515" s="6" t="s">
        <v>3279</v>
      </c>
      <c r="W515" s="6"/>
      <c r="X515" s="6"/>
      <c r="Y515" s="6"/>
      <c r="Z515" t="s">
        <v>3275</v>
      </c>
    </row>
    <row r="516" spans="1:26">
      <c r="A516" s="1">
        <v>44299</v>
      </c>
      <c r="B516" s="2">
        <v>202104131135</v>
      </c>
      <c r="C516" t="s">
        <v>18</v>
      </c>
      <c r="D516" t="s">
        <v>5292</v>
      </c>
      <c r="E516" t="s">
        <v>3277</v>
      </c>
      <c r="F516" t="s">
        <v>19</v>
      </c>
      <c r="G516" t="s">
        <v>1476</v>
      </c>
      <c r="H516" s="3" t="s">
        <v>1474</v>
      </c>
      <c r="J516" t="s">
        <v>1475</v>
      </c>
      <c r="K516">
        <v>1</v>
      </c>
      <c r="L516">
        <v>65</v>
      </c>
      <c r="P516" s="6"/>
      <c r="Q516" s="6"/>
      <c r="R516" s="6"/>
      <c r="T516" s="6"/>
      <c r="U516" s="6"/>
      <c r="V516" s="6"/>
      <c r="W516" s="6"/>
      <c r="X516" s="6"/>
      <c r="Y516" s="6"/>
      <c r="Z516"/>
    </row>
    <row r="517" spans="1:26">
      <c r="A517" s="1">
        <v>44299</v>
      </c>
      <c r="B517" s="2">
        <v>202104131136</v>
      </c>
      <c r="C517" t="s">
        <v>18</v>
      </c>
      <c r="D517" t="s">
        <v>5293</v>
      </c>
      <c r="E517" t="s">
        <v>3283</v>
      </c>
      <c r="F517" t="s">
        <v>19</v>
      </c>
      <c r="G517" t="s">
        <v>1476</v>
      </c>
      <c r="H517" s="3" t="s">
        <v>52</v>
      </c>
      <c r="I517" t="s">
        <v>1472</v>
      </c>
      <c r="J517" t="s">
        <v>1475</v>
      </c>
      <c r="K517">
        <v>1</v>
      </c>
      <c r="L517">
        <v>400</v>
      </c>
      <c r="N517" t="s">
        <v>53</v>
      </c>
      <c r="P517" s="6">
        <v>593</v>
      </c>
      <c r="Q517" s="6" t="s">
        <v>1476</v>
      </c>
      <c r="R517" s="6" t="s">
        <v>1477</v>
      </c>
      <c r="T517" s="6">
        <v>132851</v>
      </c>
      <c r="U517" s="6" t="s">
        <v>3284</v>
      </c>
      <c r="V517" s="6" t="s">
        <v>3285</v>
      </c>
      <c r="W517" s="6"/>
      <c r="X517" s="6"/>
      <c r="Y517" s="6"/>
      <c r="Z517" t="s">
        <v>3281</v>
      </c>
    </row>
    <row r="518" spans="1:26">
      <c r="A518" s="1">
        <v>44299</v>
      </c>
      <c r="B518" s="2">
        <v>202104131136</v>
      </c>
      <c r="C518" t="s">
        <v>18</v>
      </c>
      <c r="D518" t="s">
        <v>5293</v>
      </c>
      <c r="E518" t="s">
        <v>3283</v>
      </c>
      <c r="F518" t="s">
        <v>19</v>
      </c>
      <c r="G518" t="s">
        <v>1476</v>
      </c>
      <c r="H518" s="3" t="s">
        <v>44</v>
      </c>
      <c r="I518" t="s">
        <v>158</v>
      </c>
      <c r="J518" t="s">
        <v>1475</v>
      </c>
      <c r="K518">
        <v>1</v>
      </c>
      <c r="L518">
        <v>128</v>
      </c>
      <c r="N518" t="s">
        <v>45</v>
      </c>
      <c r="P518" s="6">
        <v>593</v>
      </c>
      <c r="Q518" s="6" t="s">
        <v>1476</v>
      </c>
      <c r="R518" s="6" t="s">
        <v>1477</v>
      </c>
      <c r="T518" s="6">
        <v>132851</v>
      </c>
      <c r="U518" s="6" t="s">
        <v>3284</v>
      </c>
      <c r="V518" s="6" t="s">
        <v>3285</v>
      </c>
      <c r="W518" s="6"/>
      <c r="X518" s="6"/>
      <c r="Y518" s="6"/>
      <c r="Z518" t="s">
        <v>3281</v>
      </c>
    </row>
    <row r="519" spans="1:26">
      <c r="A519" s="1">
        <v>44299</v>
      </c>
      <c r="B519" s="2">
        <v>202104131136</v>
      </c>
      <c r="C519" t="s">
        <v>18</v>
      </c>
      <c r="D519" t="s">
        <v>5293</v>
      </c>
      <c r="E519" t="s">
        <v>3283</v>
      </c>
      <c r="F519" t="s">
        <v>19</v>
      </c>
      <c r="G519" t="s">
        <v>1476</v>
      </c>
      <c r="H519" s="3" t="s">
        <v>1474</v>
      </c>
      <c r="J519" t="s">
        <v>1475</v>
      </c>
      <c r="K519">
        <v>1</v>
      </c>
      <c r="L519">
        <v>65</v>
      </c>
      <c r="P519" s="6"/>
      <c r="Q519" s="6"/>
      <c r="R519" s="6"/>
      <c r="T519" s="6"/>
      <c r="U519" s="6"/>
      <c r="V519" s="6"/>
      <c r="W519" s="6"/>
      <c r="X519" s="6"/>
      <c r="Y519" s="6"/>
      <c r="Z519"/>
    </row>
    <row r="520" spans="1:26">
      <c r="A520" s="1">
        <v>44299</v>
      </c>
      <c r="B520" s="2">
        <v>202104131137</v>
      </c>
      <c r="C520" t="s">
        <v>18</v>
      </c>
      <c r="D520" t="s">
        <v>5294</v>
      </c>
      <c r="E520" t="s">
        <v>3289</v>
      </c>
      <c r="F520" t="s">
        <v>19</v>
      </c>
      <c r="G520" t="s">
        <v>1960</v>
      </c>
      <c r="H520" s="3" t="s">
        <v>37</v>
      </c>
      <c r="I520" t="s">
        <v>1049</v>
      </c>
      <c r="J520" t="s">
        <v>1475</v>
      </c>
      <c r="K520">
        <v>1</v>
      </c>
      <c r="L520">
        <v>335</v>
      </c>
      <c r="N520" t="s">
        <v>38</v>
      </c>
      <c r="P520" s="6">
        <v>1034</v>
      </c>
      <c r="Q520" s="6" t="s">
        <v>1960</v>
      </c>
      <c r="R520" s="6" t="s">
        <v>1961</v>
      </c>
      <c r="T520" s="6"/>
      <c r="U520" s="6"/>
      <c r="V520" s="6"/>
      <c r="W520" s="6">
        <v>709</v>
      </c>
      <c r="X520" s="6" t="s">
        <v>3290</v>
      </c>
      <c r="Y520" s="6"/>
      <c r="Z520" t="s">
        <v>3287</v>
      </c>
    </row>
    <row r="521" spans="1:26">
      <c r="A521" s="1">
        <v>44299</v>
      </c>
      <c r="B521" s="2">
        <v>202104131137</v>
      </c>
      <c r="C521" t="s">
        <v>18</v>
      </c>
      <c r="D521" t="s">
        <v>5294</v>
      </c>
      <c r="E521" t="s">
        <v>3289</v>
      </c>
      <c r="F521" t="s">
        <v>19</v>
      </c>
      <c r="G521" t="s">
        <v>1960</v>
      </c>
      <c r="H521" s="3" t="s">
        <v>25</v>
      </c>
      <c r="I521" t="s">
        <v>1301</v>
      </c>
      <c r="J521" t="s">
        <v>1475</v>
      </c>
      <c r="K521">
        <v>2</v>
      </c>
      <c r="L521">
        <v>571</v>
      </c>
      <c r="N521" t="s">
        <v>26</v>
      </c>
      <c r="P521" s="6">
        <v>1034</v>
      </c>
      <c r="Q521" s="6" t="s">
        <v>1960</v>
      </c>
      <c r="R521" s="6" t="s">
        <v>1961</v>
      </c>
      <c r="T521" s="6"/>
      <c r="U521" s="6"/>
      <c r="V521" s="6"/>
      <c r="W521" s="6">
        <v>709</v>
      </c>
      <c r="X521" s="6" t="s">
        <v>3290</v>
      </c>
      <c r="Y521" s="6"/>
      <c r="Z521" t="s">
        <v>3287</v>
      </c>
    </row>
    <row r="522" spans="1:26">
      <c r="A522" s="1">
        <v>44299</v>
      </c>
      <c r="B522" s="2">
        <v>202104131137</v>
      </c>
      <c r="C522" t="s">
        <v>18</v>
      </c>
      <c r="D522" t="s">
        <v>5294</v>
      </c>
      <c r="E522" t="s">
        <v>3289</v>
      </c>
      <c r="F522" t="s">
        <v>19</v>
      </c>
      <c r="G522" t="s">
        <v>1960</v>
      </c>
      <c r="H522" s="3">
        <v>4714781020794</v>
      </c>
      <c r="I522" t="s">
        <v>135</v>
      </c>
      <c r="J522" t="s">
        <v>425</v>
      </c>
      <c r="K522">
        <v>1</v>
      </c>
      <c r="L522">
        <v>128</v>
      </c>
      <c r="N522" t="s">
        <v>1954</v>
      </c>
      <c r="P522" s="6">
        <v>1034</v>
      </c>
      <c r="Q522" s="6" t="s">
        <v>1960</v>
      </c>
      <c r="R522" s="6" t="s">
        <v>1961</v>
      </c>
      <c r="T522" s="6"/>
      <c r="U522" s="6"/>
      <c r="V522" s="6"/>
      <c r="W522" s="6">
        <v>709</v>
      </c>
      <c r="X522" s="6" t="s">
        <v>3290</v>
      </c>
      <c r="Y522" s="6"/>
      <c r="Z522" t="s">
        <v>3287</v>
      </c>
    </row>
    <row r="523" spans="1:26">
      <c r="A523" s="1">
        <v>44299</v>
      </c>
      <c r="B523" s="2">
        <v>202104131138</v>
      </c>
      <c r="C523" t="s">
        <v>18</v>
      </c>
      <c r="D523" t="s">
        <v>5295</v>
      </c>
      <c r="E523" t="s">
        <v>3294</v>
      </c>
      <c r="F523" t="s">
        <v>19</v>
      </c>
      <c r="G523" t="s">
        <v>1476</v>
      </c>
      <c r="H523" s="3">
        <v>4714781020169</v>
      </c>
      <c r="I523" t="s">
        <v>135</v>
      </c>
      <c r="J523" t="s">
        <v>425</v>
      </c>
      <c r="K523">
        <v>1</v>
      </c>
      <c r="L523">
        <v>59</v>
      </c>
      <c r="N523" t="s">
        <v>195</v>
      </c>
      <c r="P523" s="6">
        <v>183</v>
      </c>
      <c r="Q523" s="6" t="s">
        <v>1476</v>
      </c>
      <c r="R523" s="6" t="s">
        <v>1477</v>
      </c>
      <c r="T523" s="6">
        <v>113023</v>
      </c>
      <c r="U523" s="6" t="s">
        <v>3295</v>
      </c>
      <c r="V523" s="6" t="s">
        <v>3296</v>
      </c>
      <c r="W523" s="6"/>
      <c r="X523" s="6"/>
      <c r="Y523" s="6"/>
      <c r="Z523" t="s">
        <v>3292</v>
      </c>
    </row>
    <row r="524" spans="1:26">
      <c r="A524" s="1">
        <v>44299</v>
      </c>
      <c r="B524" s="2">
        <v>202104131138</v>
      </c>
      <c r="C524" t="s">
        <v>18</v>
      </c>
      <c r="D524" t="s">
        <v>5295</v>
      </c>
      <c r="E524" t="s">
        <v>3294</v>
      </c>
      <c r="F524" t="s">
        <v>19</v>
      </c>
      <c r="G524" t="s">
        <v>1476</v>
      </c>
      <c r="H524" s="3">
        <v>4714781021234</v>
      </c>
      <c r="I524" t="s">
        <v>1385</v>
      </c>
      <c r="J524" t="s">
        <v>425</v>
      </c>
      <c r="K524">
        <v>1</v>
      </c>
      <c r="L524">
        <v>59</v>
      </c>
      <c r="N524" t="s">
        <v>2584</v>
      </c>
      <c r="P524" s="6">
        <v>183</v>
      </c>
      <c r="Q524" s="6" t="s">
        <v>1476</v>
      </c>
      <c r="R524" s="6" t="s">
        <v>1477</v>
      </c>
      <c r="T524" s="6">
        <v>113023</v>
      </c>
      <c r="U524" s="6" t="s">
        <v>3295</v>
      </c>
      <c r="V524" s="6" t="s">
        <v>3296</v>
      </c>
      <c r="W524" s="6"/>
      <c r="X524" s="6"/>
      <c r="Y524" s="6"/>
      <c r="Z524" t="s">
        <v>3292</v>
      </c>
    </row>
    <row r="525" spans="1:26">
      <c r="A525" s="1">
        <v>44299</v>
      </c>
      <c r="B525" s="2">
        <v>202104131138</v>
      </c>
      <c r="C525" t="s">
        <v>18</v>
      </c>
      <c r="D525" t="s">
        <v>5295</v>
      </c>
      <c r="E525" t="s">
        <v>3294</v>
      </c>
      <c r="F525" t="s">
        <v>19</v>
      </c>
      <c r="G525" t="s">
        <v>1476</v>
      </c>
      <c r="H525" s="3" t="s">
        <v>1474</v>
      </c>
      <c r="J525" t="s">
        <v>1475</v>
      </c>
      <c r="K525">
        <v>1</v>
      </c>
      <c r="L525">
        <v>65</v>
      </c>
      <c r="P525" s="6"/>
      <c r="Q525" s="6"/>
      <c r="R525" s="6"/>
      <c r="T525" s="6"/>
      <c r="U525" s="6"/>
      <c r="V525" s="6"/>
      <c r="W525" s="6"/>
      <c r="X525" s="6"/>
      <c r="Y525" s="6"/>
      <c r="Z525"/>
    </row>
    <row r="526" spans="1:26">
      <c r="A526" s="1">
        <v>44299</v>
      </c>
      <c r="B526" s="2">
        <v>202104131139</v>
      </c>
      <c r="C526" t="s">
        <v>18</v>
      </c>
      <c r="D526" t="s">
        <v>5296</v>
      </c>
      <c r="E526" t="s">
        <v>3300</v>
      </c>
      <c r="F526" t="s">
        <v>19</v>
      </c>
      <c r="G526" t="s">
        <v>1476</v>
      </c>
      <c r="H526" s="3">
        <v>4714781020510</v>
      </c>
      <c r="I526" t="s">
        <v>1467</v>
      </c>
      <c r="J526" t="s">
        <v>425</v>
      </c>
      <c r="K526">
        <v>1</v>
      </c>
      <c r="L526">
        <v>299</v>
      </c>
      <c r="N526" t="s">
        <v>1902</v>
      </c>
      <c r="P526" s="6">
        <v>549</v>
      </c>
      <c r="Q526" s="6" t="s">
        <v>1476</v>
      </c>
      <c r="R526" s="6" t="s">
        <v>1477</v>
      </c>
      <c r="T526" s="6">
        <v>130095</v>
      </c>
      <c r="U526" s="6" t="s">
        <v>2439</v>
      </c>
      <c r="V526" s="6" t="s">
        <v>2440</v>
      </c>
      <c r="W526" s="6"/>
      <c r="X526" s="6"/>
      <c r="Y526" s="6"/>
      <c r="Z526" t="s">
        <v>3298</v>
      </c>
    </row>
    <row r="527" spans="1:26">
      <c r="A527" s="1">
        <v>44299</v>
      </c>
      <c r="B527" s="2">
        <v>202104131139</v>
      </c>
      <c r="C527" t="s">
        <v>18</v>
      </c>
      <c r="D527" t="s">
        <v>5296</v>
      </c>
      <c r="E527" t="s">
        <v>3300</v>
      </c>
      <c r="F527" t="s">
        <v>19</v>
      </c>
      <c r="G527" t="s">
        <v>1476</v>
      </c>
      <c r="H527" s="3">
        <v>4714781020954</v>
      </c>
      <c r="I527" t="s">
        <v>145</v>
      </c>
      <c r="J527" t="s">
        <v>425</v>
      </c>
      <c r="K527">
        <v>1</v>
      </c>
      <c r="L527">
        <v>145</v>
      </c>
      <c r="N527" t="s">
        <v>1497</v>
      </c>
      <c r="P527" s="6">
        <v>549</v>
      </c>
      <c r="Q527" s="6" t="s">
        <v>1476</v>
      </c>
      <c r="R527" s="6" t="s">
        <v>1477</v>
      </c>
      <c r="T527" s="6">
        <v>130095</v>
      </c>
      <c r="U527" s="6" t="s">
        <v>2439</v>
      </c>
      <c r="V527" s="6" t="s">
        <v>2440</v>
      </c>
      <c r="W527" s="6"/>
      <c r="X527" s="6"/>
      <c r="Y527" s="6"/>
      <c r="Z527" t="s">
        <v>3298</v>
      </c>
    </row>
    <row r="528" spans="1:26">
      <c r="A528" s="1">
        <v>44299</v>
      </c>
      <c r="B528" s="2">
        <v>202104131139</v>
      </c>
      <c r="C528" t="s">
        <v>18</v>
      </c>
      <c r="D528" t="s">
        <v>5296</v>
      </c>
      <c r="E528" t="s">
        <v>3300</v>
      </c>
      <c r="F528" t="s">
        <v>19</v>
      </c>
      <c r="G528" t="s">
        <v>1476</v>
      </c>
      <c r="H528" s="3" t="s">
        <v>1474</v>
      </c>
      <c r="J528" t="s">
        <v>1475</v>
      </c>
      <c r="K528">
        <v>1</v>
      </c>
      <c r="L528">
        <v>105</v>
      </c>
      <c r="P528" s="6"/>
      <c r="Q528" s="6"/>
      <c r="R528" s="6"/>
      <c r="T528" s="6"/>
      <c r="U528" s="6"/>
      <c r="V528" s="6"/>
      <c r="W528" s="6"/>
      <c r="X528" s="6"/>
      <c r="Y528" s="6"/>
      <c r="Z528"/>
    </row>
    <row r="529" spans="1:26">
      <c r="A529" s="1">
        <v>44299</v>
      </c>
      <c r="B529" s="2">
        <v>202104131140</v>
      </c>
      <c r="C529" t="s">
        <v>18</v>
      </c>
      <c r="D529" t="s">
        <v>5297</v>
      </c>
      <c r="E529" t="s">
        <v>3304</v>
      </c>
      <c r="F529" t="s">
        <v>19</v>
      </c>
      <c r="G529" t="s">
        <v>1476</v>
      </c>
      <c r="H529" s="3">
        <v>4714781021005</v>
      </c>
      <c r="I529" t="s">
        <v>1385</v>
      </c>
      <c r="J529" t="s">
        <v>1475</v>
      </c>
      <c r="K529">
        <v>3</v>
      </c>
      <c r="L529">
        <v>399</v>
      </c>
      <c r="N529" t="s">
        <v>167</v>
      </c>
      <c r="P529" s="6">
        <v>1197</v>
      </c>
      <c r="Q529" s="6" t="s">
        <v>1476</v>
      </c>
      <c r="R529" s="6" t="s">
        <v>1477</v>
      </c>
      <c r="T529" s="6">
        <v>127930</v>
      </c>
      <c r="U529" s="6" t="s">
        <v>3305</v>
      </c>
      <c r="V529" s="6" t="s">
        <v>3306</v>
      </c>
      <c r="W529" s="6"/>
      <c r="X529" s="6"/>
      <c r="Y529" s="6"/>
      <c r="Z529" t="s">
        <v>3302</v>
      </c>
    </row>
    <row r="530" spans="1:26">
      <c r="A530" s="1">
        <v>44299</v>
      </c>
      <c r="B530" s="2">
        <v>202104131140</v>
      </c>
      <c r="C530" t="s">
        <v>18</v>
      </c>
      <c r="D530" t="s">
        <v>5297</v>
      </c>
      <c r="E530" t="s">
        <v>3304</v>
      </c>
      <c r="F530" t="s">
        <v>19</v>
      </c>
      <c r="G530" t="s">
        <v>1476</v>
      </c>
      <c r="H530" s="3">
        <v>4714781021029</v>
      </c>
      <c r="I530" t="s">
        <v>1308</v>
      </c>
      <c r="J530" t="s">
        <v>1475</v>
      </c>
      <c r="K530">
        <v>3</v>
      </c>
      <c r="L530">
        <v>399</v>
      </c>
      <c r="N530" t="s">
        <v>169</v>
      </c>
      <c r="P530" s="6">
        <v>1197</v>
      </c>
      <c r="Q530" s="6" t="s">
        <v>1476</v>
      </c>
      <c r="R530" s="6" t="s">
        <v>1477</v>
      </c>
      <c r="T530" s="6">
        <v>127930</v>
      </c>
      <c r="U530" s="6" t="s">
        <v>3305</v>
      </c>
      <c r="V530" s="6" t="s">
        <v>3306</v>
      </c>
      <c r="W530" s="6"/>
      <c r="X530" s="6"/>
      <c r="Y530" s="6"/>
      <c r="Z530" t="s">
        <v>3302</v>
      </c>
    </row>
    <row r="531" spans="1:26">
      <c r="A531" s="1">
        <v>44299</v>
      </c>
      <c r="B531" s="2">
        <v>202104131140</v>
      </c>
      <c r="C531" t="s">
        <v>18</v>
      </c>
      <c r="D531" t="s">
        <v>5297</v>
      </c>
      <c r="E531" t="s">
        <v>3304</v>
      </c>
      <c r="F531" t="s">
        <v>19</v>
      </c>
      <c r="G531" t="s">
        <v>1476</v>
      </c>
      <c r="H531" s="3">
        <v>4714781021012</v>
      </c>
      <c r="I531" t="s">
        <v>1308</v>
      </c>
      <c r="J531" t="s">
        <v>1475</v>
      </c>
      <c r="K531">
        <v>3</v>
      </c>
      <c r="L531">
        <v>399</v>
      </c>
      <c r="N531" t="s">
        <v>168</v>
      </c>
      <c r="P531" s="6">
        <v>1197</v>
      </c>
      <c r="Q531" s="6" t="s">
        <v>1476</v>
      </c>
      <c r="R531" s="6" t="s">
        <v>1477</v>
      </c>
      <c r="T531" s="6">
        <v>127930</v>
      </c>
      <c r="U531" s="6" t="s">
        <v>3305</v>
      </c>
      <c r="V531" s="6" t="s">
        <v>3306</v>
      </c>
      <c r="W531" s="6"/>
      <c r="X531" s="6"/>
      <c r="Y531" s="6"/>
      <c r="Z531" t="s">
        <v>3302</v>
      </c>
    </row>
    <row r="532" spans="1:26">
      <c r="A532" s="1">
        <v>44299</v>
      </c>
      <c r="B532" s="2">
        <v>202104131141</v>
      </c>
      <c r="C532" t="s">
        <v>18</v>
      </c>
      <c r="D532" t="s">
        <v>5298</v>
      </c>
      <c r="E532" t="s">
        <v>3310</v>
      </c>
      <c r="F532" t="s">
        <v>19</v>
      </c>
      <c r="G532" t="s">
        <v>1476</v>
      </c>
      <c r="H532" s="3" t="s">
        <v>25</v>
      </c>
      <c r="I532" t="s">
        <v>1301</v>
      </c>
      <c r="J532" t="s">
        <v>1475</v>
      </c>
      <c r="K532">
        <v>1</v>
      </c>
      <c r="L532">
        <v>296</v>
      </c>
      <c r="N532" t="s">
        <v>26</v>
      </c>
      <c r="P532" s="6">
        <v>1187</v>
      </c>
      <c r="Q532" s="6" t="s">
        <v>1476</v>
      </c>
      <c r="R532" s="6" t="s">
        <v>1477</v>
      </c>
      <c r="T532" s="6">
        <v>967709</v>
      </c>
      <c r="U532" s="6" t="s">
        <v>3311</v>
      </c>
      <c r="V532" s="6" t="s">
        <v>3312</v>
      </c>
      <c r="W532" s="6"/>
      <c r="X532" s="6"/>
      <c r="Y532" s="6"/>
      <c r="Z532" t="s">
        <v>3308</v>
      </c>
    </row>
    <row r="533" spans="1:26">
      <c r="A533" s="1">
        <v>44299</v>
      </c>
      <c r="B533" s="2">
        <v>202104131141</v>
      </c>
      <c r="C533" t="s">
        <v>18</v>
      </c>
      <c r="D533" t="s">
        <v>5298</v>
      </c>
      <c r="E533" t="s">
        <v>3310</v>
      </c>
      <c r="F533" t="s">
        <v>19</v>
      </c>
      <c r="G533" t="s">
        <v>1476</v>
      </c>
      <c r="H533" s="3" t="s">
        <v>27</v>
      </c>
      <c r="I533" t="s">
        <v>1230</v>
      </c>
      <c r="J533" t="s">
        <v>1475</v>
      </c>
      <c r="K533">
        <v>1</v>
      </c>
      <c r="L533">
        <v>296</v>
      </c>
      <c r="N533" t="s">
        <v>28</v>
      </c>
      <c r="P533" s="6">
        <v>1187</v>
      </c>
      <c r="Q533" s="6" t="s">
        <v>1476</v>
      </c>
      <c r="R533" s="6" t="s">
        <v>1477</v>
      </c>
      <c r="T533" s="6">
        <v>967709</v>
      </c>
      <c r="U533" s="6" t="s">
        <v>3311</v>
      </c>
      <c r="V533" s="6" t="s">
        <v>3312</v>
      </c>
      <c r="W533" s="6"/>
      <c r="X533" s="6"/>
      <c r="Y533" s="6"/>
      <c r="Z533" t="s">
        <v>3308</v>
      </c>
    </row>
    <row r="534" spans="1:26">
      <c r="A534" s="1">
        <v>44299</v>
      </c>
      <c r="B534" s="2">
        <v>202104131141</v>
      </c>
      <c r="C534" t="s">
        <v>18</v>
      </c>
      <c r="D534" t="s">
        <v>5298</v>
      </c>
      <c r="E534" t="s">
        <v>3310</v>
      </c>
      <c r="F534" t="s">
        <v>19</v>
      </c>
      <c r="G534" t="s">
        <v>1476</v>
      </c>
      <c r="H534" s="3" t="s">
        <v>23</v>
      </c>
      <c r="I534" t="s">
        <v>1230</v>
      </c>
      <c r="J534" t="s">
        <v>1475</v>
      </c>
      <c r="K534">
        <v>1</v>
      </c>
      <c r="L534">
        <v>296</v>
      </c>
      <c r="N534" t="s">
        <v>24</v>
      </c>
      <c r="P534" s="6">
        <v>1187</v>
      </c>
      <c r="Q534" s="6" t="s">
        <v>1476</v>
      </c>
      <c r="R534" s="6" t="s">
        <v>1477</v>
      </c>
      <c r="T534" s="6">
        <v>967709</v>
      </c>
      <c r="U534" s="6" t="s">
        <v>3311</v>
      </c>
      <c r="V534" s="6" t="s">
        <v>3312</v>
      </c>
      <c r="W534" s="6"/>
      <c r="X534" s="6"/>
      <c r="Y534" s="6"/>
      <c r="Z534" t="s">
        <v>3308</v>
      </c>
    </row>
    <row r="535" spans="1:26">
      <c r="A535" s="1">
        <v>44299</v>
      </c>
      <c r="B535" s="2">
        <v>202104131141</v>
      </c>
      <c r="C535" t="s">
        <v>18</v>
      </c>
      <c r="D535" t="s">
        <v>5298</v>
      </c>
      <c r="E535" t="s">
        <v>3310</v>
      </c>
      <c r="F535" t="s">
        <v>19</v>
      </c>
      <c r="G535" t="s">
        <v>1476</v>
      </c>
      <c r="H535" s="3">
        <v>4714781021715</v>
      </c>
      <c r="I535" t="s">
        <v>1813</v>
      </c>
      <c r="J535" t="s">
        <v>425</v>
      </c>
      <c r="K535">
        <v>1</v>
      </c>
      <c r="L535">
        <v>299</v>
      </c>
      <c r="N535" t="s">
        <v>2415</v>
      </c>
      <c r="P535" s="6">
        <v>1187</v>
      </c>
      <c r="Q535" s="6" t="s">
        <v>1476</v>
      </c>
      <c r="R535" s="6" t="s">
        <v>1477</v>
      </c>
      <c r="T535" s="6">
        <v>967709</v>
      </c>
      <c r="U535" s="6" t="s">
        <v>3311</v>
      </c>
      <c r="V535" s="6" t="s">
        <v>3312</v>
      </c>
      <c r="W535" s="6"/>
      <c r="X535" s="6"/>
      <c r="Y535" s="6"/>
      <c r="Z535" t="s">
        <v>3308</v>
      </c>
    </row>
    <row r="536" spans="1:26">
      <c r="A536" s="1">
        <v>44299</v>
      </c>
      <c r="B536" s="2">
        <v>202104131142</v>
      </c>
      <c r="C536" t="s">
        <v>18</v>
      </c>
      <c r="D536" t="s">
        <v>5299</v>
      </c>
      <c r="E536" t="s">
        <v>3316</v>
      </c>
      <c r="F536" t="s">
        <v>19</v>
      </c>
      <c r="G536" t="s">
        <v>1476</v>
      </c>
      <c r="H536" s="3">
        <v>4714781021005</v>
      </c>
      <c r="I536" t="s">
        <v>1385</v>
      </c>
      <c r="J536" t="s">
        <v>1475</v>
      </c>
      <c r="K536">
        <v>6</v>
      </c>
      <c r="L536">
        <v>798</v>
      </c>
      <c r="N536" t="s">
        <v>167</v>
      </c>
      <c r="P536" s="6">
        <v>2081</v>
      </c>
      <c r="Q536" s="6" t="s">
        <v>1476</v>
      </c>
      <c r="R536" s="6" t="s">
        <v>1477</v>
      </c>
      <c r="T536" s="6">
        <v>112307</v>
      </c>
      <c r="U536" s="6" t="s">
        <v>3317</v>
      </c>
      <c r="V536" s="6" t="s">
        <v>3318</v>
      </c>
      <c r="W536" s="6"/>
      <c r="X536" s="6"/>
      <c r="Y536" s="6"/>
      <c r="Z536" t="s">
        <v>3314</v>
      </c>
    </row>
    <row r="537" spans="1:26">
      <c r="A537" s="1">
        <v>44299</v>
      </c>
      <c r="B537" s="2">
        <v>202104131142</v>
      </c>
      <c r="C537" t="s">
        <v>18</v>
      </c>
      <c r="D537" t="s">
        <v>5299</v>
      </c>
      <c r="E537" t="s">
        <v>3316</v>
      </c>
      <c r="F537" t="s">
        <v>19</v>
      </c>
      <c r="G537" t="s">
        <v>1476</v>
      </c>
      <c r="H537" s="3">
        <v>4714781021012</v>
      </c>
      <c r="I537" t="s">
        <v>1308</v>
      </c>
      <c r="J537" t="s">
        <v>1475</v>
      </c>
      <c r="K537">
        <v>6</v>
      </c>
      <c r="L537">
        <v>798</v>
      </c>
      <c r="N537" t="s">
        <v>168</v>
      </c>
      <c r="P537" s="6">
        <v>2081</v>
      </c>
      <c r="Q537" s="6" t="s">
        <v>1476</v>
      </c>
      <c r="R537" s="6" t="s">
        <v>1477</v>
      </c>
      <c r="T537" s="6">
        <v>112307</v>
      </c>
      <c r="U537" s="6" t="s">
        <v>3317</v>
      </c>
      <c r="V537" s="6" t="s">
        <v>3318</v>
      </c>
      <c r="W537" s="6"/>
      <c r="X537" s="6"/>
      <c r="Y537" s="6"/>
      <c r="Z537" t="s">
        <v>3314</v>
      </c>
    </row>
    <row r="538" spans="1:26">
      <c r="A538" s="1">
        <v>44299</v>
      </c>
      <c r="B538" s="2">
        <v>202104131142</v>
      </c>
      <c r="C538" t="s">
        <v>18</v>
      </c>
      <c r="D538" t="s">
        <v>5299</v>
      </c>
      <c r="E538" t="s">
        <v>3316</v>
      </c>
      <c r="F538" t="s">
        <v>19</v>
      </c>
      <c r="G538" t="s">
        <v>1476</v>
      </c>
      <c r="H538" s="3">
        <v>4714781020954</v>
      </c>
      <c r="I538" t="s">
        <v>145</v>
      </c>
      <c r="J538" t="s">
        <v>425</v>
      </c>
      <c r="K538">
        <v>1</v>
      </c>
      <c r="L538">
        <v>149</v>
      </c>
      <c r="N538" t="s">
        <v>1523</v>
      </c>
      <c r="P538" s="6">
        <v>2081</v>
      </c>
      <c r="Q538" s="6" t="s">
        <v>1476</v>
      </c>
      <c r="R538" s="6" t="s">
        <v>1477</v>
      </c>
      <c r="T538" s="6">
        <v>112307</v>
      </c>
      <c r="U538" s="6" t="s">
        <v>3317</v>
      </c>
      <c r="V538" s="6" t="s">
        <v>3318</v>
      </c>
      <c r="W538" s="6"/>
      <c r="X538" s="6"/>
      <c r="Y538" s="6"/>
      <c r="Z538" t="s">
        <v>3314</v>
      </c>
    </row>
    <row r="539" spans="1:26">
      <c r="A539" s="1">
        <v>44299</v>
      </c>
      <c r="B539" s="2">
        <v>202104131142</v>
      </c>
      <c r="C539" t="s">
        <v>18</v>
      </c>
      <c r="D539" t="s">
        <v>5299</v>
      </c>
      <c r="E539" t="s">
        <v>3316</v>
      </c>
      <c r="F539" t="s">
        <v>19</v>
      </c>
      <c r="G539" t="s">
        <v>1476</v>
      </c>
      <c r="H539" s="3">
        <v>4714781020503</v>
      </c>
      <c r="I539" t="s">
        <v>1229</v>
      </c>
      <c r="J539" t="s">
        <v>425</v>
      </c>
      <c r="K539">
        <v>1</v>
      </c>
      <c r="L539">
        <v>168</v>
      </c>
      <c r="N539" t="s">
        <v>1521</v>
      </c>
      <c r="P539" s="6">
        <v>2081</v>
      </c>
      <c r="Q539" s="6" t="s">
        <v>1476</v>
      </c>
      <c r="R539" s="6" t="s">
        <v>1477</v>
      </c>
      <c r="T539" s="6">
        <v>112307</v>
      </c>
      <c r="U539" s="6" t="s">
        <v>3317</v>
      </c>
      <c r="V539" s="6" t="s">
        <v>3318</v>
      </c>
      <c r="W539" s="6"/>
      <c r="X539" s="6"/>
      <c r="Y539" s="6"/>
      <c r="Z539" t="s">
        <v>3314</v>
      </c>
    </row>
    <row r="540" spans="1:26">
      <c r="A540" s="1">
        <v>44299</v>
      </c>
      <c r="B540" s="2">
        <v>202104131142</v>
      </c>
      <c r="C540" t="s">
        <v>18</v>
      </c>
      <c r="D540" t="s">
        <v>5299</v>
      </c>
      <c r="E540" t="s">
        <v>3316</v>
      </c>
      <c r="F540" t="s">
        <v>19</v>
      </c>
      <c r="G540" t="s">
        <v>1476</v>
      </c>
      <c r="H540" s="3">
        <v>4714781020558</v>
      </c>
      <c r="I540" t="s">
        <v>1171</v>
      </c>
      <c r="J540" t="s">
        <v>425</v>
      </c>
      <c r="K540">
        <v>1</v>
      </c>
      <c r="L540">
        <v>168</v>
      </c>
      <c r="N540" t="s">
        <v>1950</v>
      </c>
      <c r="P540" s="6">
        <v>2081</v>
      </c>
      <c r="Q540" s="6" t="s">
        <v>1476</v>
      </c>
      <c r="R540" s="6" t="s">
        <v>1477</v>
      </c>
      <c r="T540" s="6">
        <v>112307</v>
      </c>
      <c r="U540" s="6" t="s">
        <v>3317</v>
      </c>
      <c r="V540" s="6" t="s">
        <v>3318</v>
      </c>
      <c r="W540" s="6"/>
      <c r="X540" s="6"/>
      <c r="Y540" s="6"/>
      <c r="Z540" t="s">
        <v>3314</v>
      </c>
    </row>
    <row r="541" spans="1:26">
      <c r="A541" s="1">
        <v>44299</v>
      </c>
      <c r="B541" s="2">
        <v>202104131143</v>
      </c>
      <c r="C541" t="s">
        <v>18</v>
      </c>
      <c r="D541" t="s">
        <v>5300</v>
      </c>
      <c r="E541" t="s">
        <v>3322</v>
      </c>
      <c r="F541" t="s">
        <v>19</v>
      </c>
      <c r="G541" t="s">
        <v>1940</v>
      </c>
      <c r="H541" s="3" t="s">
        <v>52</v>
      </c>
      <c r="I541" t="s">
        <v>1472</v>
      </c>
      <c r="J541" t="s">
        <v>1475</v>
      </c>
      <c r="K541">
        <v>1</v>
      </c>
      <c r="L541">
        <v>400</v>
      </c>
      <c r="N541" t="s">
        <v>53</v>
      </c>
      <c r="P541" s="6">
        <v>588</v>
      </c>
      <c r="Q541" s="6" t="s">
        <v>1940</v>
      </c>
      <c r="R541" s="6" t="s">
        <v>1048</v>
      </c>
      <c r="T541" s="6"/>
      <c r="U541" s="6"/>
      <c r="V541" s="6"/>
      <c r="W541" s="6">
        <v>234</v>
      </c>
      <c r="X541" s="6" t="s">
        <v>3323</v>
      </c>
      <c r="Y541" s="6"/>
      <c r="Z541" t="s">
        <v>3320</v>
      </c>
    </row>
    <row r="542" spans="1:26">
      <c r="A542" s="1">
        <v>44299</v>
      </c>
      <c r="B542" s="2">
        <v>202104131143</v>
      </c>
      <c r="C542" t="s">
        <v>18</v>
      </c>
      <c r="D542" t="s">
        <v>5300</v>
      </c>
      <c r="E542" t="s">
        <v>3322</v>
      </c>
      <c r="F542" t="s">
        <v>19</v>
      </c>
      <c r="G542" t="s">
        <v>1940</v>
      </c>
      <c r="H542" s="3" t="s">
        <v>44</v>
      </c>
      <c r="I542" t="s">
        <v>158</v>
      </c>
      <c r="J542" t="s">
        <v>1475</v>
      </c>
      <c r="K542">
        <v>1</v>
      </c>
      <c r="L542">
        <v>128</v>
      </c>
      <c r="N542" t="s">
        <v>45</v>
      </c>
      <c r="P542" s="6">
        <v>588</v>
      </c>
      <c r="Q542" s="6" t="s">
        <v>1940</v>
      </c>
      <c r="R542" s="6" t="s">
        <v>1048</v>
      </c>
      <c r="T542" s="6"/>
      <c r="U542" s="6"/>
      <c r="V542" s="6"/>
      <c r="W542" s="6">
        <v>234</v>
      </c>
      <c r="X542" s="6" t="s">
        <v>3323</v>
      </c>
      <c r="Y542" s="6"/>
      <c r="Z542" t="s">
        <v>3320</v>
      </c>
    </row>
    <row r="543" spans="1:26">
      <c r="A543" s="1">
        <v>44299</v>
      </c>
      <c r="B543" s="2">
        <v>202104131143</v>
      </c>
      <c r="C543" t="s">
        <v>18</v>
      </c>
      <c r="D543" t="s">
        <v>5300</v>
      </c>
      <c r="E543" t="s">
        <v>3322</v>
      </c>
      <c r="F543" t="s">
        <v>19</v>
      </c>
      <c r="G543" t="s">
        <v>1940</v>
      </c>
      <c r="H543" s="3" t="s">
        <v>1474</v>
      </c>
      <c r="J543" t="s">
        <v>1475</v>
      </c>
      <c r="K543">
        <v>1</v>
      </c>
      <c r="L543">
        <v>60</v>
      </c>
      <c r="P543" s="6"/>
      <c r="Q543" s="6"/>
      <c r="R543" s="6"/>
      <c r="T543" s="6"/>
      <c r="U543" s="6"/>
      <c r="V543" s="6"/>
      <c r="W543" s="6"/>
      <c r="X543" s="6"/>
      <c r="Y543" s="6"/>
      <c r="Z543"/>
    </row>
    <row r="544" spans="1:26">
      <c r="A544" s="1">
        <v>44299</v>
      </c>
      <c r="B544" s="2">
        <v>202104131144</v>
      </c>
      <c r="C544" t="s">
        <v>18</v>
      </c>
      <c r="D544" t="s">
        <v>5301</v>
      </c>
      <c r="E544" t="s">
        <v>3327</v>
      </c>
      <c r="F544" t="s">
        <v>19</v>
      </c>
      <c r="G544" t="s">
        <v>1476</v>
      </c>
      <c r="H544" s="3">
        <v>4714781021463</v>
      </c>
      <c r="I544" t="s">
        <v>1301</v>
      </c>
      <c r="J544" t="s">
        <v>425</v>
      </c>
      <c r="K544">
        <v>1</v>
      </c>
      <c r="L544">
        <v>42</v>
      </c>
      <c r="N544" t="s">
        <v>3102</v>
      </c>
      <c r="P544" s="6">
        <v>1477</v>
      </c>
      <c r="Q544" s="6" t="s">
        <v>1476</v>
      </c>
      <c r="R544" s="6" t="s">
        <v>1048</v>
      </c>
      <c r="T544" s="6">
        <v>128335</v>
      </c>
      <c r="U544" s="6" t="s">
        <v>3328</v>
      </c>
      <c r="V544" s="6" t="s">
        <v>3329</v>
      </c>
      <c r="W544" s="6"/>
      <c r="X544" s="6"/>
      <c r="Y544" s="6"/>
      <c r="Z544" t="s">
        <v>3325</v>
      </c>
    </row>
    <row r="545" spans="1:26">
      <c r="A545" s="1">
        <v>44299</v>
      </c>
      <c r="B545" s="2">
        <v>202104131144</v>
      </c>
      <c r="C545" t="s">
        <v>18</v>
      </c>
      <c r="D545" t="s">
        <v>5301</v>
      </c>
      <c r="E545" t="s">
        <v>3327</v>
      </c>
      <c r="F545" t="s">
        <v>19</v>
      </c>
      <c r="G545" t="s">
        <v>1476</v>
      </c>
      <c r="H545" s="3">
        <v>4714781020855</v>
      </c>
      <c r="I545" t="s">
        <v>2424</v>
      </c>
      <c r="J545" t="s">
        <v>425</v>
      </c>
      <c r="K545">
        <v>1</v>
      </c>
      <c r="L545">
        <v>350</v>
      </c>
      <c r="N545" t="s">
        <v>1932</v>
      </c>
      <c r="P545" s="6">
        <v>1477</v>
      </c>
      <c r="Q545" s="6" t="s">
        <v>1476</v>
      </c>
      <c r="R545" s="6" t="s">
        <v>1048</v>
      </c>
      <c r="T545" s="6">
        <v>128335</v>
      </c>
      <c r="U545" s="6" t="s">
        <v>3328</v>
      </c>
      <c r="V545" s="6" t="s">
        <v>3329</v>
      </c>
      <c r="W545" s="6"/>
      <c r="X545" s="6"/>
      <c r="Y545" s="6"/>
      <c r="Z545" t="s">
        <v>3325</v>
      </c>
    </row>
    <row r="546" spans="1:26">
      <c r="A546" s="1">
        <v>44299</v>
      </c>
      <c r="B546" s="2">
        <v>202104131144</v>
      </c>
      <c r="C546" t="s">
        <v>18</v>
      </c>
      <c r="D546" t="s">
        <v>5301</v>
      </c>
      <c r="E546" t="s">
        <v>3327</v>
      </c>
      <c r="F546" t="s">
        <v>19</v>
      </c>
      <c r="G546" t="s">
        <v>1476</v>
      </c>
      <c r="H546" s="3">
        <v>4714781020954</v>
      </c>
      <c r="I546" t="s">
        <v>145</v>
      </c>
      <c r="J546" t="s">
        <v>425</v>
      </c>
      <c r="K546">
        <v>1</v>
      </c>
      <c r="L546">
        <v>145</v>
      </c>
      <c r="N546" t="s">
        <v>1497</v>
      </c>
      <c r="P546" s="6">
        <v>1477</v>
      </c>
      <c r="Q546" s="6" t="s">
        <v>1476</v>
      </c>
      <c r="R546" s="6" t="s">
        <v>1048</v>
      </c>
      <c r="T546" s="6">
        <v>128335</v>
      </c>
      <c r="U546" s="6" t="s">
        <v>3328</v>
      </c>
      <c r="V546" s="6" t="s">
        <v>3329</v>
      </c>
      <c r="W546" s="6"/>
      <c r="X546" s="6"/>
      <c r="Y546" s="6"/>
      <c r="Z546" t="s">
        <v>3325</v>
      </c>
    </row>
    <row r="547" spans="1:26">
      <c r="A547" s="1">
        <v>44299</v>
      </c>
      <c r="B547" s="2">
        <v>202104131144</v>
      </c>
      <c r="C547" t="s">
        <v>18</v>
      </c>
      <c r="D547" t="s">
        <v>5301</v>
      </c>
      <c r="E547" t="s">
        <v>3327</v>
      </c>
      <c r="F547" t="s">
        <v>19</v>
      </c>
      <c r="G547" t="s">
        <v>1476</v>
      </c>
      <c r="H547" s="3">
        <v>4714781020510</v>
      </c>
      <c r="I547" t="s">
        <v>1467</v>
      </c>
      <c r="J547" t="s">
        <v>425</v>
      </c>
      <c r="K547">
        <v>1</v>
      </c>
      <c r="L547">
        <v>260</v>
      </c>
      <c r="N547" t="s">
        <v>1917</v>
      </c>
      <c r="P547" s="6">
        <v>1477</v>
      </c>
      <c r="Q547" s="6" t="s">
        <v>1476</v>
      </c>
      <c r="R547" s="6" t="s">
        <v>1048</v>
      </c>
      <c r="T547" s="6">
        <v>128335</v>
      </c>
      <c r="U547" s="6" t="s">
        <v>3328</v>
      </c>
      <c r="V547" s="6" t="s">
        <v>3329</v>
      </c>
      <c r="W547" s="6"/>
      <c r="X547" s="6"/>
      <c r="Y547" s="6"/>
      <c r="Z547" t="s">
        <v>3325</v>
      </c>
    </row>
    <row r="548" spans="1:26">
      <c r="A548" s="1">
        <v>44299</v>
      </c>
      <c r="B548" s="2">
        <v>202104131144</v>
      </c>
      <c r="C548" t="s">
        <v>18</v>
      </c>
      <c r="D548" t="s">
        <v>5301</v>
      </c>
      <c r="E548" t="s">
        <v>3327</v>
      </c>
      <c r="F548" t="s">
        <v>19</v>
      </c>
      <c r="G548" t="s">
        <v>1476</v>
      </c>
      <c r="H548" s="3" t="s">
        <v>126</v>
      </c>
      <c r="I548" t="s">
        <v>2424</v>
      </c>
      <c r="J548" t="s">
        <v>1475</v>
      </c>
      <c r="K548">
        <v>2</v>
      </c>
      <c r="L548">
        <v>680</v>
      </c>
      <c r="N548" t="s">
        <v>286</v>
      </c>
      <c r="P548" s="6">
        <v>1477</v>
      </c>
      <c r="Q548" s="6" t="s">
        <v>1476</v>
      </c>
      <c r="R548" s="6" t="s">
        <v>1048</v>
      </c>
      <c r="T548" s="6">
        <v>128335</v>
      </c>
      <c r="U548" s="6" t="s">
        <v>3328</v>
      </c>
      <c r="V548" s="6" t="s">
        <v>3329</v>
      </c>
      <c r="W548" s="6"/>
      <c r="X548" s="6"/>
      <c r="Y548" s="6"/>
      <c r="Z548" t="s">
        <v>3325</v>
      </c>
    </row>
    <row r="549" spans="1:26">
      <c r="A549" s="1">
        <v>44299</v>
      </c>
      <c r="B549" s="2">
        <v>202104131145</v>
      </c>
      <c r="C549" t="s">
        <v>18</v>
      </c>
      <c r="D549" t="s">
        <v>5302</v>
      </c>
      <c r="E549" t="s">
        <v>3333</v>
      </c>
      <c r="F549" t="s">
        <v>19</v>
      </c>
      <c r="G549" t="s">
        <v>1940</v>
      </c>
      <c r="H549" s="3">
        <v>4714781021005</v>
      </c>
      <c r="I549" t="s">
        <v>1385</v>
      </c>
      <c r="J549" t="s">
        <v>1475</v>
      </c>
      <c r="K549">
        <v>1</v>
      </c>
      <c r="L549">
        <v>85</v>
      </c>
      <c r="N549" t="s">
        <v>167</v>
      </c>
      <c r="P549" s="6">
        <v>1793</v>
      </c>
      <c r="Q549" s="6" t="s">
        <v>1940</v>
      </c>
      <c r="R549" s="6" t="s">
        <v>1048</v>
      </c>
      <c r="T549" s="6"/>
      <c r="U549" s="6"/>
      <c r="V549" s="6"/>
      <c r="W549" s="6">
        <v>500</v>
      </c>
      <c r="X549" s="6" t="s">
        <v>3334</v>
      </c>
      <c r="Y549" s="6"/>
      <c r="Z549" t="s">
        <v>3331</v>
      </c>
    </row>
    <row r="550" spans="1:26">
      <c r="A550" s="1">
        <v>44299</v>
      </c>
      <c r="B550" s="2">
        <v>202104131145</v>
      </c>
      <c r="C550" t="s">
        <v>18</v>
      </c>
      <c r="D550" t="s">
        <v>5302</v>
      </c>
      <c r="E550" t="s">
        <v>3333</v>
      </c>
      <c r="F550" t="s">
        <v>19</v>
      </c>
      <c r="G550" t="s">
        <v>1940</v>
      </c>
      <c r="H550" s="3">
        <v>4714781021012</v>
      </c>
      <c r="I550" t="s">
        <v>1308</v>
      </c>
      <c r="J550" t="s">
        <v>1475</v>
      </c>
      <c r="K550">
        <v>1</v>
      </c>
      <c r="L550">
        <v>85</v>
      </c>
      <c r="N550" t="s">
        <v>168</v>
      </c>
      <c r="P550" s="6">
        <v>1793</v>
      </c>
      <c r="Q550" s="6" t="s">
        <v>1940</v>
      </c>
      <c r="R550" s="6" t="s">
        <v>1048</v>
      </c>
      <c r="T550" s="6"/>
      <c r="U550" s="6"/>
      <c r="V550" s="6"/>
      <c r="W550" s="6">
        <v>500</v>
      </c>
      <c r="X550" s="6" t="s">
        <v>3334</v>
      </c>
      <c r="Y550" s="6"/>
      <c r="Z550" t="s">
        <v>3331</v>
      </c>
    </row>
    <row r="551" spans="1:26">
      <c r="A551" s="1">
        <v>44299</v>
      </c>
      <c r="B551" s="2">
        <v>202104131145</v>
      </c>
      <c r="C551" t="s">
        <v>18</v>
      </c>
      <c r="D551" t="s">
        <v>5302</v>
      </c>
      <c r="E551" t="s">
        <v>3333</v>
      </c>
      <c r="F551" t="s">
        <v>19</v>
      </c>
      <c r="G551" t="s">
        <v>1940</v>
      </c>
      <c r="H551" s="3">
        <v>4714781021029</v>
      </c>
      <c r="I551" t="s">
        <v>1308</v>
      </c>
      <c r="J551" t="s">
        <v>1475</v>
      </c>
      <c r="K551">
        <v>1</v>
      </c>
      <c r="L551">
        <v>85</v>
      </c>
      <c r="N551" t="s">
        <v>169</v>
      </c>
      <c r="P551" s="6">
        <v>1793</v>
      </c>
      <c r="Q551" s="6" t="s">
        <v>1940</v>
      </c>
      <c r="R551" s="6" t="s">
        <v>1048</v>
      </c>
      <c r="T551" s="6"/>
      <c r="U551" s="6"/>
      <c r="V551" s="6"/>
      <c r="W551" s="6">
        <v>500</v>
      </c>
      <c r="X551" s="6" t="s">
        <v>3334</v>
      </c>
      <c r="Y551" s="6"/>
      <c r="Z551" t="s">
        <v>3331</v>
      </c>
    </row>
    <row r="552" spans="1:26">
      <c r="A552" s="1">
        <v>44299</v>
      </c>
      <c r="B552" s="2">
        <v>202104131145</v>
      </c>
      <c r="C552" t="s">
        <v>18</v>
      </c>
      <c r="D552" t="s">
        <v>5302</v>
      </c>
      <c r="E552" t="s">
        <v>3333</v>
      </c>
      <c r="F552" t="s">
        <v>19</v>
      </c>
      <c r="G552" t="s">
        <v>1940</v>
      </c>
      <c r="H552" s="3">
        <v>4714781020817</v>
      </c>
      <c r="I552" t="s">
        <v>859</v>
      </c>
      <c r="J552" t="s">
        <v>425</v>
      </c>
      <c r="K552">
        <v>1</v>
      </c>
      <c r="L552">
        <v>128</v>
      </c>
      <c r="N552" t="s">
        <v>1967</v>
      </c>
      <c r="P552" s="6">
        <v>1793</v>
      </c>
      <c r="Q552" s="6" t="s">
        <v>1940</v>
      </c>
      <c r="R552" s="6" t="s">
        <v>1048</v>
      </c>
      <c r="T552" s="6"/>
      <c r="U552" s="6"/>
      <c r="V552" s="6"/>
      <c r="W552" s="6">
        <v>500</v>
      </c>
      <c r="X552" s="6" t="s">
        <v>3334</v>
      </c>
      <c r="Y552" s="6"/>
      <c r="Z552" t="s">
        <v>3331</v>
      </c>
    </row>
    <row r="553" spans="1:26">
      <c r="A553" s="1">
        <v>44299</v>
      </c>
      <c r="B553" s="2">
        <v>202104131145</v>
      </c>
      <c r="C553" t="s">
        <v>18</v>
      </c>
      <c r="D553" t="s">
        <v>5302</v>
      </c>
      <c r="E553" t="s">
        <v>3333</v>
      </c>
      <c r="F553" t="s">
        <v>19</v>
      </c>
      <c r="G553" t="s">
        <v>1940</v>
      </c>
      <c r="H553" s="3" t="s">
        <v>21</v>
      </c>
      <c r="I553" t="s">
        <v>1171</v>
      </c>
      <c r="J553" t="s">
        <v>1475</v>
      </c>
      <c r="K553">
        <v>1</v>
      </c>
      <c r="L553">
        <v>150</v>
      </c>
      <c r="N553" t="s">
        <v>22</v>
      </c>
      <c r="P553" s="6">
        <v>1793</v>
      </c>
      <c r="Q553" s="6" t="s">
        <v>1940</v>
      </c>
      <c r="R553" s="6" t="s">
        <v>1048</v>
      </c>
      <c r="T553" s="6"/>
      <c r="U553" s="6"/>
      <c r="V553" s="6"/>
      <c r="W553" s="6">
        <v>500</v>
      </c>
      <c r="X553" s="6" t="s">
        <v>3334</v>
      </c>
      <c r="Y553" s="6"/>
      <c r="Z553" t="s">
        <v>3331</v>
      </c>
    </row>
    <row r="554" spans="1:26">
      <c r="A554" s="1">
        <v>44299</v>
      </c>
      <c r="B554" s="2">
        <v>202104131145</v>
      </c>
      <c r="C554" t="s">
        <v>18</v>
      </c>
      <c r="D554" t="s">
        <v>5302</v>
      </c>
      <c r="E554" t="s">
        <v>3333</v>
      </c>
      <c r="F554" t="s">
        <v>19</v>
      </c>
      <c r="G554" t="s">
        <v>1940</v>
      </c>
      <c r="H554" s="3" t="s">
        <v>33</v>
      </c>
      <c r="I554" t="s">
        <v>1229</v>
      </c>
      <c r="J554" t="s">
        <v>1475</v>
      </c>
      <c r="K554">
        <v>1</v>
      </c>
      <c r="L554">
        <v>150</v>
      </c>
      <c r="N554" t="s">
        <v>34</v>
      </c>
      <c r="P554" s="6">
        <v>1793</v>
      </c>
      <c r="Q554" s="6" t="s">
        <v>1940</v>
      </c>
      <c r="R554" s="6" t="s">
        <v>1048</v>
      </c>
      <c r="T554" s="6"/>
      <c r="U554" s="6"/>
      <c r="V554" s="6"/>
      <c r="W554" s="6">
        <v>500</v>
      </c>
      <c r="X554" s="6" t="s">
        <v>3334</v>
      </c>
      <c r="Y554" s="6"/>
      <c r="Z554" t="s">
        <v>3331</v>
      </c>
    </row>
    <row r="555" spans="1:26">
      <c r="A555" s="1">
        <v>44299</v>
      </c>
      <c r="B555" s="2">
        <v>202104131145</v>
      </c>
      <c r="C555" t="s">
        <v>18</v>
      </c>
      <c r="D555" t="s">
        <v>5302</v>
      </c>
      <c r="E555" t="s">
        <v>3333</v>
      </c>
      <c r="F555" t="s">
        <v>19</v>
      </c>
      <c r="G555" t="s">
        <v>1940</v>
      </c>
      <c r="H555" s="3" t="s">
        <v>35</v>
      </c>
      <c r="I555" t="s">
        <v>1171</v>
      </c>
      <c r="J555" t="s">
        <v>1475</v>
      </c>
      <c r="K555">
        <v>1</v>
      </c>
      <c r="L555">
        <v>150</v>
      </c>
      <c r="N555" t="s">
        <v>36</v>
      </c>
      <c r="P555" s="6">
        <v>1793</v>
      </c>
      <c r="Q555" s="6" t="s">
        <v>1940</v>
      </c>
      <c r="R555" s="6" t="s">
        <v>1048</v>
      </c>
      <c r="T555" s="6"/>
      <c r="U555" s="6"/>
      <c r="V555" s="6"/>
      <c r="W555" s="6">
        <v>500</v>
      </c>
      <c r="X555" s="6" t="s">
        <v>3334</v>
      </c>
      <c r="Y555" s="6"/>
      <c r="Z555" t="s">
        <v>3331</v>
      </c>
    </row>
    <row r="556" spans="1:26">
      <c r="A556" s="1">
        <v>44299</v>
      </c>
      <c r="B556" s="2">
        <v>202104131145</v>
      </c>
      <c r="C556" t="s">
        <v>18</v>
      </c>
      <c r="D556" t="s">
        <v>5302</v>
      </c>
      <c r="E556" t="s">
        <v>3333</v>
      </c>
      <c r="F556" t="s">
        <v>19</v>
      </c>
      <c r="G556" t="s">
        <v>1940</v>
      </c>
      <c r="H556" s="3" t="s">
        <v>37</v>
      </c>
      <c r="I556" t="s">
        <v>1049</v>
      </c>
      <c r="J556" t="s">
        <v>1475</v>
      </c>
      <c r="K556">
        <v>1</v>
      </c>
      <c r="L556">
        <v>355</v>
      </c>
      <c r="N556" t="s">
        <v>38</v>
      </c>
      <c r="P556" s="6">
        <v>1793</v>
      </c>
      <c r="Q556" s="6" t="s">
        <v>1940</v>
      </c>
      <c r="R556" s="6" t="s">
        <v>1048</v>
      </c>
      <c r="T556" s="6"/>
      <c r="U556" s="6"/>
      <c r="V556" s="6"/>
      <c r="W556" s="6">
        <v>500</v>
      </c>
      <c r="X556" s="6" t="s">
        <v>3334</v>
      </c>
      <c r="Y556" s="6"/>
      <c r="Z556" t="s">
        <v>3331</v>
      </c>
    </row>
    <row r="557" spans="1:26">
      <c r="A557" s="1">
        <v>44299</v>
      </c>
      <c r="B557" s="2">
        <v>202104131145</v>
      </c>
      <c r="C557" t="s">
        <v>18</v>
      </c>
      <c r="D557" t="s">
        <v>5302</v>
      </c>
      <c r="E557" t="s">
        <v>3333</v>
      </c>
      <c r="F557" t="s">
        <v>19</v>
      </c>
      <c r="G557" t="s">
        <v>1940</v>
      </c>
      <c r="H557" s="3" t="s">
        <v>29</v>
      </c>
      <c r="I557" t="s">
        <v>2424</v>
      </c>
      <c r="J557" t="s">
        <v>1475</v>
      </c>
      <c r="K557">
        <v>1</v>
      </c>
      <c r="L557">
        <v>303</v>
      </c>
      <c r="N557" t="s">
        <v>30</v>
      </c>
      <c r="P557" s="6">
        <v>1793</v>
      </c>
      <c r="Q557" s="6" t="s">
        <v>1940</v>
      </c>
      <c r="R557" s="6" t="s">
        <v>1048</v>
      </c>
      <c r="T557" s="6"/>
      <c r="U557" s="6"/>
      <c r="V557" s="6"/>
      <c r="W557" s="6">
        <v>500</v>
      </c>
      <c r="X557" s="6" t="s">
        <v>3334</v>
      </c>
      <c r="Y557" s="6"/>
      <c r="Z557" t="s">
        <v>3331</v>
      </c>
    </row>
    <row r="558" spans="1:26">
      <c r="A558" s="1">
        <v>44299</v>
      </c>
      <c r="B558" s="2">
        <v>202104131145</v>
      </c>
      <c r="C558" t="s">
        <v>18</v>
      </c>
      <c r="D558" t="s">
        <v>5302</v>
      </c>
      <c r="E558" t="s">
        <v>3333</v>
      </c>
      <c r="F558" t="s">
        <v>19</v>
      </c>
      <c r="G558" t="s">
        <v>1940</v>
      </c>
      <c r="H558" s="3" t="s">
        <v>27</v>
      </c>
      <c r="I558" t="s">
        <v>1230</v>
      </c>
      <c r="J558" t="s">
        <v>1475</v>
      </c>
      <c r="K558">
        <v>1</v>
      </c>
      <c r="L558">
        <v>302</v>
      </c>
      <c r="N558" t="s">
        <v>28</v>
      </c>
      <c r="P558" s="6">
        <v>1793</v>
      </c>
      <c r="Q558" s="6" t="s">
        <v>1940</v>
      </c>
      <c r="R558" s="6" t="s">
        <v>1048</v>
      </c>
      <c r="T558" s="6"/>
      <c r="U558" s="6"/>
      <c r="V558" s="6"/>
      <c r="W558" s="6">
        <v>500</v>
      </c>
      <c r="X558" s="6" t="s">
        <v>3334</v>
      </c>
      <c r="Y558" s="6"/>
      <c r="Z558" t="s">
        <v>3331</v>
      </c>
    </row>
    <row r="559" spans="1:26">
      <c r="A559" s="1">
        <v>44299</v>
      </c>
      <c r="B559" s="2">
        <v>202104131146</v>
      </c>
      <c r="C559" t="s">
        <v>18</v>
      </c>
      <c r="D559" t="s">
        <v>5303</v>
      </c>
      <c r="E559" t="s">
        <v>3338</v>
      </c>
      <c r="F559" t="s">
        <v>19</v>
      </c>
      <c r="G559" t="s">
        <v>1940</v>
      </c>
      <c r="H559" s="3" t="s">
        <v>37</v>
      </c>
      <c r="I559" t="s">
        <v>1049</v>
      </c>
      <c r="J559" t="s">
        <v>1475</v>
      </c>
      <c r="K559">
        <v>1</v>
      </c>
      <c r="L559">
        <v>332</v>
      </c>
      <c r="N559" t="s">
        <v>38</v>
      </c>
      <c r="P559" s="6">
        <v>1267</v>
      </c>
      <c r="Q559" s="6" t="s">
        <v>1940</v>
      </c>
      <c r="R559" s="6" t="s">
        <v>1048</v>
      </c>
      <c r="T559" s="6"/>
      <c r="U559" s="6"/>
      <c r="V559" s="6"/>
      <c r="W559" s="6">
        <v>112</v>
      </c>
      <c r="X559" s="6" t="s">
        <v>3339</v>
      </c>
      <c r="Y559" s="6"/>
      <c r="Z559" t="s">
        <v>3336</v>
      </c>
    </row>
    <row r="560" spans="1:26">
      <c r="A560" s="1">
        <v>44299</v>
      </c>
      <c r="B560" s="2">
        <v>202104131146</v>
      </c>
      <c r="C560" t="s">
        <v>18</v>
      </c>
      <c r="D560" t="s">
        <v>5303</v>
      </c>
      <c r="E560" t="s">
        <v>3338</v>
      </c>
      <c r="F560" t="s">
        <v>19</v>
      </c>
      <c r="G560" t="s">
        <v>1940</v>
      </c>
      <c r="H560" s="3" t="s">
        <v>25</v>
      </c>
      <c r="I560" t="s">
        <v>1301</v>
      </c>
      <c r="J560" t="s">
        <v>1475</v>
      </c>
      <c r="K560">
        <v>2</v>
      </c>
      <c r="L560">
        <v>567</v>
      </c>
      <c r="N560" t="s">
        <v>26</v>
      </c>
      <c r="P560" s="6">
        <v>1267</v>
      </c>
      <c r="Q560" s="6" t="s">
        <v>1940</v>
      </c>
      <c r="R560" s="6" t="s">
        <v>1048</v>
      </c>
      <c r="T560" s="6"/>
      <c r="U560" s="6"/>
      <c r="V560" s="6"/>
      <c r="W560" s="6">
        <v>112</v>
      </c>
      <c r="X560" s="6" t="s">
        <v>3339</v>
      </c>
      <c r="Y560" s="6"/>
      <c r="Z560" t="s">
        <v>3336</v>
      </c>
    </row>
    <row r="561" spans="1:26">
      <c r="A561" s="1">
        <v>44299</v>
      </c>
      <c r="B561" s="2">
        <v>202104131146</v>
      </c>
      <c r="C561" t="s">
        <v>18</v>
      </c>
      <c r="D561" t="s">
        <v>5303</v>
      </c>
      <c r="E561" t="s">
        <v>3338</v>
      </c>
      <c r="F561" t="s">
        <v>19</v>
      </c>
      <c r="G561" t="s">
        <v>1940</v>
      </c>
      <c r="H561" s="3">
        <v>4714781020794</v>
      </c>
      <c r="I561" t="s">
        <v>135</v>
      </c>
      <c r="J561" t="s">
        <v>425</v>
      </c>
      <c r="K561">
        <v>1</v>
      </c>
      <c r="L561">
        <v>109</v>
      </c>
      <c r="N561" t="s">
        <v>1490</v>
      </c>
      <c r="P561" s="6">
        <v>1267</v>
      </c>
      <c r="Q561" s="6" t="s">
        <v>1940</v>
      </c>
      <c r="R561" s="6" t="s">
        <v>1048</v>
      </c>
      <c r="T561" s="6"/>
      <c r="U561" s="6"/>
      <c r="V561" s="6"/>
      <c r="W561" s="6">
        <v>112</v>
      </c>
      <c r="X561" s="6" t="s">
        <v>3339</v>
      </c>
      <c r="Y561" s="6"/>
      <c r="Z561" t="s">
        <v>3336</v>
      </c>
    </row>
    <row r="562" spans="1:26">
      <c r="A562" s="1">
        <v>44299</v>
      </c>
      <c r="B562" s="2">
        <v>202104131146</v>
      </c>
      <c r="C562" t="s">
        <v>18</v>
      </c>
      <c r="D562" t="s">
        <v>5303</v>
      </c>
      <c r="E562" t="s">
        <v>3338</v>
      </c>
      <c r="F562" t="s">
        <v>19</v>
      </c>
      <c r="G562" t="s">
        <v>1940</v>
      </c>
      <c r="H562" s="3">
        <v>4714781021043</v>
      </c>
      <c r="I562" t="s">
        <v>119</v>
      </c>
      <c r="J562" t="s">
        <v>425</v>
      </c>
      <c r="K562">
        <v>1</v>
      </c>
      <c r="L562">
        <v>150</v>
      </c>
      <c r="N562" t="s">
        <v>1914</v>
      </c>
      <c r="P562" s="6">
        <v>1267</v>
      </c>
      <c r="Q562" s="6" t="s">
        <v>1940</v>
      </c>
      <c r="R562" s="6" t="s">
        <v>1048</v>
      </c>
      <c r="T562" s="6"/>
      <c r="U562" s="6"/>
      <c r="V562" s="6"/>
      <c r="W562" s="6">
        <v>112</v>
      </c>
      <c r="X562" s="6" t="s">
        <v>3339</v>
      </c>
      <c r="Y562" s="6"/>
      <c r="Z562" t="s">
        <v>3336</v>
      </c>
    </row>
    <row r="563" spans="1:26">
      <c r="A563" s="1">
        <v>44299</v>
      </c>
      <c r="B563" s="2">
        <v>202104131146</v>
      </c>
      <c r="C563" t="s">
        <v>18</v>
      </c>
      <c r="D563" t="s">
        <v>5303</v>
      </c>
      <c r="E563" t="s">
        <v>3338</v>
      </c>
      <c r="F563" t="s">
        <v>19</v>
      </c>
      <c r="G563" t="s">
        <v>1940</v>
      </c>
      <c r="H563" s="3">
        <v>4714781020794</v>
      </c>
      <c r="I563" t="s">
        <v>135</v>
      </c>
      <c r="J563" t="s">
        <v>425</v>
      </c>
      <c r="K563">
        <v>1</v>
      </c>
      <c r="L563">
        <v>109</v>
      </c>
      <c r="N563" t="s">
        <v>1954</v>
      </c>
      <c r="P563" s="6">
        <v>1267</v>
      </c>
      <c r="Q563" s="6" t="s">
        <v>1940</v>
      </c>
      <c r="R563" s="6" t="s">
        <v>1048</v>
      </c>
      <c r="T563" s="6"/>
      <c r="U563" s="6"/>
      <c r="V563" s="6"/>
      <c r="W563" s="6">
        <v>112</v>
      </c>
      <c r="X563" s="6" t="s">
        <v>3339</v>
      </c>
      <c r="Y563" s="6"/>
      <c r="Z563" t="s">
        <v>3336</v>
      </c>
    </row>
    <row r="564" spans="1:26">
      <c r="A564" s="1">
        <v>44299</v>
      </c>
      <c r="B564" s="2">
        <v>202104131147</v>
      </c>
      <c r="C564" t="s">
        <v>18</v>
      </c>
      <c r="D564" t="s">
        <v>5304</v>
      </c>
      <c r="E564" t="s">
        <v>3343</v>
      </c>
      <c r="F564" t="s">
        <v>19</v>
      </c>
      <c r="G564" t="s">
        <v>1476</v>
      </c>
      <c r="H564" s="3">
        <v>4714781020107</v>
      </c>
      <c r="I564" t="s">
        <v>1049</v>
      </c>
      <c r="J564" t="s">
        <v>425</v>
      </c>
      <c r="K564">
        <v>4</v>
      </c>
      <c r="L564">
        <v>1536</v>
      </c>
      <c r="N564" t="s">
        <v>877</v>
      </c>
      <c r="P564" s="6">
        <v>1536</v>
      </c>
      <c r="Q564" s="6" t="s">
        <v>1476</v>
      </c>
      <c r="R564" s="6" t="s">
        <v>1477</v>
      </c>
      <c r="T564" s="6">
        <v>988223</v>
      </c>
      <c r="U564" s="6" t="s">
        <v>3344</v>
      </c>
      <c r="V564" s="6" t="s">
        <v>3345</v>
      </c>
      <c r="W564" s="6"/>
      <c r="X564" s="6"/>
      <c r="Y564" s="6"/>
      <c r="Z564" t="s">
        <v>3341</v>
      </c>
    </row>
    <row r="565" spans="1:26">
      <c r="A565" s="1">
        <v>44299</v>
      </c>
      <c r="B565" s="2">
        <v>202104131148</v>
      </c>
      <c r="C565" t="s">
        <v>18</v>
      </c>
      <c r="D565" t="s">
        <v>5305</v>
      </c>
      <c r="E565" t="s">
        <v>3349</v>
      </c>
      <c r="F565" t="s">
        <v>19</v>
      </c>
      <c r="G565" t="s">
        <v>1940</v>
      </c>
      <c r="H565" s="3" t="s">
        <v>128</v>
      </c>
      <c r="I565" t="s">
        <v>865</v>
      </c>
      <c r="J565" t="s">
        <v>1475</v>
      </c>
      <c r="K565">
        <v>1</v>
      </c>
      <c r="L565">
        <v>105</v>
      </c>
      <c r="N565" t="s">
        <v>289</v>
      </c>
      <c r="P565" s="6">
        <v>1098</v>
      </c>
      <c r="Q565" s="6" t="s">
        <v>1940</v>
      </c>
      <c r="R565" s="6" t="s">
        <v>1048</v>
      </c>
      <c r="T565" s="6"/>
      <c r="U565" s="6"/>
      <c r="V565" s="6"/>
      <c r="W565" s="6">
        <v>320</v>
      </c>
      <c r="X565" s="6" t="s">
        <v>3350</v>
      </c>
      <c r="Y565" s="6"/>
      <c r="Z565" t="s">
        <v>3347</v>
      </c>
    </row>
    <row r="566" spans="1:26">
      <c r="A566" s="1">
        <v>44299</v>
      </c>
      <c r="B566" s="2">
        <v>202104131148</v>
      </c>
      <c r="C566" t="s">
        <v>18</v>
      </c>
      <c r="D566" t="s">
        <v>5305</v>
      </c>
      <c r="E566" t="s">
        <v>3349</v>
      </c>
      <c r="F566" t="s">
        <v>19</v>
      </c>
      <c r="G566" t="s">
        <v>1940</v>
      </c>
      <c r="H566" s="3" t="s">
        <v>127</v>
      </c>
      <c r="I566" t="s">
        <v>5159</v>
      </c>
      <c r="J566" t="s">
        <v>1475</v>
      </c>
      <c r="K566">
        <v>1</v>
      </c>
      <c r="L566">
        <v>105</v>
      </c>
      <c r="N566" t="s">
        <v>287</v>
      </c>
      <c r="P566" s="6">
        <v>1098</v>
      </c>
      <c r="Q566" s="6" t="s">
        <v>1940</v>
      </c>
      <c r="R566" s="6" t="s">
        <v>1048</v>
      </c>
      <c r="T566" s="6"/>
      <c r="U566" s="6"/>
      <c r="V566" s="6"/>
      <c r="W566" s="6">
        <v>320</v>
      </c>
      <c r="X566" s="6" t="s">
        <v>3350</v>
      </c>
      <c r="Y566" s="6"/>
      <c r="Z566" t="s">
        <v>3347</v>
      </c>
    </row>
    <row r="567" spans="1:26">
      <c r="A567" s="1">
        <v>44299</v>
      </c>
      <c r="B567" s="2">
        <v>202104131148</v>
      </c>
      <c r="C567" t="s">
        <v>18</v>
      </c>
      <c r="D567" t="s">
        <v>5305</v>
      </c>
      <c r="E567" t="s">
        <v>3349</v>
      </c>
      <c r="F567" t="s">
        <v>19</v>
      </c>
      <c r="G567" t="s">
        <v>1940</v>
      </c>
      <c r="H567" s="3" t="s">
        <v>25</v>
      </c>
      <c r="I567" t="s">
        <v>1301</v>
      </c>
      <c r="J567" t="s">
        <v>1475</v>
      </c>
      <c r="K567">
        <v>1</v>
      </c>
      <c r="L567">
        <v>296</v>
      </c>
      <c r="N567" t="s">
        <v>26</v>
      </c>
      <c r="P567" s="6">
        <v>1098</v>
      </c>
      <c r="Q567" s="6" t="s">
        <v>1940</v>
      </c>
      <c r="R567" s="6" t="s">
        <v>1048</v>
      </c>
      <c r="T567" s="6"/>
      <c r="U567" s="6"/>
      <c r="V567" s="6"/>
      <c r="W567" s="6">
        <v>320</v>
      </c>
      <c r="X567" s="6" t="s">
        <v>3350</v>
      </c>
      <c r="Y567" s="6"/>
      <c r="Z567" t="s">
        <v>3347</v>
      </c>
    </row>
    <row r="568" spans="1:26">
      <c r="A568" s="1">
        <v>44299</v>
      </c>
      <c r="B568" s="2">
        <v>202104131148</v>
      </c>
      <c r="C568" t="s">
        <v>18</v>
      </c>
      <c r="D568" t="s">
        <v>5305</v>
      </c>
      <c r="E568" t="s">
        <v>3349</v>
      </c>
      <c r="F568" t="s">
        <v>19</v>
      </c>
      <c r="G568" t="s">
        <v>1940</v>
      </c>
      <c r="H568" s="3" t="s">
        <v>27</v>
      </c>
      <c r="I568" t="s">
        <v>1230</v>
      </c>
      <c r="J568" t="s">
        <v>1475</v>
      </c>
      <c r="K568">
        <v>1</v>
      </c>
      <c r="L568">
        <v>296</v>
      </c>
      <c r="N568" t="s">
        <v>28</v>
      </c>
      <c r="P568" s="6">
        <v>1098</v>
      </c>
      <c r="Q568" s="6" t="s">
        <v>1940</v>
      </c>
      <c r="R568" s="6" t="s">
        <v>1048</v>
      </c>
      <c r="T568" s="6"/>
      <c r="U568" s="6"/>
      <c r="V568" s="6"/>
      <c r="W568" s="6">
        <v>320</v>
      </c>
      <c r="X568" s="6" t="s">
        <v>3350</v>
      </c>
      <c r="Y568" s="6"/>
      <c r="Z568" t="s">
        <v>3347</v>
      </c>
    </row>
    <row r="569" spans="1:26">
      <c r="A569" s="1">
        <v>44299</v>
      </c>
      <c r="B569" s="2">
        <v>202104131148</v>
      </c>
      <c r="C569" t="s">
        <v>18</v>
      </c>
      <c r="D569" t="s">
        <v>5305</v>
      </c>
      <c r="E569" t="s">
        <v>3349</v>
      </c>
      <c r="F569" t="s">
        <v>19</v>
      </c>
      <c r="G569" t="s">
        <v>1940</v>
      </c>
      <c r="H569" s="3" t="s">
        <v>23</v>
      </c>
      <c r="I569" t="s">
        <v>1230</v>
      </c>
      <c r="J569" t="s">
        <v>1475</v>
      </c>
      <c r="K569">
        <v>1</v>
      </c>
      <c r="L569">
        <v>296</v>
      </c>
      <c r="N569" t="s">
        <v>24</v>
      </c>
      <c r="P569" s="6">
        <v>1098</v>
      </c>
      <c r="Q569" s="6" t="s">
        <v>1940</v>
      </c>
      <c r="R569" s="6" t="s">
        <v>1048</v>
      </c>
      <c r="T569" s="6"/>
      <c r="U569" s="6"/>
      <c r="V569" s="6"/>
      <c r="W569" s="6">
        <v>320</v>
      </c>
      <c r="X569" s="6" t="s">
        <v>3350</v>
      </c>
      <c r="Y569" s="6"/>
      <c r="Z569" t="s">
        <v>3347</v>
      </c>
    </row>
    <row r="570" spans="1:26">
      <c r="A570" s="1">
        <v>44299</v>
      </c>
      <c r="B570" s="2">
        <v>202104131149</v>
      </c>
      <c r="C570" t="s">
        <v>18</v>
      </c>
      <c r="D570" t="s">
        <v>5306</v>
      </c>
      <c r="E570" t="s">
        <v>3354</v>
      </c>
      <c r="F570" t="s">
        <v>19</v>
      </c>
      <c r="G570" t="s">
        <v>1940</v>
      </c>
      <c r="H570" s="3">
        <v>4714781020954</v>
      </c>
      <c r="I570" t="s">
        <v>1468</v>
      </c>
      <c r="J570" t="s">
        <v>425</v>
      </c>
      <c r="K570">
        <v>1</v>
      </c>
      <c r="L570">
        <v>149</v>
      </c>
      <c r="N570" t="s">
        <v>1523</v>
      </c>
      <c r="P570" s="6">
        <v>927</v>
      </c>
      <c r="Q570" s="6" t="s">
        <v>1940</v>
      </c>
      <c r="R570" s="6" t="s">
        <v>1048</v>
      </c>
      <c r="T570" s="6"/>
      <c r="U570" s="6"/>
      <c r="V570" s="6"/>
      <c r="W570" s="6">
        <v>104</v>
      </c>
      <c r="X570" s="6" t="s">
        <v>3355</v>
      </c>
      <c r="Y570" s="6"/>
      <c r="Z570" t="s">
        <v>3352</v>
      </c>
    </row>
    <row r="571" spans="1:26">
      <c r="A571" s="1">
        <v>44299</v>
      </c>
      <c r="B571" s="2">
        <v>202104131149</v>
      </c>
      <c r="C571" t="s">
        <v>18</v>
      </c>
      <c r="D571" t="s">
        <v>5306</v>
      </c>
      <c r="E571" t="s">
        <v>3354</v>
      </c>
      <c r="F571" t="s">
        <v>19</v>
      </c>
      <c r="G571" t="s">
        <v>1940</v>
      </c>
      <c r="H571" s="3" t="s">
        <v>129</v>
      </c>
      <c r="I571" t="s">
        <v>2424</v>
      </c>
      <c r="J571" t="s">
        <v>1475</v>
      </c>
      <c r="K571">
        <v>1</v>
      </c>
      <c r="L571">
        <v>340</v>
      </c>
      <c r="N571" t="s">
        <v>291</v>
      </c>
      <c r="P571" s="6">
        <v>927</v>
      </c>
      <c r="Q571" s="6" t="s">
        <v>1940</v>
      </c>
      <c r="R571" s="6" t="s">
        <v>1048</v>
      </c>
      <c r="T571" s="6"/>
      <c r="U571" s="6"/>
      <c r="V571" s="6"/>
      <c r="W571" s="6">
        <v>104</v>
      </c>
      <c r="X571" s="6" t="s">
        <v>3355</v>
      </c>
      <c r="Y571" s="6"/>
      <c r="Z571" t="s">
        <v>3352</v>
      </c>
    </row>
    <row r="572" spans="1:26">
      <c r="A572" s="1">
        <v>44299</v>
      </c>
      <c r="B572" s="2">
        <v>202104131149</v>
      </c>
      <c r="C572" t="s">
        <v>18</v>
      </c>
      <c r="D572" t="s">
        <v>5306</v>
      </c>
      <c r="E572" t="s">
        <v>3354</v>
      </c>
      <c r="F572" t="s">
        <v>19</v>
      </c>
      <c r="G572" t="s">
        <v>1940</v>
      </c>
      <c r="H572" s="3" t="s">
        <v>128</v>
      </c>
      <c r="I572" t="s">
        <v>865</v>
      </c>
      <c r="J572" t="s">
        <v>1475</v>
      </c>
      <c r="K572">
        <v>1</v>
      </c>
      <c r="L572">
        <v>140</v>
      </c>
      <c r="N572" t="s">
        <v>289</v>
      </c>
      <c r="P572" s="6">
        <v>927</v>
      </c>
      <c r="Q572" s="6" t="s">
        <v>1940</v>
      </c>
      <c r="R572" s="6" t="s">
        <v>1048</v>
      </c>
      <c r="T572" s="6"/>
      <c r="U572" s="6"/>
      <c r="V572" s="6"/>
      <c r="W572" s="6">
        <v>104</v>
      </c>
      <c r="X572" s="6" t="s">
        <v>3355</v>
      </c>
      <c r="Y572" s="6"/>
      <c r="Z572" t="s">
        <v>3352</v>
      </c>
    </row>
    <row r="573" spans="1:26">
      <c r="A573" s="1">
        <v>44299</v>
      </c>
      <c r="B573" s="2">
        <v>202104131149</v>
      </c>
      <c r="C573" t="s">
        <v>18</v>
      </c>
      <c r="D573" t="s">
        <v>5306</v>
      </c>
      <c r="E573" t="s">
        <v>3354</v>
      </c>
      <c r="F573" t="s">
        <v>19</v>
      </c>
      <c r="G573" t="s">
        <v>1940</v>
      </c>
      <c r="H573" s="3">
        <v>4714781021005</v>
      </c>
      <c r="I573" t="s">
        <v>1385</v>
      </c>
      <c r="J573" t="s">
        <v>425</v>
      </c>
      <c r="K573">
        <v>1</v>
      </c>
      <c r="L573">
        <v>149</v>
      </c>
      <c r="N573" t="s">
        <v>1502</v>
      </c>
      <c r="P573" s="6">
        <v>927</v>
      </c>
      <c r="Q573" s="6" t="s">
        <v>1940</v>
      </c>
      <c r="R573" s="6" t="s">
        <v>1048</v>
      </c>
      <c r="T573" s="6"/>
      <c r="U573" s="6"/>
      <c r="V573" s="6"/>
      <c r="W573" s="6">
        <v>104</v>
      </c>
      <c r="X573" s="6" t="s">
        <v>3355</v>
      </c>
      <c r="Y573" s="6"/>
      <c r="Z573" t="s">
        <v>3352</v>
      </c>
    </row>
    <row r="574" spans="1:26">
      <c r="A574" s="1">
        <v>44299</v>
      </c>
      <c r="B574" s="2">
        <v>202104131149</v>
      </c>
      <c r="C574" t="s">
        <v>18</v>
      </c>
      <c r="D574" t="s">
        <v>5306</v>
      </c>
      <c r="E574" t="s">
        <v>3354</v>
      </c>
      <c r="F574" t="s">
        <v>19</v>
      </c>
      <c r="G574" t="s">
        <v>1940</v>
      </c>
      <c r="H574" s="3">
        <v>4714781021029</v>
      </c>
      <c r="I574" t="s">
        <v>1308</v>
      </c>
      <c r="J574" t="s">
        <v>425</v>
      </c>
      <c r="K574">
        <v>1</v>
      </c>
      <c r="L574">
        <v>149</v>
      </c>
      <c r="N574" t="s">
        <v>1505</v>
      </c>
      <c r="P574" s="6">
        <v>927</v>
      </c>
      <c r="Q574" s="6" t="s">
        <v>1940</v>
      </c>
      <c r="R574" s="6" t="s">
        <v>1048</v>
      </c>
      <c r="T574" s="6"/>
      <c r="U574" s="6"/>
      <c r="V574" s="6"/>
      <c r="W574" s="6">
        <v>104</v>
      </c>
      <c r="X574" s="6" t="s">
        <v>3355</v>
      </c>
      <c r="Y574" s="6"/>
      <c r="Z574" t="s">
        <v>3352</v>
      </c>
    </row>
    <row r="575" spans="1:26">
      <c r="A575" s="1">
        <v>44299</v>
      </c>
      <c r="B575" s="2">
        <v>202104131150</v>
      </c>
      <c r="C575" t="s">
        <v>18</v>
      </c>
      <c r="D575" t="s">
        <v>5307</v>
      </c>
      <c r="E575" t="s">
        <v>3359</v>
      </c>
      <c r="F575" t="s">
        <v>19</v>
      </c>
      <c r="G575" t="s">
        <v>1476</v>
      </c>
      <c r="H575" s="3">
        <v>4714781020107</v>
      </c>
      <c r="I575" t="s">
        <v>1049</v>
      </c>
      <c r="J575" t="s">
        <v>425</v>
      </c>
      <c r="K575">
        <v>2</v>
      </c>
      <c r="L575">
        <v>743</v>
      </c>
      <c r="N575" t="s">
        <v>877</v>
      </c>
      <c r="P575" s="6">
        <v>1101</v>
      </c>
      <c r="Q575" s="6" t="s">
        <v>1476</v>
      </c>
      <c r="R575" s="6" t="s">
        <v>1477</v>
      </c>
      <c r="T575" s="6">
        <v>875093</v>
      </c>
      <c r="U575" s="6" t="s">
        <v>3148</v>
      </c>
      <c r="V575" s="6" t="s">
        <v>3149</v>
      </c>
      <c r="W575" s="6"/>
      <c r="X575" s="6"/>
      <c r="Y575" s="6"/>
      <c r="Z575" t="s">
        <v>3357</v>
      </c>
    </row>
    <row r="576" spans="1:26">
      <c r="A576" s="1">
        <v>44299</v>
      </c>
      <c r="B576" s="2">
        <v>202104131150</v>
      </c>
      <c r="C576" t="s">
        <v>18</v>
      </c>
      <c r="D576" t="s">
        <v>5307</v>
      </c>
      <c r="E576" t="s">
        <v>3359</v>
      </c>
      <c r="F576" t="s">
        <v>19</v>
      </c>
      <c r="G576" t="s">
        <v>1476</v>
      </c>
      <c r="H576" s="3">
        <v>4714781024723</v>
      </c>
      <c r="I576" t="s">
        <v>1301</v>
      </c>
      <c r="J576" t="s">
        <v>425</v>
      </c>
      <c r="K576">
        <v>1</v>
      </c>
      <c r="L576">
        <v>299</v>
      </c>
      <c r="N576" t="s">
        <v>1525</v>
      </c>
      <c r="P576" s="6">
        <v>1101</v>
      </c>
      <c r="Q576" s="6" t="s">
        <v>1476</v>
      </c>
      <c r="R576" s="6" t="s">
        <v>1477</v>
      </c>
      <c r="T576" s="6">
        <v>875093</v>
      </c>
      <c r="U576" s="6" t="s">
        <v>3148</v>
      </c>
      <c r="V576" s="6" t="s">
        <v>3149</v>
      </c>
      <c r="W576" s="6"/>
      <c r="X576" s="6"/>
      <c r="Y576" s="6"/>
      <c r="Z576" t="s">
        <v>3357</v>
      </c>
    </row>
    <row r="577" spans="1:26">
      <c r="A577" s="1">
        <v>44299</v>
      </c>
      <c r="B577" s="2">
        <v>202104131150</v>
      </c>
      <c r="C577" t="s">
        <v>18</v>
      </c>
      <c r="D577" t="s">
        <v>5307</v>
      </c>
      <c r="E577" t="s">
        <v>3359</v>
      </c>
      <c r="F577" t="s">
        <v>19</v>
      </c>
      <c r="G577" t="s">
        <v>1476</v>
      </c>
      <c r="H577" s="3">
        <v>4714781021227</v>
      </c>
      <c r="I577" t="s">
        <v>859</v>
      </c>
      <c r="J577" t="s">
        <v>425</v>
      </c>
      <c r="K577">
        <v>1</v>
      </c>
      <c r="L577">
        <v>59</v>
      </c>
      <c r="N577" t="s">
        <v>2465</v>
      </c>
      <c r="P577" s="6">
        <v>1101</v>
      </c>
      <c r="Q577" s="6" t="s">
        <v>1476</v>
      </c>
      <c r="R577" s="6" t="s">
        <v>1477</v>
      </c>
      <c r="T577" s="6">
        <v>875093</v>
      </c>
      <c r="U577" s="6" t="s">
        <v>3148</v>
      </c>
      <c r="V577" s="6" t="s">
        <v>3149</v>
      </c>
      <c r="W577" s="6"/>
      <c r="X577" s="6"/>
      <c r="Y577" s="6"/>
      <c r="Z577" t="s">
        <v>3357</v>
      </c>
    </row>
    <row r="578" spans="1:26">
      <c r="A578" s="1">
        <v>44299</v>
      </c>
      <c r="B578" s="2">
        <v>202104131151</v>
      </c>
      <c r="C578" t="s">
        <v>18</v>
      </c>
      <c r="D578" t="s">
        <v>5308</v>
      </c>
      <c r="E578" t="s">
        <v>3363</v>
      </c>
      <c r="F578" t="s">
        <v>19</v>
      </c>
      <c r="G578" t="s">
        <v>1940</v>
      </c>
      <c r="H578" s="3">
        <v>4714781020107</v>
      </c>
      <c r="I578" t="s">
        <v>1049</v>
      </c>
      <c r="J578" t="s">
        <v>425</v>
      </c>
      <c r="K578">
        <v>1</v>
      </c>
      <c r="L578">
        <v>331</v>
      </c>
      <c r="N578" t="s">
        <v>877</v>
      </c>
      <c r="P578" s="6">
        <v>1291</v>
      </c>
      <c r="Q578" s="6" t="s">
        <v>1940</v>
      </c>
      <c r="R578" s="6" t="s">
        <v>1048</v>
      </c>
      <c r="T578" s="6"/>
      <c r="U578" s="6"/>
      <c r="V578" s="6"/>
      <c r="W578" s="6">
        <v>404</v>
      </c>
      <c r="X578" s="6" t="s">
        <v>3364</v>
      </c>
      <c r="Y578" s="6"/>
      <c r="Z578" t="s">
        <v>3361</v>
      </c>
    </row>
    <row r="579" spans="1:26">
      <c r="A579" s="1">
        <v>44299</v>
      </c>
      <c r="B579" s="2">
        <v>202104131151</v>
      </c>
      <c r="C579" t="s">
        <v>18</v>
      </c>
      <c r="D579" t="s">
        <v>5308</v>
      </c>
      <c r="E579" t="s">
        <v>3363</v>
      </c>
      <c r="F579" t="s">
        <v>19</v>
      </c>
      <c r="G579" t="s">
        <v>1940</v>
      </c>
      <c r="H579" s="3" t="s">
        <v>37</v>
      </c>
      <c r="I579" t="s">
        <v>1049</v>
      </c>
      <c r="J579" t="s">
        <v>1475</v>
      </c>
      <c r="K579">
        <v>1</v>
      </c>
      <c r="L579">
        <v>355</v>
      </c>
      <c r="N579" t="s">
        <v>38</v>
      </c>
      <c r="P579" s="6">
        <v>1291</v>
      </c>
      <c r="Q579" s="6" t="s">
        <v>1940</v>
      </c>
      <c r="R579" s="6" t="s">
        <v>1048</v>
      </c>
      <c r="T579" s="6"/>
      <c r="U579" s="6"/>
      <c r="V579" s="6"/>
      <c r="W579" s="6">
        <v>404</v>
      </c>
      <c r="X579" s="6" t="s">
        <v>3364</v>
      </c>
      <c r="Y579" s="6"/>
      <c r="Z579" t="s">
        <v>3361</v>
      </c>
    </row>
    <row r="580" spans="1:26">
      <c r="A580" s="1">
        <v>44299</v>
      </c>
      <c r="B580" s="2">
        <v>202104131151</v>
      </c>
      <c r="C580" t="s">
        <v>18</v>
      </c>
      <c r="D580" t="s">
        <v>5308</v>
      </c>
      <c r="E580" t="s">
        <v>3363</v>
      </c>
      <c r="F580" t="s">
        <v>19</v>
      </c>
      <c r="G580" t="s">
        <v>1940</v>
      </c>
      <c r="H580" s="3" t="s">
        <v>29</v>
      </c>
      <c r="I580" t="s">
        <v>2424</v>
      </c>
      <c r="J580" t="s">
        <v>1475</v>
      </c>
      <c r="K580">
        <v>1</v>
      </c>
      <c r="L580">
        <v>303</v>
      </c>
      <c r="N580" t="s">
        <v>30</v>
      </c>
      <c r="P580" s="6">
        <v>1291</v>
      </c>
      <c r="Q580" s="6" t="s">
        <v>1940</v>
      </c>
      <c r="R580" s="6" t="s">
        <v>1048</v>
      </c>
      <c r="T580" s="6"/>
      <c r="U580" s="6"/>
      <c r="V580" s="6"/>
      <c r="W580" s="6">
        <v>404</v>
      </c>
      <c r="X580" s="6" t="s">
        <v>3364</v>
      </c>
      <c r="Y580" s="6"/>
      <c r="Z580" t="s">
        <v>3361</v>
      </c>
    </row>
    <row r="581" spans="1:26">
      <c r="A581" s="1">
        <v>44299</v>
      </c>
      <c r="B581" s="2">
        <v>202104131151</v>
      </c>
      <c r="C581" t="s">
        <v>18</v>
      </c>
      <c r="D581" t="s">
        <v>5308</v>
      </c>
      <c r="E581" t="s">
        <v>3363</v>
      </c>
      <c r="F581" t="s">
        <v>19</v>
      </c>
      <c r="G581" t="s">
        <v>1940</v>
      </c>
      <c r="H581" s="3" t="s">
        <v>23</v>
      </c>
      <c r="I581" t="s">
        <v>1230</v>
      </c>
      <c r="J581" t="s">
        <v>1475</v>
      </c>
      <c r="K581">
        <v>1</v>
      </c>
      <c r="L581">
        <v>302</v>
      </c>
      <c r="N581" t="s">
        <v>24</v>
      </c>
      <c r="P581" s="6">
        <v>1291</v>
      </c>
      <c r="Q581" s="6" t="s">
        <v>1940</v>
      </c>
      <c r="R581" s="6" t="s">
        <v>1048</v>
      </c>
      <c r="T581" s="6"/>
      <c r="U581" s="6"/>
      <c r="V581" s="6"/>
      <c r="W581" s="6">
        <v>404</v>
      </c>
      <c r="X581" s="6" t="s">
        <v>3364</v>
      </c>
      <c r="Y581" s="6"/>
      <c r="Z581" t="s">
        <v>3361</v>
      </c>
    </row>
    <row r="582" spans="1:26">
      <c r="A582" s="1">
        <v>44299</v>
      </c>
      <c r="B582" s="2">
        <v>202104131152</v>
      </c>
      <c r="C582" t="s">
        <v>18</v>
      </c>
      <c r="D582" t="s">
        <v>5309</v>
      </c>
      <c r="E582" t="s">
        <v>3368</v>
      </c>
      <c r="F582" t="s">
        <v>19</v>
      </c>
      <c r="G582" t="s">
        <v>1476</v>
      </c>
      <c r="H582" s="3">
        <v>4714781021227</v>
      </c>
      <c r="I582" t="s">
        <v>859</v>
      </c>
      <c r="J582" t="s">
        <v>1475</v>
      </c>
      <c r="K582">
        <v>1</v>
      </c>
      <c r="L582">
        <v>43</v>
      </c>
      <c r="N582" t="s">
        <v>862</v>
      </c>
      <c r="P582" s="6">
        <v>1090</v>
      </c>
      <c r="Q582" s="6" t="s">
        <v>1476</v>
      </c>
      <c r="R582" s="6" t="s">
        <v>1048</v>
      </c>
      <c r="T582" s="6">
        <v>159247</v>
      </c>
      <c r="U582" s="6" t="s">
        <v>3369</v>
      </c>
      <c r="V582" s="6" t="s">
        <v>3370</v>
      </c>
      <c r="W582" s="6"/>
      <c r="X582" s="6"/>
      <c r="Y582" s="6"/>
      <c r="Z582" t="s">
        <v>3366</v>
      </c>
    </row>
    <row r="583" spans="1:26">
      <c r="A583" s="1">
        <v>44299</v>
      </c>
      <c r="B583" s="2">
        <v>202104131152</v>
      </c>
      <c r="C583" t="s">
        <v>18</v>
      </c>
      <c r="D583" t="s">
        <v>5309</v>
      </c>
      <c r="E583" t="s">
        <v>3368</v>
      </c>
      <c r="F583" t="s">
        <v>19</v>
      </c>
      <c r="G583" t="s">
        <v>1476</v>
      </c>
      <c r="H583" s="3">
        <v>4714781021234</v>
      </c>
      <c r="I583" t="s">
        <v>1385</v>
      </c>
      <c r="J583" t="s">
        <v>1475</v>
      </c>
      <c r="K583">
        <v>1</v>
      </c>
      <c r="L583">
        <v>43</v>
      </c>
      <c r="N583" t="s">
        <v>864</v>
      </c>
      <c r="P583" s="6">
        <v>1090</v>
      </c>
      <c r="Q583" s="6" t="s">
        <v>1476</v>
      </c>
      <c r="R583" s="6" t="s">
        <v>1048</v>
      </c>
      <c r="T583" s="6">
        <v>159247</v>
      </c>
      <c r="U583" s="6" t="s">
        <v>3369</v>
      </c>
      <c r="V583" s="6" t="s">
        <v>3370</v>
      </c>
      <c r="W583" s="6"/>
      <c r="X583" s="6"/>
      <c r="Y583" s="6"/>
      <c r="Z583" t="s">
        <v>3366</v>
      </c>
    </row>
    <row r="584" spans="1:26">
      <c r="A584" s="1">
        <v>44299</v>
      </c>
      <c r="B584" s="2">
        <v>202104131152</v>
      </c>
      <c r="C584" t="s">
        <v>18</v>
      </c>
      <c r="D584" t="s">
        <v>5309</v>
      </c>
      <c r="E584" t="s">
        <v>3368</v>
      </c>
      <c r="F584" t="s">
        <v>19</v>
      </c>
      <c r="G584" t="s">
        <v>1476</v>
      </c>
      <c r="H584" s="3">
        <v>4714781021241</v>
      </c>
      <c r="I584" t="s">
        <v>859</v>
      </c>
      <c r="J584" t="s">
        <v>1475</v>
      </c>
      <c r="K584">
        <v>1</v>
      </c>
      <c r="L584">
        <v>44</v>
      </c>
      <c r="N584" t="s">
        <v>867</v>
      </c>
      <c r="P584" s="6">
        <v>1090</v>
      </c>
      <c r="Q584" s="6" t="s">
        <v>1476</v>
      </c>
      <c r="R584" s="6" t="s">
        <v>1048</v>
      </c>
      <c r="T584" s="6">
        <v>159247</v>
      </c>
      <c r="U584" s="6" t="s">
        <v>3369</v>
      </c>
      <c r="V584" s="6" t="s">
        <v>3370</v>
      </c>
      <c r="W584" s="6"/>
      <c r="X584" s="6"/>
      <c r="Y584" s="6"/>
      <c r="Z584" t="s">
        <v>3366</v>
      </c>
    </row>
    <row r="585" spans="1:26">
      <c r="A585" s="1">
        <v>44299</v>
      </c>
      <c r="B585" s="2">
        <v>202104131152</v>
      </c>
      <c r="C585" t="s">
        <v>18</v>
      </c>
      <c r="D585" t="s">
        <v>5309</v>
      </c>
      <c r="E585" t="s">
        <v>3368</v>
      </c>
      <c r="F585" t="s">
        <v>19</v>
      </c>
      <c r="G585" t="s">
        <v>1476</v>
      </c>
      <c r="H585" s="3" t="s">
        <v>37</v>
      </c>
      <c r="I585" t="s">
        <v>1049</v>
      </c>
      <c r="J585" t="s">
        <v>1475</v>
      </c>
      <c r="K585">
        <v>1</v>
      </c>
      <c r="L585">
        <v>355</v>
      </c>
      <c r="N585" t="s">
        <v>38</v>
      </c>
      <c r="P585" s="6">
        <v>1090</v>
      </c>
      <c r="Q585" s="6" t="s">
        <v>1476</v>
      </c>
      <c r="R585" s="6" t="s">
        <v>1048</v>
      </c>
      <c r="T585" s="6">
        <v>159247</v>
      </c>
      <c r="U585" s="6" t="s">
        <v>3369</v>
      </c>
      <c r="V585" s="6" t="s">
        <v>3370</v>
      </c>
      <c r="W585" s="6"/>
      <c r="X585" s="6"/>
      <c r="Y585" s="6"/>
      <c r="Z585" t="s">
        <v>3366</v>
      </c>
    </row>
    <row r="586" spans="1:26">
      <c r="A586" s="1">
        <v>44299</v>
      </c>
      <c r="B586" s="2">
        <v>202104131152</v>
      </c>
      <c r="C586" t="s">
        <v>18</v>
      </c>
      <c r="D586" t="s">
        <v>5309</v>
      </c>
      <c r="E586" t="s">
        <v>3368</v>
      </c>
      <c r="F586" t="s">
        <v>19</v>
      </c>
      <c r="G586" t="s">
        <v>1476</v>
      </c>
      <c r="H586" s="3" t="s">
        <v>25</v>
      </c>
      <c r="I586" t="s">
        <v>1301</v>
      </c>
      <c r="J586" t="s">
        <v>1475</v>
      </c>
      <c r="K586">
        <v>1</v>
      </c>
      <c r="L586">
        <v>303</v>
      </c>
      <c r="N586" t="s">
        <v>26</v>
      </c>
      <c r="P586" s="6">
        <v>1090</v>
      </c>
      <c r="Q586" s="6" t="s">
        <v>1476</v>
      </c>
      <c r="R586" s="6" t="s">
        <v>1048</v>
      </c>
      <c r="T586" s="6">
        <v>159247</v>
      </c>
      <c r="U586" s="6" t="s">
        <v>3369</v>
      </c>
      <c r="V586" s="6" t="s">
        <v>3370</v>
      </c>
      <c r="W586" s="6"/>
      <c r="X586" s="6"/>
      <c r="Y586" s="6"/>
      <c r="Z586" t="s">
        <v>3366</v>
      </c>
    </row>
    <row r="587" spans="1:26">
      <c r="A587" s="1">
        <v>44299</v>
      </c>
      <c r="B587" s="2">
        <v>202104131152</v>
      </c>
      <c r="C587" t="s">
        <v>18</v>
      </c>
      <c r="D587" t="s">
        <v>5309</v>
      </c>
      <c r="E587" t="s">
        <v>3368</v>
      </c>
      <c r="F587" t="s">
        <v>19</v>
      </c>
      <c r="G587" t="s">
        <v>1476</v>
      </c>
      <c r="H587" s="3" t="s">
        <v>23</v>
      </c>
      <c r="I587" t="s">
        <v>1230</v>
      </c>
      <c r="J587" t="s">
        <v>1475</v>
      </c>
      <c r="K587">
        <v>1</v>
      </c>
      <c r="L587">
        <v>302</v>
      </c>
      <c r="N587" t="s">
        <v>24</v>
      </c>
      <c r="P587" s="6">
        <v>1090</v>
      </c>
      <c r="Q587" s="6" t="s">
        <v>1476</v>
      </c>
      <c r="R587" s="6" t="s">
        <v>1048</v>
      </c>
      <c r="T587" s="6">
        <v>159247</v>
      </c>
      <c r="U587" s="6" t="s">
        <v>3369</v>
      </c>
      <c r="V587" s="6" t="s">
        <v>3370</v>
      </c>
      <c r="W587" s="6"/>
      <c r="X587" s="6"/>
      <c r="Y587" s="6"/>
      <c r="Z587" t="s">
        <v>3366</v>
      </c>
    </row>
    <row r="588" spans="1:26">
      <c r="A588" s="1">
        <v>44299</v>
      </c>
      <c r="B588" s="2">
        <v>202104131153</v>
      </c>
      <c r="C588" t="s">
        <v>18</v>
      </c>
      <c r="D588" t="s">
        <v>5310</v>
      </c>
      <c r="E588" t="s">
        <v>3374</v>
      </c>
      <c r="F588" t="s">
        <v>19</v>
      </c>
      <c r="G588" t="s">
        <v>1476</v>
      </c>
      <c r="H588" s="3">
        <v>4714781021005</v>
      </c>
      <c r="I588" t="s">
        <v>1385</v>
      </c>
      <c r="J588" t="s">
        <v>1475</v>
      </c>
      <c r="K588">
        <v>6</v>
      </c>
      <c r="L588">
        <v>718</v>
      </c>
      <c r="N588" t="s">
        <v>167</v>
      </c>
      <c r="P588" s="6">
        <v>1516</v>
      </c>
      <c r="Q588" s="6" t="s">
        <v>1476</v>
      </c>
      <c r="R588" s="6" t="s">
        <v>1477</v>
      </c>
      <c r="T588" s="6">
        <v>158336</v>
      </c>
      <c r="U588" s="6" t="s">
        <v>2475</v>
      </c>
      <c r="V588" s="6" t="s">
        <v>2476</v>
      </c>
      <c r="W588" s="6"/>
      <c r="X588" s="6"/>
      <c r="Y588" s="6"/>
      <c r="Z588" t="s">
        <v>3372</v>
      </c>
    </row>
    <row r="589" spans="1:26">
      <c r="A589" s="1">
        <v>44299</v>
      </c>
      <c r="B589" s="2">
        <v>202104131153</v>
      </c>
      <c r="C589" t="s">
        <v>18</v>
      </c>
      <c r="D589" t="s">
        <v>5310</v>
      </c>
      <c r="E589" t="s">
        <v>3374</v>
      </c>
      <c r="F589" t="s">
        <v>19</v>
      </c>
      <c r="G589" t="s">
        <v>1476</v>
      </c>
      <c r="H589" s="3">
        <v>4714781021029</v>
      </c>
      <c r="I589" t="s">
        <v>1308</v>
      </c>
      <c r="J589" t="s">
        <v>1475</v>
      </c>
      <c r="K589">
        <v>6</v>
      </c>
      <c r="L589">
        <v>798</v>
      </c>
      <c r="N589" t="s">
        <v>169</v>
      </c>
      <c r="P589" s="6">
        <v>1516</v>
      </c>
      <c r="Q589" s="6" t="s">
        <v>1476</v>
      </c>
      <c r="R589" s="6" t="s">
        <v>1477</v>
      </c>
      <c r="T589" s="6">
        <v>158336</v>
      </c>
      <c r="U589" s="6" t="s">
        <v>2475</v>
      </c>
      <c r="V589" s="6" t="s">
        <v>2476</v>
      </c>
      <c r="W589" s="6"/>
      <c r="X589" s="6"/>
      <c r="Y589" s="6"/>
      <c r="Z589" t="s">
        <v>3372</v>
      </c>
    </row>
    <row r="590" spans="1:26">
      <c r="A590" s="1">
        <v>44299</v>
      </c>
      <c r="B590" s="2">
        <v>202104131154</v>
      </c>
      <c r="C590" t="s">
        <v>18</v>
      </c>
      <c r="D590" t="s">
        <v>5311</v>
      </c>
      <c r="E590" t="s">
        <v>3378</v>
      </c>
      <c r="F590" t="s">
        <v>19</v>
      </c>
      <c r="G590" t="s">
        <v>1476</v>
      </c>
      <c r="H590" s="3" t="s">
        <v>25</v>
      </c>
      <c r="I590" t="s">
        <v>1301</v>
      </c>
      <c r="J590" t="s">
        <v>1475</v>
      </c>
      <c r="K590">
        <v>1</v>
      </c>
      <c r="L590">
        <v>296</v>
      </c>
      <c r="N590" t="s">
        <v>26</v>
      </c>
      <c r="P590" s="6">
        <v>888</v>
      </c>
      <c r="Q590" s="6" t="s">
        <v>1476</v>
      </c>
      <c r="R590" s="6" t="s">
        <v>1477</v>
      </c>
      <c r="T590" s="6">
        <v>116181</v>
      </c>
      <c r="U590" s="6" t="s">
        <v>3379</v>
      </c>
      <c r="V590" s="6" t="s">
        <v>3380</v>
      </c>
      <c r="W590" s="6"/>
      <c r="X590" s="6"/>
      <c r="Y590" s="6"/>
      <c r="Z590" t="s">
        <v>3376</v>
      </c>
    </row>
    <row r="591" spans="1:26">
      <c r="A591" s="1">
        <v>44299</v>
      </c>
      <c r="B591" s="2">
        <v>202104131154</v>
      </c>
      <c r="C591" t="s">
        <v>18</v>
      </c>
      <c r="D591" t="s">
        <v>5311</v>
      </c>
      <c r="E591" t="s">
        <v>3378</v>
      </c>
      <c r="F591" t="s">
        <v>19</v>
      </c>
      <c r="G591" t="s">
        <v>1476</v>
      </c>
      <c r="H591" s="3" t="s">
        <v>27</v>
      </c>
      <c r="I591" t="s">
        <v>1230</v>
      </c>
      <c r="J591" t="s">
        <v>1475</v>
      </c>
      <c r="K591">
        <v>1</v>
      </c>
      <c r="L591">
        <v>296</v>
      </c>
      <c r="N591" t="s">
        <v>28</v>
      </c>
      <c r="P591" s="6">
        <v>888</v>
      </c>
      <c r="Q591" s="6" t="s">
        <v>1476</v>
      </c>
      <c r="R591" s="6" t="s">
        <v>1477</v>
      </c>
      <c r="T591" s="6">
        <v>116181</v>
      </c>
      <c r="U591" s="6" t="s">
        <v>3379</v>
      </c>
      <c r="V591" s="6" t="s">
        <v>3380</v>
      </c>
      <c r="W591" s="6"/>
      <c r="X591" s="6"/>
      <c r="Y591" s="6"/>
      <c r="Z591" t="s">
        <v>3376</v>
      </c>
    </row>
    <row r="592" spans="1:26">
      <c r="A592" s="1">
        <v>44299</v>
      </c>
      <c r="B592" s="2">
        <v>202104131154</v>
      </c>
      <c r="C592" t="s">
        <v>18</v>
      </c>
      <c r="D592" t="s">
        <v>5311</v>
      </c>
      <c r="E592" t="s">
        <v>3378</v>
      </c>
      <c r="F592" t="s">
        <v>19</v>
      </c>
      <c r="G592" t="s">
        <v>1476</v>
      </c>
      <c r="H592" s="3" t="s">
        <v>23</v>
      </c>
      <c r="I592" t="s">
        <v>1230</v>
      </c>
      <c r="J592" t="s">
        <v>1475</v>
      </c>
      <c r="K592">
        <v>1</v>
      </c>
      <c r="L592">
        <v>296</v>
      </c>
      <c r="N592" t="s">
        <v>24</v>
      </c>
      <c r="P592" s="6">
        <v>888</v>
      </c>
      <c r="Q592" s="6" t="s">
        <v>1476</v>
      </c>
      <c r="R592" s="6" t="s">
        <v>1477</v>
      </c>
      <c r="T592" s="6">
        <v>116181</v>
      </c>
      <c r="U592" s="6" t="s">
        <v>3379</v>
      </c>
      <c r="V592" s="6" t="s">
        <v>3380</v>
      </c>
      <c r="W592" s="6"/>
      <c r="X592" s="6"/>
      <c r="Y592" s="6"/>
      <c r="Z592" t="s">
        <v>3376</v>
      </c>
    </row>
    <row r="593" spans="1:26">
      <c r="A593" s="1">
        <v>44299</v>
      </c>
      <c r="B593" s="2">
        <v>202104131155</v>
      </c>
      <c r="C593" t="s">
        <v>18</v>
      </c>
      <c r="D593" t="s">
        <v>5312</v>
      </c>
      <c r="E593" t="s">
        <v>3384</v>
      </c>
      <c r="F593" t="s">
        <v>19</v>
      </c>
      <c r="G593" t="s">
        <v>1476</v>
      </c>
      <c r="H593" s="3" t="s">
        <v>21</v>
      </c>
      <c r="I593" t="s">
        <v>1301</v>
      </c>
      <c r="J593" t="s">
        <v>1475</v>
      </c>
      <c r="K593">
        <v>1</v>
      </c>
      <c r="L593">
        <v>150</v>
      </c>
      <c r="N593" t="s">
        <v>22</v>
      </c>
      <c r="P593" s="6">
        <v>849</v>
      </c>
      <c r="Q593" s="6" t="s">
        <v>1476</v>
      </c>
      <c r="R593" s="6" t="s">
        <v>1477</v>
      </c>
      <c r="T593" s="6">
        <v>846420</v>
      </c>
      <c r="U593" s="6" t="s">
        <v>3385</v>
      </c>
      <c r="V593" s="6" t="s">
        <v>3386</v>
      </c>
      <c r="W593" s="6"/>
      <c r="X593" s="6"/>
      <c r="Y593" s="6"/>
      <c r="Z593" t="s">
        <v>3382</v>
      </c>
    </row>
    <row r="594" spans="1:26">
      <c r="A594" s="1">
        <v>44299</v>
      </c>
      <c r="B594" s="2">
        <v>202104131155</v>
      </c>
      <c r="C594" t="s">
        <v>18</v>
      </c>
      <c r="D594" t="s">
        <v>5312</v>
      </c>
      <c r="E594" t="s">
        <v>3384</v>
      </c>
      <c r="F594" t="s">
        <v>19</v>
      </c>
      <c r="G594" t="s">
        <v>1476</v>
      </c>
      <c r="H594" s="3" t="s">
        <v>33</v>
      </c>
      <c r="I594" t="s">
        <v>1229</v>
      </c>
      <c r="J594" t="s">
        <v>1475</v>
      </c>
      <c r="K594">
        <v>1</v>
      </c>
      <c r="L594">
        <v>150</v>
      </c>
      <c r="N594" t="s">
        <v>34</v>
      </c>
      <c r="P594" s="6">
        <v>849</v>
      </c>
      <c r="Q594" s="6" t="s">
        <v>1476</v>
      </c>
      <c r="R594" s="6" t="s">
        <v>1477</v>
      </c>
      <c r="T594" s="6">
        <v>846420</v>
      </c>
      <c r="U594" s="6" t="s">
        <v>3385</v>
      </c>
      <c r="V594" s="6" t="s">
        <v>3386</v>
      </c>
      <c r="W594" s="6"/>
      <c r="X594" s="6"/>
      <c r="Y594" s="6"/>
      <c r="Z594" t="s">
        <v>3382</v>
      </c>
    </row>
    <row r="595" spans="1:26">
      <c r="A595" s="1">
        <v>44299</v>
      </c>
      <c r="B595" s="2">
        <v>202104131155</v>
      </c>
      <c r="C595" t="s">
        <v>18</v>
      </c>
      <c r="D595" t="s">
        <v>5312</v>
      </c>
      <c r="E595" t="s">
        <v>3384</v>
      </c>
      <c r="F595" t="s">
        <v>19</v>
      </c>
      <c r="G595" t="s">
        <v>1476</v>
      </c>
      <c r="H595" s="3" t="s">
        <v>35</v>
      </c>
      <c r="I595" t="s">
        <v>1171</v>
      </c>
      <c r="J595" t="s">
        <v>1475</v>
      </c>
      <c r="K595">
        <v>1</v>
      </c>
      <c r="L595">
        <v>150</v>
      </c>
      <c r="N595" t="s">
        <v>36</v>
      </c>
      <c r="P595" s="6">
        <v>849</v>
      </c>
      <c r="Q595" s="6" t="s">
        <v>1476</v>
      </c>
      <c r="R595" s="6" t="s">
        <v>1477</v>
      </c>
      <c r="T595" s="6">
        <v>846420</v>
      </c>
      <c r="U595" s="6" t="s">
        <v>3385</v>
      </c>
      <c r="V595" s="6" t="s">
        <v>3386</v>
      </c>
      <c r="W595" s="6"/>
      <c r="X595" s="6"/>
      <c r="Y595" s="6"/>
      <c r="Z595" t="s">
        <v>3382</v>
      </c>
    </row>
    <row r="596" spans="1:26">
      <c r="A596" s="1">
        <v>44299</v>
      </c>
      <c r="B596" s="2">
        <v>202104131155</v>
      </c>
      <c r="C596" t="s">
        <v>18</v>
      </c>
      <c r="D596" t="s">
        <v>5312</v>
      </c>
      <c r="E596" t="s">
        <v>3384</v>
      </c>
      <c r="F596" t="s">
        <v>19</v>
      </c>
      <c r="G596" t="s">
        <v>1476</v>
      </c>
      <c r="H596" s="3">
        <v>4714781021005</v>
      </c>
      <c r="I596" t="s">
        <v>1385</v>
      </c>
      <c r="J596" t="s">
        <v>1475</v>
      </c>
      <c r="K596">
        <v>1</v>
      </c>
      <c r="L596">
        <v>133</v>
      </c>
      <c r="N596" t="s">
        <v>167</v>
      </c>
      <c r="P596" s="6">
        <v>849</v>
      </c>
      <c r="Q596" s="6" t="s">
        <v>1476</v>
      </c>
      <c r="R596" s="6" t="s">
        <v>1477</v>
      </c>
      <c r="T596" s="6">
        <v>846420</v>
      </c>
      <c r="U596" s="6" t="s">
        <v>3385</v>
      </c>
      <c r="V596" s="6" t="s">
        <v>3386</v>
      </c>
      <c r="W596" s="6"/>
      <c r="X596" s="6"/>
      <c r="Y596" s="6"/>
      <c r="Z596" t="s">
        <v>3382</v>
      </c>
    </row>
    <row r="597" spans="1:26">
      <c r="A597" s="1">
        <v>44299</v>
      </c>
      <c r="B597" s="2">
        <v>202104131155</v>
      </c>
      <c r="C597" t="s">
        <v>18</v>
      </c>
      <c r="D597" t="s">
        <v>5312</v>
      </c>
      <c r="E597" t="s">
        <v>3384</v>
      </c>
      <c r="F597" t="s">
        <v>19</v>
      </c>
      <c r="G597" t="s">
        <v>1476</v>
      </c>
      <c r="H597" s="3">
        <v>4714781021012</v>
      </c>
      <c r="I597" t="s">
        <v>1308</v>
      </c>
      <c r="J597" t="s">
        <v>1475</v>
      </c>
      <c r="K597">
        <v>1</v>
      </c>
      <c r="L597">
        <v>133</v>
      </c>
      <c r="N597" t="s">
        <v>168</v>
      </c>
      <c r="P597" s="6">
        <v>849</v>
      </c>
      <c r="Q597" s="6" t="s">
        <v>1476</v>
      </c>
      <c r="R597" s="6" t="s">
        <v>1477</v>
      </c>
      <c r="T597" s="6">
        <v>846420</v>
      </c>
      <c r="U597" s="6" t="s">
        <v>3385</v>
      </c>
      <c r="V597" s="6" t="s">
        <v>3386</v>
      </c>
      <c r="W597" s="6"/>
      <c r="X597" s="6"/>
      <c r="Y597" s="6"/>
      <c r="Z597" t="s">
        <v>3382</v>
      </c>
    </row>
    <row r="598" spans="1:26">
      <c r="A598" s="1">
        <v>44299</v>
      </c>
      <c r="B598" s="2">
        <v>202104131155</v>
      </c>
      <c r="C598" t="s">
        <v>18</v>
      </c>
      <c r="D598" t="s">
        <v>5312</v>
      </c>
      <c r="E598" t="s">
        <v>3384</v>
      </c>
      <c r="F598" t="s">
        <v>19</v>
      </c>
      <c r="G598" t="s">
        <v>1476</v>
      </c>
      <c r="H598" s="3">
        <v>4714781021029</v>
      </c>
      <c r="I598" t="s">
        <v>1308</v>
      </c>
      <c r="J598" t="s">
        <v>1475</v>
      </c>
      <c r="K598">
        <v>1</v>
      </c>
      <c r="L598">
        <v>133</v>
      </c>
      <c r="N598" t="s">
        <v>169</v>
      </c>
      <c r="P598" s="6">
        <v>849</v>
      </c>
      <c r="Q598" s="6" t="s">
        <v>1476</v>
      </c>
      <c r="R598" s="6" t="s">
        <v>1477</v>
      </c>
      <c r="T598" s="6">
        <v>846420</v>
      </c>
      <c r="U598" s="6" t="s">
        <v>3385</v>
      </c>
      <c r="V598" s="6" t="s">
        <v>3386</v>
      </c>
      <c r="W598" s="6"/>
      <c r="X598" s="6"/>
      <c r="Y598" s="6"/>
      <c r="Z598" t="s">
        <v>3382</v>
      </c>
    </row>
    <row r="599" spans="1:26">
      <c r="A599" s="1">
        <v>44299</v>
      </c>
      <c r="B599" s="2">
        <v>202104131156</v>
      </c>
      <c r="C599" t="s">
        <v>18</v>
      </c>
      <c r="D599" t="s">
        <v>5313</v>
      </c>
      <c r="E599" t="s">
        <v>3390</v>
      </c>
      <c r="F599" t="s">
        <v>19</v>
      </c>
      <c r="G599" t="s">
        <v>1476</v>
      </c>
      <c r="H599" s="3">
        <v>4714781021463</v>
      </c>
      <c r="I599" t="s">
        <v>1301</v>
      </c>
      <c r="J599" t="s">
        <v>425</v>
      </c>
      <c r="K599">
        <v>3</v>
      </c>
      <c r="L599">
        <v>360</v>
      </c>
      <c r="N599" t="s">
        <v>3102</v>
      </c>
      <c r="P599" s="6">
        <v>958</v>
      </c>
      <c r="Q599" s="6" t="s">
        <v>1476</v>
      </c>
      <c r="R599" s="6" t="s">
        <v>1477</v>
      </c>
      <c r="T599" s="6">
        <v>159247</v>
      </c>
      <c r="U599" s="6" t="s">
        <v>3369</v>
      </c>
      <c r="V599" s="6" t="s">
        <v>3370</v>
      </c>
      <c r="W599" s="6"/>
      <c r="X599" s="6"/>
      <c r="Y599" s="6"/>
      <c r="Z599" t="s">
        <v>3388</v>
      </c>
    </row>
    <row r="600" spans="1:26">
      <c r="A600" s="1">
        <v>44299</v>
      </c>
      <c r="B600" s="2">
        <v>202104131156</v>
      </c>
      <c r="C600" t="s">
        <v>18</v>
      </c>
      <c r="D600" t="s">
        <v>5313</v>
      </c>
      <c r="E600" t="s">
        <v>3390</v>
      </c>
      <c r="F600" t="s">
        <v>19</v>
      </c>
      <c r="G600" t="s">
        <v>1476</v>
      </c>
      <c r="H600" s="3">
        <v>4714781020282</v>
      </c>
      <c r="I600" t="s">
        <v>2424</v>
      </c>
      <c r="J600" t="s">
        <v>425</v>
      </c>
      <c r="K600">
        <v>2</v>
      </c>
      <c r="L600">
        <v>598</v>
      </c>
      <c r="N600" t="s">
        <v>1913</v>
      </c>
      <c r="P600" s="6">
        <v>958</v>
      </c>
      <c r="Q600" s="6" t="s">
        <v>1476</v>
      </c>
      <c r="R600" s="6" t="s">
        <v>1477</v>
      </c>
      <c r="T600" s="6">
        <v>159247</v>
      </c>
      <c r="U600" s="6" t="s">
        <v>3369</v>
      </c>
      <c r="V600" s="6" t="s">
        <v>3370</v>
      </c>
      <c r="W600" s="6"/>
      <c r="X600" s="6"/>
      <c r="Y600" s="6"/>
      <c r="Z600" t="s">
        <v>3388</v>
      </c>
    </row>
    <row r="601" spans="1:26">
      <c r="A601" s="1">
        <v>44299</v>
      </c>
      <c r="B601" s="2">
        <v>202104131157</v>
      </c>
      <c r="C601" t="s">
        <v>18</v>
      </c>
      <c r="D601" t="s">
        <v>5314</v>
      </c>
      <c r="E601" t="s">
        <v>3394</v>
      </c>
      <c r="F601" t="s">
        <v>19</v>
      </c>
      <c r="G601" t="s">
        <v>1476</v>
      </c>
      <c r="H601" s="3">
        <v>4714781021005</v>
      </c>
      <c r="I601" t="s">
        <v>1385</v>
      </c>
      <c r="J601" t="s">
        <v>425</v>
      </c>
      <c r="K601">
        <v>1</v>
      </c>
      <c r="L601">
        <v>149</v>
      </c>
      <c r="N601" t="s">
        <v>1502</v>
      </c>
      <c r="P601" s="6">
        <v>1547</v>
      </c>
      <c r="Q601" s="6" t="s">
        <v>1476</v>
      </c>
      <c r="R601" s="6" t="s">
        <v>1477</v>
      </c>
      <c r="T601" s="6">
        <v>216234</v>
      </c>
      <c r="U601" s="6" t="s">
        <v>3395</v>
      </c>
      <c r="V601" s="6" t="s">
        <v>3396</v>
      </c>
      <c r="W601" s="6"/>
      <c r="X601" s="6"/>
      <c r="Y601" s="6"/>
      <c r="Z601" t="s">
        <v>3392</v>
      </c>
    </row>
    <row r="602" spans="1:26">
      <c r="A602" s="1">
        <v>44299</v>
      </c>
      <c r="B602" s="2">
        <v>202104131157</v>
      </c>
      <c r="C602" t="s">
        <v>18</v>
      </c>
      <c r="D602" t="s">
        <v>5314</v>
      </c>
      <c r="E602" t="s">
        <v>3394</v>
      </c>
      <c r="F602" t="s">
        <v>19</v>
      </c>
      <c r="G602" t="s">
        <v>1476</v>
      </c>
      <c r="H602" s="3">
        <v>4714781020824</v>
      </c>
      <c r="I602" t="s">
        <v>141</v>
      </c>
      <c r="J602" t="s">
        <v>425</v>
      </c>
      <c r="K602">
        <v>2</v>
      </c>
      <c r="L602">
        <v>700</v>
      </c>
      <c r="N602" t="s">
        <v>1920</v>
      </c>
      <c r="P602" s="6">
        <v>1547</v>
      </c>
      <c r="Q602" s="6" t="s">
        <v>1476</v>
      </c>
      <c r="R602" s="6" t="s">
        <v>1477</v>
      </c>
      <c r="T602" s="6">
        <v>216234</v>
      </c>
      <c r="U602" s="6" t="s">
        <v>3395</v>
      </c>
      <c r="V602" s="6" t="s">
        <v>3396</v>
      </c>
      <c r="W602" s="6"/>
      <c r="X602" s="6"/>
      <c r="Y602" s="6"/>
      <c r="Z602" t="s">
        <v>3392</v>
      </c>
    </row>
    <row r="603" spans="1:26">
      <c r="A603" s="1">
        <v>44299</v>
      </c>
      <c r="B603" s="2">
        <v>202104131157</v>
      </c>
      <c r="C603" t="s">
        <v>18</v>
      </c>
      <c r="D603" t="s">
        <v>5314</v>
      </c>
      <c r="E603" t="s">
        <v>3394</v>
      </c>
      <c r="F603" t="s">
        <v>19</v>
      </c>
      <c r="G603" t="s">
        <v>1476</v>
      </c>
      <c r="H603" s="3">
        <v>4714781020107</v>
      </c>
      <c r="I603" t="s">
        <v>1049</v>
      </c>
      <c r="J603" t="s">
        <v>425</v>
      </c>
      <c r="K603">
        <v>1</v>
      </c>
      <c r="L603">
        <v>399</v>
      </c>
      <c r="N603" t="s">
        <v>877</v>
      </c>
      <c r="P603" s="6">
        <v>1547</v>
      </c>
      <c r="Q603" s="6" t="s">
        <v>1476</v>
      </c>
      <c r="R603" s="6" t="s">
        <v>1477</v>
      </c>
      <c r="T603" s="6">
        <v>216234</v>
      </c>
      <c r="U603" s="6" t="s">
        <v>3395</v>
      </c>
      <c r="V603" s="6" t="s">
        <v>3396</v>
      </c>
      <c r="W603" s="6"/>
      <c r="X603" s="6"/>
      <c r="Y603" s="6"/>
      <c r="Z603" t="s">
        <v>3392</v>
      </c>
    </row>
    <row r="604" spans="1:26">
      <c r="A604" s="1">
        <v>44299</v>
      </c>
      <c r="B604" s="2">
        <v>202104131157</v>
      </c>
      <c r="C604" t="s">
        <v>18</v>
      </c>
      <c r="D604" t="s">
        <v>5314</v>
      </c>
      <c r="E604" t="s">
        <v>3394</v>
      </c>
      <c r="F604" t="s">
        <v>19</v>
      </c>
      <c r="G604" t="s">
        <v>1476</v>
      </c>
      <c r="H604" s="3">
        <v>4714781024730</v>
      </c>
      <c r="I604" t="s">
        <v>1230</v>
      </c>
      <c r="J604" t="s">
        <v>425</v>
      </c>
      <c r="K604">
        <v>1</v>
      </c>
      <c r="L604">
        <v>299</v>
      </c>
      <c r="N604" t="s">
        <v>1500</v>
      </c>
      <c r="P604" s="6">
        <v>1547</v>
      </c>
      <c r="Q604" s="6" t="s">
        <v>1476</v>
      </c>
      <c r="R604" s="6" t="s">
        <v>1477</v>
      </c>
      <c r="T604" s="6">
        <v>216234</v>
      </c>
      <c r="U604" s="6" t="s">
        <v>3395</v>
      </c>
      <c r="V604" s="6" t="s">
        <v>3396</v>
      </c>
      <c r="W604" s="6"/>
      <c r="X604" s="6"/>
      <c r="Y604" s="6"/>
      <c r="Z604" t="s">
        <v>3392</v>
      </c>
    </row>
    <row r="605" spans="1:26">
      <c r="A605" s="1">
        <v>44299</v>
      </c>
      <c r="B605" s="2">
        <v>202104131158</v>
      </c>
      <c r="C605" t="s">
        <v>18</v>
      </c>
      <c r="D605" t="s">
        <v>5315</v>
      </c>
      <c r="E605" t="s">
        <v>3400</v>
      </c>
      <c r="F605" t="s">
        <v>19</v>
      </c>
      <c r="G605" t="s">
        <v>1476</v>
      </c>
      <c r="H605" s="3" t="s">
        <v>25</v>
      </c>
      <c r="I605" t="s">
        <v>1301</v>
      </c>
      <c r="J605" t="s">
        <v>1475</v>
      </c>
      <c r="K605">
        <v>1</v>
      </c>
      <c r="L605">
        <v>276</v>
      </c>
      <c r="N605" t="s">
        <v>26</v>
      </c>
      <c r="P605" s="6">
        <v>1128</v>
      </c>
      <c r="Q605" s="6" t="s">
        <v>1476</v>
      </c>
      <c r="R605" s="6" t="s">
        <v>1477</v>
      </c>
      <c r="T605" s="6">
        <v>961033</v>
      </c>
      <c r="U605" s="6" t="s">
        <v>2437</v>
      </c>
      <c r="V605" s="6" t="s">
        <v>2438</v>
      </c>
      <c r="W605" s="6"/>
      <c r="X605" s="6"/>
      <c r="Y605" s="6"/>
      <c r="Z605" t="s">
        <v>3398</v>
      </c>
    </row>
    <row r="606" spans="1:26">
      <c r="A606" s="1">
        <v>44299</v>
      </c>
      <c r="B606" s="2">
        <v>202104131158</v>
      </c>
      <c r="C606" t="s">
        <v>18</v>
      </c>
      <c r="D606" t="s">
        <v>5315</v>
      </c>
      <c r="E606" t="s">
        <v>3400</v>
      </c>
      <c r="F606" t="s">
        <v>19</v>
      </c>
      <c r="G606" t="s">
        <v>1476</v>
      </c>
      <c r="H606" s="3" t="s">
        <v>27</v>
      </c>
      <c r="I606" t="s">
        <v>1230</v>
      </c>
      <c r="J606" t="s">
        <v>1475</v>
      </c>
      <c r="K606">
        <v>1</v>
      </c>
      <c r="L606">
        <v>276</v>
      </c>
      <c r="N606" t="s">
        <v>28</v>
      </c>
      <c r="P606" s="6">
        <v>1128</v>
      </c>
      <c r="Q606" s="6" t="s">
        <v>1476</v>
      </c>
      <c r="R606" s="6" t="s">
        <v>1477</v>
      </c>
      <c r="T606" s="6">
        <v>961033</v>
      </c>
      <c r="U606" s="6" t="s">
        <v>2437</v>
      </c>
      <c r="V606" s="6" t="s">
        <v>2438</v>
      </c>
      <c r="W606" s="6"/>
      <c r="X606" s="6"/>
      <c r="Y606" s="6"/>
      <c r="Z606" t="s">
        <v>3398</v>
      </c>
    </row>
    <row r="607" spans="1:26">
      <c r="A607" s="1">
        <v>44299</v>
      </c>
      <c r="B607" s="2">
        <v>202104131158</v>
      </c>
      <c r="C607" t="s">
        <v>18</v>
      </c>
      <c r="D607" t="s">
        <v>5315</v>
      </c>
      <c r="E607" t="s">
        <v>3400</v>
      </c>
      <c r="F607" t="s">
        <v>19</v>
      </c>
      <c r="G607" t="s">
        <v>1476</v>
      </c>
      <c r="H607" s="3" t="s">
        <v>23</v>
      </c>
      <c r="I607" t="s">
        <v>1230</v>
      </c>
      <c r="J607" t="s">
        <v>1475</v>
      </c>
      <c r="K607">
        <v>1</v>
      </c>
      <c r="L607">
        <v>277</v>
      </c>
      <c r="N607" t="s">
        <v>24</v>
      </c>
      <c r="P607" s="6">
        <v>1128</v>
      </c>
      <c r="Q607" s="6" t="s">
        <v>1476</v>
      </c>
      <c r="R607" s="6" t="s">
        <v>1477</v>
      </c>
      <c r="T607" s="6">
        <v>961033</v>
      </c>
      <c r="U607" s="6" t="s">
        <v>2437</v>
      </c>
      <c r="V607" s="6" t="s">
        <v>2438</v>
      </c>
      <c r="W607" s="6"/>
      <c r="X607" s="6"/>
      <c r="Y607" s="6"/>
      <c r="Z607" t="s">
        <v>3398</v>
      </c>
    </row>
    <row r="608" spans="1:26">
      <c r="A608" s="1">
        <v>44299</v>
      </c>
      <c r="B608" s="2">
        <v>202104131158</v>
      </c>
      <c r="C608" t="s">
        <v>18</v>
      </c>
      <c r="D608" t="s">
        <v>5315</v>
      </c>
      <c r="E608" t="s">
        <v>3400</v>
      </c>
      <c r="F608" t="s">
        <v>19</v>
      </c>
      <c r="G608" t="s">
        <v>1476</v>
      </c>
      <c r="H608" s="3">
        <v>4714781024716</v>
      </c>
      <c r="I608" t="s">
        <v>1230</v>
      </c>
      <c r="J608" t="s">
        <v>425</v>
      </c>
      <c r="K608">
        <v>1</v>
      </c>
      <c r="L608">
        <v>299</v>
      </c>
      <c r="N608" t="s">
        <v>1515</v>
      </c>
      <c r="P608" s="6">
        <v>1128</v>
      </c>
      <c r="Q608" s="6" t="s">
        <v>1476</v>
      </c>
      <c r="R608" s="6" t="s">
        <v>1477</v>
      </c>
      <c r="T608" s="6">
        <v>961033</v>
      </c>
      <c r="U608" s="6" t="s">
        <v>2437</v>
      </c>
      <c r="V608" s="6" t="s">
        <v>2438</v>
      </c>
      <c r="W608" s="6"/>
      <c r="X608" s="6"/>
      <c r="Y608" s="6"/>
      <c r="Z608" t="s">
        <v>3398</v>
      </c>
    </row>
    <row r="609" spans="1:26">
      <c r="A609" s="1">
        <v>44299</v>
      </c>
      <c r="B609" s="2">
        <v>202104131159</v>
      </c>
      <c r="C609" t="s">
        <v>18</v>
      </c>
      <c r="D609" t="s">
        <v>5316</v>
      </c>
      <c r="E609" t="s">
        <v>3404</v>
      </c>
      <c r="F609" t="s">
        <v>19</v>
      </c>
      <c r="G609" t="s">
        <v>1476</v>
      </c>
      <c r="H609" s="3">
        <v>4714781021463</v>
      </c>
      <c r="I609" t="s">
        <v>1301</v>
      </c>
      <c r="J609" t="s">
        <v>425</v>
      </c>
      <c r="K609">
        <v>1</v>
      </c>
      <c r="L609">
        <v>120</v>
      </c>
      <c r="N609" t="s">
        <v>3102</v>
      </c>
      <c r="P609" s="6">
        <v>782</v>
      </c>
      <c r="Q609" s="6" t="s">
        <v>1476</v>
      </c>
      <c r="R609" s="6" t="s">
        <v>1477</v>
      </c>
      <c r="T609" s="6">
        <v>872360</v>
      </c>
      <c r="U609" s="6" t="s">
        <v>3405</v>
      </c>
      <c r="V609" s="6" t="s">
        <v>3406</v>
      </c>
      <c r="W609" s="6"/>
      <c r="X609" s="6"/>
      <c r="Y609" s="6"/>
      <c r="Z609" t="s">
        <v>3402</v>
      </c>
    </row>
    <row r="610" spans="1:26">
      <c r="A610" s="1">
        <v>44299</v>
      </c>
      <c r="B610" s="2">
        <v>202104131159</v>
      </c>
      <c r="C610" t="s">
        <v>18</v>
      </c>
      <c r="D610" t="s">
        <v>5316</v>
      </c>
      <c r="E610" t="s">
        <v>3404</v>
      </c>
      <c r="F610" t="s">
        <v>19</v>
      </c>
      <c r="G610" t="s">
        <v>1476</v>
      </c>
      <c r="H610" s="3">
        <v>4714781024730</v>
      </c>
      <c r="I610" t="s">
        <v>1230</v>
      </c>
      <c r="J610" t="s">
        <v>425</v>
      </c>
      <c r="K610">
        <v>1</v>
      </c>
      <c r="L610">
        <v>299</v>
      </c>
      <c r="N610" t="s">
        <v>1500</v>
      </c>
      <c r="P610" s="6">
        <v>782</v>
      </c>
      <c r="Q610" s="6" t="s">
        <v>1476</v>
      </c>
      <c r="R610" s="6" t="s">
        <v>1477</v>
      </c>
      <c r="T610" s="6">
        <v>872360</v>
      </c>
      <c r="U610" s="6" t="s">
        <v>3405</v>
      </c>
      <c r="V610" s="6" t="s">
        <v>3406</v>
      </c>
      <c r="W610" s="6"/>
      <c r="X610" s="6"/>
      <c r="Y610" s="6"/>
      <c r="Z610" t="s">
        <v>3402</v>
      </c>
    </row>
    <row r="611" spans="1:26">
      <c r="A611" s="1">
        <v>44299</v>
      </c>
      <c r="B611" s="2">
        <v>202104131159</v>
      </c>
      <c r="C611" t="s">
        <v>18</v>
      </c>
      <c r="D611" t="s">
        <v>5316</v>
      </c>
      <c r="E611" t="s">
        <v>3404</v>
      </c>
      <c r="F611" t="s">
        <v>19</v>
      </c>
      <c r="G611" t="s">
        <v>1476</v>
      </c>
      <c r="H611" s="3">
        <v>4714781021012</v>
      </c>
      <c r="I611" t="s">
        <v>1308</v>
      </c>
      <c r="J611" t="s">
        <v>425</v>
      </c>
      <c r="K611">
        <v>1</v>
      </c>
      <c r="L611">
        <v>149</v>
      </c>
      <c r="N611" t="s">
        <v>3407</v>
      </c>
      <c r="P611" s="6">
        <v>782</v>
      </c>
      <c r="Q611" s="6" t="s">
        <v>1476</v>
      </c>
      <c r="R611" s="6" t="s">
        <v>1477</v>
      </c>
      <c r="T611" s="6">
        <v>872360</v>
      </c>
      <c r="U611" s="6" t="s">
        <v>3405</v>
      </c>
      <c r="V611" s="6" t="s">
        <v>3406</v>
      </c>
      <c r="W611" s="6"/>
      <c r="X611" s="6"/>
      <c r="Y611" s="6"/>
      <c r="Z611" t="s">
        <v>3402</v>
      </c>
    </row>
    <row r="612" spans="1:26">
      <c r="A612" s="1">
        <v>44299</v>
      </c>
      <c r="B612" s="2">
        <v>202104131159</v>
      </c>
      <c r="C612" t="s">
        <v>18</v>
      </c>
      <c r="D612" t="s">
        <v>5316</v>
      </c>
      <c r="E612" t="s">
        <v>3404</v>
      </c>
      <c r="F612" t="s">
        <v>19</v>
      </c>
      <c r="G612" t="s">
        <v>1476</v>
      </c>
      <c r="H612" s="3">
        <v>4714781021029</v>
      </c>
      <c r="I612" t="s">
        <v>1308</v>
      </c>
      <c r="J612" t="s">
        <v>425</v>
      </c>
      <c r="K612">
        <v>1</v>
      </c>
      <c r="L612">
        <v>149</v>
      </c>
      <c r="N612" t="s">
        <v>1505</v>
      </c>
      <c r="P612" s="6">
        <v>782</v>
      </c>
      <c r="Q612" s="6" t="s">
        <v>1476</v>
      </c>
      <c r="R612" s="6" t="s">
        <v>1477</v>
      </c>
      <c r="T612" s="6">
        <v>872360</v>
      </c>
      <c r="U612" s="6" t="s">
        <v>3405</v>
      </c>
      <c r="V612" s="6" t="s">
        <v>3406</v>
      </c>
      <c r="W612" s="6"/>
      <c r="X612" s="6"/>
      <c r="Y612" s="6"/>
      <c r="Z612" t="s">
        <v>3402</v>
      </c>
    </row>
    <row r="613" spans="1:26">
      <c r="A613" s="1">
        <v>44299</v>
      </c>
      <c r="B613" s="2">
        <v>202104131159</v>
      </c>
      <c r="C613" t="s">
        <v>18</v>
      </c>
      <c r="D613" t="s">
        <v>5316</v>
      </c>
      <c r="E613" t="s">
        <v>3404</v>
      </c>
      <c r="F613" t="s">
        <v>19</v>
      </c>
      <c r="G613" t="s">
        <v>1476</v>
      </c>
      <c r="H613" s="3" t="s">
        <v>1474</v>
      </c>
      <c r="J613" t="s">
        <v>1475</v>
      </c>
      <c r="K613">
        <v>1</v>
      </c>
      <c r="L613">
        <v>65</v>
      </c>
      <c r="P613" s="6"/>
      <c r="Q613" s="6"/>
      <c r="R613" s="6"/>
      <c r="T613" s="6"/>
      <c r="U613" s="6"/>
      <c r="V613" s="6"/>
      <c r="W613" s="6"/>
      <c r="X613" s="6"/>
      <c r="Y613" s="6"/>
      <c r="Z613"/>
    </row>
    <row r="614" spans="1:26">
      <c r="A614" s="1">
        <v>44299</v>
      </c>
      <c r="B614" s="2">
        <v>202104131160</v>
      </c>
      <c r="C614" t="s">
        <v>18</v>
      </c>
      <c r="D614" t="s">
        <v>5317</v>
      </c>
      <c r="E614" t="s">
        <v>3411</v>
      </c>
      <c r="F614" t="s">
        <v>19</v>
      </c>
      <c r="G614" t="s">
        <v>1476</v>
      </c>
      <c r="H614" s="3">
        <v>4714781020824</v>
      </c>
      <c r="I614" t="s">
        <v>141</v>
      </c>
      <c r="J614" t="s">
        <v>1475</v>
      </c>
      <c r="K614">
        <v>2</v>
      </c>
      <c r="L614">
        <v>644</v>
      </c>
      <c r="N614" t="s">
        <v>2429</v>
      </c>
      <c r="P614" s="6">
        <v>2135</v>
      </c>
      <c r="Q614" s="6" t="s">
        <v>1476</v>
      </c>
      <c r="R614" s="6" t="s">
        <v>1477</v>
      </c>
      <c r="T614" s="6">
        <v>112673</v>
      </c>
      <c r="U614" s="6" t="s">
        <v>3412</v>
      </c>
      <c r="V614" s="6" t="s">
        <v>3413</v>
      </c>
      <c r="W614" s="6"/>
      <c r="X614" s="6"/>
      <c r="Y614" s="6" t="s">
        <v>3414</v>
      </c>
      <c r="Z614" t="s">
        <v>3409</v>
      </c>
    </row>
    <row r="615" spans="1:26">
      <c r="A615" s="1">
        <v>44299</v>
      </c>
      <c r="B615" s="2">
        <v>202104131160</v>
      </c>
      <c r="C615" t="s">
        <v>18</v>
      </c>
      <c r="D615" t="s">
        <v>5317</v>
      </c>
      <c r="E615" t="s">
        <v>3411</v>
      </c>
      <c r="F615" t="s">
        <v>19</v>
      </c>
      <c r="G615" t="s">
        <v>1476</v>
      </c>
      <c r="H615" s="3">
        <v>4714781020831</v>
      </c>
      <c r="I615" t="s">
        <v>125</v>
      </c>
      <c r="J615" t="s">
        <v>1475</v>
      </c>
      <c r="K615">
        <v>3</v>
      </c>
      <c r="L615">
        <v>921</v>
      </c>
      <c r="N615" t="s">
        <v>2430</v>
      </c>
      <c r="P615" s="6">
        <v>2135</v>
      </c>
      <c r="Q615" s="6" t="s">
        <v>1476</v>
      </c>
      <c r="R615" s="6" t="s">
        <v>1477</v>
      </c>
      <c r="T615" s="6">
        <v>112673</v>
      </c>
      <c r="U615" s="6" t="s">
        <v>3412</v>
      </c>
      <c r="V615" s="6" t="s">
        <v>3413</v>
      </c>
      <c r="W615" s="6"/>
      <c r="X615" s="6"/>
      <c r="Y615" s="6" t="s">
        <v>3414</v>
      </c>
      <c r="Z615" t="s">
        <v>3409</v>
      </c>
    </row>
    <row r="616" spans="1:26">
      <c r="A616" s="1">
        <v>44299</v>
      </c>
      <c r="B616" s="2">
        <v>202104131160</v>
      </c>
      <c r="C616" t="s">
        <v>18</v>
      </c>
      <c r="D616" t="s">
        <v>5317</v>
      </c>
      <c r="E616" t="s">
        <v>3411</v>
      </c>
      <c r="F616" t="s">
        <v>19</v>
      </c>
      <c r="G616" t="s">
        <v>1476</v>
      </c>
      <c r="H616" s="3">
        <v>4714781020954</v>
      </c>
      <c r="I616" t="s">
        <v>1468</v>
      </c>
      <c r="J616" t="s">
        <v>1475</v>
      </c>
      <c r="K616">
        <v>4</v>
      </c>
      <c r="L616">
        <v>570</v>
      </c>
      <c r="N616" t="s">
        <v>2763</v>
      </c>
      <c r="P616" s="6">
        <v>2135</v>
      </c>
      <c r="Q616" s="6" t="s">
        <v>1476</v>
      </c>
      <c r="R616" s="6" t="s">
        <v>1477</v>
      </c>
      <c r="T616" s="6">
        <v>112673</v>
      </c>
      <c r="U616" s="6" t="s">
        <v>3412</v>
      </c>
      <c r="V616" s="6" t="s">
        <v>3413</v>
      </c>
      <c r="W616" s="6"/>
      <c r="X616" s="6"/>
      <c r="Y616" s="6" t="s">
        <v>3414</v>
      </c>
      <c r="Z616" t="s">
        <v>3409</v>
      </c>
    </row>
    <row r="617" spans="1:26">
      <c r="A617" s="1">
        <v>44299</v>
      </c>
      <c r="B617" s="2">
        <v>202104131161</v>
      </c>
      <c r="C617" t="s">
        <v>18</v>
      </c>
      <c r="D617" t="s">
        <v>5318</v>
      </c>
      <c r="E617" t="s">
        <v>3418</v>
      </c>
      <c r="F617" t="s">
        <v>19</v>
      </c>
      <c r="G617" t="s">
        <v>1476</v>
      </c>
      <c r="H617" s="3" t="s">
        <v>25</v>
      </c>
      <c r="I617" t="s">
        <v>1301</v>
      </c>
      <c r="J617" t="s">
        <v>1475</v>
      </c>
      <c r="K617">
        <v>1</v>
      </c>
      <c r="L617">
        <v>296</v>
      </c>
      <c r="N617" t="s">
        <v>26</v>
      </c>
      <c r="P617" s="6">
        <v>888</v>
      </c>
      <c r="Q617" s="6" t="s">
        <v>1476</v>
      </c>
      <c r="R617" s="6" t="s">
        <v>1477</v>
      </c>
      <c r="T617" s="6">
        <v>188234</v>
      </c>
      <c r="U617" s="6" t="s">
        <v>3419</v>
      </c>
      <c r="V617" s="6" t="s">
        <v>3420</v>
      </c>
      <c r="W617" s="6"/>
      <c r="X617" s="6"/>
      <c r="Y617" s="6"/>
      <c r="Z617" t="s">
        <v>3416</v>
      </c>
    </row>
    <row r="618" spans="1:26">
      <c r="A618" s="1">
        <v>44299</v>
      </c>
      <c r="B618" s="2">
        <v>202104131161</v>
      </c>
      <c r="C618" t="s">
        <v>18</v>
      </c>
      <c r="D618" t="s">
        <v>5318</v>
      </c>
      <c r="E618" t="s">
        <v>3418</v>
      </c>
      <c r="F618" t="s">
        <v>19</v>
      </c>
      <c r="G618" t="s">
        <v>1476</v>
      </c>
      <c r="H618" s="3" t="s">
        <v>27</v>
      </c>
      <c r="I618" t="s">
        <v>1230</v>
      </c>
      <c r="J618" t="s">
        <v>1475</v>
      </c>
      <c r="K618">
        <v>1</v>
      </c>
      <c r="L618">
        <v>296</v>
      </c>
      <c r="N618" t="s">
        <v>28</v>
      </c>
      <c r="P618" s="6">
        <v>888</v>
      </c>
      <c r="Q618" s="6" t="s">
        <v>1476</v>
      </c>
      <c r="R618" s="6" t="s">
        <v>1477</v>
      </c>
      <c r="T618" s="6">
        <v>188234</v>
      </c>
      <c r="U618" s="6" t="s">
        <v>3419</v>
      </c>
      <c r="V618" s="6" t="s">
        <v>3420</v>
      </c>
      <c r="W618" s="6"/>
      <c r="X618" s="6"/>
      <c r="Y618" s="6"/>
      <c r="Z618" t="s">
        <v>3416</v>
      </c>
    </row>
    <row r="619" spans="1:26">
      <c r="A619" s="1">
        <v>44299</v>
      </c>
      <c r="B619" s="2">
        <v>202104131161</v>
      </c>
      <c r="C619" t="s">
        <v>18</v>
      </c>
      <c r="D619" t="s">
        <v>5318</v>
      </c>
      <c r="E619" t="s">
        <v>3418</v>
      </c>
      <c r="F619" t="s">
        <v>19</v>
      </c>
      <c r="G619" t="s">
        <v>1476</v>
      </c>
      <c r="H619" s="3" t="s">
        <v>23</v>
      </c>
      <c r="I619" t="s">
        <v>1230</v>
      </c>
      <c r="J619" t="s">
        <v>1475</v>
      </c>
      <c r="K619">
        <v>1</v>
      </c>
      <c r="L619">
        <v>296</v>
      </c>
      <c r="N619" t="s">
        <v>24</v>
      </c>
      <c r="P619" s="6">
        <v>888</v>
      </c>
      <c r="Q619" s="6" t="s">
        <v>1476</v>
      </c>
      <c r="R619" s="6" t="s">
        <v>1477</v>
      </c>
      <c r="T619" s="6">
        <v>188234</v>
      </c>
      <c r="U619" s="6" t="s">
        <v>3419</v>
      </c>
      <c r="V619" s="6" t="s">
        <v>3420</v>
      </c>
      <c r="W619" s="6"/>
      <c r="X619" s="6"/>
      <c r="Y619" s="6"/>
      <c r="Z619" t="s">
        <v>3416</v>
      </c>
    </row>
    <row r="620" spans="1:26">
      <c r="A620" s="1">
        <v>44299</v>
      </c>
      <c r="B620" s="2">
        <v>202104131162</v>
      </c>
      <c r="C620" t="s">
        <v>18</v>
      </c>
      <c r="D620" t="s">
        <v>5319</v>
      </c>
      <c r="E620" t="s">
        <v>3424</v>
      </c>
      <c r="F620" t="s">
        <v>19</v>
      </c>
      <c r="G620" t="s">
        <v>1476</v>
      </c>
      <c r="H620" s="3">
        <v>4714781021005</v>
      </c>
      <c r="I620" t="s">
        <v>1385</v>
      </c>
      <c r="J620" t="s">
        <v>1475</v>
      </c>
      <c r="K620">
        <v>3</v>
      </c>
      <c r="L620">
        <v>372</v>
      </c>
      <c r="N620" t="s">
        <v>167</v>
      </c>
      <c r="P620" s="6">
        <v>1266</v>
      </c>
      <c r="Q620" s="6" t="s">
        <v>1476</v>
      </c>
      <c r="R620" s="6" t="s">
        <v>1477</v>
      </c>
      <c r="T620" s="6">
        <v>110600</v>
      </c>
      <c r="U620" s="6" t="s">
        <v>3425</v>
      </c>
      <c r="V620" s="6" t="s">
        <v>3426</v>
      </c>
      <c r="W620" s="6"/>
      <c r="X620" s="6"/>
      <c r="Y620" s="6"/>
      <c r="Z620" t="s">
        <v>3422</v>
      </c>
    </row>
    <row r="621" spans="1:26">
      <c r="A621" s="1">
        <v>44299</v>
      </c>
      <c r="B621" s="2">
        <v>202104131162</v>
      </c>
      <c r="C621" t="s">
        <v>18</v>
      </c>
      <c r="D621" t="s">
        <v>5319</v>
      </c>
      <c r="E621" t="s">
        <v>3424</v>
      </c>
      <c r="F621" t="s">
        <v>19</v>
      </c>
      <c r="G621" t="s">
        <v>1476</v>
      </c>
      <c r="H621" s="3">
        <v>4714781021012</v>
      </c>
      <c r="I621" t="s">
        <v>1308</v>
      </c>
      <c r="J621" t="s">
        <v>1475</v>
      </c>
      <c r="K621">
        <v>3</v>
      </c>
      <c r="L621">
        <v>372</v>
      </c>
      <c r="N621" t="s">
        <v>168</v>
      </c>
      <c r="P621" s="6">
        <v>1266</v>
      </c>
      <c r="Q621" s="6" t="s">
        <v>1476</v>
      </c>
      <c r="R621" s="6" t="s">
        <v>1477</v>
      </c>
      <c r="T621" s="6">
        <v>110600</v>
      </c>
      <c r="U621" s="6" t="s">
        <v>3425</v>
      </c>
      <c r="V621" s="6" t="s">
        <v>3426</v>
      </c>
      <c r="W621" s="6"/>
      <c r="X621" s="6"/>
      <c r="Y621" s="6"/>
      <c r="Z621" t="s">
        <v>3422</v>
      </c>
    </row>
    <row r="622" spans="1:26">
      <c r="A622" s="1">
        <v>44299</v>
      </c>
      <c r="B622" s="2">
        <v>202104131162</v>
      </c>
      <c r="C622" t="s">
        <v>18</v>
      </c>
      <c r="D622" t="s">
        <v>5319</v>
      </c>
      <c r="E622" t="s">
        <v>3424</v>
      </c>
      <c r="F622" t="s">
        <v>19</v>
      </c>
      <c r="G622" t="s">
        <v>1476</v>
      </c>
      <c r="H622" s="3">
        <v>4714781021029</v>
      </c>
      <c r="I622" t="s">
        <v>1308</v>
      </c>
      <c r="J622" t="s">
        <v>1475</v>
      </c>
      <c r="K622">
        <v>3</v>
      </c>
      <c r="L622">
        <v>373</v>
      </c>
      <c r="N622" t="s">
        <v>169</v>
      </c>
      <c r="P622" s="6">
        <v>1266</v>
      </c>
      <c r="Q622" s="6" t="s">
        <v>1476</v>
      </c>
      <c r="R622" s="6" t="s">
        <v>1477</v>
      </c>
      <c r="T622" s="6">
        <v>110600</v>
      </c>
      <c r="U622" s="6" t="s">
        <v>3425</v>
      </c>
      <c r="V622" s="6" t="s">
        <v>3426</v>
      </c>
      <c r="W622" s="6"/>
      <c r="X622" s="6"/>
      <c r="Y622" s="6"/>
      <c r="Z622" t="s">
        <v>3422</v>
      </c>
    </row>
    <row r="623" spans="1:26">
      <c r="A623" s="1">
        <v>44299</v>
      </c>
      <c r="B623" s="2">
        <v>202104131162</v>
      </c>
      <c r="C623" t="s">
        <v>18</v>
      </c>
      <c r="D623" t="s">
        <v>5319</v>
      </c>
      <c r="E623" t="s">
        <v>3424</v>
      </c>
      <c r="F623" t="s">
        <v>19</v>
      </c>
      <c r="G623" t="s">
        <v>1476</v>
      </c>
      <c r="H623" s="3">
        <v>4714781020954</v>
      </c>
      <c r="I623" t="s">
        <v>1468</v>
      </c>
      <c r="J623" t="s">
        <v>425</v>
      </c>
      <c r="K623">
        <v>1</v>
      </c>
      <c r="L623">
        <v>149</v>
      </c>
      <c r="N623" t="s">
        <v>1523</v>
      </c>
      <c r="P623" s="6">
        <v>1266</v>
      </c>
      <c r="Q623" s="6" t="s">
        <v>1476</v>
      </c>
      <c r="R623" s="6" t="s">
        <v>1477</v>
      </c>
      <c r="T623" s="6">
        <v>110600</v>
      </c>
      <c r="U623" s="6" t="s">
        <v>3425</v>
      </c>
      <c r="V623" s="6" t="s">
        <v>3426</v>
      </c>
      <c r="W623" s="6"/>
      <c r="X623" s="6"/>
      <c r="Y623" s="6"/>
      <c r="Z623" t="s">
        <v>3422</v>
      </c>
    </row>
    <row r="624" spans="1:26">
      <c r="A624" s="1">
        <v>44299</v>
      </c>
      <c r="B624" s="2">
        <v>202104131163</v>
      </c>
      <c r="C624" t="s">
        <v>18</v>
      </c>
      <c r="D624" t="s">
        <v>5320</v>
      </c>
      <c r="E624" t="s">
        <v>3430</v>
      </c>
      <c r="F624" t="s">
        <v>19</v>
      </c>
      <c r="G624" t="s">
        <v>1940</v>
      </c>
      <c r="H624" s="3">
        <v>4714781021463</v>
      </c>
      <c r="I624" t="s">
        <v>1301</v>
      </c>
      <c r="J624" t="s">
        <v>425</v>
      </c>
      <c r="K624">
        <v>4</v>
      </c>
      <c r="L624">
        <v>480</v>
      </c>
      <c r="N624" t="s">
        <v>3102</v>
      </c>
      <c r="P624" s="6">
        <v>760</v>
      </c>
      <c r="Q624" s="6" t="s">
        <v>1940</v>
      </c>
      <c r="R624" s="6" t="s">
        <v>1495</v>
      </c>
      <c r="T624" s="6"/>
      <c r="U624" s="6"/>
      <c r="V624" s="6"/>
      <c r="W624" s="6">
        <v>333</v>
      </c>
      <c r="X624" s="6" t="s">
        <v>3431</v>
      </c>
      <c r="Y624" s="6"/>
      <c r="Z624" t="s">
        <v>3428</v>
      </c>
    </row>
    <row r="625" spans="1:26">
      <c r="A625" s="1">
        <v>44299</v>
      </c>
      <c r="B625" s="2">
        <v>202104131163</v>
      </c>
      <c r="C625" t="s">
        <v>18</v>
      </c>
      <c r="D625" t="s">
        <v>5320</v>
      </c>
      <c r="E625" t="s">
        <v>3430</v>
      </c>
      <c r="F625" t="s">
        <v>19</v>
      </c>
      <c r="G625" t="s">
        <v>1940</v>
      </c>
      <c r="H625" s="3" t="s">
        <v>127</v>
      </c>
      <c r="I625" t="s">
        <v>5159</v>
      </c>
      <c r="J625" t="s">
        <v>1475</v>
      </c>
      <c r="K625">
        <v>2</v>
      </c>
      <c r="L625">
        <v>280</v>
      </c>
      <c r="N625" t="s">
        <v>287</v>
      </c>
      <c r="P625" s="6">
        <v>760</v>
      </c>
      <c r="Q625" s="6" t="s">
        <v>1940</v>
      </c>
      <c r="R625" s="6" t="s">
        <v>1495</v>
      </c>
      <c r="T625" s="6"/>
      <c r="U625" s="6"/>
      <c r="V625" s="6"/>
      <c r="W625" s="6">
        <v>333</v>
      </c>
      <c r="X625" s="6" t="s">
        <v>3431</v>
      </c>
      <c r="Y625" s="6"/>
      <c r="Z625" t="s">
        <v>3428</v>
      </c>
    </row>
    <row r="626" spans="1:26">
      <c r="A626" s="1">
        <v>44300</v>
      </c>
      <c r="B626" s="2">
        <v>202104141164</v>
      </c>
      <c r="C626" t="s">
        <v>18</v>
      </c>
      <c r="D626" t="s">
        <v>5321</v>
      </c>
      <c r="E626" t="s">
        <v>3435</v>
      </c>
      <c r="F626" t="s">
        <v>19</v>
      </c>
      <c r="G626" t="s">
        <v>1476</v>
      </c>
      <c r="H626" s="3">
        <v>4714781020541</v>
      </c>
      <c r="I626" t="s">
        <v>1169</v>
      </c>
      <c r="J626" t="s">
        <v>425</v>
      </c>
      <c r="K626">
        <v>1</v>
      </c>
      <c r="L626">
        <v>300</v>
      </c>
      <c r="N626" t="s">
        <v>1493</v>
      </c>
      <c r="P626" s="6">
        <v>365</v>
      </c>
      <c r="Q626" s="6" t="s">
        <v>1476</v>
      </c>
      <c r="R626" s="6" t="s">
        <v>1495</v>
      </c>
      <c r="T626" s="6">
        <v>202501</v>
      </c>
      <c r="U626" s="6" t="s">
        <v>3436</v>
      </c>
      <c r="V626" s="6" t="s">
        <v>3437</v>
      </c>
      <c r="W626" s="6"/>
      <c r="X626" s="6"/>
      <c r="Y626" s="6"/>
      <c r="Z626" t="s">
        <v>3433</v>
      </c>
    </row>
    <row r="627" spans="1:26">
      <c r="A627" s="1">
        <v>44300</v>
      </c>
      <c r="B627" s="2">
        <v>202104141164</v>
      </c>
      <c r="C627" t="s">
        <v>18</v>
      </c>
      <c r="D627" t="s">
        <v>5321</v>
      </c>
      <c r="E627" t="s">
        <v>3435</v>
      </c>
      <c r="F627" t="s">
        <v>19</v>
      </c>
      <c r="G627" t="s">
        <v>1476</v>
      </c>
      <c r="H627" s="3" t="s">
        <v>1474</v>
      </c>
      <c r="J627" t="s">
        <v>1475</v>
      </c>
      <c r="K627">
        <v>1</v>
      </c>
      <c r="L627">
        <v>65</v>
      </c>
      <c r="P627" s="6"/>
      <c r="Q627" s="6"/>
      <c r="R627" s="6"/>
      <c r="T627" s="6"/>
      <c r="U627" s="6"/>
      <c r="V627" s="6"/>
      <c r="W627" s="6"/>
      <c r="X627" s="6"/>
      <c r="Y627" s="6"/>
      <c r="Z627"/>
    </row>
    <row r="628" spans="1:26">
      <c r="A628" s="1">
        <v>44300</v>
      </c>
      <c r="B628" s="2">
        <v>202104141165</v>
      </c>
      <c r="C628" t="s">
        <v>18</v>
      </c>
      <c r="D628" t="s">
        <v>5322</v>
      </c>
      <c r="E628" t="s">
        <v>3441</v>
      </c>
      <c r="F628" t="s">
        <v>19</v>
      </c>
      <c r="G628" t="s">
        <v>1940</v>
      </c>
      <c r="H628" s="3">
        <v>4714781021012</v>
      </c>
      <c r="I628" t="s">
        <v>1308</v>
      </c>
      <c r="J628" t="s">
        <v>1475</v>
      </c>
      <c r="K628">
        <v>2</v>
      </c>
      <c r="L628">
        <v>266</v>
      </c>
      <c r="N628" t="s">
        <v>939</v>
      </c>
      <c r="P628" s="6">
        <v>798</v>
      </c>
      <c r="Q628" s="6" t="s">
        <v>1940</v>
      </c>
      <c r="R628" s="6" t="s">
        <v>1048</v>
      </c>
      <c r="T628" s="6"/>
      <c r="U628" s="6"/>
      <c r="V628" s="6"/>
      <c r="W628" s="6">
        <v>830</v>
      </c>
      <c r="X628" s="6" t="s">
        <v>3442</v>
      </c>
      <c r="Y628" s="6" t="s">
        <v>1983</v>
      </c>
      <c r="Z628" t="s">
        <v>3439</v>
      </c>
    </row>
    <row r="629" spans="1:26">
      <c r="A629" s="1">
        <v>44300</v>
      </c>
      <c r="B629" s="2">
        <v>202104141165</v>
      </c>
      <c r="C629" t="s">
        <v>18</v>
      </c>
      <c r="D629" t="s">
        <v>5322</v>
      </c>
      <c r="E629" t="s">
        <v>3441</v>
      </c>
      <c r="F629" t="s">
        <v>19</v>
      </c>
      <c r="G629" t="s">
        <v>1940</v>
      </c>
      <c r="H629" s="3" t="s">
        <v>420</v>
      </c>
      <c r="I629" t="s">
        <v>1385</v>
      </c>
      <c r="J629" t="s">
        <v>1475</v>
      </c>
      <c r="K629">
        <v>1</v>
      </c>
      <c r="L629">
        <v>133</v>
      </c>
      <c r="N629" t="s">
        <v>941</v>
      </c>
      <c r="P629" s="6">
        <v>798</v>
      </c>
      <c r="Q629" s="6" t="s">
        <v>1940</v>
      </c>
      <c r="R629" s="6" t="s">
        <v>1048</v>
      </c>
      <c r="T629" s="6"/>
      <c r="U629" s="6"/>
      <c r="V629" s="6"/>
      <c r="W629" s="6">
        <v>830</v>
      </c>
      <c r="X629" s="6" t="s">
        <v>3442</v>
      </c>
      <c r="Y629" s="6" t="s">
        <v>1983</v>
      </c>
      <c r="Z629" t="s">
        <v>3439</v>
      </c>
    </row>
    <row r="630" spans="1:26">
      <c r="A630" s="1">
        <v>44300</v>
      </c>
      <c r="B630" s="2">
        <v>202104141165</v>
      </c>
      <c r="C630" t="s">
        <v>18</v>
      </c>
      <c r="D630" t="s">
        <v>5322</v>
      </c>
      <c r="E630" t="s">
        <v>3441</v>
      </c>
      <c r="F630" t="s">
        <v>19</v>
      </c>
      <c r="G630" t="s">
        <v>1940</v>
      </c>
      <c r="H630" s="3">
        <v>4714781021012</v>
      </c>
      <c r="I630" t="s">
        <v>1308</v>
      </c>
      <c r="J630" t="s">
        <v>1475</v>
      </c>
      <c r="K630">
        <v>3</v>
      </c>
      <c r="L630">
        <v>399</v>
      </c>
      <c r="N630" t="s">
        <v>168</v>
      </c>
      <c r="P630" s="6">
        <v>798</v>
      </c>
      <c r="Q630" s="6" t="s">
        <v>1940</v>
      </c>
      <c r="R630" s="6" t="s">
        <v>1048</v>
      </c>
      <c r="T630" s="6"/>
      <c r="U630" s="6"/>
      <c r="V630" s="6"/>
      <c r="W630" s="6">
        <v>830</v>
      </c>
      <c r="X630" s="6" t="s">
        <v>3442</v>
      </c>
      <c r="Y630" s="6" t="s">
        <v>1983</v>
      </c>
      <c r="Z630" t="s">
        <v>3439</v>
      </c>
    </row>
    <row r="631" spans="1:26">
      <c r="A631" s="1">
        <v>44300</v>
      </c>
      <c r="B631" s="2">
        <v>202104141166</v>
      </c>
      <c r="C631" t="s">
        <v>18</v>
      </c>
      <c r="D631" t="s">
        <v>5323</v>
      </c>
      <c r="E631" t="s">
        <v>3446</v>
      </c>
      <c r="F631" t="s">
        <v>19</v>
      </c>
      <c r="G631" t="s">
        <v>1476</v>
      </c>
      <c r="H631" s="3">
        <v>4714781021227</v>
      </c>
      <c r="I631" t="s">
        <v>859</v>
      </c>
      <c r="J631" t="s">
        <v>1475</v>
      </c>
      <c r="K631">
        <v>1</v>
      </c>
      <c r="L631">
        <v>66</v>
      </c>
      <c r="N631" t="s">
        <v>862</v>
      </c>
      <c r="P631" s="6">
        <v>264</v>
      </c>
      <c r="Q631" s="6" t="s">
        <v>1476</v>
      </c>
      <c r="R631" s="6" t="s">
        <v>1477</v>
      </c>
      <c r="T631" s="6">
        <v>144865</v>
      </c>
      <c r="U631" s="6" t="s">
        <v>3447</v>
      </c>
      <c r="V631" s="6" t="s">
        <v>3448</v>
      </c>
      <c r="W631" s="6"/>
      <c r="X631" s="6"/>
      <c r="Y631" s="6"/>
      <c r="Z631" t="s">
        <v>3444</v>
      </c>
    </row>
    <row r="632" spans="1:26">
      <c r="A632" s="1">
        <v>44300</v>
      </c>
      <c r="B632" s="2">
        <v>202104141166</v>
      </c>
      <c r="C632" t="s">
        <v>18</v>
      </c>
      <c r="D632" t="s">
        <v>5323</v>
      </c>
      <c r="E632" t="s">
        <v>3446</v>
      </c>
      <c r="F632" t="s">
        <v>19</v>
      </c>
      <c r="G632" t="s">
        <v>1476</v>
      </c>
      <c r="H632" s="3">
        <v>4714781021234</v>
      </c>
      <c r="I632" t="s">
        <v>1385</v>
      </c>
      <c r="J632" t="s">
        <v>1475</v>
      </c>
      <c r="K632">
        <v>1</v>
      </c>
      <c r="L632">
        <v>66</v>
      </c>
      <c r="N632" t="s">
        <v>864</v>
      </c>
      <c r="P632" s="6">
        <v>264</v>
      </c>
      <c r="Q632" s="6" t="s">
        <v>1476</v>
      </c>
      <c r="R632" s="6" t="s">
        <v>1477</v>
      </c>
      <c r="T632" s="6">
        <v>144865</v>
      </c>
      <c r="U632" s="6" t="s">
        <v>3447</v>
      </c>
      <c r="V632" s="6" t="s">
        <v>3448</v>
      </c>
      <c r="W632" s="6"/>
      <c r="X632" s="6"/>
      <c r="Y632" s="6"/>
      <c r="Z632" t="s">
        <v>3444</v>
      </c>
    </row>
    <row r="633" spans="1:26">
      <c r="A633" s="1">
        <v>44300</v>
      </c>
      <c r="B633" s="2">
        <v>202104141166</v>
      </c>
      <c r="C633" t="s">
        <v>18</v>
      </c>
      <c r="D633" t="s">
        <v>5323</v>
      </c>
      <c r="E633" t="s">
        <v>3446</v>
      </c>
      <c r="F633" t="s">
        <v>19</v>
      </c>
      <c r="G633" t="s">
        <v>1476</v>
      </c>
      <c r="H633" s="3">
        <v>4714781021241</v>
      </c>
      <c r="I633" t="s">
        <v>859</v>
      </c>
      <c r="J633" t="s">
        <v>1475</v>
      </c>
      <c r="K633">
        <v>1</v>
      </c>
      <c r="L633">
        <v>67</v>
      </c>
      <c r="N633" t="s">
        <v>867</v>
      </c>
      <c r="P633" s="6">
        <v>264</v>
      </c>
      <c r="Q633" s="6" t="s">
        <v>1476</v>
      </c>
      <c r="R633" s="6" t="s">
        <v>1477</v>
      </c>
      <c r="T633" s="6">
        <v>144865</v>
      </c>
      <c r="U633" s="6" t="s">
        <v>3447</v>
      </c>
      <c r="V633" s="6" t="s">
        <v>3448</v>
      </c>
      <c r="W633" s="6"/>
      <c r="X633" s="6"/>
      <c r="Y633" s="6"/>
      <c r="Z633" t="s">
        <v>3444</v>
      </c>
    </row>
    <row r="634" spans="1:26">
      <c r="A634" s="1">
        <v>44300</v>
      </c>
      <c r="B634" s="2">
        <v>202104141166</v>
      </c>
      <c r="C634" t="s">
        <v>18</v>
      </c>
      <c r="D634" t="s">
        <v>5323</v>
      </c>
      <c r="E634" t="s">
        <v>3446</v>
      </c>
      <c r="F634" t="s">
        <v>19</v>
      </c>
      <c r="G634" t="s">
        <v>1476</v>
      </c>
      <c r="H634" s="3" t="s">
        <v>1474</v>
      </c>
      <c r="J634" t="s">
        <v>1475</v>
      </c>
      <c r="K634">
        <v>1</v>
      </c>
      <c r="L634">
        <v>65</v>
      </c>
      <c r="P634" s="6"/>
      <c r="Q634" s="6"/>
      <c r="R634" s="6"/>
      <c r="T634" s="6"/>
      <c r="U634" s="6"/>
      <c r="V634" s="6"/>
      <c r="W634" s="6"/>
      <c r="X634" s="6"/>
      <c r="Y634" s="6"/>
      <c r="Z634"/>
    </row>
    <row r="635" spans="1:26">
      <c r="A635" s="1">
        <v>44300</v>
      </c>
      <c r="B635" s="2">
        <v>202104141167</v>
      </c>
      <c r="C635" t="s">
        <v>18</v>
      </c>
      <c r="D635" t="s">
        <v>5324</v>
      </c>
      <c r="E635" t="s">
        <v>3452</v>
      </c>
      <c r="F635" t="s">
        <v>19</v>
      </c>
      <c r="G635" t="s">
        <v>1476</v>
      </c>
      <c r="H635" s="3">
        <v>4714781020268</v>
      </c>
      <c r="I635" t="s">
        <v>1472</v>
      </c>
      <c r="J635" t="s">
        <v>425</v>
      </c>
      <c r="K635">
        <v>1</v>
      </c>
      <c r="L635">
        <v>430</v>
      </c>
      <c r="N635" t="s">
        <v>2020</v>
      </c>
      <c r="P635" s="6">
        <v>495</v>
      </c>
      <c r="Q635" s="6" t="s">
        <v>1476</v>
      </c>
      <c r="R635" s="6" t="s">
        <v>1477</v>
      </c>
      <c r="T635" s="6">
        <v>188924</v>
      </c>
      <c r="U635" s="6" t="s">
        <v>3453</v>
      </c>
      <c r="V635" s="6" t="s">
        <v>3454</v>
      </c>
      <c r="W635" s="6"/>
      <c r="X635" s="6"/>
      <c r="Y635" s="6"/>
      <c r="Z635" t="s">
        <v>3450</v>
      </c>
    </row>
    <row r="636" spans="1:26">
      <c r="A636" s="1">
        <v>44300</v>
      </c>
      <c r="B636" s="2">
        <v>202104141167</v>
      </c>
      <c r="C636" t="s">
        <v>18</v>
      </c>
      <c r="D636" t="s">
        <v>5324</v>
      </c>
      <c r="E636" t="s">
        <v>3452</v>
      </c>
      <c r="F636" t="s">
        <v>19</v>
      </c>
      <c r="G636" t="s">
        <v>1476</v>
      </c>
      <c r="H636" s="3" t="s">
        <v>1474</v>
      </c>
      <c r="J636" t="s">
        <v>1475</v>
      </c>
      <c r="K636">
        <v>1</v>
      </c>
      <c r="L636">
        <v>65</v>
      </c>
      <c r="P636" s="6"/>
      <c r="Q636" s="6"/>
      <c r="R636" s="6"/>
      <c r="T636" s="6"/>
      <c r="U636" s="6"/>
      <c r="V636" s="6"/>
      <c r="W636" s="6"/>
      <c r="X636" s="6"/>
      <c r="Y636" s="6"/>
      <c r="Z636"/>
    </row>
    <row r="637" spans="1:26">
      <c r="A637" s="1">
        <v>44300</v>
      </c>
      <c r="B637" s="2">
        <v>202104141168</v>
      </c>
      <c r="C637" t="s">
        <v>18</v>
      </c>
      <c r="D637" t="s">
        <v>5325</v>
      </c>
      <c r="E637" t="s">
        <v>3458</v>
      </c>
      <c r="F637" t="s">
        <v>19</v>
      </c>
      <c r="G637" t="s">
        <v>1476</v>
      </c>
      <c r="H637" s="3" t="s">
        <v>52</v>
      </c>
      <c r="I637" t="s">
        <v>1472</v>
      </c>
      <c r="J637" t="s">
        <v>1475</v>
      </c>
      <c r="K637">
        <v>1</v>
      </c>
      <c r="L637">
        <v>400</v>
      </c>
      <c r="N637" t="s">
        <v>53</v>
      </c>
      <c r="P637" s="6">
        <v>593</v>
      </c>
      <c r="Q637" s="6" t="s">
        <v>1476</v>
      </c>
      <c r="R637" s="6" t="s">
        <v>1477</v>
      </c>
      <c r="T637" s="6">
        <v>130556</v>
      </c>
      <c r="U637" s="6" t="s">
        <v>2431</v>
      </c>
      <c r="V637" s="6" t="s">
        <v>2432</v>
      </c>
      <c r="W637" s="6"/>
      <c r="X637" s="6"/>
      <c r="Y637" s="6"/>
      <c r="Z637" t="s">
        <v>3456</v>
      </c>
    </row>
    <row r="638" spans="1:26">
      <c r="A638" s="1">
        <v>44300</v>
      </c>
      <c r="B638" s="2">
        <v>202104141168</v>
      </c>
      <c r="C638" t="s">
        <v>18</v>
      </c>
      <c r="D638" t="s">
        <v>5325</v>
      </c>
      <c r="E638" t="s">
        <v>3458</v>
      </c>
      <c r="F638" t="s">
        <v>19</v>
      </c>
      <c r="G638" t="s">
        <v>1476</v>
      </c>
      <c r="H638" s="3" t="s">
        <v>44</v>
      </c>
      <c r="I638" t="s">
        <v>158</v>
      </c>
      <c r="J638" t="s">
        <v>1475</v>
      </c>
      <c r="K638">
        <v>1</v>
      </c>
      <c r="L638">
        <v>128</v>
      </c>
      <c r="N638" t="s">
        <v>45</v>
      </c>
      <c r="P638" s="6">
        <v>593</v>
      </c>
      <c r="Q638" s="6" t="s">
        <v>1476</v>
      </c>
      <c r="R638" s="6" t="s">
        <v>1477</v>
      </c>
      <c r="T638" s="6">
        <v>130556</v>
      </c>
      <c r="U638" s="6" t="s">
        <v>2431</v>
      </c>
      <c r="V638" s="6" t="s">
        <v>2432</v>
      </c>
      <c r="W638" s="6"/>
      <c r="X638" s="6"/>
      <c r="Y638" s="6"/>
      <c r="Z638" t="s">
        <v>3456</v>
      </c>
    </row>
    <row r="639" spans="1:26">
      <c r="A639" s="1">
        <v>44300</v>
      </c>
      <c r="B639" s="2">
        <v>202104141168</v>
      </c>
      <c r="C639" t="s">
        <v>18</v>
      </c>
      <c r="D639" t="s">
        <v>5325</v>
      </c>
      <c r="E639" t="s">
        <v>3458</v>
      </c>
      <c r="F639" t="s">
        <v>19</v>
      </c>
      <c r="G639" t="s">
        <v>1476</v>
      </c>
      <c r="H639" s="3" t="s">
        <v>1474</v>
      </c>
      <c r="J639" t="s">
        <v>1475</v>
      </c>
      <c r="K639">
        <v>1</v>
      </c>
      <c r="L639">
        <v>65</v>
      </c>
      <c r="P639" s="6"/>
      <c r="Q639" s="6"/>
      <c r="R639" s="6"/>
      <c r="T639" s="6"/>
      <c r="U639" s="6"/>
      <c r="V639" s="6"/>
      <c r="W639" s="6"/>
      <c r="X639" s="6"/>
      <c r="Y639" s="6"/>
      <c r="Z639"/>
    </row>
    <row r="640" spans="1:26">
      <c r="A640" s="1">
        <v>44300</v>
      </c>
      <c r="B640" s="2">
        <v>202104141169</v>
      </c>
      <c r="C640" t="s">
        <v>18</v>
      </c>
      <c r="D640" t="s">
        <v>5326</v>
      </c>
      <c r="E640" t="s">
        <v>3462</v>
      </c>
      <c r="F640" t="s">
        <v>19</v>
      </c>
      <c r="G640" t="s">
        <v>1476</v>
      </c>
      <c r="H640" s="3">
        <v>4714781021463</v>
      </c>
      <c r="I640" t="s">
        <v>1301</v>
      </c>
      <c r="J640" t="s">
        <v>425</v>
      </c>
      <c r="K640">
        <v>1</v>
      </c>
      <c r="L640">
        <v>120</v>
      </c>
      <c r="N640" t="s">
        <v>3102</v>
      </c>
      <c r="P640" s="6">
        <v>805</v>
      </c>
      <c r="Q640" s="6" t="s">
        <v>1476</v>
      </c>
      <c r="R640" s="6" t="s">
        <v>1477</v>
      </c>
      <c r="T640" s="6">
        <v>142168</v>
      </c>
      <c r="U640" s="6" t="s">
        <v>2433</v>
      </c>
      <c r="V640" s="6" t="s">
        <v>2434</v>
      </c>
      <c r="W640" s="6"/>
      <c r="X640" s="6"/>
      <c r="Y640" s="6"/>
      <c r="Z640" t="s">
        <v>3460</v>
      </c>
    </row>
    <row r="641" spans="1:26">
      <c r="A641" s="1">
        <v>44300</v>
      </c>
      <c r="B641" s="2">
        <v>202104141169</v>
      </c>
      <c r="C641" t="s">
        <v>18</v>
      </c>
      <c r="D641" t="s">
        <v>5326</v>
      </c>
      <c r="E641" t="s">
        <v>3462</v>
      </c>
      <c r="F641" t="s">
        <v>19</v>
      </c>
      <c r="G641" t="s">
        <v>1476</v>
      </c>
      <c r="H641" s="3">
        <v>4714781020107</v>
      </c>
      <c r="I641" t="s">
        <v>1049</v>
      </c>
      <c r="J641" t="s">
        <v>425</v>
      </c>
      <c r="K641">
        <v>1</v>
      </c>
      <c r="L641">
        <v>399</v>
      </c>
      <c r="N641" t="s">
        <v>877</v>
      </c>
      <c r="P641" s="6">
        <v>805</v>
      </c>
      <c r="Q641" s="6" t="s">
        <v>1476</v>
      </c>
      <c r="R641" s="6" t="s">
        <v>1477</v>
      </c>
      <c r="T641" s="6">
        <v>142168</v>
      </c>
      <c r="U641" s="6" t="s">
        <v>2433</v>
      </c>
      <c r="V641" s="6" t="s">
        <v>2434</v>
      </c>
      <c r="W641" s="6"/>
      <c r="X641" s="6"/>
      <c r="Y641" s="6"/>
      <c r="Z641" t="s">
        <v>3460</v>
      </c>
    </row>
    <row r="642" spans="1:26">
      <c r="A642" s="1">
        <v>44300</v>
      </c>
      <c r="B642" s="2">
        <v>202104141169</v>
      </c>
      <c r="C642" t="s">
        <v>18</v>
      </c>
      <c r="D642" t="s">
        <v>5326</v>
      </c>
      <c r="E642" t="s">
        <v>3462</v>
      </c>
      <c r="F642" t="s">
        <v>19</v>
      </c>
      <c r="G642" t="s">
        <v>1476</v>
      </c>
      <c r="H642" s="3">
        <v>4714781020152</v>
      </c>
      <c r="I642" t="s">
        <v>1467</v>
      </c>
      <c r="J642" t="s">
        <v>425</v>
      </c>
      <c r="K642">
        <v>1</v>
      </c>
      <c r="L642">
        <v>49</v>
      </c>
      <c r="N642" t="s">
        <v>282</v>
      </c>
      <c r="P642" s="6">
        <v>805</v>
      </c>
      <c r="Q642" s="6" t="s">
        <v>1476</v>
      </c>
      <c r="R642" s="6" t="s">
        <v>1477</v>
      </c>
      <c r="T642" s="6">
        <v>142168</v>
      </c>
      <c r="U642" s="6" t="s">
        <v>2433</v>
      </c>
      <c r="V642" s="6" t="s">
        <v>2434</v>
      </c>
      <c r="W642" s="6"/>
      <c r="X642" s="6"/>
      <c r="Y642" s="6"/>
      <c r="Z642" t="s">
        <v>3460</v>
      </c>
    </row>
    <row r="643" spans="1:26">
      <c r="A643" s="1">
        <v>44300</v>
      </c>
      <c r="B643" s="2">
        <v>202104141169</v>
      </c>
      <c r="C643" t="s">
        <v>18</v>
      </c>
      <c r="D643" t="s">
        <v>5326</v>
      </c>
      <c r="E643" t="s">
        <v>3462</v>
      </c>
      <c r="F643" t="s">
        <v>19</v>
      </c>
      <c r="G643" t="s">
        <v>1476</v>
      </c>
      <c r="H643" s="3">
        <v>4714781020800</v>
      </c>
      <c r="I643" t="s">
        <v>859</v>
      </c>
      <c r="J643" t="s">
        <v>425</v>
      </c>
      <c r="K643">
        <v>1</v>
      </c>
      <c r="L643">
        <v>128</v>
      </c>
      <c r="N643" t="s">
        <v>1509</v>
      </c>
      <c r="P643" s="6">
        <v>805</v>
      </c>
      <c r="Q643" s="6" t="s">
        <v>1476</v>
      </c>
      <c r="R643" s="6" t="s">
        <v>1477</v>
      </c>
      <c r="T643" s="6">
        <v>142168</v>
      </c>
      <c r="U643" s="6" t="s">
        <v>2433</v>
      </c>
      <c r="V643" s="6" t="s">
        <v>2434</v>
      </c>
      <c r="W643" s="6"/>
      <c r="X643" s="6"/>
      <c r="Y643" s="6"/>
      <c r="Z643" t="s">
        <v>3460</v>
      </c>
    </row>
    <row r="644" spans="1:26">
      <c r="A644" s="1">
        <v>44300</v>
      </c>
      <c r="B644" s="2">
        <v>202104141169</v>
      </c>
      <c r="C644" t="s">
        <v>18</v>
      </c>
      <c r="D644" t="s">
        <v>5326</v>
      </c>
      <c r="E644" t="s">
        <v>3462</v>
      </c>
      <c r="F644" t="s">
        <v>19</v>
      </c>
      <c r="G644" t="s">
        <v>1476</v>
      </c>
      <c r="H644" s="3">
        <v>4714781020794</v>
      </c>
      <c r="I644" t="s">
        <v>135</v>
      </c>
      <c r="J644" t="s">
        <v>425</v>
      </c>
      <c r="K644">
        <v>1</v>
      </c>
      <c r="L644">
        <v>109</v>
      </c>
      <c r="N644" t="s">
        <v>1490</v>
      </c>
      <c r="P644" s="6">
        <v>805</v>
      </c>
      <c r="Q644" s="6" t="s">
        <v>1476</v>
      </c>
      <c r="R644" s="6" t="s">
        <v>1477</v>
      </c>
      <c r="T644" s="6">
        <v>142168</v>
      </c>
      <c r="U644" s="6" t="s">
        <v>2433</v>
      </c>
      <c r="V644" s="6" t="s">
        <v>2434</v>
      </c>
      <c r="W644" s="6"/>
      <c r="X644" s="6"/>
      <c r="Y644" s="6"/>
      <c r="Z644" t="s">
        <v>3460</v>
      </c>
    </row>
    <row r="645" spans="1:26">
      <c r="A645" s="1">
        <v>44300</v>
      </c>
      <c r="B645" s="2">
        <v>202104141170</v>
      </c>
      <c r="C645" t="s">
        <v>18</v>
      </c>
      <c r="D645" t="s">
        <v>5327</v>
      </c>
      <c r="E645" t="s">
        <v>3466</v>
      </c>
      <c r="F645" t="s">
        <v>19</v>
      </c>
      <c r="G645" t="s">
        <v>1940</v>
      </c>
      <c r="H645" s="3">
        <v>4714781020107</v>
      </c>
      <c r="I645" t="s">
        <v>1049</v>
      </c>
      <c r="J645" t="s">
        <v>425</v>
      </c>
      <c r="K645">
        <v>3</v>
      </c>
      <c r="L645">
        <v>1137</v>
      </c>
      <c r="N645" t="s">
        <v>877</v>
      </c>
      <c r="P645" s="6">
        <v>1137</v>
      </c>
      <c r="Q645" s="6" t="s">
        <v>1940</v>
      </c>
      <c r="R645" s="6" t="s">
        <v>1495</v>
      </c>
      <c r="T645" s="6"/>
      <c r="U645" s="6"/>
      <c r="V645" s="6"/>
      <c r="W645" s="6">
        <v>234</v>
      </c>
      <c r="X645" s="6" t="s">
        <v>3467</v>
      </c>
      <c r="Y645" s="6"/>
      <c r="Z645" t="s">
        <v>3464</v>
      </c>
    </row>
    <row r="646" spans="1:26">
      <c r="A646" s="1">
        <v>44300</v>
      </c>
      <c r="B646" s="2">
        <v>202104141171</v>
      </c>
      <c r="C646" t="s">
        <v>18</v>
      </c>
      <c r="D646" t="s">
        <v>5328</v>
      </c>
      <c r="E646" t="s">
        <v>3471</v>
      </c>
      <c r="F646" t="s">
        <v>19</v>
      </c>
      <c r="G646" t="s">
        <v>1476</v>
      </c>
      <c r="H646" s="3">
        <v>4714781021005</v>
      </c>
      <c r="I646" t="s">
        <v>1385</v>
      </c>
      <c r="J646" t="s">
        <v>1475</v>
      </c>
      <c r="K646">
        <v>1</v>
      </c>
      <c r="L646">
        <v>116</v>
      </c>
      <c r="N646" t="s">
        <v>167</v>
      </c>
      <c r="P646" s="6">
        <v>996</v>
      </c>
      <c r="Q646" s="6" t="s">
        <v>1476</v>
      </c>
      <c r="R646" s="6" t="s">
        <v>1477</v>
      </c>
      <c r="T646" s="6">
        <v>902805</v>
      </c>
      <c r="U646" s="6" t="s">
        <v>2482</v>
      </c>
      <c r="V646" s="6" t="s">
        <v>2483</v>
      </c>
      <c r="W646" s="6"/>
      <c r="X646" s="6"/>
      <c r="Y646" s="6"/>
      <c r="Z646" t="s">
        <v>3469</v>
      </c>
    </row>
    <row r="647" spans="1:26">
      <c r="A647" s="1">
        <v>44300</v>
      </c>
      <c r="B647" s="2">
        <v>202104141171</v>
      </c>
      <c r="C647" t="s">
        <v>18</v>
      </c>
      <c r="D647" t="s">
        <v>5328</v>
      </c>
      <c r="E647" t="s">
        <v>3471</v>
      </c>
      <c r="F647" t="s">
        <v>19</v>
      </c>
      <c r="G647" t="s">
        <v>1476</v>
      </c>
      <c r="H647" s="3">
        <v>4714781021012</v>
      </c>
      <c r="I647" t="s">
        <v>1308</v>
      </c>
      <c r="J647" t="s">
        <v>1475</v>
      </c>
      <c r="K647">
        <v>1</v>
      </c>
      <c r="L647">
        <v>116</v>
      </c>
      <c r="N647" t="s">
        <v>168</v>
      </c>
      <c r="P647" s="6">
        <v>996</v>
      </c>
      <c r="Q647" s="6" t="s">
        <v>1476</v>
      </c>
      <c r="R647" s="6" t="s">
        <v>1477</v>
      </c>
      <c r="T647" s="6">
        <v>902805</v>
      </c>
      <c r="U647" s="6" t="s">
        <v>2482</v>
      </c>
      <c r="V647" s="6" t="s">
        <v>2483</v>
      </c>
      <c r="W647" s="6"/>
      <c r="X647" s="6"/>
      <c r="Y647" s="6"/>
      <c r="Z647" t="s">
        <v>3469</v>
      </c>
    </row>
    <row r="648" spans="1:26">
      <c r="A648" s="1">
        <v>44300</v>
      </c>
      <c r="B648" s="2">
        <v>202104141171</v>
      </c>
      <c r="C648" t="s">
        <v>18</v>
      </c>
      <c r="D648" t="s">
        <v>5328</v>
      </c>
      <c r="E648" t="s">
        <v>3471</v>
      </c>
      <c r="F648" t="s">
        <v>19</v>
      </c>
      <c r="G648" t="s">
        <v>1476</v>
      </c>
      <c r="H648" s="3">
        <v>4714781021029</v>
      </c>
      <c r="I648" t="s">
        <v>1308</v>
      </c>
      <c r="J648" t="s">
        <v>1475</v>
      </c>
      <c r="K648">
        <v>1</v>
      </c>
      <c r="L648">
        <v>115</v>
      </c>
      <c r="N648" t="s">
        <v>169</v>
      </c>
      <c r="P648" s="6">
        <v>996</v>
      </c>
      <c r="Q648" s="6" t="s">
        <v>1476</v>
      </c>
      <c r="R648" s="6" t="s">
        <v>1477</v>
      </c>
      <c r="T648" s="6">
        <v>902805</v>
      </c>
      <c r="U648" s="6" t="s">
        <v>2482</v>
      </c>
      <c r="V648" s="6" t="s">
        <v>2483</v>
      </c>
      <c r="W648" s="6"/>
      <c r="X648" s="6"/>
      <c r="Y648" s="6"/>
      <c r="Z648" t="s">
        <v>3469</v>
      </c>
    </row>
    <row r="649" spans="1:26">
      <c r="A649" s="1">
        <v>44300</v>
      </c>
      <c r="B649" s="2">
        <v>202104141171</v>
      </c>
      <c r="C649" t="s">
        <v>18</v>
      </c>
      <c r="D649" t="s">
        <v>5328</v>
      </c>
      <c r="E649" t="s">
        <v>3471</v>
      </c>
      <c r="F649" t="s">
        <v>19</v>
      </c>
      <c r="G649" t="s">
        <v>1476</v>
      </c>
      <c r="H649" s="3">
        <v>4714781020824</v>
      </c>
      <c r="I649" t="s">
        <v>141</v>
      </c>
      <c r="J649" t="s">
        <v>425</v>
      </c>
      <c r="K649">
        <v>1</v>
      </c>
      <c r="L649">
        <v>350</v>
      </c>
      <c r="N649" t="s">
        <v>1920</v>
      </c>
      <c r="P649" s="6">
        <v>996</v>
      </c>
      <c r="Q649" s="6" t="s">
        <v>1476</v>
      </c>
      <c r="R649" s="6" t="s">
        <v>1477</v>
      </c>
      <c r="T649" s="6">
        <v>902805</v>
      </c>
      <c r="U649" s="6" t="s">
        <v>2482</v>
      </c>
      <c r="V649" s="6" t="s">
        <v>2483</v>
      </c>
      <c r="W649" s="6"/>
      <c r="X649" s="6"/>
      <c r="Y649" s="6"/>
      <c r="Z649" t="s">
        <v>3469</v>
      </c>
    </row>
    <row r="650" spans="1:26">
      <c r="A650" s="1">
        <v>44300</v>
      </c>
      <c r="B650" s="2">
        <v>202104141171</v>
      </c>
      <c r="C650" t="s">
        <v>18</v>
      </c>
      <c r="D650" t="s">
        <v>5328</v>
      </c>
      <c r="E650" t="s">
        <v>3471</v>
      </c>
      <c r="F650" t="s">
        <v>19</v>
      </c>
      <c r="G650" t="s">
        <v>1476</v>
      </c>
      <c r="H650" s="3">
        <v>4714781020282</v>
      </c>
      <c r="I650" t="s">
        <v>2424</v>
      </c>
      <c r="J650" t="s">
        <v>425</v>
      </c>
      <c r="K650">
        <v>1</v>
      </c>
      <c r="L650">
        <v>299</v>
      </c>
      <c r="N650" t="s">
        <v>1913</v>
      </c>
      <c r="P650" s="6">
        <v>996</v>
      </c>
      <c r="Q650" s="6" t="s">
        <v>1476</v>
      </c>
      <c r="R650" s="6" t="s">
        <v>1477</v>
      </c>
      <c r="T650" s="6">
        <v>902805</v>
      </c>
      <c r="U650" s="6" t="s">
        <v>2482</v>
      </c>
      <c r="V650" s="6" t="s">
        <v>2483</v>
      </c>
      <c r="W650" s="6"/>
      <c r="X650" s="6"/>
      <c r="Y650" s="6"/>
      <c r="Z650" t="s">
        <v>3469</v>
      </c>
    </row>
    <row r="651" spans="1:26">
      <c r="A651" s="1">
        <v>44300</v>
      </c>
      <c r="B651" s="2">
        <v>202104141172</v>
      </c>
      <c r="C651" t="s">
        <v>18</v>
      </c>
      <c r="D651" t="s">
        <v>5329</v>
      </c>
      <c r="E651" t="s">
        <v>3475</v>
      </c>
      <c r="F651" t="s">
        <v>19</v>
      </c>
      <c r="G651" t="s">
        <v>1960</v>
      </c>
      <c r="H651" s="3" t="s">
        <v>37</v>
      </c>
      <c r="I651" t="s">
        <v>1049</v>
      </c>
      <c r="J651" t="s">
        <v>1475</v>
      </c>
      <c r="K651">
        <v>1</v>
      </c>
      <c r="L651">
        <v>336</v>
      </c>
      <c r="N651" t="s">
        <v>38</v>
      </c>
      <c r="P651" s="6">
        <v>959</v>
      </c>
      <c r="Q651" s="6" t="s">
        <v>1960</v>
      </c>
      <c r="R651" s="6" t="s">
        <v>1961</v>
      </c>
      <c r="T651" s="6"/>
      <c r="U651" s="6"/>
      <c r="V651" s="6"/>
      <c r="W651" s="6">
        <v>241</v>
      </c>
      <c r="X651" s="6" t="s">
        <v>3476</v>
      </c>
      <c r="Y651" s="6"/>
      <c r="Z651" t="s">
        <v>3473</v>
      </c>
    </row>
    <row r="652" spans="1:26">
      <c r="A652" s="1">
        <v>44300</v>
      </c>
      <c r="B652" s="2">
        <v>202104141172</v>
      </c>
      <c r="C652" t="s">
        <v>18</v>
      </c>
      <c r="D652" t="s">
        <v>5329</v>
      </c>
      <c r="E652" t="s">
        <v>3475</v>
      </c>
      <c r="F652" t="s">
        <v>19</v>
      </c>
      <c r="G652" t="s">
        <v>1960</v>
      </c>
      <c r="H652" s="3" t="s">
        <v>29</v>
      </c>
      <c r="I652" t="s">
        <v>2424</v>
      </c>
      <c r="J652" t="s">
        <v>1475</v>
      </c>
      <c r="K652">
        <v>2</v>
      </c>
      <c r="L652">
        <v>574</v>
      </c>
      <c r="N652" t="s">
        <v>30</v>
      </c>
      <c r="P652" s="6">
        <v>959</v>
      </c>
      <c r="Q652" s="6" t="s">
        <v>1960</v>
      </c>
      <c r="R652" s="6" t="s">
        <v>1961</v>
      </c>
      <c r="T652" s="6"/>
      <c r="U652" s="6"/>
      <c r="V652" s="6"/>
      <c r="W652" s="6">
        <v>241</v>
      </c>
      <c r="X652" s="6" t="s">
        <v>3476</v>
      </c>
      <c r="Y652" s="6"/>
      <c r="Z652" t="s">
        <v>3473</v>
      </c>
    </row>
    <row r="653" spans="1:26">
      <c r="A653" s="1">
        <v>44300</v>
      </c>
      <c r="B653" s="2">
        <v>202104141172</v>
      </c>
      <c r="C653" t="s">
        <v>18</v>
      </c>
      <c r="D653" t="s">
        <v>5329</v>
      </c>
      <c r="E653" t="s">
        <v>3475</v>
      </c>
      <c r="F653" t="s">
        <v>19</v>
      </c>
      <c r="G653" t="s">
        <v>1960</v>
      </c>
      <c r="H653" s="3">
        <v>4714781020152</v>
      </c>
      <c r="I653" t="s">
        <v>1467</v>
      </c>
      <c r="J653" t="s">
        <v>425</v>
      </c>
      <c r="K653">
        <v>1</v>
      </c>
      <c r="L653">
        <v>49</v>
      </c>
      <c r="N653" t="s">
        <v>282</v>
      </c>
      <c r="P653" s="6">
        <v>959</v>
      </c>
      <c r="Q653" s="6" t="s">
        <v>1960</v>
      </c>
      <c r="R653" s="6" t="s">
        <v>1961</v>
      </c>
      <c r="T653" s="6"/>
      <c r="U653" s="6"/>
      <c r="V653" s="6"/>
      <c r="W653" s="6">
        <v>241</v>
      </c>
      <c r="X653" s="6" t="s">
        <v>3476</v>
      </c>
      <c r="Y653" s="6"/>
      <c r="Z653" t="s">
        <v>3473</v>
      </c>
    </row>
    <row r="654" spans="1:26">
      <c r="A654" s="1">
        <v>44300</v>
      </c>
      <c r="B654" s="2">
        <v>202104141173</v>
      </c>
      <c r="C654" t="s">
        <v>18</v>
      </c>
      <c r="D654" t="s">
        <v>5330</v>
      </c>
      <c r="E654" t="s">
        <v>3480</v>
      </c>
      <c r="F654" t="s">
        <v>19</v>
      </c>
      <c r="G654" t="s">
        <v>1476</v>
      </c>
      <c r="H654" s="3" t="s">
        <v>33</v>
      </c>
      <c r="I654" t="s">
        <v>1229</v>
      </c>
      <c r="J654" t="s">
        <v>1475</v>
      </c>
      <c r="K654">
        <v>1</v>
      </c>
      <c r="L654">
        <v>161</v>
      </c>
      <c r="N654" t="s">
        <v>34</v>
      </c>
      <c r="P654" s="6">
        <v>975</v>
      </c>
      <c r="Q654" s="6" t="s">
        <v>1476</v>
      </c>
      <c r="R654" s="6" t="s">
        <v>1477</v>
      </c>
      <c r="T654" s="6">
        <v>207274</v>
      </c>
      <c r="U654" s="6" t="s">
        <v>3481</v>
      </c>
      <c r="V654" s="6" t="s">
        <v>3482</v>
      </c>
      <c r="W654" s="6"/>
      <c r="X654" s="6"/>
      <c r="Y654" s="6"/>
      <c r="Z654" t="s">
        <v>3478</v>
      </c>
    </row>
    <row r="655" spans="1:26">
      <c r="A655" s="1">
        <v>44300</v>
      </c>
      <c r="B655" s="2">
        <v>202104141173</v>
      </c>
      <c r="C655" t="s">
        <v>18</v>
      </c>
      <c r="D655" t="s">
        <v>5330</v>
      </c>
      <c r="E655" t="s">
        <v>3480</v>
      </c>
      <c r="F655" t="s">
        <v>19</v>
      </c>
      <c r="G655" t="s">
        <v>1476</v>
      </c>
      <c r="H655" s="3" t="s">
        <v>25</v>
      </c>
      <c r="I655" t="s">
        <v>1301</v>
      </c>
      <c r="J655" t="s">
        <v>1475</v>
      </c>
      <c r="K655">
        <v>1</v>
      </c>
      <c r="L655">
        <v>268</v>
      </c>
      <c r="N655" t="s">
        <v>26</v>
      </c>
      <c r="P655" s="6">
        <v>975</v>
      </c>
      <c r="Q655" s="6" t="s">
        <v>1476</v>
      </c>
      <c r="R655" s="6" t="s">
        <v>1477</v>
      </c>
      <c r="T655" s="6">
        <v>207274</v>
      </c>
      <c r="U655" s="6" t="s">
        <v>3481</v>
      </c>
      <c r="V655" s="6" t="s">
        <v>3482</v>
      </c>
      <c r="W655" s="6"/>
      <c r="X655" s="6"/>
      <c r="Y655" s="6"/>
      <c r="Z655" t="s">
        <v>3478</v>
      </c>
    </row>
    <row r="656" spans="1:26">
      <c r="A656" s="1">
        <v>44300</v>
      </c>
      <c r="B656" s="2">
        <v>202104141173</v>
      </c>
      <c r="C656" t="s">
        <v>18</v>
      </c>
      <c r="D656" t="s">
        <v>5330</v>
      </c>
      <c r="E656" t="s">
        <v>3480</v>
      </c>
      <c r="F656" t="s">
        <v>19</v>
      </c>
      <c r="G656" t="s">
        <v>1476</v>
      </c>
      <c r="H656" s="3" t="s">
        <v>27</v>
      </c>
      <c r="I656" t="s">
        <v>1230</v>
      </c>
      <c r="J656" t="s">
        <v>1475</v>
      </c>
      <c r="K656">
        <v>1</v>
      </c>
      <c r="L656">
        <v>268</v>
      </c>
      <c r="N656" t="s">
        <v>28</v>
      </c>
      <c r="P656" s="6">
        <v>975</v>
      </c>
      <c r="Q656" s="6" t="s">
        <v>1476</v>
      </c>
      <c r="R656" s="6" t="s">
        <v>1477</v>
      </c>
      <c r="T656" s="6">
        <v>207274</v>
      </c>
      <c r="U656" s="6" t="s">
        <v>3481</v>
      </c>
      <c r="V656" s="6" t="s">
        <v>3482</v>
      </c>
      <c r="W656" s="6"/>
      <c r="X656" s="6"/>
      <c r="Y656" s="6"/>
      <c r="Z656" t="s">
        <v>3478</v>
      </c>
    </row>
    <row r="657" spans="1:26">
      <c r="A657" s="1">
        <v>44300</v>
      </c>
      <c r="B657" s="2">
        <v>202104141173</v>
      </c>
      <c r="C657" t="s">
        <v>18</v>
      </c>
      <c r="D657" t="s">
        <v>5330</v>
      </c>
      <c r="E657" t="s">
        <v>3480</v>
      </c>
      <c r="F657" t="s">
        <v>19</v>
      </c>
      <c r="G657" t="s">
        <v>1476</v>
      </c>
      <c r="H657" s="3">
        <v>4714781021463</v>
      </c>
      <c r="I657" t="s">
        <v>1301</v>
      </c>
      <c r="J657" t="s">
        <v>425</v>
      </c>
      <c r="K657">
        <v>1</v>
      </c>
      <c r="L657">
        <v>120</v>
      </c>
      <c r="N657" t="s">
        <v>3102</v>
      </c>
      <c r="P657" s="6">
        <v>975</v>
      </c>
      <c r="Q657" s="6" t="s">
        <v>1476</v>
      </c>
      <c r="R657" s="6" t="s">
        <v>1477</v>
      </c>
      <c r="T657" s="6">
        <v>207274</v>
      </c>
      <c r="U657" s="6" t="s">
        <v>3481</v>
      </c>
      <c r="V657" s="6" t="s">
        <v>3482</v>
      </c>
      <c r="W657" s="6"/>
      <c r="X657" s="6"/>
      <c r="Y657" s="6"/>
      <c r="Z657" t="s">
        <v>3478</v>
      </c>
    </row>
    <row r="658" spans="1:26">
      <c r="A658" s="1">
        <v>44300</v>
      </c>
      <c r="B658" s="2">
        <v>202104141173</v>
      </c>
      <c r="C658" t="s">
        <v>18</v>
      </c>
      <c r="D658" t="s">
        <v>5330</v>
      </c>
      <c r="E658" t="s">
        <v>3480</v>
      </c>
      <c r="F658" t="s">
        <v>19</v>
      </c>
      <c r="G658" t="s">
        <v>1476</v>
      </c>
      <c r="H658" s="3">
        <v>4714781021401</v>
      </c>
      <c r="I658" t="s">
        <v>1174</v>
      </c>
      <c r="J658" t="s">
        <v>425</v>
      </c>
      <c r="K658">
        <v>1</v>
      </c>
      <c r="L658">
        <v>99</v>
      </c>
      <c r="N658" t="s">
        <v>2411</v>
      </c>
      <c r="P658" s="6">
        <v>975</v>
      </c>
      <c r="Q658" s="6" t="s">
        <v>1476</v>
      </c>
      <c r="R658" s="6" t="s">
        <v>1477</v>
      </c>
      <c r="T658" s="6">
        <v>207274</v>
      </c>
      <c r="U658" s="6" t="s">
        <v>3481</v>
      </c>
      <c r="V658" s="6" t="s">
        <v>3482</v>
      </c>
      <c r="W658" s="6"/>
      <c r="X658" s="6"/>
      <c r="Y658" s="6"/>
      <c r="Z658" t="s">
        <v>3478</v>
      </c>
    </row>
    <row r="659" spans="1:26">
      <c r="A659" s="1">
        <v>44300</v>
      </c>
      <c r="B659" s="2">
        <v>202104141173</v>
      </c>
      <c r="C659" t="s">
        <v>18</v>
      </c>
      <c r="D659" t="s">
        <v>5330</v>
      </c>
      <c r="E659" t="s">
        <v>3480</v>
      </c>
      <c r="F659" t="s">
        <v>19</v>
      </c>
      <c r="G659" t="s">
        <v>1476</v>
      </c>
      <c r="H659" s="3">
        <v>4714781020169</v>
      </c>
      <c r="I659" t="s">
        <v>135</v>
      </c>
      <c r="J659" t="s">
        <v>425</v>
      </c>
      <c r="K659">
        <v>1</v>
      </c>
      <c r="L659">
        <v>59</v>
      </c>
      <c r="N659" t="s">
        <v>195</v>
      </c>
      <c r="P659" s="6">
        <v>975</v>
      </c>
      <c r="Q659" s="6" t="s">
        <v>1476</v>
      </c>
      <c r="R659" s="6" t="s">
        <v>1477</v>
      </c>
      <c r="T659" s="6">
        <v>207274</v>
      </c>
      <c r="U659" s="6" t="s">
        <v>3481</v>
      </c>
      <c r="V659" s="6" t="s">
        <v>3482</v>
      </c>
      <c r="W659" s="6"/>
      <c r="X659" s="6"/>
      <c r="Y659" s="6"/>
      <c r="Z659" t="s">
        <v>3478</v>
      </c>
    </row>
    <row r="660" spans="1:26">
      <c r="A660" s="1">
        <v>44300</v>
      </c>
      <c r="B660" s="2">
        <v>202104141174</v>
      </c>
      <c r="C660" t="s">
        <v>18</v>
      </c>
      <c r="D660" t="s">
        <v>5331</v>
      </c>
      <c r="E660" t="s">
        <v>3486</v>
      </c>
      <c r="F660" t="s">
        <v>19</v>
      </c>
      <c r="G660" t="s">
        <v>1960</v>
      </c>
      <c r="H660" s="3" t="s">
        <v>25</v>
      </c>
      <c r="I660" t="s">
        <v>1301</v>
      </c>
      <c r="J660" t="s">
        <v>1475</v>
      </c>
      <c r="K660">
        <v>1</v>
      </c>
      <c r="L660">
        <v>296</v>
      </c>
      <c r="N660" t="s">
        <v>26</v>
      </c>
      <c r="P660" s="6">
        <v>947</v>
      </c>
      <c r="Q660" s="6" t="s">
        <v>1960</v>
      </c>
      <c r="R660" s="6" t="s">
        <v>1961</v>
      </c>
      <c r="T660" s="6"/>
      <c r="U660" s="6"/>
      <c r="V660" s="6"/>
      <c r="W660" s="6">
        <v>300</v>
      </c>
      <c r="X660" s="6" t="s">
        <v>3487</v>
      </c>
      <c r="Y660" s="6"/>
      <c r="Z660" t="s">
        <v>3484</v>
      </c>
    </row>
    <row r="661" spans="1:26">
      <c r="A661" s="1">
        <v>44300</v>
      </c>
      <c r="B661" s="2">
        <v>202104141174</v>
      </c>
      <c r="C661" t="s">
        <v>18</v>
      </c>
      <c r="D661" t="s">
        <v>5331</v>
      </c>
      <c r="E661" t="s">
        <v>3486</v>
      </c>
      <c r="F661" t="s">
        <v>19</v>
      </c>
      <c r="G661" t="s">
        <v>1960</v>
      </c>
      <c r="H661" s="3" t="s">
        <v>27</v>
      </c>
      <c r="I661" t="s">
        <v>1230</v>
      </c>
      <c r="J661" t="s">
        <v>1475</v>
      </c>
      <c r="K661">
        <v>1</v>
      </c>
      <c r="L661">
        <v>296</v>
      </c>
      <c r="N661" t="s">
        <v>28</v>
      </c>
      <c r="P661" s="6">
        <v>947</v>
      </c>
      <c r="Q661" s="6" t="s">
        <v>1960</v>
      </c>
      <c r="R661" s="6" t="s">
        <v>1961</v>
      </c>
      <c r="T661" s="6"/>
      <c r="U661" s="6"/>
      <c r="V661" s="6"/>
      <c r="W661" s="6">
        <v>300</v>
      </c>
      <c r="X661" s="6" t="s">
        <v>3487</v>
      </c>
      <c r="Y661" s="6"/>
      <c r="Z661" t="s">
        <v>3484</v>
      </c>
    </row>
    <row r="662" spans="1:26">
      <c r="A662" s="1">
        <v>44300</v>
      </c>
      <c r="B662" s="2">
        <v>202104141174</v>
      </c>
      <c r="C662" t="s">
        <v>18</v>
      </c>
      <c r="D662" t="s">
        <v>5331</v>
      </c>
      <c r="E662" t="s">
        <v>3486</v>
      </c>
      <c r="F662" t="s">
        <v>19</v>
      </c>
      <c r="G662" t="s">
        <v>1960</v>
      </c>
      <c r="H662" s="3" t="s">
        <v>23</v>
      </c>
      <c r="I662" t="s">
        <v>1230</v>
      </c>
      <c r="J662" t="s">
        <v>1475</v>
      </c>
      <c r="K662">
        <v>1</v>
      </c>
      <c r="L662">
        <v>296</v>
      </c>
      <c r="N662" t="s">
        <v>24</v>
      </c>
      <c r="P662" s="6">
        <v>947</v>
      </c>
      <c r="Q662" s="6" t="s">
        <v>1960</v>
      </c>
      <c r="R662" s="6" t="s">
        <v>1961</v>
      </c>
      <c r="T662" s="6"/>
      <c r="U662" s="6"/>
      <c r="V662" s="6"/>
      <c r="W662" s="6">
        <v>300</v>
      </c>
      <c r="X662" s="6" t="s">
        <v>3487</v>
      </c>
      <c r="Y662" s="6"/>
      <c r="Z662" t="s">
        <v>3484</v>
      </c>
    </row>
    <row r="663" spans="1:26">
      <c r="A663" s="1">
        <v>44300</v>
      </c>
      <c r="B663" s="2">
        <v>202104141174</v>
      </c>
      <c r="C663" t="s">
        <v>18</v>
      </c>
      <c r="D663" t="s">
        <v>5331</v>
      </c>
      <c r="E663" t="s">
        <v>3486</v>
      </c>
      <c r="F663" t="s">
        <v>19</v>
      </c>
      <c r="G663" t="s">
        <v>1960</v>
      </c>
      <c r="H663" s="3">
        <v>4714781021234</v>
      </c>
      <c r="I663" t="s">
        <v>1385</v>
      </c>
      <c r="J663" t="s">
        <v>425</v>
      </c>
      <c r="K663">
        <v>1</v>
      </c>
      <c r="L663">
        <v>59</v>
      </c>
      <c r="N663" t="s">
        <v>2412</v>
      </c>
      <c r="P663" s="6">
        <v>947</v>
      </c>
      <c r="Q663" s="6" t="s">
        <v>1960</v>
      </c>
      <c r="R663" s="6" t="s">
        <v>1961</v>
      </c>
      <c r="T663" s="6"/>
      <c r="U663" s="6"/>
      <c r="V663" s="6"/>
      <c r="W663" s="6">
        <v>300</v>
      </c>
      <c r="X663" s="6" t="s">
        <v>3487</v>
      </c>
      <c r="Y663" s="6"/>
      <c r="Z663" t="s">
        <v>3484</v>
      </c>
    </row>
    <row r="664" spans="1:26">
      <c r="A664" s="1">
        <v>44300</v>
      </c>
      <c r="B664" s="2">
        <v>202104141175</v>
      </c>
      <c r="C664" t="s">
        <v>18</v>
      </c>
      <c r="D664" t="s">
        <v>5332</v>
      </c>
      <c r="E664" t="s">
        <v>3491</v>
      </c>
      <c r="F664" t="s">
        <v>19</v>
      </c>
      <c r="G664" t="s">
        <v>1476</v>
      </c>
      <c r="H664" s="3">
        <v>4714781021005</v>
      </c>
      <c r="I664" t="s">
        <v>1385</v>
      </c>
      <c r="J664" t="s">
        <v>1475</v>
      </c>
      <c r="K664">
        <v>2</v>
      </c>
      <c r="L664">
        <v>244</v>
      </c>
      <c r="N664" t="s">
        <v>167</v>
      </c>
      <c r="P664" s="6">
        <v>1280</v>
      </c>
      <c r="Q664" s="6" t="s">
        <v>1476</v>
      </c>
      <c r="R664" s="6" t="s">
        <v>1477</v>
      </c>
      <c r="T664" s="6">
        <v>130475</v>
      </c>
      <c r="U664" s="6" t="s">
        <v>3492</v>
      </c>
      <c r="V664" s="6" t="s">
        <v>3493</v>
      </c>
      <c r="W664" s="6"/>
      <c r="X664" s="6"/>
      <c r="Y664" s="6"/>
      <c r="Z664" t="s">
        <v>3489</v>
      </c>
    </row>
    <row r="665" spans="1:26">
      <c r="A665" s="1">
        <v>44300</v>
      </c>
      <c r="B665" s="2">
        <v>202104141175</v>
      </c>
      <c r="C665" t="s">
        <v>18</v>
      </c>
      <c r="D665" t="s">
        <v>5332</v>
      </c>
      <c r="E665" t="s">
        <v>3491</v>
      </c>
      <c r="F665" t="s">
        <v>19</v>
      </c>
      <c r="G665" t="s">
        <v>1476</v>
      </c>
      <c r="H665" s="3">
        <v>4714781021012</v>
      </c>
      <c r="I665" t="s">
        <v>1308</v>
      </c>
      <c r="J665" t="s">
        <v>1475</v>
      </c>
      <c r="K665">
        <v>2</v>
      </c>
      <c r="L665">
        <v>244</v>
      </c>
      <c r="N665" t="s">
        <v>168</v>
      </c>
      <c r="P665" s="6">
        <v>1280</v>
      </c>
      <c r="Q665" s="6" t="s">
        <v>1476</v>
      </c>
      <c r="R665" s="6" t="s">
        <v>1477</v>
      </c>
      <c r="T665" s="6">
        <v>130475</v>
      </c>
      <c r="U665" s="6" t="s">
        <v>3492</v>
      </c>
      <c r="V665" s="6" t="s">
        <v>3493</v>
      </c>
      <c r="W665" s="6"/>
      <c r="X665" s="6"/>
      <c r="Y665" s="6"/>
      <c r="Z665" t="s">
        <v>3489</v>
      </c>
    </row>
    <row r="666" spans="1:26">
      <c r="A666" s="1">
        <v>44300</v>
      </c>
      <c r="B666" s="2">
        <v>202104141175</v>
      </c>
      <c r="C666" t="s">
        <v>18</v>
      </c>
      <c r="D666" t="s">
        <v>5332</v>
      </c>
      <c r="E666" t="s">
        <v>3491</v>
      </c>
      <c r="F666" t="s">
        <v>19</v>
      </c>
      <c r="G666" t="s">
        <v>1476</v>
      </c>
      <c r="H666" s="3">
        <v>4714781021029</v>
      </c>
      <c r="I666" t="s">
        <v>1308</v>
      </c>
      <c r="J666" t="s">
        <v>1475</v>
      </c>
      <c r="K666">
        <v>2</v>
      </c>
      <c r="L666">
        <v>243</v>
      </c>
      <c r="N666" t="s">
        <v>169</v>
      </c>
      <c r="P666" s="6">
        <v>1280</v>
      </c>
      <c r="Q666" s="6" t="s">
        <v>1476</v>
      </c>
      <c r="R666" s="6" t="s">
        <v>1477</v>
      </c>
      <c r="T666" s="6">
        <v>130475</v>
      </c>
      <c r="U666" s="6" t="s">
        <v>3492</v>
      </c>
      <c r="V666" s="6" t="s">
        <v>3493</v>
      </c>
      <c r="W666" s="6"/>
      <c r="X666" s="6"/>
      <c r="Y666" s="6"/>
      <c r="Z666" t="s">
        <v>3489</v>
      </c>
    </row>
    <row r="667" spans="1:26">
      <c r="A667" s="1">
        <v>44300</v>
      </c>
      <c r="B667" s="2">
        <v>202104141175</v>
      </c>
      <c r="C667" t="s">
        <v>18</v>
      </c>
      <c r="D667" t="s">
        <v>5332</v>
      </c>
      <c r="E667" t="s">
        <v>3491</v>
      </c>
      <c r="F667" t="s">
        <v>19</v>
      </c>
      <c r="G667" t="s">
        <v>1476</v>
      </c>
      <c r="H667" s="3">
        <v>4714781021050</v>
      </c>
      <c r="I667" t="s">
        <v>148</v>
      </c>
      <c r="J667" t="s">
        <v>425</v>
      </c>
      <c r="K667">
        <v>1</v>
      </c>
      <c r="L667">
        <v>99</v>
      </c>
      <c r="N667" t="s">
        <v>2028</v>
      </c>
      <c r="P667" s="6">
        <v>1280</v>
      </c>
      <c r="Q667" s="6" t="s">
        <v>1476</v>
      </c>
      <c r="R667" s="6" t="s">
        <v>1477</v>
      </c>
      <c r="T667" s="6">
        <v>130475</v>
      </c>
      <c r="U667" s="6" t="s">
        <v>3492</v>
      </c>
      <c r="V667" s="6" t="s">
        <v>3493</v>
      </c>
      <c r="W667" s="6"/>
      <c r="X667" s="6"/>
      <c r="Y667" s="6"/>
      <c r="Z667" t="s">
        <v>3489</v>
      </c>
    </row>
    <row r="668" spans="1:26">
      <c r="A668" s="1">
        <v>44300</v>
      </c>
      <c r="B668" s="2">
        <v>202104141175</v>
      </c>
      <c r="C668" t="s">
        <v>18</v>
      </c>
      <c r="D668" t="s">
        <v>5332</v>
      </c>
      <c r="E668" t="s">
        <v>3491</v>
      </c>
      <c r="F668" t="s">
        <v>19</v>
      </c>
      <c r="G668" t="s">
        <v>1476</v>
      </c>
      <c r="H668" s="3" t="s">
        <v>21</v>
      </c>
      <c r="I668" t="s">
        <v>1301</v>
      </c>
      <c r="J668" t="s">
        <v>1475</v>
      </c>
      <c r="K668">
        <v>1</v>
      </c>
      <c r="L668">
        <v>150</v>
      </c>
      <c r="N668" t="s">
        <v>22</v>
      </c>
      <c r="P668" s="6">
        <v>1280</v>
      </c>
      <c r="Q668" s="6" t="s">
        <v>1476</v>
      </c>
      <c r="R668" s="6" t="s">
        <v>1477</v>
      </c>
      <c r="T668" s="6">
        <v>130475</v>
      </c>
      <c r="U668" s="6" t="s">
        <v>3492</v>
      </c>
      <c r="V668" s="6" t="s">
        <v>3493</v>
      </c>
      <c r="W668" s="6"/>
      <c r="X668" s="6"/>
      <c r="Y668" s="6"/>
      <c r="Z668" t="s">
        <v>3489</v>
      </c>
    </row>
    <row r="669" spans="1:26">
      <c r="A669" s="1">
        <v>44300</v>
      </c>
      <c r="B669" s="2">
        <v>202104141175</v>
      </c>
      <c r="C669" t="s">
        <v>18</v>
      </c>
      <c r="D669" t="s">
        <v>5332</v>
      </c>
      <c r="E669" t="s">
        <v>3491</v>
      </c>
      <c r="F669" t="s">
        <v>19</v>
      </c>
      <c r="G669" t="s">
        <v>1476</v>
      </c>
      <c r="H669" s="3" t="s">
        <v>33</v>
      </c>
      <c r="I669" t="s">
        <v>1229</v>
      </c>
      <c r="J669" t="s">
        <v>1475</v>
      </c>
      <c r="K669">
        <v>1</v>
      </c>
      <c r="L669">
        <v>150</v>
      </c>
      <c r="N669" t="s">
        <v>34</v>
      </c>
      <c r="P669" s="6">
        <v>1280</v>
      </c>
      <c r="Q669" s="6" t="s">
        <v>1476</v>
      </c>
      <c r="R669" s="6" t="s">
        <v>1477</v>
      </c>
      <c r="T669" s="6">
        <v>130475</v>
      </c>
      <c r="U669" s="6" t="s">
        <v>3492</v>
      </c>
      <c r="V669" s="6" t="s">
        <v>3493</v>
      </c>
      <c r="W669" s="6"/>
      <c r="X669" s="6"/>
      <c r="Y669" s="6"/>
      <c r="Z669" t="s">
        <v>3489</v>
      </c>
    </row>
    <row r="670" spans="1:26">
      <c r="A670" s="1">
        <v>44300</v>
      </c>
      <c r="B670" s="2">
        <v>202104141175</v>
      </c>
      <c r="C670" t="s">
        <v>18</v>
      </c>
      <c r="D670" t="s">
        <v>5332</v>
      </c>
      <c r="E670" t="s">
        <v>3491</v>
      </c>
      <c r="F670" t="s">
        <v>19</v>
      </c>
      <c r="G670" t="s">
        <v>1476</v>
      </c>
      <c r="H670" s="3" t="s">
        <v>35</v>
      </c>
      <c r="I670" t="s">
        <v>1171</v>
      </c>
      <c r="J670" t="s">
        <v>1475</v>
      </c>
      <c r="K670">
        <v>1</v>
      </c>
      <c r="L670">
        <v>150</v>
      </c>
      <c r="N670" t="s">
        <v>36</v>
      </c>
      <c r="P670" s="6">
        <v>1280</v>
      </c>
      <c r="Q670" s="6" t="s">
        <v>1476</v>
      </c>
      <c r="R670" s="6" t="s">
        <v>1477</v>
      </c>
      <c r="T670" s="6">
        <v>130475</v>
      </c>
      <c r="U670" s="6" t="s">
        <v>3492</v>
      </c>
      <c r="V670" s="6" t="s">
        <v>3493</v>
      </c>
      <c r="W670" s="6"/>
      <c r="X670" s="6"/>
      <c r="Y670" s="6"/>
      <c r="Z670" t="s">
        <v>3489</v>
      </c>
    </row>
    <row r="671" spans="1:26">
      <c r="A671" s="1">
        <v>44300</v>
      </c>
      <c r="B671" s="2">
        <v>202104141176</v>
      </c>
      <c r="C671" t="s">
        <v>18</v>
      </c>
      <c r="D671" t="s">
        <v>5333</v>
      </c>
      <c r="E671" t="s">
        <v>3497</v>
      </c>
      <c r="F671" t="s">
        <v>19</v>
      </c>
      <c r="G671" t="s">
        <v>1940</v>
      </c>
      <c r="H671" s="3">
        <v>4714781020770</v>
      </c>
      <c r="I671" t="s">
        <v>865</v>
      </c>
      <c r="J671" t="s">
        <v>1475</v>
      </c>
      <c r="K671">
        <v>1</v>
      </c>
      <c r="L671">
        <v>140</v>
      </c>
      <c r="N671" t="s">
        <v>305</v>
      </c>
      <c r="P671" s="6">
        <v>490</v>
      </c>
      <c r="Q671" s="6" t="s">
        <v>1940</v>
      </c>
      <c r="R671" s="6" t="s">
        <v>1048</v>
      </c>
      <c r="T671" s="6"/>
      <c r="U671" s="6"/>
      <c r="V671" s="6"/>
      <c r="W671" s="6">
        <v>251</v>
      </c>
      <c r="X671" s="6" t="s">
        <v>3498</v>
      </c>
      <c r="Y671" s="6"/>
      <c r="Z671" t="s">
        <v>3495</v>
      </c>
    </row>
    <row r="672" spans="1:26">
      <c r="A672" s="1">
        <v>44300</v>
      </c>
      <c r="B672" s="2">
        <v>202104141176</v>
      </c>
      <c r="C672" t="s">
        <v>18</v>
      </c>
      <c r="D672" t="s">
        <v>5333</v>
      </c>
      <c r="E672" t="s">
        <v>3497</v>
      </c>
      <c r="F672" t="s">
        <v>19</v>
      </c>
      <c r="G672" t="s">
        <v>1940</v>
      </c>
      <c r="H672" s="3">
        <v>4714781020787</v>
      </c>
      <c r="I672" t="s">
        <v>5159</v>
      </c>
      <c r="J672" t="s">
        <v>1475</v>
      </c>
      <c r="K672">
        <v>1</v>
      </c>
      <c r="L672">
        <v>140</v>
      </c>
      <c r="N672" t="s">
        <v>307</v>
      </c>
      <c r="P672" s="6">
        <v>490</v>
      </c>
      <c r="Q672" s="6" t="s">
        <v>1940</v>
      </c>
      <c r="R672" s="6" t="s">
        <v>1048</v>
      </c>
      <c r="T672" s="6"/>
      <c r="U672" s="6"/>
      <c r="V672" s="6"/>
      <c r="W672" s="6">
        <v>251</v>
      </c>
      <c r="X672" s="6" t="s">
        <v>3498</v>
      </c>
      <c r="Y672" s="6"/>
      <c r="Z672" t="s">
        <v>3495</v>
      </c>
    </row>
    <row r="673" spans="1:26">
      <c r="A673" s="1">
        <v>44300</v>
      </c>
      <c r="B673" s="2">
        <v>202104141176</v>
      </c>
      <c r="C673" t="s">
        <v>18</v>
      </c>
      <c r="D673" t="s">
        <v>5333</v>
      </c>
      <c r="E673" t="s">
        <v>3497</v>
      </c>
      <c r="F673" t="s">
        <v>19</v>
      </c>
      <c r="G673" t="s">
        <v>1940</v>
      </c>
      <c r="H673" s="3">
        <v>4714781020954</v>
      </c>
      <c r="I673" t="s">
        <v>1468</v>
      </c>
      <c r="J673" t="s">
        <v>1475</v>
      </c>
      <c r="K673">
        <v>1</v>
      </c>
      <c r="L673">
        <v>150</v>
      </c>
      <c r="N673" t="s">
        <v>183</v>
      </c>
      <c r="P673" s="6">
        <v>490</v>
      </c>
      <c r="Q673" s="6" t="s">
        <v>1940</v>
      </c>
      <c r="R673" s="6" t="s">
        <v>1048</v>
      </c>
      <c r="T673" s="6"/>
      <c r="U673" s="6"/>
      <c r="V673" s="6"/>
      <c r="W673" s="6">
        <v>251</v>
      </c>
      <c r="X673" s="6" t="s">
        <v>3498</v>
      </c>
      <c r="Y673" s="6"/>
      <c r="Z673" t="s">
        <v>3495</v>
      </c>
    </row>
    <row r="674" spans="1:26">
      <c r="A674" s="1">
        <v>44300</v>
      </c>
      <c r="B674" s="2">
        <v>202104141176</v>
      </c>
      <c r="C674" t="s">
        <v>18</v>
      </c>
      <c r="D674" t="s">
        <v>5333</v>
      </c>
      <c r="E674" t="s">
        <v>3497</v>
      </c>
      <c r="F674" t="s">
        <v>19</v>
      </c>
      <c r="G674" t="s">
        <v>1940</v>
      </c>
      <c r="H674" s="3" t="s">
        <v>1474</v>
      </c>
      <c r="J674" t="s">
        <v>1475</v>
      </c>
      <c r="K674">
        <v>1</v>
      </c>
      <c r="L674">
        <v>60</v>
      </c>
      <c r="P674" s="6"/>
      <c r="Q674" s="6"/>
      <c r="R674" s="6"/>
      <c r="T674" s="6"/>
      <c r="U674" s="6"/>
      <c r="V674" s="6"/>
      <c r="W674" s="6"/>
      <c r="X674" s="6"/>
      <c r="Y674" s="6"/>
      <c r="Z674"/>
    </row>
    <row r="675" spans="1:26">
      <c r="A675" s="1">
        <v>44300</v>
      </c>
      <c r="B675" s="2">
        <v>202104141177</v>
      </c>
      <c r="C675" t="s">
        <v>18</v>
      </c>
      <c r="D675" t="s">
        <v>5334</v>
      </c>
      <c r="E675" t="s">
        <v>3502</v>
      </c>
      <c r="F675" t="s">
        <v>19</v>
      </c>
      <c r="G675" t="s">
        <v>1476</v>
      </c>
      <c r="H675" s="3">
        <v>4714781020541</v>
      </c>
      <c r="I675" t="s">
        <v>1169</v>
      </c>
      <c r="J675" t="s">
        <v>425</v>
      </c>
      <c r="K675">
        <v>2</v>
      </c>
      <c r="L675">
        <v>600</v>
      </c>
      <c r="N675" t="s">
        <v>1493</v>
      </c>
      <c r="P675" s="6">
        <v>699</v>
      </c>
      <c r="Q675" s="6" t="s">
        <v>1476</v>
      </c>
      <c r="R675" s="6" t="s">
        <v>1477</v>
      </c>
      <c r="T675" s="6">
        <v>142766</v>
      </c>
      <c r="U675" s="6" t="s">
        <v>3503</v>
      </c>
      <c r="V675" s="6" t="s">
        <v>3504</v>
      </c>
      <c r="W675" s="6"/>
      <c r="X675" s="6"/>
      <c r="Y675" s="6"/>
      <c r="Z675" t="s">
        <v>3500</v>
      </c>
    </row>
    <row r="676" spans="1:26">
      <c r="A676" s="1">
        <v>44300</v>
      </c>
      <c r="B676" s="2">
        <v>202104141177</v>
      </c>
      <c r="C676" t="s">
        <v>18</v>
      </c>
      <c r="D676" t="s">
        <v>5334</v>
      </c>
      <c r="E676" t="s">
        <v>3502</v>
      </c>
      <c r="F676" t="s">
        <v>19</v>
      </c>
      <c r="G676" t="s">
        <v>1476</v>
      </c>
      <c r="H676" s="3">
        <v>4714781021401</v>
      </c>
      <c r="I676" t="s">
        <v>1174</v>
      </c>
      <c r="J676" t="s">
        <v>425</v>
      </c>
      <c r="K676">
        <v>1</v>
      </c>
      <c r="L676">
        <v>99</v>
      </c>
      <c r="N676" t="s">
        <v>2411</v>
      </c>
      <c r="P676" s="6">
        <v>699</v>
      </c>
      <c r="Q676" s="6" t="s">
        <v>1476</v>
      </c>
      <c r="R676" s="6" t="s">
        <v>1477</v>
      </c>
      <c r="T676" s="6">
        <v>142766</v>
      </c>
      <c r="U676" s="6" t="s">
        <v>3503</v>
      </c>
      <c r="V676" s="6" t="s">
        <v>3504</v>
      </c>
      <c r="W676" s="6"/>
      <c r="X676" s="6"/>
      <c r="Y676" s="6"/>
      <c r="Z676" t="s">
        <v>3500</v>
      </c>
    </row>
    <row r="677" spans="1:26">
      <c r="A677" s="1">
        <v>44300</v>
      </c>
      <c r="B677" s="2">
        <v>202104141178</v>
      </c>
      <c r="C677" t="s">
        <v>18</v>
      </c>
      <c r="D677" t="s">
        <v>2488</v>
      </c>
      <c r="E677" t="s">
        <v>3507</v>
      </c>
      <c r="F677" t="s">
        <v>19</v>
      </c>
      <c r="G677" t="s">
        <v>1476</v>
      </c>
      <c r="H677" s="3">
        <v>4714781021463</v>
      </c>
      <c r="I677" t="s">
        <v>1301</v>
      </c>
      <c r="J677" t="s">
        <v>425</v>
      </c>
      <c r="K677">
        <v>1</v>
      </c>
      <c r="L677">
        <v>120</v>
      </c>
      <c r="N677" t="s">
        <v>3102</v>
      </c>
      <c r="P677" s="6">
        <v>1008</v>
      </c>
      <c r="Q677" s="6" t="s">
        <v>1476</v>
      </c>
      <c r="R677" s="6" t="s">
        <v>1477</v>
      </c>
      <c r="T677" s="6">
        <v>150789</v>
      </c>
      <c r="U677" s="6" t="s">
        <v>3508</v>
      </c>
      <c r="V677" s="6" t="s">
        <v>3509</v>
      </c>
      <c r="W677" s="6"/>
      <c r="X677" s="6"/>
      <c r="Y677" s="6"/>
      <c r="Z677" t="s">
        <v>3506</v>
      </c>
    </row>
    <row r="678" spans="1:26">
      <c r="A678" s="1">
        <v>44300</v>
      </c>
      <c r="B678" s="2">
        <v>202104141178</v>
      </c>
      <c r="C678" t="s">
        <v>18</v>
      </c>
      <c r="D678" t="s">
        <v>2488</v>
      </c>
      <c r="E678" t="s">
        <v>3507</v>
      </c>
      <c r="F678" t="s">
        <v>19</v>
      </c>
      <c r="G678" t="s">
        <v>1476</v>
      </c>
      <c r="H678" s="3" t="s">
        <v>25</v>
      </c>
      <c r="I678" t="s">
        <v>1301</v>
      </c>
      <c r="J678" t="s">
        <v>1475</v>
      </c>
      <c r="K678">
        <v>1</v>
      </c>
      <c r="L678">
        <v>296</v>
      </c>
      <c r="N678" t="s">
        <v>26</v>
      </c>
      <c r="P678" s="6">
        <v>1008</v>
      </c>
      <c r="Q678" s="6" t="s">
        <v>1476</v>
      </c>
      <c r="R678" s="6" t="s">
        <v>1477</v>
      </c>
      <c r="T678" s="6">
        <v>150789</v>
      </c>
      <c r="U678" s="6" t="s">
        <v>3508</v>
      </c>
      <c r="V678" s="6" t="s">
        <v>3509</v>
      </c>
      <c r="W678" s="6"/>
      <c r="X678" s="6"/>
      <c r="Y678" s="6"/>
      <c r="Z678" t="s">
        <v>3506</v>
      </c>
    </row>
    <row r="679" spans="1:26">
      <c r="A679" s="1">
        <v>44300</v>
      </c>
      <c r="B679" s="2">
        <v>202104141178</v>
      </c>
      <c r="C679" t="s">
        <v>18</v>
      </c>
      <c r="D679" t="s">
        <v>2488</v>
      </c>
      <c r="E679" t="s">
        <v>3507</v>
      </c>
      <c r="F679" t="s">
        <v>19</v>
      </c>
      <c r="G679" t="s">
        <v>1476</v>
      </c>
      <c r="H679" s="3" t="s">
        <v>27</v>
      </c>
      <c r="I679" t="s">
        <v>1230</v>
      </c>
      <c r="J679" t="s">
        <v>1475</v>
      </c>
      <c r="K679">
        <v>1</v>
      </c>
      <c r="L679">
        <v>296</v>
      </c>
      <c r="N679" t="s">
        <v>28</v>
      </c>
      <c r="P679" s="6">
        <v>1008</v>
      </c>
      <c r="Q679" s="6" t="s">
        <v>1476</v>
      </c>
      <c r="R679" s="6" t="s">
        <v>1477</v>
      </c>
      <c r="T679" s="6">
        <v>150789</v>
      </c>
      <c r="U679" s="6" t="s">
        <v>3508</v>
      </c>
      <c r="V679" s="6" t="s">
        <v>3509</v>
      </c>
      <c r="W679" s="6"/>
      <c r="X679" s="6"/>
      <c r="Y679" s="6"/>
      <c r="Z679" t="s">
        <v>3506</v>
      </c>
    </row>
    <row r="680" spans="1:26">
      <c r="A680" s="1">
        <v>44300</v>
      </c>
      <c r="B680" s="2">
        <v>202104141178</v>
      </c>
      <c r="C680" t="s">
        <v>18</v>
      </c>
      <c r="D680" t="s">
        <v>2488</v>
      </c>
      <c r="E680" t="s">
        <v>3507</v>
      </c>
      <c r="F680" t="s">
        <v>19</v>
      </c>
      <c r="G680" t="s">
        <v>1476</v>
      </c>
      <c r="H680" s="3" t="s">
        <v>23</v>
      </c>
      <c r="I680" t="s">
        <v>1230</v>
      </c>
      <c r="J680" t="s">
        <v>1475</v>
      </c>
      <c r="K680">
        <v>1</v>
      </c>
      <c r="L680">
        <v>296</v>
      </c>
      <c r="N680" t="s">
        <v>24</v>
      </c>
      <c r="P680" s="6">
        <v>1008</v>
      </c>
      <c r="Q680" s="6" t="s">
        <v>1476</v>
      </c>
      <c r="R680" s="6" t="s">
        <v>1477</v>
      </c>
      <c r="T680" s="6">
        <v>150789</v>
      </c>
      <c r="U680" s="6" t="s">
        <v>3508</v>
      </c>
      <c r="V680" s="6" t="s">
        <v>3509</v>
      </c>
      <c r="W680" s="6"/>
      <c r="X680" s="6"/>
      <c r="Y680" s="6"/>
      <c r="Z680" t="s">
        <v>3506</v>
      </c>
    </row>
    <row r="681" spans="1:26">
      <c r="A681" s="1">
        <v>44300</v>
      </c>
      <c r="B681" s="2">
        <v>202104141179</v>
      </c>
      <c r="C681" t="s">
        <v>18</v>
      </c>
      <c r="D681" t="s">
        <v>5335</v>
      </c>
      <c r="E681" t="s">
        <v>3513</v>
      </c>
      <c r="F681" t="s">
        <v>19</v>
      </c>
      <c r="G681" t="s">
        <v>1960</v>
      </c>
      <c r="H681" s="3">
        <v>4714781021005</v>
      </c>
      <c r="I681" t="s">
        <v>1385</v>
      </c>
      <c r="J681" t="s">
        <v>1475</v>
      </c>
      <c r="K681">
        <v>3</v>
      </c>
      <c r="L681">
        <v>399</v>
      </c>
      <c r="N681" t="s">
        <v>167</v>
      </c>
      <c r="P681" s="6">
        <v>1197</v>
      </c>
      <c r="Q681" s="6" t="s">
        <v>1960</v>
      </c>
      <c r="R681" s="6" t="s">
        <v>1961</v>
      </c>
      <c r="T681" s="6"/>
      <c r="U681" s="6"/>
      <c r="V681" s="6"/>
      <c r="W681" s="6">
        <v>635</v>
      </c>
      <c r="X681" s="6" t="s">
        <v>3514</v>
      </c>
      <c r="Y681" s="6"/>
      <c r="Z681" t="s">
        <v>3511</v>
      </c>
    </row>
    <row r="682" spans="1:26">
      <c r="A682" s="1">
        <v>44300</v>
      </c>
      <c r="B682" s="2">
        <v>202104141179</v>
      </c>
      <c r="C682" t="s">
        <v>18</v>
      </c>
      <c r="D682" t="s">
        <v>5335</v>
      </c>
      <c r="E682" t="s">
        <v>3513</v>
      </c>
      <c r="F682" t="s">
        <v>19</v>
      </c>
      <c r="G682" t="s">
        <v>1960</v>
      </c>
      <c r="H682" s="3">
        <v>4714781021012</v>
      </c>
      <c r="I682" t="s">
        <v>1308</v>
      </c>
      <c r="J682" t="s">
        <v>1475</v>
      </c>
      <c r="K682">
        <v>3</v>
      </c>
      <c r="L682">
        <v>399</v>
      </c>
      <c r="N682" t="s">
        <v>168</v>
      </c>
      <c r="P682" s="6">
        <v>1197</v>
      </c>
      <c r="Q682" s="6" t="s">
        <v>1960</v>
      </c>
      <c r="R682" s="6" t="s">
        <v>1961</v>
      </c>
      <c r="T682" s="6"/>
      <c r="U682" s="6"/>
      <c r="V682" s="6"/>
      <c r="W682" s="6">
        <v>635</v>
      </c>
      <c r="X682" s="6" t="s">
        <v>3514</v>
      </c>
      <c r="Y682" s="6"/>
      <c r="Z682" t="s">
        <v>3511</v>
      </c>
    </row>
    <row r="683" spans="1:26">
      <c r="A683" s="1">
        <v>44300</v>
      </c>
      <c r="B683" s="2">
        <v>202104141179</v>
      </c>
      <c r="C683" t="s">
        <v>18</v>
      </c>
      <c r="D683" t="s">
        <v>5335</v>
      </c>
      <c r="E683" t="s">
        <v>3513</v>
      </c>
      <c r="F683" t="s">
        <v>19</v>
      </c>
      <c r="G683" t="s">
        <v>1960</v>
      </c>
      <c r="H683" s="3">
        <v>4714781021029</v>
      </c>
      <c r="I683" t="s">
        <v>1308</v>
      </c>
      <c r="J683" t="s">
        <v>1475</v>
      </c>
      <c r="K683">
        <v>3</v>
      </c>
      <c r="L683">
        <v>399</v>
      </c>
      <c r="N683" t="s">
        <v>169</v>
      </c>
      <c r="P683" s="6">
        <v>1197</v>
      </c>
      <c r="Q683" s="6" t="s">
        <v>1960</v>
      </c>
      <c r="R683" s="6" t="s">
        <v>1961</v>
      </c>
      <c r="T683" s="6"/>
      <c r="U683" s="6"/>
      <c r="V683" s="6"/>
      <c r="W683" s="6">
        <v>635</v>
      </c>
      <c r="X683" s="6" t="s">
        <v>3514</v>
      </c>
      <c r="Y683" s="6"/>
      <c r="Z683" t="s">
        <v>3511</v>
      </c>
    </row>
    <row r="684" spans="1:26">
      <c r="A684" s="1">
        <v>44300</v>
      </c>
      <c r="B684" s="2">
        <v>202104141180</v>
      </c>
      <c r="C684" t="s">
        <v>18</v>
      </c>
      <c r="D684" t="s">
        <v>5336</v>
      </c>
      <c r="E684" t="s">
        <v>3518</v>
      </c>
      <c r="F684" t="s">
        <v>19</v>
      </c>
      <c r="G684" t="s">
        <v>1476</v>
      </c>
      <c r="H684" s="3">
        <v>4714781020282</v>
      </c>
      <c r="I684" t="s">
        <v>2424</v>
      </c>
      <c r="J684" t="s">
        <v>425</v>
      </c>
      <c r="K684">
        <v>1</v>
      </c>
      <c r="L684">
        <v>299</v>
      </c>
      <c r="N684" t="s">
        <v>1913</v>
      </c>
      <c r="P684" s="6">
        <v>364</v>
      </c>
      <c r="Q684" s="6" t="s">
        <v>1476</v>
      </c>
      <c r="R684" s="6" t="s">
        <v>1477</v>
      </c>
      <c r="T684" s="6">
        <v>922968</v>
      </c>
      <c r="U684" s="6" t="s">
        <v>3519</v>
      </c>
      <c r="V684" s="6" t="s">
        <v>3520</v>
      </c>
      <c r="W684" s="6"/>
      <c r="X684" s="6"/>
      <c r="Y684" s="6"/>
      <c r="Z684" t="s">
        <v>3516</v>
      </c>
    </row>
    <row r="685" spans="1:26">
      <c r="A685" s="1">
        <v>44300</v>
      </c>
      <c r="B685" s="2">
        <v>202104141180</v>
      </c>
      <c r="C685" t="s">
        <v>18</v>
      </c>
      <c r="D685" t="s">
        <v>5336</v>
      </c>
      <c r="E685" t="s">
        <v>3518</v>
      </c>
      <c r="F685" t="s">
        <v>19</v>
      </c>
      <c r="G685" t="s">
        <v>1476</v>
      </c>
      <c r="H685" s="3" t="s">
        <v>1474</v>
      </c>
      <c r="J685" t="s">
        <v>1475</v>
      </c>
      <c r="K685">
        <v>1</v>
      </c>
      <c r="L685">
        <v>65</v>
      </c>
      <c r="P685" s="6"/>
      <c r="Q685" s="6"/>
      <c r="R685" s="6"/>
      <c r="T685" s="6"/>
      <c r="U685" s="6"/>
      <c r="V685" s="6"/>
      <c r="W685" s="6"/>
      <c r="X685" s="6"/>
      <c r="Y685" s="6"/>
      <c r="Z685"/>
    </row>
    <row r="686" spans="1:26">
      <c r="A686" s="1">
        <v>44300</v>
      </c>
      <c r="B686" s="2">
        <v>202104141181</v>
      </c>
      <c r="C686" t="s">
        <v>18</v>
      </c>
      <c r="D686" t="s">
        <v>5337</v>
      </c>
      <c r="E686" t="s">
        <v>3524</v>
      </c>
      <c r="F686" t="s">
        <v>19</v>
      </c>
      <c r="G686" t="s">
        <v>1476</v>
      </c>
      <c r="H686" s="3" t="s">
        <v>90</v>
      </c>
      <c r="I686" t="s">
        <v>1467</v>
      </c>
      <c r="J686" t="s">
        <v>1475</v>
      </c>
      <c r="K686">
        <v>3</v>
      </c>
      <c r="L686">
        <v>150</v>
      </c>
      <c r="N686" t="s">
        <v>282</v>
      </c>
      <c r="P686" s="6">
        <v>365</v>
      </c>
      <c r="Q686" s="6" t="s">
        <v>1476</v>
      </c>
      <c r="R686" s="6" t="s">
        <v>1477</v>
      </c>
      <c r="T686" s="6">
        <v>122212</v>
      </c>
      <c r="U686" s="6" t="s">
        <v>3525</v>
      </c>
      <c r="V686" s="6" t="s">
        <v>3526</v>
      </c>
      <c r="W686" s="6"/>
      <c r="X686" s="6"/>
      <c r="Y686" s="6"/>
      <c r="Z686" t="s">
        <v>3522</v>
      </c>
    </row>
    <row r="687" spans="1:26">
      <c r="A687" s="1">
        <v>44300</v>
      </c>
      <c r="B687" s="2">
        <v>202104141181</v>
      </c>
      <c r="C687" t="s">
        <v>18</v>
      </c>
      <c r="D687" t="s">
        <v>5337</v>
      </c>
      <c r="E687" t="s">
        <v>3524</v>
      </c>
      <c r="F687" t="s">
        <v>19</v>
      </c>
      <c r="G687" t="s">
        <v>1476</v>
      </c>
      <c r="H687" s="3" t="s">
        <v>92</v>
      </c>
      <c r="I687" t="s">
        <v>135</v>
      </c>
      <c r="J687" t="s">
        <v>1475</v>
      </c>
      <c r="K687">
        <v>3</v>
      </c>
      <c r="L687">
        <v>150</v>
      </c>
      <c r="N687" t="s">
        <v>195</v>
      </c>
      <c r="P687" s="6">
        <v>365</v>
      </c>
      <c r="Q687" s="6" t="s">
        <v>1476</v>
      </c>
      <c r="R687" s="6" t="s">
        <v>1477</v>
      </c>
      <c r="T687" s="6">
        <v>122212</v>
      </c>
      <c r="U687" s="6" t="s">
        <v>3525</v>
      </c>
      <c r="V687" s="6" t="s">
        <v>3526</v>
      </c>
      <c r="W687" s="6"/>
      <c r="X687" s="6"/>
      <c r="Y687" s="6"/>
      <c r="Z687" t="s">
        <v>3522</v>
      </c>
    </row>
    <row r="688" spans="1:26">
      <c r="A688" s="1">
        <v>44300</v>
      </c>
      <c r="B688" s="2">
        <v>202104141181</v>
      </c>
      <c r="C688" t="s">
        <v>18</v>
      </c>
      <c r="D688" t="s">
        <v>5337</v>
      </c>
      <c r="E688" t="s">
        <v>3524</v>
      </c>
      <c r="F688" t="s">
        <v>19</v>
      </c>
      <c r="G688" t="s">
        <v>1476</v>
      </c>
      <c r="H688" s="3" t="s">
        <v>1474</v>
      </c>
      <c r="J688" t="s">
        <v>1475</v>
      </c>
      <c r="K688">
        <v>1</v>
      </c>
      <c r="L688">
        <v>65</v>
      </c>
      <c r="P688" s="6"/>
      <c r="Q688" s="6"/>
      <c r="R688" s="6"/>
      <c r="T688" s="6"/>
      <c r="U688" s="6"/>
      <c r="V688" s="6"/>
      <c r="W688" s="6"/>
      <c r="X688" s="6"/>
      <c r="Y688" s="6"/>
      <c r="Z688"/>
    </row>
    <row r="689" spans="1:26">
      <c r="A689" s="1">
        <v>44300</v>
      </c>
      <c r="B689" s="2">
        <v>202104141182</v>
      </c>
      <c r="C689" t="s">
        <v>18</v>
      </c>
      <c r="D689" t="s">
        <v>5338</v>
      </c>
      <c r="E689" t="s">
        <v>3530</v>
      </c>
      <c r="F689" t="s">
        <v>19</v>
      </c>
      <c r="G689" t="s">
        <v>1476</v>
      </c>
      <c r="H689" s="3">
        <v>4714781020541</v>
      </c>
      <c r="I689" t="s">
        <v>1169</v>
      </c>
      <c r="J689" t="s">
        <v>425</v>
      </c>
      <c r="K689">
        <v>2</v>
      </c>
      <c r="L689">
        <v>600</v>
      </c>
      <c r="N689" t="s">
        <v>1493</v>
      </c>
      <c r="P689" s="6">
        <v>950</v>
      </c>
      <c r="Q689" s="6" t="s">
        <v>1476</v>
      </c>
      <c r="R689" s="6" t="s">
        <v>1477</v>
      </c>
      <c r="T689" s="6">
        <v>188865</v>
      </c>
      <c r="U689" s="6" t="s">
        <v>3531</v>
      </c>
      <c r="V689" s="6" t="s">
        <v>3532</v>
      </c>
      <c r="W689" s="6"/>
      <c r="X689" s="6"/>
      <c r="Y689" s="6"/>
      <c r="Z689" t="s">
        <v>3528</v>
      </c>
    </row>
    <row r="690" spans="1:26">
      <c r="A690" s="1">
        <v>44300</v>
      </c>
      <c r="B690" s="2">
        <v>202104141182</v>
      </c>
      <c r="C690" t="s">
        <v>18</v>
      </c>
      <c r="D690" t="s">
        <v>5338</v>
      </c>
      <c r="E690" t="s">
        <v>3530</v>
      </c>
      <c r="F690" t="s">
        <v>19</v>
      </c>
      <c r="G690" t="s">
        <v>1476</v>
      </c>
      <c r="H690" s="3">
        <v>4714781020138</v>
      </c>
      <c r="I690" t="s">
        <v>616</v>
      </c>
      <c r="J690" t="s">
        <v>425</v>
      </c>
      <c r="K690">
        <v>1</v>
      </c>
      <c r="L690">
        <v>350</v>
      </c>
      <c r="N690" t="s">
        <v>2515</v>
      </c>
      <c r="P690" s="6">
        <v>950</v>
      </c>
      <c r="Q690" s="6" t="s">
        <v>1476</v>
      </c>
      <c r="R690" s="6" t="s">
        <v>1477</v>
      </c>
      <c r="T690" s="6">
        <v>188865</v>
      </c>
      <c r="U690" s="6" t="s">
        <v>3531</v>
      </c>
      <c r="V690" s="6" t="s">
        <v>3532</v>
      </c>
      <c r="W690" s="6"/>
      <c r="X690" s="6"/>
      <c r="Y690" s="6"/>
      <c r="Z690" t="s">
        <v>3528</v>
      </c>
    </row>
    <row r="691" spans="1:26">
      <c r="A691" s="1">
        <v>44300</v>
      </c>
      <c r="B691" s="2">
        <v>202104141183</v>
      </c>
      <c r="C691" t="s">
        <v>18</v>
      </c>
      <c r="D691" t="s">
        <v>5339</v>
      </c>
      <c r="E691" t="s">
        <v>3536</v>
      </c>
      <c r="F691" t="s">
        <v>19</v>
      </c>
      <c r="G691" t="s">
        <v>1476</v>
      </c>
      <c r="H691" s="3">
        <v>4714781020787</v>
      </c>
      <c r="I691" t="s">
        <v>5159</v>
      </c>
      <c r="J691" t="s">
        <v>425</v>
      </c>
      <c r="K691">
        <v>2</v>
      </c>
      <c r="L691">
        <v>298</v>
      </c>
      <c r="N691" t="s">
        <v>1958</v>
      </c>
      <c r="P691" s="6">
        <v>762</v>
      </c>
      <c r="Q691" s="6" t="s">
        <v>1476</v>
      </c>
      <c r="R691" s="6" t="s">
        <v>1477</v>
      </c>
      <c r="T691" s="6">
        <v>966016</v>
      </c>
      <c r="U691" s="6" t="s">
        <v>3537</v>
      </c>
      <c r="V691" s="6" t="s">
        <v>3538</v>
      </c>
      <c r="W691" s="6"/>
      <c r="X691" s="6"/>
      <c r="Y691" s="6"/>
      <c r="Z691" t="s">
        <v>3534</v>
      </c>
    </row>
    <row r="692" spans="1:26">
      <c r="A692" s="1">
        <v>44300</v>
      </c>
      <c r="B692" s="2">
        <v>202104141183</v>
      </c>
      <c r="C692" t="s">
        <v>18</v>
      </c>
      <c r="D692" t="s">
        <v>5339</v>
      </c>
      <c r="E692" t="s">
        <v>3536</v>
      </c>
      <c r="F692" t="s">
        <v>19</v>
      </c>
      <c r="G692" t="s">
        <v>1476</v>
      </c>
      <c r="H692" s="3">
        <v>4714781020107</v>
      </c>
      <c r="I692" t="s">
        <v>1049</v>
      </c>
      <c r="J692" t="s">
        <v>425</v>
      </c>
      <c r="K692">
        <v>1</v>
      </c>
      <c r="L692">
        <v>399</v>
      </c>
      <c r="N692" t="s">
        <v>877</v>
      </c>
      <c r="P692" s="6">
        <v>762</v>
      </c>
      <c r="Q692" s="6" t="s">
        <v>1476</v>
      </c>
      <c r="R692" s="6" t="s">
        <v>1477</v>
      </c>
      <c r="T692" s="6">
        <v>966016</v>
      </c>
      <c r="U692" s="6" t="s">
        <v>3537</v>
      </c>
      <c r="V692" s="6" t="s">
        <v>3538</v>
      </c>
      <c r="W692" s="6"/>
      <c r="X692" s="6"/>
      <c r="Y692" s="6"/>
      <c r="Z692" t="s">
        <v>3534</v>
      </c>
    </row>
    <row r="693" spans="1:26">
      <c r="A693" s="1">
        <v>44300</v>
      </c>
      <c r="B693" s="2">
        <v>202104141183</v>
      </c>
      <c r="C693" t="s">
        <v>18</v>
      </c>
      <c r="D693" t="s">
        <v>5339</v>
      </c>
      <c r="E693" t="s">
        <v>3536</v>
      </c>
      <c r="F693" t="s">
        <v>19</v>
      </c>
      <c r="G693" t="s">
        <v>1476</v>
      </c>
      <c r="H693" s="3" t="s">
        <v>1474</v>
      </c>
      <c r="J693" t="s">
        <v>1475</v>
      </c>
      <c r="K693">
        <v>1</v>
      </c>
      <c r="L693">
        <v>65</v>
      </c>
      <c r="P693" s="6"/>
      <c r="Q693" s="6"/>
      <c r="R693" s="6"/>
      <c r="T693" s="6"/>
      <c r="U693" s="6"/>
      <c r="V693" s="6"/>
      <c r="W693" s="6"/>
      <c r="X693" s="6"/>
      <c r="Y693" s="6"/>
      <c r="Z693"/>
    </row>
    <row r="694" spans="1:26">
      <c r="A694" s="1">
        <v>44300</v>
      </c>
      <c r="B694" s="2">
        <v>202104141184</v>
      </c>
      <c r="C694" t="s">
        <v>18</v>
      </c>
      <c r="D694" t="s">
        <v>5340</v>
      </c>
      <c r="E694" t="s">
        <v>3542</v>
      </c>
      <c r="F694" t="s">
        <v>19</v>
      </c>
      <c r="G694" t="s">
        <v>1940</v>
      </c>
      <c r="H694" s="3">
        <v>4714781021463</v>
      </c>
      <c r="I694" t="s">
        <v>1301</v>
      </c>
      <c r="J694" t="s">
        <v>425</v>
      </c>
      <c r="K694">
        <v>1</v>
      </c>
      <c r="L694">
        <v>120</v>
      </c>
      <c r="N694" t="s">
        <v>3102</v>
      </c>
      <c r="P694" s="6">
        <v>754</v>
      </c>
      <c r="Q694" s="6" t="s">
        <v>1940</v>
      </c>
      <c r="R694" s="6" t="s">
        <v>1978</v>
      </c>
      <c r="T694" s="6"/>
      <c r="U694" s="6"/>
      <c r="V694" s="6"/>
      <c r="W694" s="6">
        <v>320</v>
      </c>
      <c r="X694" s="6" t="s">
        <v>3543</v>
      </c>
      <c r="Y694" s="6" t="s">
        <v>3544</v>
      </c>
      <c r="Z694" t="s">
        <v>3540</v>
      </c>
    </row>
    <row r="695" spans="1:26">
      <c r="A695" s="1">
        <v>44300</v>
      </c>
      <c r="B695" s="2">
        <v>202104141184</v>
      </c>
      <c r="C695" t="s">
        <v>18</v>
      </c>
      <c r="D695" t="s">
        <v>5340</v>
      </c>
      <c r="E695" t="s">
        <v>3542</v>
      </c>
      <c r="F695" t="s">
        <v>19</v>
      </c>
      <c r="G695" t="s">
        <v>1940</v>
      </c>
      <c r="H695" s="3">
        <v>4714781020282</v>
      </c>
      <c r="I695" t="s">
        <v>2424</v>
      </c>
      <c r="J695" t="s">
        <v>425</v>
      </c>
      <c r="K695">
        <v>1</v>
      </c>
      <c r="L695">
        <v>299</v>
      </c>
      <c r="N695" t="s">
        <v>1913</v>
      </c>
      <c r="P695" s="6">
        <v>754</v>
      </c>
      <c r="Q695" s="6" t="s">
        <v>1940</v>
      </c>
      <c r="R695" s="6" t="s">
        <v>1978</v>
      </c>
      <c r="T695" s="6"/>
      <c r="U695" s="6"/>
      <c r="V695" s="6"/>
      <c r="W695" s="6">
        <v>320</v>
      </c>
      <c r="X695" s="6" t="s">
        <v>3543</v>
      </c>
      <c r="Y695" s="6" t="s">
        <v>3544</v>
      </c>
      <c r="Z695" t="s">
        <v>3540</v>
      </c>
    </row>
    <row r="696" spans="1:26">
      <c r="A696" s="1">
        <v>44300</v>
      </c>
      <c r="B696" s="2">
        <v>202104141184</v>
      </c>
      <c r="C696" t="s">
        <v>18</v>
      </c>
      <c r="D696" t="s">
        <v>5340</v>
      </c>
      <c r="E696" t="s">
        <v>3542</v>
      </c>
      <c r="F696" t="s">
        <v>19</v>
      </c>
      <c r="G696" t="s">
        <v>1940</v>
      </c>
      <c r="H696" s="3" t="s">
        <v>116</v>
      </c>
      <c r="I696" t="s">
        <v>119</v>
      </c>
      <c r="J696" t="s">
        <v>1475</v>
      </c>
      <c r="K696">
        <v>1</v>
      </c>
      <c r="L696">
        <v>140</v>
      </c>
      <c r="N696" t="s">
        <v>268</v>
      </c>
      <c r="P696" s="6">
        <v>754</v>
      </c>
      <c r="Q696" s="6" t="s">
        <v>1940</v>
      </c>
      <c r="R696" s="6" t="s">
        <v>1978</v>
      </c>
      <c r="T696" s="6"/>
      <c r="U696" s="6"/>
      <c r="V696" s="6"/>
      <c r="W696" s="6">
        <v>320</v>
      </c>
      <c r="X696" s="6" t="s">
        <v>3543</v>
      </c>
      <c r="Y696" s="6" t="s">
        <v>3544</v>
      </c>
      <c r="Z696" t="s">
        <v>3540</v>
      </c>
    </row>
    <row r="697" spans="1:26">
      <c r="A697" s="1">
        <v>44300</v>
      </c>
      <c r="B697" s="2">
        <v>202104141184</v>
      </c>
      <c r="C697" t="s">
        <v>18</v>
      </c>
      <c r="D697" t="s">
        <v>5340</v>
      </c>
      <c r="E697" t="s">
        <v>3542</v>
      </c>
      <c r="F697" t="s">
        <v>19</v>
      </c>
      <c r="G697" t="s">
        <v>1940</v>
      </c>
      <c r="H697" s="3" t="s">
        <v>117</v>
      </c>
      <c r="I697" t="s">
        <v>1303</v>
      </c>
      <c r="J697" t="s">
        <v>1475</v>
      </c>
      <c r="K697">
        <v>1</v>
      </c>
      <c r="L697">
        <v>195</v>
      </c>
      <c r="N697" t="s">
        <v>269</v>
      </c>
      <c r="P697" s="6">
        <v>754</v>
      </c>
      <c r="Q697" s="6" t="s">
        <v>1940</v>
      </c>
      <c r="R697" s="6" t="s">
        <v>1978</v>
      </c>
      <c r="T697" s="6"/>
      <c r="U697" s="6"/>
      <c r="V697" s="6"/>
      <c r="W697" s="6">
        <v>320</v>
      </c>
      <c r="X697" s="6" t="s">
        <v>3543</v>
      </c>
      <c r="Y697" s="6" t="s">
        <v>3544</v>
      </c>
      <c r="Z697" t="s">
        <v>3540</v>
      </c>
    </row>
    <row r="698" spans="1:26">
      <c r="A698" s="1">
        <v>44300</v>
      </c>
      <c r="B698" s="2">
        <v>202104141185</v>
      </c>
      <c r="C698" t="s">
        <v>18</v>
      </c>
      <c r="D698" t="s">
        <v>5341</v>
      </c>
      <c r="E698" t="s">
        <v>3548</v>
      </c>
      <c r="F698" t="s">
        <v>19</v>
      </c>
      <c r="G698" t="s">
        <v>1476</v>
      </c>
      <c r="H698" s="3">
        <v>4714781021005</v>
      </c>
      <c r="I698" t="s">
        <v>1385</v>
      </c>
      <c r="J698" t="s">
        <v>1475</v>
      </c>
      <c r="K698">
        <v>1</v>
      </c>
      <c r="L698">
        <v>133</v>
      </c>
      <c r="N698" t="s">
        <v>167</v>
      </c>
      <c r="P698" s="6">
        <v>1197</v>
      </c>
      <c r="Q698" s="6" t="s">
        <v>1476</v>
      </c>
      <c r="R698" s="6" t="s">
        <v>1477</v>
      </c>
      <c r="T698" s="6">
        <v>996899</v>
      </c>
      <c r="U698" s="6" t="s">
        <v>3549</v>
      </c>
      <c r="V698" s="6" t="s">
        <v>3550</v>
      </c>
      <c r="W698" s="6"/>
      <c r="X698" s="6"/>
      <c r="Y698" s="6"/>
      <c r="Z698" t="s">
        <v>3546</v>
      </c>
    </row>
    <row r="699" spans="1:26">
      <c r="A699" s="1">
        <v>44300</v>
      </c>
      <c r="B699" s="2">
        <v>202104141185</v>
      </c>
      <c r="C699" t="s">
        <v>18</v>
      </c>
      <c r="D699" t="s">
        <v>5341</v>
      </c>
      <c r="E699" t="s">
        <v>3548</v>
      </c>
      <c r="F699" t="s">
        <v>19</v>
      </c>
      <c r="G699" t="s">
        <v>1476</v>
      </c>
      <c r="H699" s="3">
        <v>4714781021012</v>
      </c>
      <c r="I699" t="s">
        <v>1308</v>
      </c>
      <c r="J699" t="s">
        <v>1475</v>
      </c>
      <c r="K699">
        <v>1</v>
      </c>
      <c r="L699">
        <v>133</v>
      </c>
      <c r="N699" t="s">
        <v>168</v>
      </c>
      <c r="P699" s="6">
        <v>1197</v>
      </c>
      <c r="Q699" s="6" t="s">
        <v>1476</v>
      </c>
      <c r="R699" s="6" t="s">
        <v>1477</v>
      </c>
      <c r="T699" s="6">
        <v>996899</v>
      </c>
      <c r="U699" s="6" t="s">
        <v>3549</v>
      </c>
      <c r="V699" s="6" t="s">
        <v>3550</v>
      </c>
      <c r="W699" s="6"/>
      <c r="X699" s="6"/>
      <c r="Y699" s="6"/>
      <c r="Z699" t="s">
        <v>3546</v>
      </c>
    </row>
    <row r="700" spans="1:26">
      <c r="A700" s="1">
        <v>44300</v>
      </c>
      <c r="B700" s="2">
        <v>202104141185</v>
      </c>
      <c r="C700" t="s">
        <v>18</v>
      </c>
      <c r="D700" t="s">
        <v>5341</v>
      </c>
      <c r="E700" t="s">
        <v>3548</v>
      </c>
      <c r="F700" t="s">
        <v>19</v>
      </c>
      <c r="G700" t="s">
        <v>1476</v>
      </c>
      <c r="H700" s="3">
        <v>4714781021029</v>
      </c>
      <c r="I700" t="s">
        <v>1308</v>
      </c>
      <c r="J700" t="s">
        <v>1475</v>
      </c>
      <c r="K700">
        <v>1</v>
      </c>
      <c r="L700">
        <v>133</v>
      </c>
      <c r="N700" t="s">
        <v>169</v>
      </c>
      <c r="P700" s="6">
        <v>1197</v>
      </c>
      <c r="Q700" s="6" t="s">
        <v>1476</v>
      </c>
      <c r="R700" s="6" t="s">
        <v>1477</v>
      </c>
      <c r="T700" s="6">
        <v>996899</v>
      </c>
      <c r="U700" s="6" t="s">
        <v>3549</v>
      </c>
      <c r="V700" s="6" t="s">
        <v>3550</v>
      </c>
      <c r="W700" s="6"/>
      <c r="X700" s="6"/>
      <c r="Y700" s="6"/>
      <c r="Z700" t="s">
        <v>3546</v>
      </c>
    </row>
    <row r="701" spans="1:26">
      <c r="A701" s="1">
        <v>44300</v>
      </c>
      <c r="B701" s="2">
        <v>202104141185</v>
      </c>
      <c r="C701" t="s">
        <v>18</v>
      </c>
      <c r="D701" t="s">
        <v>5341</v>
      </c>
      <c r="E701" t="s">
        <v>3548</v>
      </c>
      <c r="F701" t="s">
        <v>19</v>
      </c>
      <c r="G701" t="s">
        <v>1476</v>
      </c>
      <c r="H701" s="3">
        <v>4714781021012</v>
      </c>
      <c r="I701" t="s">
        <v>1308</v>
      </c>
      <c r="J701" t="s">
        <v>1475</v>
      </c>
      <c r="K701">
        <v>2</v>
      </c>
      <c r="L701">
        <v>266</v>
      </c>
      <c r="N701" t="s">
        <v>939</v>
      </c>
      <c r="P701" s="6">
        <v>1197</v>
      </c>
      <c r="Q701" s="6" t="s">
        <v>1476</v>
      </c>
      <c r="R701" s="6" t="s">
        <v>1477</v>
      </c>
      <c r="T701" s="6">
        <v>996899</v>
      </c>
      <c r="U701" s="6" t="s">
        <v>3549</v>
      </c>
      <c r="V701" s="6" t="s">
        <v>3550</v>
      </c>
      <c r="W701" s="6"/>
      <c r="X701" s="6"/>
      <c r="Y701" s="6"/>
      <c r="Z701" t="s">
        <v>3546</v>
      </c>
    </row>
    <row r="702" spans="1:26">
      <c r="A702" s="1">
        <v>44300</v>
      </c>
      <c r="B702" s="2">
        <v>202104141185</v>
      </c>
      <c r="C702" t="s">
        <v>18</v>
      </c>
      <c r="D702" t="s">
        <v>5341</v>
      </c>
      <c r="E702" t="s">
        <v>3548</v>
      </c>
      <c r="F702" t="s">
        <v>19</v>
      </c>
      <c r="G702" t="s">
        <v>1476</v>
      </c>
      <c r="H702" s="3" t="s">
        <v>420</v>
      </c>
      <c r="I702" t="s">
        <v>1385</v>
      </c>
      <c r="J702" t="s">
        <v>1475</v>
      </c>
      <c r="K702">
        <v>1</v>
      </c>
      <c r="L702">
        <v>133</v>
      </c>
      <c r="N702" t="s">
        <v>941</v>
      </c>
      <c r="P702" s="6">
        <v>1197</v>
      </c>
      <c r="Q702" s="6" t="s">
        <v>1476</v>
      </c>
      <c r="R702" s="6" t="s">
        <v>1477</v>
      </c>
      <c r="T702" s="6">
        <v>996899</v>
      </c>
      <c r="U702" s="6" t="s">
        <v>3549</v>
      </c>
      <c r="V702" s="6" t="s">
        <v>3550</v>
      </c>
      <c r="W702" s="6"/>
      <c r="X702" s="6"/>
      <c r="Y702" s="6"/>
      <c r="Z702" t="s">
        <v>3546</v>
      </c>
    </row>
    <row r="703" spans="1:26">
      <c r="A703" s="1">
        <v>44300</v>
      </c>
      <c r="B703" s="2">
        <v>202104141185</v>
      </c>
      <c r="C703" t="s">
        <v>18</v>
      </c>
      <c r="D703" t="s">
        <v>5341</v>
      </c>
      <c r="E703" t="s">
        <v>3548</v>
      </c>
      <c r="F703" t="s">
        <v>19</v>
      </c>
      <c r="G703" t="s">
        <v>1476</v>
      </c>
      <c r="H703" s="3" t="s">
        <v>420</v>
      </c>
      <c r="I703" t="s">
        <v>1385</v>
      </c>
      <c r="J703" t="s">
        <v>1475</v>
      </c>
      <c r="K703">
        <v>2</v>
      </c>
      <c r="L703">
        <v>266</v>
      </c>
      <c r="N703" t="s">
        <v>941</v>
      </c>
      <c r="P703" s="6">
        <v>1197</v>
      </c>
      <c r="Q703" s="6" t="s">
        <v>1476</v>
      </c>
      <c r="R703" s="6" t="s">
        <v>1477</v>
      </c>
      <c r="T703" s="6">
        <v>996899</v>
      </c>
      <c r="U703" s="6" t="s">
        <v>3549</v>
      </c>
      <c r="V703" s="6" t="s">
        <v>3550</v>
      </c>
      <c r="W703" s="6"/>
      <c r="X703" s="6"/>
      <c r="Y703" s="6"/>
      <c r="Z703" t="s">
        <v>3546</v>
      </c>
    </row>
    <row r="704" spans="1:26">
      <c r="A704" s="1">
        <v>44300</v>
      </c>
      <c r="B704" s="2">
        <v>202104141185</v>
      </c>
      <c r="C704" t="s">
        <v>18</v>
      </c>
      <c r="D704" t="s">
        <v>5341</v>
      </c>
      <c r="E704" t="s">
        <v>3548</v>
      </c>
      <c r="F704" t="s">
        <v>19</v>
      </c>
      <c r="G704" t="s">
        <v>1476</v>
      </c>
      <c r="H704" s="3">
        <v>4714781021012</v>
      </c>
      <c r="I704" t="s">
        <v>1308</v>
      </c>
      <c r="J704" t="s">
        <v>1475</v>
      </c>
      <c r="K704">
        <v>1</v>
      </c>
      <c r="L704">
        <v>133</v>
      </c>
      <c r="N704" t="s">
        <v>939</v>
      </c>
      <c r="P704" s="6">
        <v>1197</v>
      </c>
      <c r="Q704" s="6" t="s">
        <v>1476</v>
      </c>
      <c r="R704" s="6" t="s">
        <v>1477</v>
      </c>
      <c r="T704" s="6">
        <v>996899</v>
      </c>
      <c r="U704" s="6" t="s">
        <v>3549</v>
      </c>
      <c r="V704" s="6" t="s">
        <v>3550</v>
      </c>
      <c r="W704" s="6"/>
      <c r="X704" s="6"/>
      <c r="Y704" s="6"/>
      <c r="Z704" t="s">
        <v>3546</v>
      </c>
    </row>
    <row r="705" spans="1:26">
      <c r="A705" s="1">
        <v>44300</v>
      </c>
      <c r="B705" s="2">
        <v>202104141186</v>
      </c>
      <c r="C705" t="s">
        <v>18</v>
      </c>
      <c r="D705" t="s">
        <v>5342</v>
      </c>
      <c r="E705" t="s">
        <v>3554</v>
      </c>
      <c r="F705" t="s">
        <v>19</v>
      </c>
      <c r="G705" t="s">
        <v>1940</v>
      </c>
      <c r="H705" s="3">
        <v>4714781024815</v>
      </c>
      <c r="I705" t="s">
        <v>1718</v>
      </c>
      <c r="J705" t="s">
        <v>425</v>
      </c>
      <c r="K705">
        <v>1</v>
      </c>
      <c r="L705">
        <v>750</v>
      </c>
      <c r="N705" t="s">
        <v>2011</v>
      </c>
      <c r="P705" s="6">
        <v>750</v>
      </c>
      <c r="Q705" s="6" t="s">
        <v>1940</v>
      </c>
      <c r="R705" s="6" t="s">
        <v>1048</v>
      </c>
      <c r="T705" s="6"/>
      <c r="U705" s="6"/>
      <c r="V705" s="6"/>
      <c r="W705" s="6">
        <v>235</v>
      </c>
      <c r="X705" s="6" t="s">
        <v>3555</v>
      </c>
      <c r="Y705" s="6"/>
      <c r="Z705" t="s">
        <v>3552</v>
      </c>
    </row>
    <row r="706" spans="1:26">
      <c r="A706" s="1">
        <v>44300</v>
      </c>
      <c r="B706" s="2">
        <v>202104141187</v>
      </c>
      <c r="C706" t="s">
        <v>18</v>
      </c>
      <c r="D706" t="s">
        <v>5343</v>
      </c>
      <c r="E706" t="s">
        <v>3559</v>
      </c>
      <c r="F706" t="s">
        <v>19</v>
      </c>
      <c r="G706" t="s">
        <v>1940</v>
      </c>
      <c r="H706" s="3" t="s">
        <v>37</v>
      </c>
      <c r="I706" t="s">
        <v>1049</v>
      </c>
      <c r="J706" t="s">
        <v>1475</v>
      </c>
      <c r="K706">
        <v>1</v>
      </c>
      <c r="L706">
        <v>334</v>
      </c>
      <c r="N706" t="s">
        <v>38</v>
      </c>
      <c r="P706" s="6">
        <v>1054</v>
      </c>
      <c r="Q706" s="6" t="s">
        <v>1940</v>
      </c>
      <c r="R706" s="6" t="s">
        <v>1495</v>
      </c>
      <c r="T706" s="6"/>
      <c r="U706" s="6"/>
      <c r="V706" s="6"/>
      <c r="W706" s="6">
        <v>403</v>
      </c>
      <c r="X706" s="6" t="s">
        <v>3560</v>
      </c>
      <c r="Y706" s="6"/>
      <c r="Z706" t="s">
        <v>3557</v>
      </c>
    </row>
    <row r="707" spans="1:26">
      <c r="A707" s="1">
        <v>44300</v>
      </c>
      <c r="B707" s="2">
        <v>202104141187</v>
      </c>
      <c r="C707" t="s">
        <v>18</v>
      </c>
      <c r="D707" t="s">
        <v>5343</v>
      </c>
      <c r="E707" t="s">
        <v>3559</v>
      </c>
      <c r="F707" t="s">
        <v>19</v>
      </c>
      <c r="G707" t="s">
        <v>1940</v>
      </c>
      <c r="H707" s="3" t="s">
        <v>23</v>
      </c>
      <c r="I707" t="s">
        <v>1230</v>
      </c>
      <c r="J707" t="s">
        <v>1475</v>
      </c>
      <c r="K707">
        <v>1</v>
      </c>
      <c r="L707">
        <v>285</v>
      </c>
      <c r="N707" t="s">
        <v>24</v>
      </c>
      <c r="P707" s="6">
        <v>1054</v>
      </c>
      <c r="Q707" s="6" t="s">
        <v>1940</v>
      </c>
      <c r="R707" s="6" t="s">
        <v>1495</v>
      </c>
      <c r="T707" s="6"/>
      <c r="U707" s="6"/>
      <c r="V707" s="6"/>
      <c r="W707" s="6">
        <v>403</v>
      </c>
      <c r="X707" s="6" t="s">
        <v>3560</v>
      </c>
      <c r="Y707" s="6"/>
      <c r="Z707" t="s">
        <v>3557</v>
      </c>
    </row>
    <row r="708" spans="1:26">
      <c r="A708" s="1">
        <v>44300</v>
      </c>
      <c r="B708" s="2">
        <v>202104141187</v>
      </c>
      <c r="C708" t="s">
        <v>18</v>
      </c>
      <c r="D708" t="s">
        <v>5343</v>
      </c>
      <c r="E708" t="s">
        <v>3559</v>
      </c>
      <c r="F708" t="s">
        <v>19</v>
      </c>
      <c r="G708" t="s">
        <v>1940</v>
      </c>
      <c r="H708" s="3" t="s">
        <v>27</v>
      </c>
      <c r="I708" t="s">
        <v>1230</v>
      </c>
      <c r="J708" t="s">
        <v>1475</v>
      </c>
      <c r="K708">
        <v>1</v>
      </c>
      <c r="L708">
        <v>285</v>
      </c>
      <c r="N708" t="s">
        <v>28</v>
      </c>
      <c r="P708" s="6">
        <v>1054</v>
      </c>
      <c r="Q708" s="6" t="s">
        <v>1940</v>
      </c>
      <c r="R708" s="6" t="s">
        <v>1495</v>
      </c>
      <c r="T708" s="6"/>
      <c r="U708" s="6"/>
      <c r="V708" s="6"/>
      <c r="W708" s="6">
        <v>403</v>
      </c>
      <c r="X708" s="6" t="s">
        <v>3560</v>
      </c>
      <c r="Y708" s="6"/>
      <c r="Z708" t="s">
        <v>3557</v>
      </c>
    </row>
    <row r="709" spans="1:26">
      <c r="A709" s="1">
        <v>44300</v>
      </c>
      <c r="B709" s="2">
        <v>202104141187</v>
      </c>
      <c r="C709" t="s">
        <v>18</v>
      </c>
      <c r="D709" t="s">
        <v>5343</v>
      </c>
      <c r="E709" t="s">
        <v>3559</v>
      </c>
      <c r="F709" t="s">
        <v>19</v>
      </c>
      <c r="G709" t="s">
        <v>1940</v>
      </c>
      <c r="H709" s="3">
        <v>4714781021043</v>
      </c>
      <c r="I709" t="s">
        <v>119</v>
      </c>
      <c r="J709" t="s">
        <v>425</v>
      </c>
      <c r="K709">
        <v>1</v>
      </c>
      <c r="L709">
        <v>150</v>
      </c>
      <c r="N709" t="s">
        <v>1914</v>
      </c>
      <c r="P709" s="6">
        <v>1054</v>
      </c>
      <c r="Q709" s="6" t="s">
        <v>1940</v>
      </c>
      <c r="R709" s="6" t="s">
        <v>1495</v>
      </c>
      <c r="T709" s="6"/>
      <c r="U709" s="6"/>
      <c r="V709" s="6"/>
      <c r="W709" s="6">
        <v>403</v>
      </c>
      <c r="X709" s="6" t="s">
        <v>3560</v>
      </c>
      <c r="Y709" s="6"/>
      <c r="Z709" t="s">
        <v>3557</v>
      </c>
    </row>
    <row r="710" spans="1:26">
      <c r="A710" s="1">
        <v>44300</v>
      </c>
      <c r="B710" s="2">
        <v>202104141188</v>
      </c>
      <c r="C710" t="s">
        <v>18</v>
      </c>
      <c r="D710" t="s">
        <v>5344</v>
      </c>
      <c r="E710" t="s">
        <v>3564</v>
      </c>
      <c r="F710" t="s">
        <v>19</v>
      </c>
      <c r="G710" t="s">
        <v>1940</v>
      </c>
      <c r="H710" s="3">
        <v>4714781021005</v>
      </c>
      <c r="I710" t="s">
        <v>1385</v>
      </c>
      <c r="J710" t="s">
        <v>1475</v>
      </c>
      <c r="K710">
        <v>6</v>
      </c>
      <c r="L710">
        <v>764</v>
      </c>
      <c r="N710" t="s">
        <v>167</v>
      </c>
      <c r="P710" s="6">
        <v>1444</v>
      </c>
      <c r="Q710" s="6" t="s">
        <v>1940</v>
      </c>
      <c r="R710" s="6" t="s">
        <v>1048</v>
      </c>
      <c r="T710" s="6"/>
      <c r="U710" s="6"/>
      <c r="V710" s="6"/>
      <c r="W710" s="6">
        <v>350</v>
      </c>
      <c r="X710" s="6" t="s">
        <v>3565</v>
      </c>
      <c r="Y710" s="6"/>
      <c r="Z710" t="s">
        <v>3562</v>
      </c>
    </row>
    <row r="711" spans="1:26">
      <c r="A711" s="1">
        <v>44300</v>
      </c>
      <c r="B711" s="2">
        <v>202104141188</v>
      </c>
      <c r="C711" t="s">
        <v>18</v>
      </c>
      <c r="D711" t="s">
        <v>5344</v>
      </c>
      <c r="E711" t="s">
        <v>3564</v>
      </c>
      <c r="F711" t="s">
        <v>19</v>
      </c>
      <c r="G711" t="s">
        <v>1940</v>
      </c>
      <c r="H711" s="3" t="s">
        <v>126</v>
      </c>
      <c r="I711" t="s">
        <v>2424</v>
      </c>
      <c r="J711" t="s">
        <v>1475</v>
      </c>
      <c r="K711">
        <v>2</v>
      </c>
      <c r="L711">
        <v>680</v>
      </c>
      <c r="N711" t="s">
        <v>286</v>
      </c>
      <c r="P711" s="6">
        <v>1444</v>
      </c>
      <c r="Q711" s="6" t="s">
        <v>1940</v>
      </c>
      <c r="R711" s="6" t="s">
        <v>1048</v>
      </c>
      <c r="T711" s="6"/>
      <c r="U711" s="6"/>
      <c r="V711" s="6"/>
      <c r="W711" s="6">
        <v>350</v>
      </c>
      <c r="X711" s="6" t="s">
        <v>3565</v>
      </c>
      <c r="Y711" s="6"/>
      <c r="Z711" t="s">
        <v>3562</v>
      </c>
    </row>
    <row r="712" spans="1:26">
      <c r="A712" s="1">
        <v>44300</v>
      </c>
      <c r="B712" s="2">
        <v>202104141189</v>
      </c>
      <c r="C712" t="s">
        <v>18</v>
      </c>
      <c r="D712" t="s">
        <v>5184</v>
      </c>
      <c r="E712" t="s">
        <v>3568</v>
      </c>
      <c r="F712" t="s">
        <v>19</v>
      </c>
      <c r="G712" t="s">
        <v>1940</v>
      </c>
      <c r="H712" s="3">
        <v>4714781020824</v>
      </c>
      <c r="I712" t="s">
        <v>141</v>
      </c>
      <c r="J712" t="s">
        <v>425</v>
      </c>
      <c r="K712">
        <v>1</v>
      </c>
      <c r="L712">
        <v>350</v>
      </c>
      <c r="N712" t="s">
        <v>1920</v>
      </c>
      <c r="P712" s="6">
        <v>1329</v>
      </c>
      <c r="Q712" s="6" t="s">
        <v>1940</v>
      </c>
      <c r="R712" s="6" t="s">
        <v>1495</v>
      </c>
      <c r="T712" s="6"/>
      <c r="U712" s="6"/>
      <c r="V712" s="6"/>
      <c r="W712" s="6">
        <v>709</v>
      </c>
      <c r="X712" s="6" t="s">
        <v>3569</v>
      </c>
      <c r="Y712" s="6"/>
      <c r="Z712" t="s">
        <v>3567</v>
      </c>
    </row>
    <row r="713" spans="1:26">
      <c r="A713" s="1">
        <v>44300</v>
      </c>
      <c r="B713" s="2">
        <v>202104141189</v>
      </c>
      <c r="C713" t="s">
        <v>18</v>
      </c>
      <c r="D713" t="s">
        <v>5184</v>
      </c>
      <c r="E713" t="s">
        <v>3568</v>
      </c>
      <c r="F713" t="s">
        <v>19</v>
      </c>
      <c r="G713" t="s">
        <v>1940</v>
      </c>
      <c r="H713" s="3">
        <v>4714781020282</v>
      </c>
      <c r="I713" t="s">
        <v>2424</v>
      </c>
      <c r="J713" t="s">
        <v>425</v>
      </c>
      <c r="K713">
        <v>1</v>
      </c>
      <c r="L713">
        <v>299</v>
      </c>
      <c r="N713" t="s">
        <v>1913</v>
      </c>
      <c r="P713" s="6">
        <v>1329</v>
      </c>
      <c r="Q713" s="6" t="s">
        <v>1940</v>
      </c>
      <c r="R713" s="6" t="s">
        <v>1495</v>
      </c>
      <c r="T713" s="6"/>
      <c r="U713" s="6"/>
      <c r="V713" s="6"/>
      <c r="W713" s="6">
        <v>709</v>
      </c>
      <c r="X713" s="6" t="s">
        <v>3569</v>
      </c>
      <c r="Y713" s="6"/>
      <c r="Z713" t="s">
        <v>3567</v>
      </c>
    </row>
    <row r="714" spans="1:26">
      <c r="A714" s="1">
        <v>44300</v>
      </c>
      <c r="B714" s="2">
        <v>202104141189</v>
      </c>
      <c r="C714" t="s">
        <v>18</v>
      </c>
      <c r="D714" t="s">
        <v>5184</v>
      </c>
      <c r="E714" t="s">
        <v>3568</v>
      </c>
      <c r="F714" t="s">
        <v>19</v>
      </c>
      <c r="G714" t="s">
        <v>1940</v>
      </c>
      <c r="H714" s="3" t="s">
        <v>126</v>
      </c>
      <c r="I714" t="s">
        <v>1300</v>
      </c>
      <c r="J714" t="s">
        <v>1475</v>
      </c>
      <c r="K714">
        <v>1</v>
      </c>
      <c r="L714">
        <v>340</v>
      </c>
      <c r="N714" t="s">
        <v>286</v>
      </c>
      <c r="P714" s="6">
        <v>1329</v>
      </c>
      <c r="Q714" s="6" t="s">
        <v>1940</v>
      </c>
      <c r="R714" s="6" t="s">
        <v>1495</v>
      </c>
      <c r="T714" s="6"/>
      <c r="U714" s="6"/>
      <c r="V714" s="6"/>
      <c r="W714" s="6">
        <v>709</v>
      </c>
      <c r="X714" s="6" t="s">
        <v>3569</v>
      </c>
      <c r="Y714" s="6"/>
      <c r="Z714" t="s">
        <v>3567</v>
      </c>
    </row>
    <row r="715" spans="1:26">
      <c r="A715" s="1">
        <v>44300</v>
      </c>
      <c r="B715" s="2">
        <v>202104141189</v>
      </c>
      <c r="C715" t="s">
        <v>18</v>
      </c>
      <c r="D715" t="s">
        <v>5184</v>
      </c>
      <c r="E715" t="s">
        <v>3568</v>
      </c>
      <c r="F715" t="s">
        <v>19</v>
      </c>
      <c r="G715" t="s">
        <v>1940</v>
      </c>
      <c r="H715" s="3" t="s">
        <v>129</v>
      </c>
      <c r="I715" t="s">
        <v>2424</v>
      </c>
      <c r="J715" t="s">
        <v>1475</v>
      </c>
      <c r="K715">
        <v>1</v>
      </c>
      <c r="L715">
        <v>340</v>
      </c>
      <c r="N715" t="s">
        <v>291</v>
      </c>
      <c r="P715" s="6">
        <v>1329</v>
      </c>
      <c r="Q715" s="6" t="s">
        <v>1940</v>
      </c>
      <c r="R715" s="6" t="s">
        <v>1495</v>
      </c>
      <c r="T715" s="6"/>
      <c r="U715" s="6"/>
      <c r="V715" s="6"/>
      <c r="W715" s="6">
        <v>709</v>
      </c>
      <c r="X715" s="6" t="s">
        <v>3569</v>
      </c>
      <c r="Y715" s="6"/>
      <c r="Z715" t="s">
        <v>3567</v>
      </c>
    </row>
    <row r="716" spans="1:26">
      <c r="A716" s="1">
        <v>44300</v>
      </c>
      <c r="B716" s="2">
        <v>202104141190</v>
      </c>
      <c r="C716" t="s">
        <v>18</v>
      </c>
      <c r="D716" t="s">
        <v>5345</v>
      </c>
      <c r="E716" t="s">
        <v>3573</v>
      </c>
      <c r="F716" t="s">
        <v>19</v>
      </c>
      <c r="G716" t="s">
        <v>1476</v>
      </c>
      <c r="H716" s="3">
        <v>4714781020510</v>
      </c>
      <c r="I716" t="s">
        <v>1467</v>
      </c>
      <c r="J716" t="s">
        <v>425</v>
      </c>
      <c r="K716">
        <v>1</v>
      </c>
      <c r="L716">
        <v>299</v>
      </c>
      <c r="N716" t="s">
        <v>1902</v>
      </c>
      <c r="P716" s="6">
        <v>364</v>
      </c>
      <c r="Q716" s="6" t="s">
        <v>1476</v>
      </c>
      <c r="R716" s="6" t="s">
        <v>1495</v>
      </c>
      <c r="T716" s="6">
        <v>163730</v>
      </c>
      <c r="U716" s="6" t="s">
        <v>3574</v>
      </c>
      <c r="V716" s="6" t="s">
        <v>3575</v>
      </c>
      <c r="W716" s="6"/>
      <c r="X716" s="6"/>
      <c r="Y716" s="6"/>
      <c r="Z716" t="s">
        <v>3571</v>
      </c>
    </row>
    <row r="717" spans="1:26">
      <c r="A717" s="1">
        <v>44300</v>
      </c>
      <c r="B717" s="2">
        <v>202104141190</v>
      </c>
      <c r="C717" t="s">
        <v>18</v>
      </c>
      <c r="D717" t="s">
        <v>5345</v>
      </c>
      <c r="E717" t="s">
        <v>3573</v>
      </c>
      <c r="F717" t="s">
        <v>19</v>
      </c>
      <c r="G717" t="s">
        <v>1476</v>
      </c>
      <c r="H717" s="3" t="s">
        <v>1474</v>
      </c>
      <c r="J717" t="s">
        <v>1475</v>
      </c>
      <c r="K717">
        <v>1</v>
      </c>
      <c r="L717">
        <v>65</v>
      </c>
      <c r="P717" s="6"/>
      <c r="Q717" s="6"/>
      <c r="R717" s="6"/>
      <c r="T717" s="6"/>
      <c r="U717" s="6"/>
      <c r="V717" s="6"/>
      <c r="W717" s="6"/>
      <c r="X717" s="6"/>
      <c r="Y717" s="6"/>
      <c r="Z717"/>
    </row>
    <row r="718" spans="1:26">
      <c r="A718" s="1">
        <v>44300</v>
      </c>
      <c r="B718" s="2">
        <v>202104141191</v>
      </c>
      <c r="C718" t="s">
        <v>18</v>
      </c>
      <c r="D718" t="s">
        <v>5346</v>
      </c>
      <c r="E718" t="s">
        <v>3579</v>
      </c>
      <c r="F718" t="s">
        <v>19</v>
      </c>
      <c r="G718" t="s">
        <v>1476</v>
      </c>
      <c r="H718" s="3" t="s">
        <v>25</v>
      </c>
      <c r="I718" t="s">
        <v>1301</v>
      </c>
      <c r="J718" t="s">
        <v>1475</v>
      </c>
      <c r="K718">
        <v>1</v>
      </c>
      <c r="L718">
        <v>296</v>
      </c>
      <c r="N718" t="s">
        <v>26</v>
      </c>
      <c r="P718" s="6">
        <v>888</v>
      </c>
      <c r="Q718" s="6" t="s">
        <v>1476</v>
      </c>
      <c r="R718" s="6" t="s">
        <v>1477</v>
      </c>
      <c r="T718" s="6">
        <v>971351</v>
      </c>
      <c r="U718" s="6" t="s">
        <v>3580</v>
      </c>
      <c r="V718" s="6" t="s">
        <v>3581</v>
      </c>
      <c r="W718" s="6"/>
      <c r="X718" s="6"/>
      <c r="Y718" s="6"/>
      <c r="Z718" t="s">
        <v>3577</v>
      </c>
    </row>
    <row r="719" spans="1:26">
      <c r="A719" s="1">
        <v>44300</v>
      </c>
      <c r="B719" s="2">
        <v>202104141191</v>
      </c>
      <c r="C719" t="s">
        <v>18</v>
      </c>
      <c r="D719" t="s">
        <v>5346</v>
      </c>
      <c r="E719" t="s">
        <v>3579</v>
      </c>
      <c r="F719" t="s">
        <v>19</v>
      </c>
      <c r="G719" t="s">
        <v>1476</v>
      </c>
      <c r="H719" s="3" t="s">
        <v>27</v>
      </c>
      <c r="I719" t="s">
        <v>1230</v>
      </c>
      <c r="J719" t="s">
        <v>1475</v>
      </c>
      <c r="K719">
        <v>1</v>
      </c>
      <c r="L719">
        <v>296</v>
      </c>
      <c r="N719" t="s">
        <v>28</v>
      </c>
      <c r="P719" s="6">
        <v>888</v>
      </c>
      <c r="Q719" s="6" t="s">
        <v>1476</v>
      </c>
      <c r="R719" s="6" t="s">
        <v>1477</v>
      </c>
      <c r="T719" s="6">
        <v>971351</v>
      </c>
      <c r="U719" s="6" t="s">
        <v>3580</v>
      </c>
      <c r="V719" s="6" t="s">
        <v>3581</v>
      </c>
      <c r="W719" s="6"/>
      <c r="X719" s="6"/>
      <c r="Y719" s="6"/>
      <c r="Z719" t="s">
        <v>3577</v>
      </c>
    </row>
    <row r="720" spans="1:26">
      <c r="A720" s="1">
        <v>44300</v>
      </c>
      <c r="B720" s="2">
        <v>202104141191</v>
      </c>
      <c r="C720" t="s">
        <v>18</v>
      </c>
      <c r="D720" t="s">
        <v>5346</v>
      </c>
      <c r="E720" t="s">
        <v>3579</v>
      </c>
      <c r="F720" t="s">
        <v>19</v>
      </c>
      <c r="G720" t="s">
        <v>1476</v>
      </c>
      <c r="H720" s="3" t="s">
        <v>23</v>
      </c>
      <c r="I720" t="s">
        <v>1230</v>
      </c>
      <c r="J720" t="s">
        <v>1475</v>
      </c>
      <c r="K720">
        <v>1</v>
      </c>
      <c r="L720">
        <v>296</v>
      </c>
      <c r="N720" t="s">
        <v>24</v>
      </c>
      <c r="P720" s="6">
        <v>888</v>
      </c>
      <c r="Q720" s="6" t="s">
        <v>1476</v>
      </c>
      <c r="R720" s="6" t="s">
        <v>1477</v>
      </c>
      <c r="T720" s="6">
        <v>971351</v>
      </c>
      <c r="U720" s="6" t="s">
        <v>3580</v>
      </c>
      <c r="V720" s="6" t="s">
        <v>3581</v>
      </c>
      <c r="W720" s="6"/>
      <c r="X720" s="6"/>
      <c r="Y720" s="6"/>
      <c r="Z720" t="s">
        <v>3577</v>
      </c>
    </row>
    <row r="721" spans="1:26">
      <c r="A721" s="1">
        <v>44300</v>
      </c>
      <c r="B721" s="2">
        <v>202104141192</v>
      </c>
      <c r="C721" t="s">
        <v>18</v>
      </c>
      <c r="D721" t="s">
        <v>5347</v>
      </c>
      <c r="E721" t="s">
        <v>3585</v>
      </c>
      <c r="F721" t="s">
        <v>19</v>
      </c>
      <c r="G721" t="s">
        <v>1960</v>
      </c>
      <c r="H721" s="3">
        <v>4714781024815</v>
      </c>
      <c r="I721" t="s">
        <v>1718</v>
      </c>
      <c r="J721" t="s">
        <v>425</v>
      </c>
      <c r="K721">
        <v>2</v>
      </c>
      <c r="L721">
        <v>1396</v>
      </c>
      <c r="N721" t="s">
        <v>2011</v>
      </c>
      <c r="P721" s="6">
        <v>1396</v>
      </c>
      <c r="Q721" s="6" t="s">
        <v>1960</v>
      </c>
      <c r="R721" s="6" t="s">
        <v>1961</v>
      </c>
      <c r="T721" s="6"/>
      <c r="U721" s="6"/>
      <c r="V721" s="6"/>
      <c r="W721" s="6">
        <v>242</v>
      </c>
      <c r="X721" s="6" t="s">
        <v>3586</v>
      </c>
      <c r="Y721" s="6"/>
      <c r="Z721" t="s">
        <v>3583</v>
      </c>
    </row>
    <row r="722" spans="1:26">
      <c r="A722" s="1">
        <v>44300</v>
      </c>
      <c r="B722" s="2">
        <v>202104141193</v>
      </c>
      <c r="C722" t="s">
        <v>18</v>
      </c>
      <c r="D722" t="s">
        <v>5348</v>
      </c>
      <c r="E722" t="s">
        <v>3590</v>
      </c>
      <c r="F722" t="s">
        <v>19</v>
      </c>
      <c r="G722" t="s">
        <v>1476</v>
      </c>
      <c r="H722" s="3" t="s">
        <v>428</v>
      </c>
      <c r="I722" t="s">
        <v>134</v>
      </c>
      <c r="J722" t="s">
        <v>1475</v>
      </c>
      <c r="K722">
        <v>1</v>
      </c>
      <c r="L722">
        <v>119</v>
      </c>
      <c r="N722" t="s">
        <v>459</v>
      </c>
      <c r="P722" s="6">
        <v>817</v>
      </c>
      <c r="Q722" s="6" t="s">
        <v>1476</v>
      </c>
      <c r="R722" s="6" t="s">
        <v>1477</v>
      </c>
      <c r="T722" s="6">
        <v>164401</v>
      </c>
      <c r="U722" s="6" t="s">
        <v>3592</v>
      </c>
      <c r="V722" s="6" t="s">
        <v>3593</v>
      </c>
      <c r="W722" s="6"/>
      <c r="X722" s="6"/>
      <c r="Y722" s="6"/>
      <c r="Z722" t="s">
        <v>3588</v>
      </c>
    </row>
    <row r="723" spans="1:26">
      <c r="A723" s="1">
        <v>44300</v>
      </c>
      <c r="B723" s="2">
        <v>202104141193</v>
      </c>
      <c r="C723" t="s">
        <v>18</v>
      </c>
      <c r="D723" t="s">
        <v>5348</v>
      </c>
      <c r="E723" t="s">
        <v>3590</v>
      </c>
      <c r="F723" t="s">
        <v>19</v>
      </c>
      <c r="G723" t="s">
        <v>1476</v>
      </c>
      <c r="H723" s="3" t="s">
        <v>25</v>
      </c>
      <c r="I723" t="s">
        <v>1301</v>
      </c>
      <c r="J723" t="s">
        <v>1475</v>
      </c>
      <c r="K723">
        <v>1</v>
      </c>
      <c r="L723">
        <v>290</v>
      </c>
      <c r="N723" t="s">
        <v>26</v>
      </c>
      <c r="P723" s="6">
        <v>817</v>
      </c>
      <c r="Q723" s="6" t="s">
        <v>1476</v>
      </c>
      <c r="R723" s="6" t="s">
        <v>1477</v>
      </c>
      <c r="T723" s="6">
        <v>164401</v>
      </c>
      <c r="U723" s="6" t="s">
        <v>3592</v>
      </c>
      <c r="V723" s="6" t="s">
        <v>3593</v>
      </c>
      <c r="W723" s="6"/>
      <c r="X723" s="6"/>
      <c r="Y723" s="6"/>
      <c r="Z723" t="s">
        <v>3588</v>
      </c>
    </row>
    <row r="724" spans="1:26">
      <c r="A724" s="1">
        <v>44300</v>
      </c>
      <c r="B724" s="2">
        <v>202104141193</v>
      </c>
      <c r="C724" t="s">
        <v>18</v>
      </c>
      <c r="D724" t="s">
        <v>5348</v>
      </c>
      <c r="E724" t="s">
        <v>3590</v>
      </c>
      <c r="F724" t="s">
        <v>19</v>
      </c>
      <c r="G724" t="s">
        <v>1476</v>
      </c>
      <c r="H724" s="3" t="s">
        <v>27</v>
      </c>
      <c r="I724" t="s">
        <v>1230</v>
      </c>
      <c r="J724" t="s">
        <v>1475</v>
      </c>
      <c r="K724">
        <v>1</v>
      </c>
      <c r="L724">
        <v>290</v>
      </c>
      <c r="N724" t="s">
        <v>28</v>
      </c>
      <c r="P724" s="6">
        <v>817</v>
      </c>
      <c r="Q724" s="6" t="s">
        <v>1476</v>
      </c>
      <c r="R724" s="6" t="s">
        <v>1477</v>
      </c>
      <c r="T724" s="6">
        <v>164401</v>
      </c>
      <c r="U724" s="6" t="s">
        <v>3592</v>
      </c>
      <c r="V724" s="6" t="s">
        <v>3593</v>
      </c>
      <c r="W724" s="6"/>
      <c r="X724" s="6"/>
      <c r="Y724" s="6"/>
      <c r="Z724" t="s">
        <v>3588</v>
      </c>
    </row>
    <row r="725" spans="1:26">
      <c r="A725" s="1">
        <v>44300</v>
      </c>
      <c r="B725" s="2">
        <v>202104141193</v>
      </c>
      <c r="C725" t="s">
        <v>18</v>
      </c>
      <c r="D725" t="s">
        <v>5348</v>
      </c>
      <c r="E725" t="s">
        <v>3590</v>
      </c>
      <c r="F725" t="s">
        <v>19</v>
      </c>
      <c r="G725" t="s">
        <v>1476</v>
      </c>
      <c r="H725" s="3">
        <v>4714781020152</v>
      </c>
      <c r="I725" t="s">
        <v>1467</v>
      </c>
      <c r="J725" t="s">
        <v>425</v>
      </c>
      <c r="K725">
        <v>2</v>
      </c>
      <c r="L725">
        <v>118</v>
      </c>
      <c r="N725" t="s">
        <v>282</v>
      </c>
      <c r="P725" s="6">
        <v>817</v>
      </c>
      <c r="Q725" s="6" t="s">
        <v>1476</v>
      </c>
      <c r="R725" s="6" t="s">
        <v>1477</v>
      </c>
      <c r="T725" s="6">
        <v>164401</v>
      </c>
      <c r="U725" s="6" t="s">
        <v>3592</v>
      </c>
      <c r="V725" s="6" t="s">
        <v>3593</v>
      </c>
      <c r="W725" s="6"/>
      <c r="X725" s="6"/>
      <c r="Y725" s="6"/>
      <c r="Z725" t="s">
        <v>3588</v>
      </c>
    </row>
    <row r="726" spans="1:26">
      <c r="A726" s="1">
        <v>44300</v>
      </c>
      <c r="B726" s="2">
        <v>202104141194</v>
      </c>
      <c r="C726" t="s">
        <v>18</v>
      </c>
      <c r="D726" t="s">
        <v>5349</v>
      </c>
      <c r="E726" t="s">
        <v>3597</v>
      </c>
      <c r="F726" t="s">
        <v>19</v>
      </c>
      <c r="G726" t="s">
        <v>1476</v>
      </c>
      <c r="H726" s="3">
        <v>4714781021005</v>
      </c>
      <c r="I726" t="s">
        <v>1385</v>
      </c>
      <c r="J726" t="s">
        <v>1475</v>
      </c>
      <c r="K726">
        <v>1</v>
      </c>
      <c r="L726">
        <v>133</v>
      </c>
      <c r="N726" t="s">
        <v>167</v>
      </c>
      <c r="P726" s="6">
        <v>663</v>
      </c>
      <c r="Q726" s="6" t="s">
        <v>1476</v>
      </c>
      <c r="R726" s="6" t="s">
        <v>1477</v>
      </c>
      <c r="T726" s="6">
        <v>110253</v>
      </c>
      <c r="U726" s="6" t="s">
        <v>3598</v>
      </c>
      <c r="V726" s="6" t="s">
        <v>3599</v>
      </c>
      <c r="W726" s="6"/>
      <c r="X726" s="6"/>
      <c r="Y726" s="6"/>
      <c r="Z726" t="s">
        <v>3595</v>
      </c>
    </row>
    <row r="727" spans="1:26">
      <c r="A727" s="1">
        <v>44300</v>
      </c>
      <c r="B727" s="2">
        <v>202104141194</v>
      </c>
      <c r="C727" t="s">
        <v>18</v>
      </c>
      <c r="D727" t="s">
        <v>5349</v>
      </c>
      <c r="E727" t="s">
        <v>3597</v>
      </c>
      <c r="F727" t="s">
        <v>19</v>
      </c>
      <c r="G727" t="s">
        <v>1476</v>
      </c>
      <c r="H727" s="3">
        <v>4714781021012</v>
      </c>
      <c r="I727" t="s">
        <v>1308</v>
      </c>
      <c r="J727" t="s">
        <v>1475</v>
      </c>
      <c r="K727">
        <v>1</v>
      </c>
      <c r="L727">
        <v>133</v>
      </c>
      <c r="N727" t="s">
        <v>168</v>
      </c>
      <c r="P727" s="6">
        <v>663</v>
      </c>
      <c r="Q727" s="6" t="s">
        <v>1476</v>
      </c>
      <c r="R727" s="6" t="s">
        <v>1477</v>
      </c>
      <c r="T727" s="6">
        <v>110253</v>
      </c>
      <c r="U727" s="6" t="s">
        <v>3598</v>
      </c>
      <c r="V727" s="6" t="s">
        <v>3599</v>
      </c>
      <c r="W727" s="6"/>
      <c r="X727" s="6"/>
      <c r="Y727" s="6"/>
      <c r="Z727" t="s">
        <v>3595</v>
      </c>
    </row>
    <row r="728" spans="1:26">
      <c r="A728" s="1">
        <v>44300</v>
      </c>
      <c r="B728" s="2">
        <v>202104141194</v>
      </c>
      <c r="C728" t="s">
        <v>18</v>
      </c>
      <c r="D728" t="s">
        <v>5349</v>
      </c>
      <c r="E728" t="s">
        <v>3597</v>
      </c>
      <c r="F728" t="s">
        <v>19</v>
      </c>
      <c r="G728" t="s">
        <v>1476</v>
      </c>
      <c r="H728" s="3">
        <v>4714781021029</v>
      </c>
      <c r="I728" t="s">
        <v>1308</v>
      </c>
      <c r="J728" t="s">
        <v>1475</v>
      </c>
      <c r="K728">
        <v>1</v>
      </c>
      <c r="L728">
        <v>133</v>
      </c>
      <c r="N728" t="s">
        <v>169</v>
      </c>
      <c r="P728" s="6">
        <v>663</v>
      </c>
      <c r="Q728" s="6" t="s">
        <v>1476</v>
      </c>
      <c r="R728" s="6" t="s">
        <v>1477</v>
      </c>
      <c r="T728" s="6">
        <v>110253</v>
      </c>
      <c r="U728" s="6" t="s">
        <v>3598</v>
      </c>
      <c r="V728" s="6" t="s">
        <v>3599</v>
      </c>
      <c r="W728" s="6"/>
      <c r="X728" s="6"/>
      <c r="Y728" s="6"/>
      <c r="Z728" t="s">
        <v>3595</v>
      </c>
    </row>
    <row r="729" spans="1:26">
      <c r="A729" s="1">
        <v>44300</v>
      </c>
      <c r="B729" s="2">
        <v>202104141194</v>
      </c>
      <c r="C729" t="s">
        <v>18</v>
      </c>
      <c r="D729" t="s">
        <v>5349</v>
      </c>
      <c r="E729" t="s">
        <v>3597</v>
      </c>
      <c r="F729" t="s">
        <v>19</v>
      </c>
      <c r="G729" t="s">
        <v>1476</v>
      </c>
      <c r="H729" s="3">
        <v>4714781021227</v>
      </c>
      <c r="I729" t="s">
        <v>859</v>
      </c>
      <c r="J729" t="s">
        <v>1475</v>
      </c>
      <c r="K729">
        <v>1</v>
      </c>
      <c r="L729">
        <v>66</v>
      </c>
      <c r="N729" t="s">
        <v>862</v>
      </c>
      <c r="P729" s="6">
        <v>663</v>
      </c>
      <c r="Q729" s="6" t="s">
        <v>1476</v>
      </c>
      <c r="R729" s="6" t="s">
        <v>1477</v>
      </c>
      <c r="T729" s="6">
        <v>110253</v>
      </c>
      <c r="U729" s="6" t="s">
        <v>3598</v>
      </c>
      <c r="V729" s="6" t="s">
        <v>3599</v>
      </c>
      <c r="W729" s="6"/>
      <c r="X729" s="6"/>
      <c r="Y729" s="6"/>
      <c r="Z729" t="s">
        <v>3595</v>
      </c>
    </row>
    <row r="730" spans="1:26">
      <c r="A730" s="1">
        <v>44300</v>
      </c>
      <c r="B730" s="2">
        <v>202104141194</v>
      </c>
      <c r="C730" t="s">
        <v>18</v>
      </c>
      <c r="D730" t="s">
        <v>5349</v>
      </c>
      <c r="E730" t="s">
        <v>3597</v>
      </c>
      <c r="F730" t="s">
        <v>19</v>
      </c>
      <c r="G730" t="s">
        <v>1476</v>
      </c>
      <c r="H730" s="3">
        <v>4714781021234</v>
      </c>
      <c r="I730" t="s">
        <v>1385</v>
      </c>
      <c r="J730" t="s">
        <v>1475</v>
      </c>
      <c r="K730">
        <v>1</v>
      </c>
      <c r="L730">
        <v>66</v>
      </c>
      <c r="N730" t="s">
        <v>864</v>
      </c>
      <c r="P730" s="6">
        <v>663</v>
      </c>
      <c r="Q730" s="6" t="s">
        <v>1476</v>
      </c>
      <c r="R730" s="6" t="s">
        <v>1477</v>
      </c>
      <c r="T730" s="6">
        <v>110253</v>
      </c>
      <c r="U730" s="6" t="s">
        <v>3598</v>
      </c>
      <c r="V730" s="6" t="s">
        <v>3599</v>
      </c>
      <c r="W730" s="6"/>
      <c r="X730" s="6"/>
      <c r="Y730" s="6"/>
      <c r="Z730" t="s">
        <v>3595</v>
      </c>
    </row>
    <row r="731" spans="1:26">
      <c r="A731" s="1">
        <v>44300</v>
      </c>
      <c r="B731" s="2">
        <v>202104141194</v>
      </c>
      <c r="C731" t="s">
        <v>18</v>
      </c>
      <c r="D731" t="s">
        <v>5349</v>
      </c>
      <c r="E731" t="s">
        <v>3597</v>
      </c>
      <c r="F731" t="s">
        <v>19</v>
      </c>
      <c r="G731" t="s">
        <v>1476</v>
      </c>
      <c r="H731" s="3">
        <v>4714781021241</v>
      </c>
      <c r="I731" t="s">
        <v>859</v>
      </c>
      <c r="J731" t="s">
        <v>1475</v>
      </c>
      <c r="K731">
        <v>1</v>
      </c>
      <c r="L731">
        <v>67</v>
      </c>
      <c r="N731" t="s">
        <v>867</v>
      </c>
      <c r="P731" s="6">
        <v>663</v>
      </c>
      <c r="Q731" s="6" t="s">
        <v>1476</v>
      </c>
      <c r="R731" s="6" t="s">
        <v>1477</v>
      </c>
      <c r="T731" s="6">
        <v>110253</v>
      </c>
      <c r="U731" s="6" t="s">
        <v>3598</v>
      </c>
      <c r="V731" s="6" t="s">
        <v>3599</v>
      </c>
      <c r="W731" s="6"/>
      <c r="X731" s="6"/>
      <c r="Y731" s="6"/>
      <c r="Z731" t="s">
        <v>3595</v>
      </c>
    </row>
    <row r="732" spans="1:26">
      <c r="A732" s="1">
        <v>44300</v>
      </c>
      <c r="B732" s="2">
        <v>202104141194</v>
      </c>
      <c r="C732" t="s">
        <v>18</v>
      </c>
      <c r="D732" t="s">
        <v>5349</v>
      </c>
      <c r="E732" t="s">
        <v>3597</v>
      </c>
      <c r="F732" t="s">
        <v>19</v>
      </c>
      <c r="G732" t="s">
        <v>1476</v>
      </c>
      <c r="H732" s="3" t="s">
        <v>1474</v>
      </c>
      <c r="J732" t="s">
        <v>1475</v>
      </c>
      <c r="K732">
        <v>1</v>
      </c>
      <c r="L732">
        <v>65</v>
      </c>
      <c r="P732" s="6"/>
      <c r="Q732" s="6"/>
      <c r="R732" s="6"/>
      <c r="T732" s="6"/>
      <c r="U732" s="6"/>
      <c r="V732" s="6"/>
      <c r="W732" s="6"/>
      <c r="X732" s="6"/>
      <c r="Y732" s="6"/>
      <c r="Z732"/>
    </row>
    <row r="733" spans="1:26">
      <c r="A733" s="1">
        <v>44300</v>
      </c>
      <c r="B733" s="2">
        <v>202104141195</v>
      </c>
      <c r="C733" t="s">
        <v>18</v>
      </c>
      <c r="D733" t="s">
        <v>5350</v>
      </c>
      <c r="E733" t="s">
        <v>3603</v>
      </c>
      <c r="F733" t="s">
        <v>19</v>
      </c>
      <c r="G733" t="s">
        <v>1476</v>
      </c>
      <c r="H733" s="3" t="s">
        <v>126</v>
      </c>
      <c r="I733" t="s">
        <v>1300</v>
      </c>
      <c r="J733" t="s">
        <v>1475</v>
      </c>
      <c r="K733">
        <v>1</v>
      </c>
      <c r="L733">
        <v>340</v>
      </c>
      <c r="N733" t="s">
        <v>286</v>
      </c>
      <c r="P733" s="6">
        <v>825</v>
      </c>
      <c r="Q733" s="6" t="s">
        <v>1476</v>
      </c>
      <c r="R733" s="6" t="s">
        <v>1477</v>
      </c>
      <c r="T733" s="6">
        <v>210029</v>
      </c>
      <c r="U733" s="6" t="s">
        <v>3604</v>
      </c>
      <c r="V733" s="6" t="s">
        <v>3605</v>
      </c>
      <c r="W733" s="6"/>
      <c r="X733" s="6"/>
      <c r="Y733" s="6"/>
      <c r="Z733" t="s">
        <v>3601</v>
      </c>
    </row>
    <row r="734" spans="1:26">
      <c r="A734" s="1">
        <v>44300</v>
      </c>
      <c r="B734" s="2">
        <v>202104141195</v>
      </c>
      <c r="C734" t="s">
        <v>18</v>
      </c>
      <c r="D734" t="s">
        <v>5350</v>
      </c>
      <c r="E734" t="s">
        <v>3603</v>
      </c>
      <c r="F734" t="s">
        <v>19</v>
      </c>
      <c r="G734" t="s">
        <v>1476</v>
      </c>
      <c r="H734" s="3" t="s">
        <v>129</v>
      </c>
      <c r="I734" t="s">
        <v>2424</v>
      </c>
      <c r="J734" t="s">
        <v>1475</v>
      </c>
      <c r="K734">
        <v>1</v>
      </c>
      <c r="L734">
        <v>340</v>
      </c>
      <c r="N734" t="s">
        <v>291</v>
      </c>
      <c r="P734" s="6">
        <v>825</v>
      </c>
      <c r="Q734" s="6" t="s">
        <v>1476</v>
      </c>
      <c r="R734" s="6" t="s">
        <v>1477</v>
      </c>
      <c r="T734" s="6">
        <v>210029</v>
      </c>
      <c r="U734" s="6" t="s">
        <v>3604</v>
      </c>
      <c r="V734" s="6" t="s">
        <v>3605</v>
      </c>
      <c r="W734" s="6"/>
      <c r="X734" s="6"/>
      <c r="Y734" s="6"/>
      <c r="Z734" t="s">
        <v>3601</v>
      </c>
    </row>
    <row r="735" spans="1:26">
      <c r="A735" s="1">
        <v>44300</v>
      </c>
      <c r="B735" s="2">
        <v>202104141195</v>
      </c>
      <c r="C735" t="s">
        <v>18</v>
      </c>
      <c r="D735" t="s">
        <v>5350</v>
      </c>
      <c r="E735" t="s">
        <v>3603</v>
      </c>
      <c r="F735" t="s">
        <v>19</v>
      </c>
      <c r="G735" t="s">
        <v>1476</v>
      </c>
      <c r="H735" s="3">
        <v>4714781020954</v>
      </c>
      <c r="I735" t="s">
        <v>1468</v>
      </c>
      <c r="J735" t="s">
        <v>425</v>
      </c>
      <c r="K735">
        <v>1</v>
      </c>
      <c r="L735">
        <v>145</v>
      </c>
      <c r="N735" t="s">
        <v>1497</v>
      </c>
      <c r="P735" s="6">
        <v>825</v>
      </c>
      <c r="Q735" s="6" t="s">
        <v>1476</v>
      </c>
      <c r="R735" s="6" t="s">
        <v>1477</v>
      </c>
      <c r="T735" s="6">
        <v>210029</v>
      </c>
      <c r="U735" s="6" t="s">
        <v>3604</v>
      </c>
      <c r="V735" s="6" t="s">
        <v>3605</v>
      </c>
      <c r="W735" s="6"/>
      <c r="X735" s="6"/>
      <c r="Y735" s="6"/>
      <c r="Z735" t="s">
        <v>3601</v>
      </c>
    </row>
    <row r="736" spans="1:26">
      <c r="A736" s="1">
        <v>44300</v>
      </c>
      <c r="B736" s="2">
        <v>202104141196</v>
      </c>
      <c r="C736" t="s">
        <v>18</v>
      </c>
      <c r="D736" t="s">
        <v>5351</v>
      </c>
      <c r="E736" t="s">
        <v>3609</v>
      </c>
      <c r="F736" t="s">
        <v>19</v>
      </c>
      <c r="G736" t="s">
        <v>1476</v>
      </c>
      <c r="H736" s="3">
        <v>4714781020770</v>
      </c>
      <c r="I736" t="s">
        <v>865</v>
      </c>
      <c r="J736" t="s">
        <v>1475</v>
      </c>
      <c r="K736">
        <v>1</v>
      </c>
      <c r="L736">
        <v>140</v>
      </c>
      <c r="N736" t="s">
        <v>305</v>
      </c>
      <c r="P736" s="6">
        <v>880</v>
      </c>
      <c r="Q736" s="6" t="s">
        <v>1476</v>
      </c>
      <c r="R736" s="6" t="s">
        <v>1477</v>
      </c>
      <c r="T736" s="6">
        <v>214560</v>
      </c>
      <c r="U736" s="6" t="s">
        <v>3610</v>
      </c>
      <c r="V736" s="6" t="s">
        <v>3611</v>
      </c>
      <c r="W736" s="6"/>
      <c r="X736" s="6"/>
      <c r="Y736" s="6"/>
      <c r="Z736" t="s">
        <v>3607</v>
      </c>
    </row>
    <row r="737" spans="1:26">
      <c r="A737" s="1">
        <v>44300</v>
      </c>
      <c r="B737" s="2">
        <v>202104141196</v>
      </c>
      <c r="C737" t="s">
        <v>18</v>
      </c>
      <c r="D737" t="s">
        <v>5351</v>
      </c>
      <c r="E737" t="s">
        <v>3609</v>
      </c>
      <c r="F737" t="s">
        <v>19</v>
      </c>
      <c r="G737" t="s">
        <v>1476</v>
      </c>
      <c r="H737" s="3">
        <v>4714781020787</v>
      </c>
      <c r="I737" t="s">
        <v>5159</v>
      </c>
      <c r="J737" t="s">
        <v>1475</v>
      </c>
      <c r="K737">
        <v>1</v>
      </c>
      <c r="L737">
        <v>140</v>
      </c>
      <c r="N737" t="s">
        <v>307</v>
      </c>
      <c r="P737" s="6">
        <v>880</v>
      </c>
      <c r="Q737" s="6" t="s">
        <v>1476</v>
      </c>
      <c r="R737" s="6" t="s">
        <v>1477</v>
      </c>
      <c r="T737" s="6">
        <v>214560</v>
      </c>
      <c r="U737" s="6" t="s">
        <v>3610</v>
      </c>
      <c r="V737" s="6" t="s">
        <v>3611</v>
      </c>
      <c r="W737" s="6"/>
      <c r="X737" s="6"/>
      <c r="Y737" s="6"/>
      <c r="Z737" t="s">
        <v>3607</v>
      </c>
    </row>
    <row r="738" spans="1:26">
      <c r="A738" s="1">
        <v>44300</v>
      </c>
      <c r="B738" s="2">
        <v>202104141196</v>
      </c>
      <c r="C738" t="s">
        <v>18</v>
      </c>
      <c r="D738" t="s">
        <v>5351</v>
      </c>
      <c r="E738" t="s">
        <v>3609</v>
      </c>
      <c r="F738" t="s">
        <v>19</v>
      </c>
      <c r="G738" t="s">
        <v>1476</v>
      </c>
      <c r="H738" s="3">
        <v>4714781020954</v>
      </c>
      <c r="I738" t="s">
        <v>1468</v>
      </c>
      <c r="J738" t="s">
        <v>1475</v>
      </c>
      <c r="K738">
        <v>1</v>
      </c>
      <c r="L738">
        <v>150</v>
      </c>
      <c r="N738" t="s">
        <v>183</v>
      </c>
      <c r="P738" s="6">
        <v>880</v>
      </c>
      <c r="Q738" s="6" t="s">
        <v>1476</v>
      </c>
      <c r="R738" s="6" t="s">
        <v>1477</v>
      </c>
      <c r="T738" s="6">
        <v>214560</v>
      </c>
      <c r="U738" s="6" t="s">
        <v>3610</v>
      </c>
      <c r="V738" s="6" t="s">
        <v>3611</v>
      </c>
      <c r="W738" s="6"/>
      <c r="X738" s="6"/>
      <c r="Y738" s="6"/>
      <c r="Z738" t="s">
        <v>3607</v>
      </c>
    </row>
    <row r="739" spans="1:26">
      <c r="A739" s="1">
        <v>44300</v>
      </c>
      <c r="B739" s="2">
        <v>202104141196</v>
      </c>
      <c r="C739" t="s">
        <v>18</v>
      </c>
      <c r="D739" t="s">
        <v>5351</v>
      </c>
      <c r="E739" t="s">
        <v>3609</v>
      </c>
      <c r="F739" t="s">
        <v>19</v>
      </c>
      <c r="G739" t="s">
        <v>1476</v>
      </c>
      <c r="H739" s="3" t="s">
        <v>21</v>
      </c>
      <c r="I739" t="s">
        <v>1301</v>
      </c>
      <c r="J739" t="s">
        <v>1475</v>
      </c>
      <c r="K739">
        <v>1</v>
      </c>
      <c r="L739">
        <v>150</v>
      </c>
      <c r="N739" t="s">
        <v>22</v>
      </c>
      <c r="P739" s="6">
        <v>880</v>
      </c>
      <c r="Q739" s="6" t="s">
        <v>1476</v>
      </c>
      <c r="R739" s="6" t="s">
        <v>1477</v>
      </c>
      <c r="T739" s="6">
        <v>214560</v>
      </c>
      <c r="U739" s="6" t="s">
        <v>3610</v>
      </c>
      <c r="V739" s="6" t="s">
        <v>3611</v>
      </c>
      <c r="W739" s="6"/>
      <c r="X739" s="6"/>
      <c r="Y739" s="6"/>
      <c r="Z739" t="s">
        <v>3607</v>
      </c>
    </row>
    <row r="740" spans="1:26">
      <c r="A740" s="1">
        <v>44300</v>
      </c>
      <c r="B740" s="2">
        <v>202104141196</v>
      </c>
      <c r="C740" t="s">
        <v>18</v>
      </c>
      <c r="D740" t="s">
        <v>5351</v>
      </c>
      <c r="E740" t="s">
        <v>3609</v>
      </c>
      <c r="F740" t="s">
        <v>19</v>
      </c>
      <c r="G740" t="s">
        <v>1476</v>
      </c>
      <c r="H740" s="3" t="s">
        <v>33</v>
      </c>
      <c r="I740" t="s">
        <v>1229</v>
      </c>
      <c r="J740" t="s">
        <v>1475</v>
      </c>
      <c r="K740">
        <v>1</v>
      </c>
      <c r="L740">
        <v>150</v>
      </c>
      <c r="N740" t="s">
        <v>34</v>
      </c>
      <c r="P740" s="6">
        <v>880</v>
      </c>
      <c r="Q740" s="6" t="s">
        <v>1476</v>
      </c>
      <c r="R740" s="6" t="s">
        <v>1477</v>
      </c>
      <c r="T740" s="6">
        <v>214560</v>
      </c>
      <c r="U740" s="6" t="s">
        <v>3610</v>
      </c>
      <c r="V740" s="6" t="s">
        <v>3611</v>
      </c>
      <c r="W740" s="6"/>
      <c r="X740" s="6"/>
      <c r="Y740" s="6"/>
      <c r="Z740" t="s">
        <v>3607</v>
      </c>
    </row>
    <row r="741" spans="1:26">
      <c r="A741" s="1">
        <v>44300</v>
      </c>
      <c r="B741" s="2">
        <v>202104141196</v>
      </c>
      <c r="C741" t="s">
        <v>18</v>
      </c>
      <c r="D741" t="s">
        <v>5351</v>
      </c>
      <c r="E741" t="s">
        <v>3609</v>
      </c>
      <c r="F741" t="s">
        <v>19</v>
      </c>
      <c r="G741" t="s">
        <v>1476</v>
      </c>
      <c r="H741" s="3" t="s">
        <v>35</v>
      </c>
      <c r="I741" t="s">
        <v>1171</v>
      </c>
      <c r="J741" t="s">
        <v>1475</v>
      </c>
      <c r="K741">
        <v>1</v>
      </c>
      <c r="L741">
        <v>150</v>
      </c>
      <c r="N741" t="s">
        <v>36</v>
      </c>
      <c r="P741" s="6">
        <v>880</v>
      </c>
      <c r="Q741" s="6" t="s">
        <v>1476</v>
      </c>
      <c r="R741" s="6" t="s">
        <v>1477</v>
      </c>
      <c r="T741" s="6">
        <v>214560</v>
      </c>
      <c r="U741" s="6" t="s">
        <v>3610</v>
      </c>
      <c r="V741" s="6" t="s">
        <v>3611</v>
      </c>
      <c r="W741" s="6"/>
      <c r="X741" s="6"/>
      <c r="Y741" s="6"/>
      <c r="Z741" t="s">
        <v>3607</v>
      </c>
    </row>
    <row r="742" spans="1:26">
      <c r="A742" s="1">
        <v>44300</v>
      </c>
      <c r="B742" s="2">
        <v>202104141197</v>
      </c>
      <c r="C742" t="s">
        <v>18</v>
      </c>
      <c r="D742" t="s">
        <v>5352</v>
      </c>
      <c r="E742" t="s">
        <v>3615</v>
      </c>
      <c r="F742" t="s">
        <v>19</v>
      </c>
      <c r="G742" t="s">
        <v>1476</v>
      </c>
      <c r="H742" s="3">
        <v>4714781020107</v>
      </c>
      <c r="I742" t="s">
        <v>1049</v>
      </c>
      <c r="J742" t="s">
        <v>425</v>
      </c>
      <c r="K742">
        <v>3</v>
      </c>
      <c r="L742">
        <v>1197</v>
      </c>
      <c r="N742" t="s">
        <v>877</v>
      </c>
      <c r="P742" s="6">
        <v>1197</v>
      </c>
      <c r="Q742" s="6" t="s">
        <v>1476</v>
      </c>
      <c r="R742" s="6" t="s">
        <v>1477</v>
      </c>
      <c r="T742" s="6">
        <v>132105</v>
      </c>
      <c r="U742" s="6" t="s">
        <v>3616</v>
      </c>
      <c r="V742" s="6" t="s">
        <v>3617</v>
      </c>
      <c r="W742" s="6"/>
      <c r="X742" s="6"/>
      <c r="Y742" s="6"/>
      <c r="Z742" t="s">
        <v>3613</v>
      </c>
    </row>
    <row r="743" spans="1:26">
      <c r="A743" s="1">
        <v>44300</v>
      </c>
      <c r="B743" s="2">
        <v>202104141198</v>
      </c>
      <c r="C743" t="s">
        <v>18</v>
      </c>
      <c r="D743" t="s">
        <v>5353</v>
      </c>
      <c r="E743" t="s">
        <v>3621</v>
      </c>
      <c r="F743" t="s">
        <v>19</v>
      </c>
      <c r="G743" t="s">
        <v>1476</v>
      </c>
      <c r="H743" s="3">
        <v>4714781021227</v>
      </c>
      <c r="I743" t="s">
        <v>859</v>
      </c>
      <c r="J743" t="s">
        <v>1475</v>
      </c>
      <c r="K743">
        <v>1</v>
      </c>
      <c r="L743">
        <v>66</v>
      </c>
      <c r="N743" t="s">
        <v>862</v>
      </c>
      <c r="P743" s="6">
        <v>264</v>
      </c>
      <c r="Q743" s="6" t="s">
        <v>1476</v>
      </c>
      <c r="R743" s="6" t="s">
        <v>1477</v>
      </c>
      <c r="T743" s="6">
        <v>952279</v>
      </c>
      <c r="U743" s="6" t="s">
        <v>3622</v>
      </c>
      <c r="V743" s="6" t="s">
        <v>3623</v>
      </c>
      <c r="W743" s="6"/>
      <c r="X743" s="6"/>
      <c r="Y743" s="6"/>
      <c r="Z743" t="s">
        <v>3619</v>
      </c>
    </row>
    <row r="744" spans="1:26">
      <c r="A744" s="1">
        <v>44300</v>
      </c>
      <c r="B744" s="2">
        <v>202104141198</v>
      </c>
      <c r="C744" t="s">
        <v>18</v>
      </c>
      <c r="D744" t="s">
        <v>5353</v>
      </c>
      <c r="E744" t="s">
        <v>3621</v>
      </c>
      <c r="F744" t="s">
        <v>19</v>
      </c>
      <c r="G744" t="s">
        <v>1476</v>
      </c>
      <c r="H744" s="3">
        <v>4714781021234</v>
      </c>
      <c r="I744" t="s">
        <v>1385</v>
      </c>
      <c r="J744" t="s">
        <v>1475</v>
      </c>
      <c r="K744">
        <v>1</v>
      </c>
      <c r="L744">
        <v>66</v>
      </c>
      <c r="N744" t="s">
        <v>864</v>
      </c>
      <c r="P744" s="6">
        <v>264</v>
      </c>
      <c r="Q744" s="6" t="s">
        <v>1476</v>
      </c>
      <c r="R744" s="6" t="s">
        <v>1477</v>
      </c>
      <c r="T744" s="6">
        <v>952279</v>
      </c>
      <c r="U744" s="6" t="s">
        <v>3622</v>
      </c>
      <c r="V744" s="6" t="s">
        <v>3623</v>
      </c>
      <c r="W744" s="6"/>
      <c r="X744" s="6"/>
      <c r="Y744" s="6"/>
      <c r="Z744" t="s">
        <v>3619</v>
      </c>
    </row>
    <row r="745" spans="1:26">
      <c r="A745" s="1">
        <v>44300</v>
      </c>
      <c r="B745" s="2">
        <v>202104141198</v>
      </c>
      <c r="C745" t="s">
        <v>18</v>
      </c>
      <c r="D745" t="s">
        <v>5353</v>
      </c>
      <c r="E745" t="s">
        <v>3621</v>
      </c>
      <c r="F745" t="s">
        <v>19</v>
      </c>
      <c r="G745" t="s">
        <v>1476</v>
      </c>
      <c r="H745" s="3">
        <v>4714781021241</v>
      </c>
      <c r="I745" t="s">
        <v>859</v>
      </c>
      <c r="J745" t="s">
        <v>1475</v>
      </c>
      <c r="K745">
        <v>1</v>
      </c>
      <c r="L745">
        <v>67</v>
      </c>
      <c r="N745" t="s">
        <v>867</v>
      </c>
      <c r="P745" s="6">
        <v>264</v>
      </c>
      <c r="Q745" s="6" t="s">
        <v>1476</v>
      </c>
      <c r="R745" s="6" t="s">
        <v>1477</v>
      </c>
      <c r="T745" s="6">
        <v>952279</v>
      </c>
      <c r="U745" s="6" t="s">
        <v>3622</v>
      </c>
      <c r="V745" s="6" t="s">
        <v>3623</v>
      </c>
      <c r="W745" s="6"/>
      <c r="X745" s="6"/>
      <c r="Y745" s="6"/>
      <c r="Z745" t="s">
        <v>3619</v>
      </c>
    </row>
    <row r="746" spans="1:26">
      <c r="A746" s="1">
        <v>44300</v>
      </c>
      <c r="B746" s="2">
        <v>202104141198</v>
      </c>
      <c r="C746" t="s">
        <v>18</v>
      </c>
      <c r="D746" t="s">
        <v>5353</v>
      </c>
      <c r="E746" t="s">
        <v>3621</v>
      </c>
      <c r="F746" t="s">
        <v>19</v>
      </c>
      <c r="G746" t="s">
        <v>1476</v>
      </c>
      <c r="H746" s="3" t="s">
        <v>1474</v>
      </c>
      <c r="J746" t="s">
        <v>1475</v>
      </c>
      <c r="K746">
        <v>1</v>
      </c>
      <c r="L746">
        <v>65</v>
      </c>
      <c r="P746" s="6"/>
      <c r="Q746" s="6"/>
      <c r="R746" s="6"/>
      <c r="T746" s="6"/>
      <c r="U746" s="6"/>
      <c r="V746" s="6"/>
      <c r="W746" s="6"/>
      <c r="X746" s="6"/>
      <c r="Y746" s="6"/>
      <c r="Z746"/>
    </row>
    <row r="747" spans="1:26">
      <c r="A747" s="1">
        <v>44300</v>
      </c>
      <c r="B747" s="2">
        <v>202104141199</v>
      </c>
      <c r="C747" t="s">
        <v>18</v>
      </c>
      <c r="D747" t="s">
        <v>5354</v>
      </c>
      <c r="E747" t="s">
        <v>3627</v>
      </c>
      <c r="F747" t="s">
        <v>19</v>
      </c>
      <c r="G747" t="s">
        <v>1476</v>
      </c>
      <c r="H747" s="3">
        <v>4714781021463</v>
      </c>
      <c r="I747" t="s">
        <v>1301</v>
      </c>
      <c r="J747" t="s">
        <v>425</v>
      </c>
      <c r="K747">
        <v>6</v>
      </c>
      <c r="L747">
        <v>720</v>
      </c>
      <c r="N747" t="s">
        <v>3102</v>
      </c>
      <c r="P747" s="6">
        <v>720</v>
      </c>
      <c r="Q747" s="6" t="s">
        <v>1476</v>
      </c>
      <c r="R747" s="6" t="s">
        <v>1477</v>
      </c>
      <c r="T747" s="6">
        <v>182199</v>
      </c>
      <c r="U747" s="6" t="s">
        <v>3628</v>
      </c>
      <c r="V747" s="6" t="s">
        <v>3629</v>
      </c>
      <c r="W747" s="6"/>
      <c r="X747" s="6"/>
      <c r="Y747" s="6"/>
      <c r="Z747" t="s">
        <v>3625</v>
      </c>
    </row>
    <row r="748" spans="1:26">
      <c r="A748" s="1">
        <v>44300</v>
      </c>
      <c r="B748" s="2">
        <v>202104141200</v>
      </c>
      <c r="C748" t="s">
        <v>18</v>
      </c>
      <c r="D748" t="s">
        <v>5355</v>
      </c>
      <c r="E748" t="s">
        <v>3633</v>
      </c>
      <c r="F748" t="s">
        <v>19</v>
      </c>
      <c r="G748" t="s">
        <v>1476</v>
      </c>
      <c r="H748" s="3">
        <v>4714781020510</v>
      </c>
      <c r="I748" t="s">
        <v>1467</v>
      </c>
      <c r="J748" t="s">
        <v>425</v>
      </c>
      <c r="K748">
        <v>2</v>
      </c>
      <c r="L748">
        <v>598</v>
      </c>
      <c r="N748" t="s">
        <v>1902</v>
      </c>
      <c r="P748" s="6">
        <v>733</v>
      </c>
      <c r="Q748" s="6" t="s">
        <v>1476</v>
      </c>
      <c r="R748" s="6" t="s">
        <v>1048</v>
      </c>
      <c r="T748" s="6">
        <v>213855</v>
      </c>
      <c r="U748" s="6" t="s">
        <v>3634</v>
      </c>
      <c r="V748" s="6" t="s">
        <v>3635</v>
      </c>
      <c r="W748" s="6"/>
      <c r="X748" s="6"/>
      <c r="Y748" s="6"/>
      <c r="Z748" t="s">
        <v>3631</v>
      </c>
    </row>
    <row r="749" spans="1:26">
      <c r="A749" s="1">
        <v>44300</v>
      </c>
      <c r="B749" s="2">
        <v>202104141200</v>
      </c>
      <c r="C749" t="s">
        <v>18</v>
      </c>
      <c r="D749" t="s">
        <v>5355</v>
      </c>
      <c r="E749" t="s">
        <v>3633</v>
      </c>
      <c r="F749" t="s">
        <v>19</v>
      </c>
      <c r="G749" t="s">
        <v>1476</v>
      </c>
      <c r="H749" s="3">
        <v>4714781020787</v>
      </c>
      <c r="I749" t="s">
        <v>5159</v>
      </c>
      <c r="J749" t="s">
        <v>425</v>
      </c>
      <c r="K749">
        <v>1</v>
      </c>
      <c r="L749">
        <v>135</v>
      </c>
      <c r="N749" t="s">
        <v>1979</v>
      </c>
      <c r="P749" s="6">
        <v>733</v>
      </c>
      <c r="Q749" s="6" t="s">
        <v>1476</v>
      </c>
      <c r="R749" s="6" t="s">
        <v>1048</v>
      </c>
      <c r="T749" s="6">
        <v>213855</v>
      </c>
      <c r="U749" s="6" t="s">
        <v>3634</v>
      </c>
      <c r="V749" s="6" t="s">
        <v>3635</v>
      </c>
      <c r="W749" s="6"/>
      <c r="X749" s="6"/>
      <c r="Y749" s="6"/>
      <c r="Z749" t="s">
        <v>3631</v>
      </c>
    </row>
    <row r="750" spans="1:26">
      <c r="A750" s="1">
        <v>44300</v>
      </c>
      <c r="B750" s="2">
        <v>202104141201</v>
      </c>
      <c r="C750" t="s">
        <v>18</v>
      </c>
      <c r="D750" t="s">
        <v>5356</v>
      </c>
      <c r="E750" t="s">
        <v>3639</v>
      </c>
      <c r="F750" t="s">
        <v>19</v>
      </c>
      <c r="G750" t="s">
        <v>1476</v>
      </c>
      <c r="H750" s="3" t="s">
        <v>25</v>
      </c>
      <c r="I750" t="s">
        <v>1301</v>
      </c>
      <c r="J750" t="s">
        <v>1475</v>
      </c>
      <c r="K750">
        <v>1</v>
      </c>
      <c r="L750">
        <v>296</v>
      </c>
      <c r="N750" t="s">
        <v>26</v>
      </c>
      <c r="P750" s="6">
        <v>888</v>
      </c>
      <c r="Q750" s="6" t="s">
        <v>1476</v>
      </c>
      <c r="R750" s="6" t="s">
        <v>1477</v>
      </c>
      <c r="T750" s="6">
        <v>192543</v>
      </c>
      <c r="U750" s="6" t="s">
        <v>2446</v>
      </c>
      <c r="V750" s="6" t="s">
        <v>2447</v>
      </c>
      <c r="W750" s="6"/>
      <c r="X750" s="6"/>
      <c r="Y750" s="6"/>
      <c r="Z750" t="s">
        <v>3637</v>
      </c>
    </row>
    <row r="751" spans="1:26">
      <c r="A751" s="1">
        <v>44300</v>
      </c>
      <c r="B751" s="2">
        <v>202104141201</v>
      </c>
      <c r="C751" t="s">
        <v>18</v>
      </c>
      <c r="D751" t="s">
        <v>5356</v>
      </c>
      <c r="E751" t="s">
        <v>3639</v>
      </c>
      <c r="F751" t="s">
        <v>19</v>
      </c>
      <c r="G751" t="s">
        <v>1476</v>
      </c>
      <c r="H751" s="3" t="s">
        <v>27</v>
      </c>
      <c r="I751" t="s">
        <v>1230</v>
      </c>
      <c r="J751" t="s">
        <v>1475</v>
      </c>
      <c r="K751">
        <v>1</v>
      </c>
      <c r="L751">
        <v>296</v>
      </c>
      <c r="N751" t="s">
        <v>28</v>
      </c>
      <c r="P751" s="6">
        <v>888</v>
      </c>
      <c r="Q751" s="6" t="s">
        <v>1476</v>
      </c>
      <c r="R751" s="6" t="s">
        <v>1477</v>
      </c>
      <c r="T751" s="6">
        <v>192543</v>
      </c>
      <c r="U751" s="6" t="s">
        <v>2446</v>
      </c>
      <c r="V751" s="6" t="s">
        <v>2447</v>
      </c>
      <c r="W751" s="6"/>
      <c r="X751" s="6"/>
      <c r="Y751" s="6"/>
      <c r="Z751" t="s">
        <v>3637</v>
      </c>
    </row>
    <row r="752" spans="1:26">
      <c r="A752" s="1">
        <v>44300</v>
      </c>
      <c r="B752" s="2">
        <v>202104141201</v>
      </c>
      <c r="C752" t="s">
        <v>18</v>
      </c>
      <c r="D752" t="s">
        <v>5356</v>
      </c>
      <c r="E752" t="s">
        <v>3639</v>
      </c>
      <c r="F752" t="s">
        <v>19</v>
      </c>
      <c r="G752" t="s">
        <v>1476</v>
      </c>
      <c r="H752" s="3" t="s">
        <v>23</v>
      </c>
      <c r="I752" t="s">
        <v>1230</v>
      </c>
      <c r="J752" t="s">
        <v>1475</v>
      </c>
      <c r="K752">
        <v>1</v>
      </c>
      <c r="L752">
        <v>296</v>
      </c>
      <c r="N752" t="s">
        <v>24</v>
      </c>
      <c r="P752" s="6">
        <v>888</v>
      </c>
      <c r="Q752" s="6" t="s">
        <v>1476</v>
      </c>
      <c r="R752" s="6" t="s">
        <v>1477</v>
      </c>
      <c r="T752" s="6">
        <v>192543</v>
      </c>
      <c r="U752" s="6" t="s">
        <v>2446</v>
      </c>
      <c r="V752" s="6" t="s">
        <v>2447</v>
      </c>
      <c r="W752" s="6"/>
      <c r="X752" s="6"/>
      <c r="Y752" s="6"/>
      <c r="Z752" t="s">
        <v>3637</v>
      </c>
    </row>
    <row r="753" spans="1:26">
      <c r="A753" s="1">
        <v>44300</v>
      </c>
      <c r="B753" s="2">
        <v>202104141202</v>
      </c>
      <c r="C753" t="s">
        <v>18</v>
      </c>
      <c r="D753" t="s">
        <v>5357</v>
      </c>
      <c r="E753" t="s">
        <v>3643</v>
      </c>
      <c r="F753" t="s">
        <v>19</v>
      </c>
      <c r="G753" t="s">
        <v>1940</v>
      </c>
      <c r="H753" s="3" t="s">
        <v>25</v>
      </c>
      <c r="I753" t="s">
        <v>1301</v>
      </c>
      <c r="J753" t="s">
        <v>1475</v>
      </c>
      <c r="K753">
        <v>1</v>
      </c>
      <c r="L753">
        <v>274</v>
      </c>
      <c r="N753" t="s">
        <v>26</v>
      </c>
      <c r="P753" s="6">
        <v>1271</v>
      </c>
      <c r="Q753" s="6" t="s">
        <v>1940</v>
      </c>
      <c r="R753" s="6" t="s">
        <v>1048</v>
      </c>
      <c r="T753" s="6"/>
      <c r="U753" s="6"/>
      <c r="V753" s="6"/>
      <c r="W753" s="6">
        <v>221</v>
      </c>
      <c r="X753" s="6" t="s">
        <v>3644</v>
      </c>
      <c r="Y753" s="6"/>
      <c r="Z753" t="s">
        <v>3641</v>
      </c>
    </row>
    <row r="754" spans="1:26">
      <c r="A754" s="1">
        <v>44300</v>
      </c>
      <c r="B754" s="2">
        <v>202104141202</v>
      </c>
      <c r="C754" t="s">
        <v>18</v>
      </c>
      <c r="D754" t="s">
        <v>5357</v>
      </c>
      <c r="E754" t="s">
        <v>3643</v>
      </c>
      <c r="F754" t="s">
        <v>19</v>
      </c>
      <c r="G754" t="s">
        <v>1940</v>
      </c>
      <c r="H754" s="3" t="s">
        <v>27</v>
      </c>
      <c r="I754" t="s">
        <v>1230</v>
      </c>
      <c r="J754" t="s">
        <v>1475</v>
      </c>
      <c r="K754">
        <v>1</v>
      </c>
      <c r="L754">
        <v>274</v>
      </c>
      <c r="N754" t="s">
        <v>28</v>
      </c>
      <c r="P754" s="6">
        <v>1271</v>
      </c>
      <c r="Q754" s="6" t="s">
        <v>1940</v>
      </c>
      <c r="R754" s="6" t="s">
        <v>1048</v>
      </c>
      <c r="T754" s="6"/>
      <c r="U754" s="6"/>
      <c r="V754" s="6"/>
      <c r="W754" s="6">
        <v>221</v>
      </c>
      <c r="X754" s="6" t="s">
        <v>3644</v>
      </c>
      <c r="Y754" s="6"/>
      <c r="Z754" t="s">
        <v>3641</v>
      </c>
    </row>
    <row r="755" spans="1:26">
      <c r="A755" s="1">
        <v>44300</v>
      </c>
      <c r="B755" s="2">
        <v>202104141202</v>
      </c>
      <c r="C755" t="s">
        <v>18</v>
      </c>
      <c r="D755" t="s">
        <v>5357</v>
      </c>
      <c r="E755" t="s">
        <v>3643</v>
      </c>
      <c r="F755" t="s">
        <v>19</v>
      </c>
      <c r="G755" t="s">
        <v>1940</v>
      </c>
      <c r="H755" s="3" t="s">
        <v>23</v>
      </c>
      <c r="I755" t="s">
        <v>1230</v>
      </c>
      <c r="J755" t="s">
        <v>1475</v>
      </c>
      <c r="K755">
        <v>1</v>
      </c>
      <c r="L755">
        <v>273</v>
      </c>
      <c r="N755" t="s">
        <v>24</v>
      </c>
      <c r="P755" s="6">
        <v>1271</v>
      </c>
      <c r="Q755" s="6" t="s">
        <v>1940</v>
      </c>
      <c r="R755" s="6" t="s">
        <v>1048</v>
      </c>
      <c r="T755" s="6"/>
      <c r="U755" s="6"/>
      <c r="V755" s="6"/>
      <c r="W755" s="6">
        <v>221</v>
      </c>
      <c r="X755" s="6" t="s">
        <v>3644</v>
      </c>
      <c r="Y755" s="6"/>
      <c r="Z755" t="s">
        <v>3641</v>
      </c>
    </row>
    <row r="756" spans="1:26">
      <c r="A756" s="1">
        <v>44300</v>
      </c>
      <c r="B756" s="2">
        <v>202104141202</v>
      </c>
      <c r="C756" t="s">
        <v>18</v>
      </c>
      <c r="D756" t="s">
        <v>5357</v>
      </c>
      <c r="E756" t="s">
        <v>3643</v>
      </c>
      <c r="F756" t="s">
        <v>19</v>
      </c>
      <c r="G756" t="s">
        <v>1940</v>
      </c>
      <c r="H756" s="3" t="s">
        <v>21</v>
      </c>
      <c r="I756" t="s">
        <v>1301</v>
      </c>
      <c r="J756" t="s">
        <v>1475</v>
      </c>
      <c r="K756">
        <v>1</v>
      </c>
      <c r="L756">
        <v>150</v>
      </c>
      <c r="N756" t="s">
        <v>22</v>
      </c>
      <c r="P756" s="6">
        <v>1271</v>
      </c>
      <c r="Q756" s="6" t="s">
        <v>1940</v>
      </c>
      <c r="R756" s="6" t="s">
        <v>1048</v>
      </c>
      <c r="T756" s="6"/>
      <c r="U756" s="6"/>
      <c r="V756" s="6"/>
      <c r="W756" s="6">
        <v>221</v>
      </c>
      <c r="X756" s="6" t="s">
        <v>3644</v>
      </c>
      <c r="Y756" s="6"/>
      <c r="Z756" t="s">
        <v>3641</v>
      </c>
    </row>
    <row r="757" spans="1:26">
      <c r="A757" s="1">
        <v>44300</v>
      </c>
      <c r="B757" s="2">
        <v>202104141202</v>
      </c>
      <c r="C757" t="s">
        <v>18</v>
      </c>
      <c r="D757" t="s">
        <v>5357</v>
      </c>
      <c r="E757" t="s">
        <v>3643</v>
      </c>
      <c r="F757" t="s">
        <v>19</v>
      </c>
      <c r="G757" t="s">
        <v>1940</v>
      </c>
      <c r="H757" s="3" t="s">
        <v>33</v>
      </c>
      <c r="I757" t="s">
        <v>1229</v>
      </c>
      <c r="J757" t="s">
        <v>1475</v>
      </c>
      <c r="K757">
        <v>1</v>
      </c>
      <c r="L757">
        <v>150</v>
      </c>
      <c r="N757" t="s">
        <v>34</v>
      </c>
      <c r="P757" s="6">
        <v>1271</v>
      </c>
      <c r="Q757" s="6" t="s">
        <v>1940</v>
      </c>
      <c r="R757" s="6" t="s">
        <v>1048</v>
      </c>
      <c r="T757" s="6"/>
      <c r="U757" s="6"/>
      <c r="V757" s="6"/>
      <c r="W757" s="6">
        <v>221</v>
      </c>
      <c r="X757" s="6" t="s">
        <v>3644</v>
      </c>
      <c r="Y757" s="6"/>
      <c r="Z757" t="s">
        <v>3641</v>
      </c>
    </row>
    <row r="758" spans="1:26">
      <c r="A758" s="1">
        <v>44300</v>
      </c>
      <c r="B758" s="2">
        <v>202104141202</v>
      </c>
      <c r="C758" t="s">
        <v>18</v>
      </c>
      <c r="D758" t="s">
        <v>5357</v>
      </c>
      <c r="E758" t="s">
        <v>3643</v>
      </c>
      <c r="F758" t="s">
        <v>19</v>
      </c>
      <c r="G758" t="s">
        <v>1940</v>
      </c>
      <c r="H758" s="3" t="s">
        <v>35</v>
      </c>
      <c r="I758" t="s">
        <v>1171</v>
      </c>
      <c r="J758" t="s">
        <v>1475</v>
      </c>
      <c r="K758">
        <v>1</v>
      </c>
      <c r="L758">
        <v>150</v>
      </c>
      <c r="N758" t="s">
        <v>36</v>
      </c>
      <c r="P758" s="6">
        <v>1271</v>
      </c>
      <c r="Q758" s="6" t="s">
        <v>1940</v>
      </c>
      <c r="R758" s="6" t="s">
        <v>1048</v>
      </c>
      <c r="T758" s="6"/>
      <c r="U758" s="6"/>
      <c r="V758" s="6"/>
      <c r="W758" s="6">
        <v>221</v>
      </c>
      <c r="X758" s="6" t="s">
        <v>3644</v>
      </c>
      <c r="Y758" s="6"/>
      <c r="Z758" t="s">
        <v>3641</v>
      </c>
    </row>
    <row r="759" spans="1:26">
      <c r="A759" s="1">
        <v>44300</v>
      </c>
      <c r="B759" s="2">
        <v>202104141203</v>
      </c>
      <c r="C759" t="s">
        <v>18</v>
      </c>
      <c r="D759" t="s">
        <v>5358</v>
      </c>
      <c r="E759" t="s">
        <v>3648</v>
      </c>
      <c r="F759" t="s">
        <v>19</v>
      </c>
      <c r="G759" t="s">
        <v>1476</v>
      </c>
      <c r="H759" s="3" t="s">
        <v>420</v>
      </c>
      <c r="I759" t="s">
        <v>1385</v>
      </c>
      <c r="J759" t="s">
        <v>1475</v>
      </c>
      <c r="K759">
        <v>2</v>
      </c>
      <c r="L759">
        <v>199</v>
      </c>
      <c r="N759" t="s">
        <v>941</v>
      </c>
      <c r="P759" s="6">
        <v>966</v>
      </c>
      <c r="Q759" s="6" t="s">
        <v>1476</v>
      </c>
      <c r="R759" s="6" t="s">
        <v>1477</v>
      </c>
      <c r="T759" s="6">
        <v>163718</v>
      </c>
      <c r="U759" s="6" t="s">
        <v>2477</v>
      </c>
      <c r="V759" s="6" t="s">
        <v>2478</v>
      </c>
      <c r="W759" s="6"/>
      <c r="X759" s="6"/>
      <c r="Y759" s="6"/>
      <c r="Z759" t="s">
        <v>3646</v>
      </c>
    </row>
    <row r="760" spans="1:26">
      <c r="A760" s="1">
        <v>44300</v>
      </c>
      <c r="B760" s="2">
        <v>202104141203</v>
      </c>
      <c r="C760" t="s">
        <v>18</v>
      </c>
      <c r="D760" t="s">
        <v>5358</v>
      </c>
      <c r="E760" t="s">
        <v>3648</v>
      </c>
      <c r="F760" t="s">
        <v>19</v>
      </c>
      <c r="G760" t="s">
        <v>1476</v>
      </c>
      <c r="H760" s="3">
        <v>4714781021012</v>
      </c>
      <c r="I760" t="s">
        <v>1308</v>
      </c>
      <c r="J760" t="s">
        <v>1475</v>
      </c>
      <c r="K760">
        <v>1</v>
      </c>
      <c r="L760">
        <v>99</v>
      </c>
      <c r="N760" t="s">
        <v>939</v>
      </c>
      <c r="P760" s="6">
        <v>966</v>
      </c>
      <c r="Q760" s="6" t="s">
        <v>1476</v>
      </c>
      <c r="R760" s="6" t="s">
        <v>1477</v>
      </c>
      <c r="T760" s="6">
        <v>163718</v>
      </c>
      <c r="U760" s="6" t="s">
        <v>2477</v>
      </c>
      <c r="V760" s="6" t="s">
        <v>2478</v>
      </c>
      <c r="W760" s="6"/>
      <c r="X760" s="6"/>
      <c r="Y760" s="6"/>
      <c r="Z760" t="s">
        <v>3646</v>
      </c>
    </row>
    <row r="761" spans="1:26">
      <c r="A761" s="1">
        <v>44300</v>
      </c>
      <c r="B761" s="2">
        <v>202104141203</v>
      </c>
      <c r="C761" t="s">
        <v>18</v>
      </c>
      <c r="D761" t="s">
        <v>5358</v>
      </c>
      <c r="E761" t="s">
        <v>3648</v>
      </c>
      <c r="F761" t="s">
        <v>19</v>
      </c>
      <c r="G761" t="s">
        <v>1476</v>
      </c>
      <c r="H761" s="3">
        <v>4714781020954</v>
      </c>
      <c r="I761" t="s">
        <v>1468</v>
      </c>
      <c r="J761" t="s">
        <v>425</v>
      </c>
      <c r="K761">
        <v>1</v>
      </c>
      <c r="L761">
        <v>145</v>
      </c>
      <c r="N761" t="s">
        <v>1497</v>
      </c>
      <c r="P761" s="6">
        <v>966</v>
      </c>
      <c r="Q761" s="6" t="s">
        <v>1476</v>
      </c>
      <c r="R761" s="6" t="s">
        <v>1477</v>
      </c>
      <c r="T761" s="6">
        <v>163718</v>
      </c>
      <c r="U761" s="6" t="s">
        <v>2477</v>
      </c>
      <c r="V761" s="6" t="s">
        <v>2478</v>
      </c>
      <c r="W761" s="6"/>
      <c r="X761" s="6"/>
      <c r="Y761" s="6"/>
      <c r="Z761" t="s">
        <v>3646</v>
      </c>
    </row>
    <row r="762" spans="1:26">
      <c r="A762" s="1">
        <v>44300</v>
      </c>
      <c r="B762" s="2">
        <v>202104141203</v>
      </c>
      <c r="C762" t="s">
        <v>18</v>
      </c>
      <c r="D762" t="s">
        <v>5358</v>
      </c>
      <c r="E762" t="s">
        <v>3648</v>
      </c>
      <c r="F762" t="s">
        <v>19</v>
      </c>
      <c r="G762" t="s">
        <v>1476</v>
      </c>
      <c r="H762" s="3">
        <v>4714781020787</v>
      </c>
      <c r="I762" t="s">
        <v>5159</v>
      </c>
      <c r="J762" t="s">
        <v>425</v>
      </c>
      <c r="K762">
        <v>3</v>
      </c>
      <c r="L762">
        <v>405</v>
      </c>
      <c r="N762" t="s">
        <v>1979</v>
      </c>
      <c r="P762" s="6">
        <v>966</v>
      </c>
      <c r="Q762" s="6" t="s">
        <v>1476</v>
      </c>
      <c r="R762" s="6" t="s">
        <v>1477</v>
      </c>
      <c r="T762" s="6">
        <v>163718</v>
      </c>
      <c r="U762" s="6" t="s">
        <v>2477</v>
      </c>
      <c r="V762" s="6" t="s">
        <v>2478</v>
      </c>
      <c r="W762" s="6"/>
      <c r="X762" s="6"/>
      <c r="Y762" s="6"/>
      <c r="Z762" t="s">
        <v>3646</v>
      </c>
    </row>
    <row r="763" spans="1:26">
      <c r="A763" s="1">
        <v>44300</v>
      </c>
      <c r="B763" s="2">
        <v>202104141203</v>
      </c>
      <c r="C763" t="s">
        <v>18</v>
      </c>
      <c r="D763" t="s">
        <v>5358</v>
      </c>
      <c r="E763" t="s">
        <v>3648</v>
      </c>
      <c r="F763" t="s">
        <v>19</v>
      </c>
      <c r="G763" t="s">
        <v>1476</v>
      </c>
      <c r="H763" s="3">
        <v>4714781020152</v>
      </c>
      <c r="I763" t="s">
        <v>1467</v>
      </c>
      <c r="J763" t="s">
        <v>425</v>
      </c>
      <c r="K763">
        <v>1</v>
      </c>
      <c r="L763">
        <v>59</v>
      </c>
      <c r="N763" t="s">
        <v>282</v>
      </c>
      <c r="P763" s="6">
        <v>966</v>
      </c>
      <c r="Q763" s="6" t="s">
        <v>1476</v>
      </c>
      <c r="R763" s="6" t="s">
        <v>1477</v>
      </c>
      <c r="T763" s="6">
        <v>163718</v>
      </c>
      <c r="U763" s="6" t="s">
        <v>2477</v>
      </c>
      <c r="V763" s="6" t="s">
        <v>2478</v>
      </c>
      <c r="W763" s="6"/>
      <c r="X763" s="6"/>
      <c r="Y763" s="6"/>
      <c r="Z763" t="s">
        <v>3646</v>
      </c>
    </row>
    <row r="764" spans="1:26">
      <c r="A764" s="1">
        <v>44300</v>
      </c>
      <c r="B764" s="2">
        <v>202104141203</v>
      </c>
      <c r="C764" t="s">
        <v>18</v>
      </c>
      <c r="D764" t="s">
        <v>5358</v>
      </c>
      <c r="E764" t="s">
        <v>3648</v>
      </c>
      <c r="F764" t="s">
        <v>19</v>
      </c>
      <c r="G764" t="s">
        <v>1476</v>
      </c>
      <c r="H764" s="3">
        <v>4714781021227</v>
      </c>
      <c r="I764" t="s">
        <v>859</v>
      </c>
      <c r="J764" t="s">
        <v>425</v>
      </c>
      <c r="K764">
        <v>1</v>
      </c>
      <c r="L764">
        <v>59</v>
      </c>
      <c r="N764" t="s">
        <v>1890</v>
      </c>
      <c r="P764" s="6">
        <v>966</v>
      </c>
      <c r="Q764" s="6" t="s">
        <v>1476</v>
      </c>
      <c r="R764" s="6" t="s">
        <v>1477</v>
      </c>
      <c r="T764" s="6">
        <v>163718</v>
      </c>
      <c r="U764" s="6" t="s">
        <v>2477</v>
      </c>
      <c r="V764" s="6" t="s">
        <v>2478</v>
      </c>
      <c r="W764" s="6"/>
      <c r="X764" s="6"/>
      <c r="Y764" s="6"/>
      <c r="Z764" t="s">
        <v>3646</v>
      </c>
    </row>
    <row r="765" spans="1:26">
      <c r="A765" s="1">
        <v>44300</v>
      </c>
      <c r="B765" s="2">
        <v>202104141204</v>
      </c>
      <c r="C765" t="s">
        <v>18</v>
      </c>
      <c r="D765" t="s">
        <v>5359</v>
      </c>
      <c r="E765" t="s">
        <v>3652</v>
      </c>
      <c r="F765" t="s">
        <v>19</v>
      </c>
      <c r="G765" t="s">
        <v>1940</v>
      </c>
      <c r="H765" s="3">
        <v>4714781020510</v>
      </c>
      <c r="I765" t="s">
        <v>1467</v>
      </c>
      <c r="J765" t="s">
        <v>425</v>
      </c>
      <c r="K765">
        <v>2</v>
      </c>
      <c r="L765">
        <v>495</v>
      </c>
      <c r="N765" t="s">
        <v>1902</v>
      </c>
      <c r="P765" s="6">
        <v>2061</v>
      </c>
      <c r="Q765" s="6" t="s">
        <v>1940</v>
      </c>
      <c r="R765" s="6" t="s">
        <v>1048</v>
      </c>
      <c r="T765" s="6"/>
      <c r="U765" s="6"/>
      <c r="V765" s="6"/>
      <c r="W765" s="6">
        <v>220</v>
      </c>
      <c r="X765" s="6" t="s">
        <v>3653</v>
      </c>
      <c r="Y765" s="6"/>
      <c r="Z765" t="s">
        <v>3650</v>
      </c>
    </row>
    <row r="766" spans="1:26">
      <c r="A766" s="1">
        <v>44300</v>
      </c>
      <c r="B766" s="2">
        <v>202104141204</v>
      </c>
      <c r="C766" t="s">
        <v>18</v>
      </c>
      <c r="D766" t="s">
        <v>5359</v>
      </c>
      <c r="E766" t="s">
        <v>3652</v>
      </c>
      <c r="F766" t="s">
        <v>19</v>
      </c>
      <c r="G766" t="s">
        <v>1940</v>
      </c>
      <c r="H766" s="3" t="s">
        <v>128</v>
      </c>
      <c r="I766" t="s">
        <v>865</v>
      </c>
      <c r="J766" t="s">
        <v>1475</v>
      </c>
      <c r="K766">
        <v>2</v>
      </c>
      <c r="L766">
        <v>280</v>
      </c>
      <c r="N766" t="s">
        <v>289</v>
      </c>
      <c r="P766" s="6">
        <v>2061</v>
      </c>
      <c r="Q766" s="6" t="s">
        <v>1940</v>
      </c>
      <c r="R766" s="6" t="s">
        <v>1048</v>
      </c>
      <c r="T766" s="6"/>
      <c r="U766" s="6"/>
      <c r="V766" s="6"/>
      <c r="W766" s="6">
        <v>220</v>
      </c>
      <c r="X766" s="6" t="s">
        <v>3653</v>
      </c>
      <c r="Y766" s="6"/>
      <c r="Z766" t="s">
        <v>3650</v>
      </c>
    </row>
    <row r="767" spans="1:26">
      <c r="A767" s="1">
        <v>44300</v>
      </c>
      <c r="B767" s="2">
        <v>202104141204</v>
      </c>
      <c r="C767" t="s">
        <v>18</v>
      </c>
      <c r="D767" t="s">
        <v>5359</v>
      </c>
      <c r="E767" t="s">
        <v>3652</v>
      </c>
      <c r="F767" t="s">
        <v>19</v>
      </c>
      <c r="G767" t="s">
        <v>1940</v>
      </c>
      <c r="H767" s="3" t="s">
        <v>127</v>
      </c>
      <c r="I767" t="s">
        <v>5159</v>
      </c>
      <c r="J767" t="s">
        <v>1475</v>
      </c>
      <c r="K767">
        <v>2</v>
      </c>
      <c r="L767">
        <v>280</v>
      </c>
      <c r="N767" t="s">
        <v>287</v>
      </c>
      <c r="P767" s="6">
        <v>2061</v>
      </c>
      <c r="Q767" s="6" t="s">
        <v>1940</v>
      </c>
      <c r="R767" s="6" t="s">
        <v>1048</v>
      </c>
      <c r="T767" s="6"/>
      <c r="U767" s="6"/>
      <c r="V767" s="6"/>
      <c r="W767" s="6">
        <v>220</v>
      </c>
      <c r="X767" s="6" t="s">
        <v>3653</v>
      </c>
      <c r="Y767" s="6"/>
      <c r="Z767" t="s">
        <v>3650</v>
      </c>
    </row>
    <row r="768" spans="1:26">
      <c r="A768" s="1">
        <v>44300</v>
      </c>
      <c r="B768" s="2">
        <v>202104141204</v>
      </c>
      <c r="C768" t="s">
        <v>18</v>
      </c>
      <c r="D768" t="s">
        <v>5359</v>
      </c>
      <c r="E768" t="s">
        <v>3652</v>
      </c>
      <c r="F768" t="s">
        <v>19</v>
      </c>
      <c r="G768" t="s">
        <v>1940</v>
      </c>
      <c r="H768" s="3">
        <v>4714781020954</v>
      </c>
      <c r="I768" t="s">
        <v>1468</v>
      </c>
      <c r="J768" t="s">
        <v>425</v>
      </c>
      <c r="K768">
        <v>2</v>
      </c>
      <c r="L768">
        <v>298</v>
      </c>
      <c r="N768" t="s">
        <v>1523</v>
      </c>
      <c r="P768" s="6">
        <v>2061</v>
      </c>
      <c r="Q768" s="6" t="s">
        <v>1940</v>
      </c>
      <c r="R768" s="6" t="s">
        <v>1048</v>
      </c>
      <c r="T768" s="6"/>
      <c r="U768" s="6"/>
      <c r="V768" s="6"/>
      <c r="W768" s="6">
        <v>220</v>
      </c>
      <c r="X768" s="6" t="s">
        <v>3653</v>
      </c>
      <c r="Y768" s="6"/>
      <c r="Z768" t="s">
        <v>3650</v>
      </c>
    </row>
    <row r="769" spans="1:26">
      <c r="A769" s="1">
        <v>44300</v>
      </c>
      <c r="B769" s="2">
        <v>202104141204</v>
      </c>
      <c r="C769" t="s">
        <v>18</v>
      </c>
      <c r="D769" t="s">
        <v>5359</v>
      </c>
      <c r="E769" t="s">
        <v>3652</v>
      </c>
      <c r="F769" t="s">
        <v>19</v>
      </c>
      <c r="G769" t="s">
        <v>1940</v>
      </c>
      <c r="H769" s="3">
        <v>4714781020282</v>
      </c>
      <c r="I769" t="s">
        <v>2424</v>
      </c>
      <c r="J769" t="s">
        <v>425</v>
      </c>
      <c r="K769">
        <v>1</v>
      </c>
      <c r="L769">
        <v>299</v>
      </c>
      <c r="N769" t="s">
        <v>1913</v>
      </c>
      <c r="P769" s="6">
        <v>2061</v>
      </c>
      <c r="Q769" s="6" t="s">
        <v>1940</v>
      </c>
      <c r="R769" s="6" t="s">
        <v>1048</v>
      </c>
      <c r="T769" s="6"/>
      <c r="U769" s="6"/>
      <c r="V769" s="6"/>
      <c r="W769" s="6">
        <v>220</v>
      </c>
      <c r="X769" s="6" t="s">
        <v>3653</v>
      </c>
      <c r="Y769" s="6"/>
      <c r="Z769" t="s">
        <v>3650</v>
      </c>
    </row>
    <row r="770" spans="1:26">
      <c r="A770" s="1">
        <v>44300</v>
      </c>
      <c r="B770" s="2">
        <v>202104141204</v>
      </c>
      <c r="C770" t="s">
        <v>18</v>
      </c>
      <c r="D770" t="s">
        <v>5359</v>
      </c>
      <c r="E770" t="s">
        <v>3652</v>
      </c>
      <c r="F770" t="s">
        <v>19</v>
      </c>
      <c r="G770" t="s">
        <v>1940</v>
      </c>
      <c r="H770" s="3" t="s">
        <v>90</v>
      </c>
      <c r="I770" t="s">
        <v>1467</v>
      </c>
      <c r="J770" t="s">
        <v>1475</v>
      </c>
      <c r="K770">
        <v>3</v>
      </c>
      <c r="L770">
        <v>150</v>
      </c>
      <c r="N770" t="s">
        <v>282</v>
      </c>
      <c r="P770" s="6">
        <v>2061</v>
      </c>
      <c r="Q770" s="6" t="s">
        <v>1940</v>
      </c>
      <c r="R770" s="6" t="s">
        <v>1048</v>
      </c>
      <c r="T770" s="6"/>
      <c r="U770" s="6"/>
      <c r="V770" s="6"/>
      <c r="W770" s="6">
        <v>220</v>
      </c>
      <c r="X770" s="6" t="s">
        <v>3653</v>
      </c>
      <c r="Y770" s="6"/>
      <c r="Z770" t="s">
        <v>3650</v>
      </c>
    </row>
    <row r="771" spans="1:26">
      <c r="A771" s="1">
        <v>44300</v>
      </c>
      <c r="B771" s="2">
        <v>202104141204</v>
      </c>
      <c r="C771" t="s">
        <v>18</v>
      </c>
      <c r="D771" t="s">
        <v>5359</v>
      </c>
      <c r="E771" t="s">
        <v>3652</v>
      </c>
      <c r="F771" t="s">
        <v>19</v>
      </c>
      <c r="G771" t="s">
        <v>1940</v>
      </c>
      <c r="H771" s="3" t="s">
        <v>92</v>
      </c>
      <c r="I771" t="s">
        <v>135</v>
      </c>
      <c r="J771" t="s">
        <v>1475</v>
      </c>
      <c r="K771">
        <v>3</v>
      </c>
      <c r="L771">
        <v>150</v>
      </c>
      <c r="N771" t="s">
        <v>195</v>
      </c>
      <c r="P771" s="6">
        <v>2061</v>
      </c>
      <c r="Q771" s="6" t="s">
        <v>1940</v>
      </c>
      <c r="R771" s="6" t="s">
        <v>1048</v>
      </c>
      <c r="T771" s="6"/>
      <c r="U771" s="6"/>
      <c r="V771" s="6"/>
      <c r="W771" s="6">
        <v>220</v>
      </c>
      <c r="X771" s="6" t="s">
        <v>3653</v>
      </c>
      <c r="Y771" s="6"/>
      <c r="Z771" t="s">
        <v>3650</v>
      </c>
    </row>
    <row r="772" spans="1:26">
      <c r="A772" s="1">
        <v>44300</v>
      </c>
      <c r="B772" s="2">
        <v>202104141204</v>
      </c>
      <c r="C772" t="s">
        <v>18</v>
      </c>
      <c r="D772" t="s">
        <v>5359</v>
      </c>
      <c r="E772" t="s">
        <v>3652</v>
      </c>
      <c r="F772" t="s">
        <v>19</v>
      </c>
      <c r="G772" t="s">
        <v>1940</v>
      </c>
      <c r="H772" s="3">
        <v>4714781020794</v>
      </c>
      <c r="I772" t="s">
        <v>135</v>
      </c>
      <c r="J772" t="s">
        <v>425</v>
      </c>
      <c r="K772">
        <v>1</v>
      </c>
      <c r="L772">
        <v>109</v>
      </c>
      <c r="N772" t="s">
        <v>1954</v>
      </c>
      <c r="P772" s="6">
        <v>2061</v>
      </c>
      <c r="Q772" s="6" t="s">
        <v>1940</v>
      </c>
      <c r="R772" s="6" t="s">
        <v>1048</v>
      </c>
      <c r="T772" s="6"/>
      <c r="U772" s="6"/>
      <c r="V772" s="6"/>
      <c r="W772" s="6">
        <v>220</v>
      </c>
      <c r="X772" s="6" t="s">
        <v>3653</v>
      </c>
      <c r="Y772" s="6"/>
      <c r="Z772" t="s">
        <v>3650</v>
      </c>
    </row>
    <row r="773" spans="1:26">
      <c r="A773" s="1">
        <v>44300</v>
      </c>
      <c r="B773" s="2">
        <v>202104141205</v>
      </c>
      <c r="C773" t="s">
        <v>18</v>
      </c>
      <c r="D773" t="s">
        <v>5360</v>
      </c>
      <c r="E773" t="s">
        <v>3657</v>
      </c>
      <c r="F773" t="s">
        <v>19</v>
      </c>
      <c r="G773" t="s">
        <v>1476</v>
      </c>
      <c r="H773" s="3" t="s">
        <v>25</v>
      </c>
      <c r="I773" t="s">
        <v>1301</v>
      </c>
      <c r="J773" t="s">
        <v>1475</v>
      </c>
      <c r="K773">
        <v>1</v>
      </c>
      <c r="L773">
        <v>296</v>
      </c>
      <c r="N773" t="s">
        <v>26</v>
      </c>
      <c r="P773" s="6">
        <v>888</v>
      </c>
      <c r="Q773" s="6" t="s">
        <v>1476</v>
      </c>
      <c r="R773" s="6" t="s">
        <v>1477</v>
      </c>
      <c r="T773" s="6">
        <v>138170</v>
      </c>
      <c r="U773" s="6" t="s">
        <v>2463</v>
      </c>
      <c r="V773" s="6" t="s">
        <v>2464</v>
      </c>
      <c r="W773" s="6"/>
      <c r="X773" s="6"/>
      <c r="Y773" s="6"/>
      <c r="Z773" t="s">
        <v>3655</v>
      </c>
    </row>
    <row r="774" spans="1:26">
      <c r="A774" s="1">
        <v>44300</v>
      </c>
      <c r="B774" s="2">
        <v>202104141205</v>
      </c>
      <c r="C774" t="s">
        <v>18</v>
      </c>
      <c r="D774" t="s">
        <v>5360</v>
      </c>
      <c r="E774" t="s">
        <v>3657</v>
      </c>
      <c r="F774" t="s">
        <v>19</v>
      </c>
      <c r="G774" t="s">
        <v>1476</v>
      </c>
      <c r="H774" s="3" t="s">
        <v>27</v>
      </c>
      <c r="I774" t="s">
        <v>1230</v>
      </c>
      <c r="J774" t="s">
        <v>1475</v>
      </c>
      <c r="K774">
        <v>1</v>
      </c>
      <c r="L774">
        <v>296</v>
      </c>
      <c r="N774" t="s">
        <v>28</v>
      </c>
      <c r="P774" s="6">
        <v>888</v>
      </c>
      <c r="Q774" s="6" t="s">
        <v>1476</v>
      </c>
      <c r="R774" s="6" t="s">
        <v>1477</v>
      </c>
      <c r="T774" s="6">
        <v>138170</v>
      </c>
      <c r="U774" s="6" t="s">
        <v>2463</v>
      </c>
      <c r="V774" s="6" t="s">
        <v>2464</v>
      </c>
      <c r="W774" s="6"/>
      <c r="X774" s="6"/>
      <c r="Y774" s="6"/>
      <c r="Z774" t="s">
        <v>3655</v>
      </c>
    </row>
    <row r="775" spans="1:26">
      <c r="A775" s="1">
        <v>44300</v>
      </c>
      <c r="B775" s="2">
        <v>202104141205</v>
      </c>
      <c r="C775" t="s">
        <v>18</v>
      </c>
      <c r="D775" t="s">
        <v>5360</v>
      </c>
      <c r="E775" t="s">
        <v>3657</v>
      </c>
      <c r="F775" t="s">
        <v>19</v>
      </c>
      <c r="G775" t="s">
        <v>1476</v>
      </c>
      <c r="H775" s="3" t="s">
        <v>23</v>
      </c>
      <c r="I775" t="s">
        <v>1230</v>
      </c>
      <c r="J775" t="s">
        <v>1475</v>
      </c>
      <c r="K775">
        <v>1</v>
      </c>
      <c r="L775">
        <v>296</v>
      </c>
      <c r="N775" t="s">
        <v>24</v>
      </c>
      <c r="P775" s="6">
        <v>888</v>
      </c>
      <c r="Q775" s="6" t="s">
        <v>1476</v>
      </c>
      <c r="R775" s="6" t="s">
        <v>1477</v>
      </c>
      <c r="T775" s="6">
        <v>138170</v>
      </c>
      <c r="U775" s="6" t="s">
        <v>2463</v>
      </c>
      <c r="V775" s="6" t="s">
        <v>2464</v>
      </c>
      <c r="W775" s="6"/>
      <c r="X775" s="6"/>
      <c r="Y775" s="6"/>
      <c r="Z775" t="s">
        <v>3655</v>
      </c>
    </row>
    <row r="776" spans="1:26">
      <c r="A776" s="1">
        <v>44300</v>
      </c>
      <c r="B776" s="2">
        <v>202104141206</v>
      </c>
      <c r="C776" t="s">
        <v>18</v>
      </c>
      <c r="D776" t="s">
        <v>5361</v>
      </c>
      <c r="E776" t="s">
        <v>3661</v>
      </c>
      <c r="F776" t="s">
        <v>19</v>
      </c>
      <c r="G776" t="s">
        <v>1940</v>
      </c>
      <c r="H776" s="3">
        <v>4714781021463</v>
      </c>
      <c r="I776" t="s">
        <v>1301</v>
      </c>
      <c r="J776" t="s">
        <v>425</v>
      </c>
      <c r="K776">
        <v>2</v>
      </c>
      <c r="L776">
        <v>163</v>
      </c>
      <c r="N776" t="s">
        <v>3102</v>
      </c>
      <c r="P776" s="6">
        <v>1210</v>
      </c>
      <c r="Q776" s="6" t="s">
        <v>1940</v>
      </c>
      <c r="R776" s="6" t="s">
        <v>1495</v>
      </c>
      <c r="T776" s="6"/>
      <c r="U776" s="6"/>
      <c r="V776" s="6"/>
      <c r="W776" s="6">
        <v>241</v>
      </c>
      <c r="X776" s="6" t="s">
        <v>3662</v>
      </c>
      <c r="Y776" s="6"/>
      <c r="Z776" t="s">
        <v>3659</v>
      </c>
    </row>
    <row r="777" spans="1:26">
      <c r="A777" s="1">
        <v>44300</v>
      </c>
      <c r="B777" s="2">
        <v>202104141206</v>
      </c>
      <c r="C777" t="s">
        <v>18</v>
      </c>
      <c r="D777" t="s">
        <v>5361</v>
      </c>
      <c r="E777" t="s">
        <v>3661</v>
      </c>
      <c r="F777" t="s">
        <v>19</v>
      </c>
      <c r="G777" t="s">
        <v>1940</v>
      </c>
      <c r="H777" s="3">
        <v>4714781021715</v>
      </c>
      <c r="I777" t="s">
        <v>1813</v>
      </c>
      <c r="J777" t="s">
        <v>425</v>
      </c>
      <c r="K777">
        <v>1</v>
      </c>
      <c r="L777">
        <v>299</v>
      </c>
      <c r="N777" t="s">
        <v>2415</v>
      </c>
      <c r="P777" s="6">
        <v>1210</v>
      </c>
      <c r="Q777" s="6" t="s">
        <v>1940</v>
      </c>
      <c r="R777" s="6" t="s">
        <v>1495</v>
      </c>
      <c r="T777" s="6"/>
      <c r="U777" s="6"/>
      <c r="V777" s="6"/>
      <c r="W777" s="6">
        <v>241</v>
      </c>
      <c r="X777" s="6" t="s">
        <v>3662</v>
      </c>
      <c r="Y777" s="6"/>
      <c r="Z777" t="s">
        <v>3659</v>
      </c>
    </row>
    <row r="778" spans="1:26">
      <c r="A778" s="1">
        <v>44300</v>
      </c>
      <c r="B778" s="2">
        <v>202104141206</v>
      </c>
      <c r="C778" t="s">
        <v>18</v>
      </c>
      <c r="D778" t="s">
        <v>5361</v>
      </c>
      <c r="E778" t="s">
        <v>3661</v>
      </c>
      <c r="F778" t="s">
        <v>19</v>
      </c>
      <c r="G778" t="s">
        <v>1940</v>
      </c>
      <c r="H778" s="3" t="s">
        <v>33</v>
      </c>
      <c r="I778" t="s">
        <v>1229</v>
      </c>
      <c r="J778" t="s">
        <v>1475</v>
      </c>
      <c r="K778">
        <v>1</v>
      </c>
      <c r="L778">
        <v>173</v>
      </c>
      <c r="N778" t="s">
        <v>34</v>
      </c>
      <c r="P778" s="6">
        <v>1210</v>
      </c>
      <c r="Q778" s="6" t="s">
        <v>1940</v>
      </c>
      <c r="R778" s="6" t="s">
        <v>1495</v>
      </c>
      <c r="T778" s="6"/>
      <c r="U778" s="6"/>
      <c r="V778" s="6"/>
      <c r="W778" s="6">
        <v>241</v>
      </c>
      <c r="X778" s="6" t="s">
        <v>3662</v>
      </c>
      <c r="Y778" s="6"/>
      <c r="Z778" t="s">
        <v>3659</v>
      </c>
    </row>
    <row r="779" spans="1:26">
      <c r="A779" s="1">
        <v>44300</v>
      </c>
      <c r="B779" s="2">
        <v>202104141206</v>
      </c>
      <c r="C779" t="s">
        <v>18</v>
      </c>
      <c r="D779" t="s">
        <v>5361</v>
      </c>
      <c r="E779" t="s">
        <v>3661</v>
      </c>
      <c r="F779" t="s">
        <v>19</v>
      </c>
      <c r="G779" t="s">
        <v>1940</v>
      </c>
      <c r="H779" s="3" t="s">
        <v>29</v>
      </c>
      <c r="I779" t="s">
        <v>2424</v>
      </c>
      <c r="J779" t="s">
        <v>1475</v>
      </c>
      <c r="K779">
        <v>1</v>
      </c>
      <c r="L779">
        <v>288</v>
      </c>
      <c r="N779" t="s">
        <v>30</v>
      </c>
      <c r="P779" s="6">
        <v>1210</v>
      </c>
      <c r="Q779" s="6" t="s">
        <v>1940</v>
      </c>
      <c r="R779" s="6" t="s">
        <v>1495</v>
      </c>
      <c r="T779" s="6"/>
      <c r="U779" s="6"/>
      <c r="V779" s="6"/>
      <c r="W779" s="6">
        <v>241</v>
      </c>
      <c r="X779" s="6" t="s">
        <v>3662</v>
      </c>
      <c r="Y779" s="6"/>
      <c r="Z779" t="s">
        <v>3659</v>
      </c>
    </row>
    <row r="780" spans="1:26">
      <c r="A780" s="1">
        <v>44300</v>
      </c>
      <c r="B780" s="2">
        <v>202104141206</v>
      </c>
      <c r="C780" t="s">
        <v>18</v>
      </c>
      <c r="D780" t="s">
        <v>5361</v>
      </c>
      <c r="E780" t="s">
        <v>3661</v>
      </c>
      <c r="F780" t="s">
        <v>19</v>
      </c>
      <c r="G780" t="s">
        <v>1940</v>
      </c>
      <c r="H780" s="3" t="s">
        <v>23</v>
      </c>
      <c r="I780" t="s">
        <v>1230</v>
      </c>
      <c r="J780" t="s">
        <v>1475</v>
      </c>
      <c r="K780">
        <v>1</v>
      </c>
      <c r="L780">
        <v>287</v>
      </c>
      <c r="N780" t="s">
        <v>24</v>
      </c>
      <c r="P780" s="6">
        <v>1210</v>
      </c>
      <c r="Q780" s="6" t="s">
        <v>1940</v>
      </c>
      <c r="R780" s="6" t="s">
        <v>1495</v>
      </c>
      <c r="T780" s="6"/>
      <c r="U780" s="6"/>
      <c r="V780" s="6"/>
      <c r="W780" s="6">
        <v>241</v>
      </c>
      <c r="X780" s="6" t="s">
        <v>3662</v>
      </c>
      <c r="Y780" s="6"/>
      <c r="Z780" t="s">
        <v>3659</v>
      </c>
    </row>
    <row r="781" spans="1:26">
      <c r="A781" s="1">
        <v>44300</v>
      </c>
      <c r="B781" s="2">
        <v>202104141207</v>
      </c>
      <c r="C781" t="s">
        <v>18</v>
      </c>
      <c r="D781" t="s">
        <v>5362</v>
      </c>
      <c r="E781" t="s">
        <v>3666</v>
      </c>
      <c r="F781" t="s">
        <v>19</v>
      </c>
      <c r="G781" t="s">
        <v>1476</v>
      </c>
      <c r="H781" s="3" t="s">
        <v>420</v>
      </c>
      <c r="I781" t="s">
        <v>1385</v>
      </c>
      <c r="J781" t="s">
        <v>1475</v>
      </c>
      <c r="K781">
        <v>2</v>
      </c>
      <c r="L781">
        <v>199</v>
      </c>
      <c r="N781" t="s">
        <v>941</v>
      </c>
      <c r="P781" s="6">
        <v>1597</v>
      </c>
      <c r="Q781" s="6" t="s">
        <v>1476</v>
      </c>
      <c r="R781" s="6" t="s">
        <v>1477</v>
      </c>
      <c r="T781" s="6">
        <v>111795</v>
      </c>
      <c r="U781" s="6" t="s">
        <v>3667</v>
      </c>
      <c r="V781" s="6" t="s">
        <v>3668</v>
      </c>
      <c r="W781" s="6"/>
      <c r="X781" s="6"/>
      <c r="Y781" s="6"/>
      <c r="Z781" t="s">
        <v>3664</v>
      </c>
    </row>
    <row r="782" spans="1:26">
      <c r="A782" s="1">
        <v>44300</v>
      </c>
      <c r="B782" s="2">
        <v>202104141207</v>
      </c>
      <c r="C782" t="s">
        <v>18</v>
      </c>
      <c r="D782" t="s">
        <v>5362</v>
      </c>
      <c r="E782" t="s">
        <v>3666</v>
      </c>
      <c r="F782" t="s">
        <v>19</v>
      </c>
      <c r="G782" t="s">
        <v>1476</v>
      </c>
      <c r="H782" s="3">
        <v>4714781021012</v>
      </c>
      <c r="I782" t="s">
        <v>1308</v>
      </c>
      <c r="J782" t="s">
        <v>1475</v>
      </c>
      <c r="K782">
        <v>1</v>
      </c>
      <c r="L782">
        <v>99</v>
      </c>
      <c r="N782" t="s">
        <v>939</v>
      </c>
      <c r="P782" s="6">
        <v>1597</v>
      </c>
      <c r="Q782" s="6" t="s">
        <v>1476</v>
      </c>
      <c r="R782" s="6" t="s">
        <v>1477</v>
      </c>
      <c r="T782" s="6">
        <v>111795</v>
      </c>
      <c r="U782" s="6" t="s">
        <v>3667</v>
      </c>
      <c r="V782" s="6" t="s">
        <v>3668</v>
      </c>
      <c r="W782" s="6"/>
      <c r="X782" s="6"/>
      <c r="Y782" s="6"/>
      <c r="Z782" t="s">
        <v>3664</v>
      </c>
    </row>
    <row r="783" spans="1:26">
      <c r="A783" s="1">
        <v>44300</v>
      </c>
      <c r="B783" s="2">
        <v>202104141207</v>
      </c>
      <c r="C783" t="s">
        <v>18</v>
      </c>
      <c r="D783" t="s">
        <v>5362</v>
      </c>
      <c r="E783" t="s">
        <v>3666</v>
      </c>
      <c r="F783" t="s">
        <v>19</v>
      </c>
      <c r="G783" t="s">
        <v>1476</v>
      </c>
      <c r="H783" s="3" t="s">
        <v>35</v>
      </c>
      <c r="I783" t="s">
        <v>1171</v>
      </c>
      <c r="J783" t="s">
        <v>1475</v>
      </c>
      <c r="K783">
        <v>3</v>
      </c>
      <c r="L783">
        <v>450</v>
      </c>
      <c r="N783" t="s">
        <v>36</v>
      </c>
      <c r="P783" s="6">
        <v>1597</v>
      </c>
      <c r="Q783" s="6" t="s">
        <v>1476</v>
      </c>
      <c r="R783" s="6" t="s">
        <v>1477</v>
      </c>
      <c r="T783" s="6">
        <v>111795</v>
      </c>
      <c r="U783" s="6" t="s">
        <v>3667</v>
      </c>
      <c r="V783" s="6" t="s">
        <v>3668</v>
      </c>
      <c r="W783" s="6"/>
      <c r="X783" s="6"/>
      <c r="Y783" s="6"/>
      <c r="Z783" t="s">
        <v>3664</v>
      </c>
    </row>
    <row r="784" spans="1:26">
      <c r="A784" s="1">
        <v>44300</v>
      </c>
      <c r="B784" s="2">
        <v>202104141207</v>
      </c>
      <c r="C784" t="s">
        <v>18</v>
      </c>
      <c r="D784" t="s">
        <v>5362</v>
      </c>
      <c r="E784" t="s">
        <v>3666</v>
      </c>
      <c r="F784" t="s">
        <v>19</v>
      </c>
      <c r="G784" t="s">
        <v>1476</v>
      </c>
      <c r="H784" s="3" t="s">
        <v>33</v>
      </c>
      <c r="I784" t="s">
        <v>1229</v>
      </c>
      <c r="J784" t="s">
        <v>1475</v>
      </c>
      <c r="K784">
        <v>2</v>
      </c>
      <c r="L784">
        <v>300</v>
      </c>
      <c r="N784" t="s">
        <v>34</v>
      </c>
      <c r="P784" s="6">
        <v>1597</v>
      </c>
      <c r="Q784" s="6" t="s">
        <v>1476</v>
      </c>
      <c r="R784" s="6" t="s">
        <v>1477</v>
      </c>
      <c r="T784" s="6">
        <v>111795</v>
      </c>
      <c r="U784" s="6" t="s">
        <v>3667</v>
      </c>
      <c r="V784" s="6" t="s">
        <v>3668</v>
      </c>
      <c r="W784" s="6"/>
      <c r="X784" s="6"/>
      <c r="Y784" s="6"/>
      <c r="Z784" t="s">
        <v>3664</v>
      </c>
    </row>
    <row r="785" spans="1:26">
      <c r="A785" s="1">
        <v>44300</v>
      </c>
      <c r="B785" s="2">
        <v>202104141207</v>
      </c>
      <c r="C785" t="s">
        <v>18</v>
      </c>
      <c r="D785" t="s">
        <v>5362</v>
      </c>
      <c r="E785" t="s">
        <v>3666</v>
      </c>
      <c r="F785" t="s">
        <v>19</v>
      </c>
      <c r="G785" t="s">
        <v>1476</v>
      </c>
      <c r="H785" s="3" t="s">
        <v>21</v>
      </c>
      <c r="I785" t="s">
        <v>1301</v>
      </c>
      <c r="J785" t="s">
        <v>1475</v>
      </c>
      <c r="K785">
        <v>1</v>
      </c>
      <c r="L785">
        <v>150</v>
      </c>
      <c r="N785" t="s">
        <v>22</v>
      </c>
      <c r="P785" s="6">
        <v>1597</v>
      </c>
      <c r="Q785" s="6" t="s">
        <v>1476</v>
      </c>
      <c r="R785" s="6" t="s">
        <v>1477</v>
      </c>
      <c r="T785" s="6">
        <v>111795</v>
      </c>
      <c r="U785" s="6" t="s">
        <v>3667</v>
      </c>
      <c r="V785" s="6" t="s">
        <v>3668</v>
      </c>
      <c r="W785" s="6"/>
      <c r="X785" s="6"/>
      <c r="Y785" s="6"/>
      <c r="Z785" t="s">
        <v>3664</v>
      </c>
    </row>
    <row r="786" spans="1:26">
      <c r="A786" s="1">
        <v>44300</v>
      </c>
      <c r="B786" s="2">
        <v>202104141207</v>
      </c>
      <c r="C786" t="s">
        <v>18</v>
      </c>
      <c r="D786" t="s">
        <v>5362</v>
      </c>
      <c r="E786" t="s">
        <v>3666</v>
      </c>
      <c r="F786" t="s">
        <v>19</v>
      </c>
      <c r="G786" t="s">
        <v>1476</v>
      </c>
      <c r="H786" s="3">
        <v>4714781021029</v>
      </c>
      <c r="I786" t="s">
        <v>1308</v>
      </c>
      <c r="J786" t="s">
        <v>1475</v>
      </c>
      <c r="K786">
        <v>3</v>
      </c>
      <c r="L786">
        <v>399</v>
      </c>
      <c r="N786" t="s">
        <v>169</v>
      </c>
      <c r="P786" s="6">
        <v>1597</v>
      </c>
      <c r="Q786" s="6" t="s">
        <v>1476</v>
      </c>
      <c r="R786" s="6" t="s">
        <v>1477</v>
      </c>
      <c r="T786" s="6">
        <v>111795</v>
      </c>
      <c r="U786" s="6" t="s">
        <v>3667</v>
      </c>
      <c r="V786" s="6" t="s">
        <v>3668</v>
      </c>
      <c r="W786" s="6"/>
      <c r="X786" s="6"/>
      <c r="Y786" s="6"/>
      <c r="Z786" t="s">
        <v>3664</v>
      </c>
    </row>
    <row r="787" spans="1:26">
      <c r="A787" s="1">
        <v>44300</v>
      </c>
      <c r="B787" s="2">
        <v>202104141208</v>
      </c>
      <c r="C787" t="s">
        <v>18</v>
      </c>
      <c r="D787" t="s">
        <v>5363</v>
      </c>
      <c r="E787" t="s">
        <v>3672</v>
      </c>
      <c r="F787" t="s">
        <v>19</v>
      </c>
      <c r="G787" t="s">
        <v>1476</v>
      </c>
      <c r="H787" s="3" t="s">
        <v>52</v>
      </c>
      <c r="I787" t="s">
        <v>1472</v>
      </c>
      <c r="J787" t="s">
        <v>1475</v>
      </c>
      <c r="K787">
        <v>1</v>
      </c>
      <c r="L787">
        <v>400</v>
      </c>
      <c r="N787" t="s">
        <v>53</v>
      </c>
      <c r="P787" s="6">
        <v>593</v>
      </c>
      <c r="Q787" s="6" t="s">
        <v>1476</v>
      </c>
      <c r="R787" s="6" t="s">
        <v>1477</v>
      </c>
      <c r="T787" s="6">
        <v>946458</v>
      </c>
      <c r="U787" s="6" t="s">
        <v>3673</v>
      </c>
      <c r="V787" s="6" t="s">
        <v>3674</v>
      </c>
      <c r="W787" s="6"/>
      <c r="X787" s="6"/>
      <c r="Y787" s="6"/>
      <c r="Z787" t="s">
        <v>3670</v>
      </c>
    </row>
    <row r="788" spans="1:26">
      <c r="A788" s="1">
        <v>44300</v>
      </c>
      <c r="B788" s="2">
        <v>202104141208</v>
      </c>
      <c r="C788" t="s">
        <v>18</v>
      </c>
      <c r="D788" t="s">
        <v>5363</v>
      </c>
      <c r="E788" t="s">
        <v>3672</v>
      </c>
      <c r="F788" t="s">
        <v>19</v>
      </c>
      <c r="G788" t="s">
        <v>1476</v>
      </c>
      <c r="H788" s="3" t="s">
        <v>44</v>
      </c>
      <c r="I788" t="s">
        <v>158</v>
      </c>
      <c r="J788" t="s">
        <v>1475</v>
      </c>
      <c r="K788">
        <v>1</v>
      </c>
      <c r="L788">
        <v>128</v>
      </c>
      <c r="N788" t="s">
        <v>45</v>
      </c>
      <c r="P788" s="6">
        <v>593</v>
      </c>
      <c r="Q788" s="6" t="s">
        <v>1476</v>
      </c>
      <c r="R788" s="6" t="s">
        <v>1477</v>
      </c>
      <c r="T788" s="6">
        <v>946458</v>
      </c>
      <c r="U788" s="6" t="s">
        <v>3673</v>
      </c>
      <c r="V788" s="6" t="s">
        <v>3674</v>
      </c>
      <c r="W788" s="6"/>
      <c r="X788" s="6"/>
      <c r="Y788" s="6"/>
      <c r="Z788" t="s">
        <v>3670</v>
      </c>
    </row>
    <row r="789" spans="1:26">
      <c r="A789" s="1">
        <v>44300</v>
      </c>
      <c r="B789" s="2">
        <v>202104141208</v>
      </c>
      <c r="C789" t="s">
        <v>18</v>
      </c>
      <c r="D789" t="s">
        <v>5363</v>
      </c>
      <c r="E789" t="s">
        <v>3672</v>
      </c>
      <c r="F789" t="s">
        <v>19</v>
      </c>
      <c r="G789" t="s">
        <v>1476</v>
      </c>
      <c r="H789" s="3" t="s">
        <v>1474</v>
      </c>
      <c r="J789" t="s">
        <v>1475</v>
      </c>
      <c r="K789">
        <v>1</v>
      </c>
      <c r="L789">
        <v>65</v>
      </c>
      <c r="P789" s="6"/>
      <c r="Q789" s="6"/>
      <c r="R789" s="6"/>
      <c r="T789" s="6"/>
      <c r="U789" s="6"/>
      <c r="V789" s="6"/>
      <c r="W789" s="6"/>
      <c r="X789" s="6"/>
      <c r="Y789" s="6"/>
      <c r="Z789"/>
    </row>
    <row r="790" spans="1:26">
      <c r="A790" s="1">
        <v>44300</v>
      </c>
      <c r="B790" s="2">
        <v>202104141209</v>
      </c>
      <c r="C790" t="s">
        <v>18</v>
      </c>
      <c r="D790" t="s">
        <v>5364</v>
      </c>
      <c r="E790" t="s">
        <v>3678</v>
      </c>
      <c r="F790" t="s">
        <v>19</v>
      </c>
      <c r="G790" t="s">
        <v>1960</v>
      </c>
      <c r="H790" s="3" t="s">
        <v>52</v>
      </c>
      <c r="I790" t="s">
        <v>1472</v>
      </c>
      <c r="J790" t="s">
        <v>1475</v>
      </c>
      <c r="K790">
        <v>1</v>
      </c>
      <c r="L790">
        <v>400</v>
      </c>
      <c r="N790" t="s">
        <v>53</v>
      </c>
      <c r="P790" s="6">
        <v>608</v>
      </c>
      <c r="Q790" s="6" t="s">
        <v>1960</v>
      </c>
      <c r="R790" s="6" t="s">
        <v>1961</v>
      </c>
      <c r="T790" s="6"/>
      <c r="U790" s="6"/>
      <c r="V790" s="6"/>
      <c r="W790" s="6">
        <v>807</v>
      </c>
      <c r="X790" s="6" t="s">
        <v>3679</v>
      </c>
      <c r="Y790" s="6"/>
      <c r="Z790" t="s">
        <v>3676</v>
      </c>
    </row>
    <row r="791" spans="1:26">
      <c r="A791" s="1">
        <v>44300</v>
      </c>
      <c r="B791" s="2">
        <v>202104141209</v>
      </c>
      <c r="C791" t="s">
        <v>18</v>
      </c>
      <c r="D791" t="s">
        <v>5364</v>
      </c>
      <c r="E791" t="s">
        <v>3678</v>
      </c>
      <c r="F791" t="s">
        <v>19</v>
      </c>
      <c r="G791" t="s">
        <v>1960</v>
      </c>
      <c r="H791" s="3" t="s">
        <v>44</v>
      </c>
      <c r="I791" t="s">
        <v>158</v>
      </c>
      <c r="J791" t="s">
        <v>1475</v>
      </c>
      <c r="K791">
        <v>1</v>
      </c>
      <c r="L791">
        <v>128</v>
      </c>
      <c r="N791" t="s">
        <v>45</v>
      </c>
      <c r="P791" s="6">
        <v>608</v>
      </c>
      <c r="Q791" s="6" t="s">
        <v>1960</v>
      </c>
      <c r="R791" s="6" t="s">
        <v>1961</v>
      </c>
      <c r="T791" s="6"/>
      <c r="U791" s="6"/>
      <c r="V791" s="6"/>
      <c r="W791" s="6">
        <v>807</v>
      </c>
      <c r="X791" s="6" t="s">
        <v>3679</v>
      </c>
      <c r="Y791" s="6"/>
      <c r="Z791" t="s">
        <v>3676</v>
      </c>
    </row>
    <row r="792" spans="1:26">
      <c r="A792" s="1">
        <v>44300</v>
      </c>
      <c r="B792" s="2">
        <v>202104141209</v>
      </c>
      <c r="C792" t="s">
        <v>18</v>
      </c>
      <c r="D792" t="s">
        <v>5364</v>
      </c>
      <c r="E792" t="s">
        <v>3678</v>
      </c>
      <c r="F792" t="s">
        <v>19</v>
      </c>
      <c r="G792" t="s">
        <v>1960</v>
      </c>
      <c r="H792" s="3" t="s">
        <v>1474</v>
      </c>
      <c r="J792" t="s">
        <v>1475</v>
      </c>
      <c r="K792">
        <v>1</v>
      </c>
      <c r="L792">
        <v>80</v>
      </c>
      <c r="P792" s="6"/>
      <c r="Q792" s="6"/>
      <c r="R792" s="6"/>
      <c r="T792" s="6"/>
      <c r="U792" s="6"/>
      <c r="V792" s="6"/>
      <c r="W792" s="6"/>
      <c r="X792" s="6"/>
      <c r="Y792" s="6"/>
      <c r="Z792"/>
    </row>
    <row r="793" spans="1:26">
      <c r="A793" s="1">
        <v>44300</v>
      </c>
      <c r="B793" s="2">
        <v>202104141210</v>
      </c>
      <c r="C793" t="s">
        <v>18</v>
      </c>
      <c r="D793" t="s">
        <v>5365</v>
      </c>
      <c r="E793" t="s">
        <v>3683</v>
      </c>
      <c r="F793" t="s">
        <v>19</v>
      </c>
      <c r="G793" t="s">
        <v>1476</v>
      </c>
      <c r="H793" s="3">
        <v>4714781020954</v>
      </c>
      <c r="I793" t="s">
        <v>1468</v>
      </c>
      <c r="J793" t="s">
        <v>425</v>
      </c>
      <c r="K793">
        <v>1</v>
      </c>
      <c r="L793">
        <v>149</v>
      </c>
      <c r="N793" t="s">
        <v>1523</v>
      </c>
      <c r="P793" s="6">
        <v>1302</v>
      </c>
      <c r="Q793" s="6" t="s">
        <v>1476</v>
      </c>
      <c r="R793" s="6" t="s">
        <v>1477</v>
      </c>
      <c r="T793" s="6">
        <v>892179</v>
      </c>
      <c r="U793" s="6" t="s">
        <v>3684</v>
      </c>
      <c r="V793" s="6" t="s">
        <v>3685</v>
      </c>
      <c r="W793" s="6"/>
      <c r="X793" s="6"/>
      <c r="Y793" s="6"/>
      <c r="Z793" t="s">
        <v>3681</v>
      </c>
    </row>
    <row r="794" spans="1:26">
      <c r="A794" s="1">
        <v>44300</v>
      </c>
      <c r="B794" s="2">
        <v>202104141210</v>
      </c>
      <c r="C794" t="s">
        <v>18</v>
      </c>
      <c r="D794" t="s">
        <v>5365</v>
      </c>
      <c r="E794" t="s">
        <v>3683</v>
      </c>
      <c r="F794" t="s">
        <v>19</v>
      </c>
      <c r="G794" t="s">
        <v>1476</v>
      </c>
      <c r="H794" s="3">
        <v>4714781020800</v>
      </c>
      <c r="I794" t="s">
        <v>859</v>
      </c>
      <c r="J794" t="s">
        <v>425</v>
      </c>
      <c r="K794">
        <v>1</v>
      </c>
      <c r="L794">
        <v>128</v>
      </c>
      <c r="N794" t="s">
        <v>1509</v>
      </c>
      <c r="P794" s="6">
        <v>1302</v>
      </c>
      <c r="Q794" s="6" t="s">
        <v>1476</v>
      </c>
      <c r="R794" s="6" t="s">
        <v>1477</v>
      </c>
      <c r="T794" s="6">
        <v>892179</v>
      </c>
      <c r="U794" s="6" t="s">
        <v>3684</v>
      </c>
      <c r="V794" s="6" t="s">
        <v>3685</v>
      </c>
      <c r="W794" s="6"/>
      <c r="X794" s="6"/>
      <c r="Y794" s="6"/>
      <c r="Z794" t="s">
        <v>3681</v>
      </c>
    </row>
    <row r="795" spans="1:26">
      <c r="A795" s="1">
        <v>44300</v>
      </c>
      <c r="B795" s="2">
        <v>202104141210</v>
      </c>
      <c r="C795" t="s">
        <v>18</v>
      </c>
      <c r="D795" t="s">
        <v>5365</v>
      </c>
      <c r="E795" t="s">
        <v>3683</v>
      </c>
      <c r="F795" t="s">
        <v>19</v>
      </c>
      <c r="G795" t="s">
        <v>1476</v>
      </c>
      <c r="H795" s="3">
        <v>4714781020794</v>
      </c>
      <c r="I795" t="s">
        <v>135</v>
      </c>
      <c r="J795" t="s">
        <v>425</v>
      </c>
      <c r="K795">
        <v>1</v>
      </c>
      <c r="L795">
        <v>128</v>
      </c>
      <c r="N795" t="s">
        <v>1954</v>
      </c>
      <c r="P795" s="6">
        <v>1302</v>
      </c>
      <c r="Q795" s="6" t="s">
        <v>1476</v>
      </c>
      <c r="R795" s="6" t="s">
        <v>1477</v>
      </c>
      <c r="T795" s="6">
        <v>892179</v>
      </c>
      <c r="U795" s="6" t="s">
        <v>3684</v>
      </c>
      <c r="V795" s="6" t="s">
        <v>3685</v>
      </c>
      <c r="W795" s="6"/>
      <c r="X795" s="6"/>
      <c r="Y795" s="6"/>
      <c r="Z795" t="s">
        <v>3681</v>
      </c>
    </row>
    <row r="796" spans="1:26">
      <c r="A796" s="1">
        <v>44300</v>
      </c>
      <c r="B796" s="2">
        <v>202104141210</v>
      </c>
      <c r="C796" t="s">
        <v>18</v>
      </c>
      <c r="D796" t="s">
        <v>5365</v>
      </c>
      <c r="E796" t="s">
        <v>3683</v>
      </c>
      <c r="F796" t="s">
        <v>19</v>
      </c>
      <c r="G796" t="s">
        <v>1476</v>
      </c>
      <c r="H796" s="3">
        <v>4714781020282</v>
      </c>
      <c r="I796" t="s">
        <v>2424</v>
      </c>
      <c r="J796" t="s">
        <v>425</v>
      </c>
      <c r="K796">
        <v>1</v>
      </c>
      <c r="L796">
        <v>299</v>
      </c>
      <c r="N796" t="s">
        <v>1913</v>
      </c>
      <c r="P796" s="6">
        <v>1302</v>
      </c>
      <c r="Q796" s="6" t="s">
        <v>1476</v>
      </c>
      <c r="R796" s="6" t="s">
        <v>1477</v>
      </c>
      <c r="T796" s="6">
        <v>892179</v>
      </c>
      <c r="U796" s="6" t="s">
        <v>3684</v>
      </c>
      <c r="V796" s="6" t="s">
        <v>3685</v>
      </c>
      <c r="W796" s="6"/>
      <c r="X796" s="6"/>
      <c r="Y796" s="6"/>
      <c r="Z796" t="s">
        <v>3681</v>
      </c>
    </row>
    <row r="797" spans="1:26">
      <c r="A797" s="1">
        <v>44300</v>
      </c>
      <c r="B797" s="2">
        <v>202104141210</v>
      </c>
      <c r="C797" t="s">
        <v>18</v>
      </c>
      <c r="D797" t="s">
        <v>5365</v>
      </c>
      <c r="E797" t="s">
        <v>3683</v>
      </c>
      <c r="F797" t="s">
        <v>19</v>
      </c>
      <c r="G797" t="s">
        <v>1476</v>
      </c>
      <c r="H797" s="3">
        <v>4714781024730</v>
      </c>
      <c r="I797" t="s">
        <v>1230</v>
      </c>
      <c r="J797" t="s">
        <v>425</v>
      </c>
      <c r="K797">
        <v>1</v>
      </c>
      <c r="L797">
        <v>299</v>
      </c>
      <c r="N797" t="s">
        <v>1500</v>
      </c>
      <c r="P797" s="6">
        <v>1302</v>
      </c>
      <c r="Q797" s="6" t="s">
        <v>1476</v>
      </c>
      <c r="R797" s="6" t="s">
        <v>1477</v>
      </c>
      <c r="T797" s="6">
        <v>892179</v>
      </c>
      <c r="U797" s="6" t="s">
        <v>3684</v>
      </c>
      <c r="V797" s="6" t="s">
        <v>3685</v>
      </c>
      <c r="W797" s="6"/>
      <c r="X797" s="6"/>
      <c r="Y797" s="6"/>
      <c r="Z797" t="s">
        <v>3681</v>
      </c>
    </row>
    <row r="798" spans="1:26">
      <c r="A798" s="1">
        <v>44300</v>
      </c>
      <c r="B798" s="2">
        <v>202104141210</v>
      </c>
      <c r="C798" t="s">
        <v>18</v>
      </c>
      <c r="D798" t="s">
        <v>5365</v>
      </c>
      <c r="E798" t="s">
        <v>3683</v>
      </c>
      <c r="F798" t="s">
        <v>19</v>
      </c>
      <c r="G798" t="s">
        <v>1476</v>
      </c>
      <c r="H798" s="3">
        <v>4714781024716</v>
      </c>
      <c r="I798" t="s">
        <v>1230</v>
      </c>
      <c r="J798" t="s">
        <v>425</v>
      </c>
      <c r="K798">
        <v>1</v>
      </c>
      <c r="L798">
        <v>299</v>
      </c>
      <c r="N798" t="s">
        <v>1515</v>
      </c>
      <c r="P798" s="6">
        <v>1302</v>
      </c>
      <c r="Q798" s="6" t="s">
        <v>1476</v>
      </c>
      <c r="R798" s="6" t="s">
        <v>1477</v>
      </c>
      <c r="T798" s="6">
        <v>892179</v>
      </c>
      <c r="U798" s="6" t="s">
        <v>3684</v>
      </c>
      <c r="V798" s="6" t="s">
        <v>3685</v>
      </c>
      <c r="W798" s="6"/>
      <c r="X798" s="6"/>
      <c r="Y798" s="6"/>
      <c r="Z798" t="s">
        <v>3681</v>
      </c>
    </row>
    <row r="799" spans="1:26">
      <c r="A799" s="1">
        <v>44300</v>
      </c>
      <c r="B799" s="2">
        <v>202104141211</v>
      </c>
      <c r="C799" t="s">
        <v>18</v>
      </c>
      <c r="D799" t="s">
        <v>5366</v>
      </c>
      <c r="E799" t="s">
        <v>3689</v>
      </c>
      <c r="F799" t="s">
        <v>19</v>
      </c>
      <c r="G799" t="s">
        <v>1476</v>
      </c>
      <c r="H799" s="3" t="s">
        <v>25</v>
      </c>
      <c r="I799" t="s">
        <v>1301</v>
      </c>
      <c r="J799" t="s">
        <v>1475</v>
      </c>
      <c r="K799">
        <v>1</v>
      </c>
      <c r="L799">
        <v>279</v>
      </c>
      <c r="N799" t="s">
        <v>26</v>
      </c>
      <c r="P799" s="6">
        <v>985</v>
      </c>
      <c r="Q799" s="6" t="s">
        <v>1476</v>
      </c>
      <c r="R799" s="6" t="s">
        <v>1477</v>
      </c>
      <c r="T799" s="6">
        <v>165035</v>
      </c>
      <c r="U799" s="6" t="s">
        <v>3690</v>
      </c>
      <c r="V799" s="6" t="s">
        <v>3691</v>
      </c>
      <c r="W799" s="6"/>
      <c r="X799" s="6"/>
      <c r="Y799" s="6"/>
      <c r="Z799" t="s">
        <v>3687</v>
      </c>
    </row>
    <row r="800" spans="1:26">
      <c r="A800" s="1">
        <v>44300</v>
      </c>
      <c r="B800" s="2">
        <v>202104141211</v>
      </c>
      <c r="C800" t="s">
        <v>18</v>
      </c>
      <c r="D800" t="s">
        <v>5366</v>
      </c>
      <c r="E800" t="s">
        <v>3689</v>
      </c>
      <c r="F800" t="s">
        <v>19</v>
      </c>
      <c r="G800" t="s">
        <v>1476</v>
      </c>
      <c r="H800" s="3" t="s">
        <v>27</v>
      </c>
      <c r="I800" t="s">
        <v>1230</v>
      </c>
      <c r="J800" t="s">
        <v>1475</v>
      </c>
      <c r="K800">
        <v>1</v>
      </c>
      <c r="L800">
        <v>279</v>
      </c>
      <c r="N800" t="s">
        <v>28</v>
      </c>
      <c r="P800" s="6">
        <v>985</v>
      </c>
      <c r="Q800" s="6" t="s">
        <v>1476</v>
      </c>
      <c r="R800" s="6" t="s">
        <v>1477</v>
      </c>
      <c r="T800" s="6">
        <v>165035</v>
      </c>
      <c r="U800" s="6" t="s">
        <v>3690</v>
      </c>
      <c r="V800" s="6" t="s">
        <v>3691</v>
      </c>
      <c r="W800" s="6"/>
      <c r="X800" s="6"/>
      <c r="Y800" s="6"/>
      <c r="Z800" t="s">
        <v>3687</v>
      </c>
    </row>
    <row r="801" spans="1:26">
      <c r="A801" s="1">
        <v>44300</v>
      </c>
      <c r="B801" s="2">
        <v>202104141211</v>
      </c>
      <c r="C801" t="s">
        <v>18</v>
      </c>
      <c r="D801" t="s">
        <v>5366</v>
      </c>
      <c r="E801" t="s">
        <v>3689</v>
      </c>
      <c r="F801" t="s">
        <v>19</v>
      </c>
      <c r="G801" t="s">
        <v>1476</v>
      </c>
      <c r="H801" s="3" t="s">
        <v>23</v>
      </c>
      <c r="I801" t="s">
        <v>1230</v>
      </c>
      <c r="J801" t="s">
        <v>1475</v>
      </c>
      <c r="K801">
        <v>1</v>
      </c>
      <c r="L801">
        <v>278</v>
      </c>
      <c r="N801" t="s">
        <v>24</v>
      </c>
      <c r="P801" s="6">
        <v>985</v>
      </c>
      <c r="Q801" s="6" t="s">
        <v>1476</v>
      </c>
      <c r="R801" s="6" t="s">
        <v>1477</v>
      </c>
      <c r="T801" s="6">
        <v>165035</v>
      </c>
      <c r="U801" s="6" t="s">
        <v>3690</v>
      </c>
      <c r="V801" s="6" t="s">
        <v>3691</v>
      </c>
      <c r="W801" s="6"/>
      <c r="X801" s="6"/>
      <c r="Y801" s="6"/>
      <c r="Z801" t="s">
        <v>3687</v>
      </c>
    </row>
    <row r="802" spans="1:26">
      <c r="A802" s="1">
        <v>44300</v>
      </c>
      <c r="B802" s="2">
        <v>202104141211</v>
      </c>
      <c r="C802" t="s">
        <v>18</v>
      </c>
      <c r="D802" t="s">
        <v>5366</v>
      </c>
      <c r="E802" t="s">
        <v>3689</v>
      </c>
      <c r="F802" t="s">
        <v>19</v>
      </c>
      <c r="G802" t="s">
        <v>1476</v>
      </c>
      <c r="H802" s="3">
        <v>4714781021005</v>
      </c>
      <c r="I802" t="s">
        <v>1385</v>
      </c>
      <c r="J802" t="s">
        <v>425</v>
      </c>
      <c r="K802">
        <v>1</v>
      </c>
      <c r="L802">
        <v>149</v>
      </c>
      <c r="N802" t="s">
        <v>1502</v>
      </c>
      <c r="P802" s="6">
        <v>985</v>
      </c>
      <c r="Q802" s="6" t="s">
        <v>1476</v>
      </c>
      <c r="R802" s="6" t="s">
        <v>1477</v>
      </c>
      <c r="T802" s="6">
        <v>165035</v>
      </c>
      <c r="U802" s="6" t="s">
        <v>3690</v>
      </c>
      <c r="V802" s="6" t="s">
        <v>3691</v>
      </c>
      <c r="W802" s="6"/>
      <c r="X802" s="6"/>
      <c r="Y802" s="6"/>
      <c r="Z802" t="s">
        <v>3687</v>
      </c>
    </row>
    <row r="803" spans="1:26">
      <c r="A803" s="1">
        <v>44300</v>
      </c>
      <c r="B803" s="2">
        <v>202104141212</v>
      </c>
      <c r="C803" t="s">
        <v>18</v>
      </c>
      <c r="D803" t="s">
        <v>2490</v>
      </c>
      <c r="E803" t="s">
        <v>2461</v>
      </c>
      <c r="F803" t="s">
        <v>19</v>
      </c>
      <c r="G803" t="s">
        <v>1960</v>
      </c>
      <c r="H803" s="3">
        <v>4714781020541</v>
      </c>
      <c r="I803" t="s">
        <v>1169</v>
      </c>
      <c r="J803" t="s">
        <v>425</v>
      </c>
      <c r="K803">
        <v>2</v>
      </c>
      <c r="L803">
        <v>600</v>
      </c>
      <c r="N803" t="s">
        <v>1493</v>
      </c>
      <c r="P803" s="6">
        <v>680</v>
      </c>
      <c r="Q803" s="6" t="s">
        <v>1960</v>
      </c>
      <c r="R803" s="6" t="s">
        <v>1961</v>
      </c>
      <c r="T803" s="6"/>
      <c r="U803" s="6"/>
      <c r="V803" s="6"/>
      <c r="W803" s="6">
        <v>407</v>
      </c>
      <c r="X803" s="6" t="s">
        <v>2462</v>
      </c>
      <c r="Y803" s="6"/>
      <c r="Z803" t="s">
        <v>3693</v>
      </c>
    </row>
    <row r="804" spans="1:26">
      <c r="A804" s="1">
        <v>44300</v>
      </c>
      <c r="B804" s="2">
        <v>202104141212</v>
      </c>
      <c r="C804" t="s">
        <v>18</v>
      </c>
      <c r="D804" t="s">
        <v>2490</v>
      </c>
      <c r="E804" t="s">
        <v>2461</v>
      </c>
      <c r="F804" t="s">
        <v>19</v>
      </c>
      <c r="G804" t="s">
        <v>1960</v>
      </c>
      <c r="H804" s="3" t="s">
        <v>1474</v>
      </c>
      <c r="J804" t="s">
        <v>1475</v>
      </c>
      <c r="K804">
        <v>1</v>
      </c>
      <c r="L804">
        <v>80</v>
      </c>
      <c r="P804" s="6"/>
      <c r="Q804" s="6"/>
      <c r="R804" s="6"/>
      <c r="T804" s="6"/>
      <c r="U804" s="6"/>
      <c r="V804" s="6"/>
      <c r="W804" s="6"/>
      <c r="X804" s="6"/>
      <c r="Y804" s="6"/>
      <c r="Z804"/>
    </row>
    <row r="805" spans="1:26">
      <c r="A805" s="1">
        <v>44300</v>
      </c>
      <c r="B805" s="2">
        <v>202104141213</v>
      </c>
      <c r="C805" t="s">
        <v>18</v>
      </c>
      <c r="D805" t="s">
        <v>5367</v>
      </c>
      <c r="E805" t="s">
        <v>3697</v>
      </c>
      <c r="F805" t="s">
        <v>19</v>
      </c>
      <c r="G805" t="s">
        <v>1476</v>
      </c>
      <c r="H805" s="3" t="s">
        <v>37</v>
      </c>
      <c r="I805" t="s">
        <v>1049</v>
      </c>
      <c r="J805" t="s">
        <v>1475</v>
      </c>
      <c r="K805">
        <v>1</v>
      </c>
      <c r="L805">
        <v>336</v>
      </c>
      <c r="N805" t="s">
        <v>38</v>
      </c>
      <c r="P805" s="6">
        <v>959</v>
      </c>
      <c r="Q805" s="6" t="s">
        <v>1476</v>
      </c>
      <c r="R805" s="6" t="s">
        <v>1477</v>
      </c>
      <c r="T805" s="6">
        <v>138790</v>
      </c>
      <c r="U805" s="6" t="s">
        <v>3698</v>
      </c>
      <c r="V805" s="6" t="s">
        <v>3699</v>
      </c>
      <c r="W805" s="6"/>
      <c r="X805" s="6"/>
      <c r="Y805" s="6"/>
      <c r="Z805" t="s">
        <v>3695</v>
      </c>
    </row>
    <row r="806" spans="1:26">
      <c r="A806" s="1">
        <v>44300</v>
      </c>
      <c r="B806" s="2">
        <v>202104141213</v>
      </c>
      <c r="C806" t="s">
        <v>18</v>
      </c>
      <c r="D806" t="s">
        <v>5367</v>
      </c>
      <c r="E806" t="s">
        <v>3697</v>
      </c>
      <c r="F806" t="s">
        <v>19</v>
      </c>
      <c r="G806" t="s">
        <v>1476</v>
      </c>
      <c r="H806" s="3" t="s">
        <v>29</v>
      </c>
      <c r="I806" t="s">
        <v>2424</v>
      </c>
      <c r="J806" t="s">
        <v>1475</v>
      </c>
      <c r="K806">
        <v>1</v>
      </c>
      <c r="L806">
        <v>287</v>
      </c>
      <c r="N806" t="s">
        <v>30</v>
      </c>
      <c r="P806" s="6">
        <v>959</v>
      </c>
      <c r="Q806" s="6" t="s">
        <v>1476</v>
      </c>
      <c r="R806" s="6" t="s">
        <v>1477</v>
      </c>
      <c r="T806" s="6">
        <v>138790</v>
      </c>
      <c r="U806" s="6" t="s">
        <v>3698</v>
      </c>
      <c r="V806" s="6" t="s">
        <v>3699</v>
      </c>
      <c r="W806" s="6"/>
      <c r="X806" s="6"/>
      <c r="Y806" s="6"/>
      <c r="Z806" t="s">
        <v>3695</v>
      </c>
    </row>
    <row r="807" spans="1:26">
      <c r="A807" s="1">
        <v>44300</v>
      </c>
      <c r="B807" s="2">
        <v>202104141213</v>
      </c>
      <c r="C807" t="s">
        <v>18</v>
      </c>
      <c r="D807" t="s">
        <v>5367</v>
      </c>
      <c r="E807" t="s">
        <v>3697</v>
      </c>
      <c r="F807" t="s">
        <v>19</v>
      </c>
      <c r="G807" t="s">
        <v>1476</v>
      </c>
      <c r="H807" s="3" t="s">
        <v>25</v>
      </c>
      <c r="I807" t="s">
        <v>1301</v>
      </c>
      <c r="J807" t="s">
        <v>1475</v>
      </c>
      <c r="K807">
        <v>1</v>
      </c>
      <c r="L807">
        <v>287</v>
      </c>
      <c r="N807" t="s">
        <v>26</v>
      </c>
      <c r="P807" s="6">
        <v>959</v>
      </c>
      <c r="Q807" s="6" t="s">
        <v>1476</v>
      </c>
      <c r="R807" s="6" t="s">
        <v>1477</v>
      </c>
      <c r="T807" s="6">
        <v>138790</v>
      </c>
      <c r="U807" s="6" t="s">
        <v>3698</v>
      </c>
      <c r="V807" s="6" t="s">
        <v>3699</v>
      </c>
      <c r="W807" s="6"/>
      <c r="X807" s="6"/>
      <c r="Y807" s="6"/>
      <c r="Z807" t="s">
        <v>3695</v>
      </c>
    </row>
    <row r="808" spans="1:26">
      <c r="A808" s="1">
        <v>44300</v>
      </c>
      <c r="B808" s="2">
        <v>202104141213</v>
      </c>
      <c r="C808" t="s">
        <v>18</v>
      </c>
      <c r="D808" t="s">
        <v>5367</v>
      </c>
      <c r="E808" t="s">
        <v>3697</v>
      </c>
      <c r="F808" t="s">
        <v>19</v>
      </c>
      <c r="G808" t="s">
        <v>1476</v>
      </c>
      <c r="H808" s="3">
        <v>4714781020152</v>
      </c>
      <c r="I808" t="s">
        <v>1467</v>
      </c>
      <c r="J808" t="s">
        <v>425</v>
      </c>
      <c r="K808">
        <v>1</v>
      </c>
      <c r="L808">
        <v>49</v>
      </c>
      <c r="N808" t="s">
        <v>282</v>
      </c>
      <c r="P808" s="6">
        <v>959</v>
      </c>
      <c r="Q808" s="6" t="s">
        <v>1476</v>
      </c>
      <c r="R808" s="6" t="s">
        <v>1477</v>
      </c>
      <c r="T808" s="6">
        <v>138790</v>
      </c>
      <c r="U808" s="6" t="s">
        <v>3698</v>
      </c>
      <c r="V808" s="6" t="s">
        <v>3699</v>
      </c>
      <c r="W808" s="6"/>
      <c r="X808" s="6"/>
      <c r="Y808" s="6"/>
      <c r="Z808" t="s">
        <v>3695</v>
      </c>
    </row>
    <row r="809" spans="1:26">
      <c r="A809" s="1">
        <v>44300</v>
      </c>
      <c r="B809" s="2">
        <v>202104141214</v>
      </c>
      <c r="C809" t="s">
        <v>18</v>
      </c>
      <c r="D809" t="s">
        <v>5368</v>
      </c>
      <c r="E809" t="s">
        <v>3703</v>
      </c>
      <c r="F809" t="s">
        <v>19</v>
      </c>
      <c r="G809" t="s">
        <v>1940</v>
      </c>
      <c r="H809" s="3" t="s">
        <v>37</v>
      </c>
      <c r="I809" t="s">
        <v>1049</v>
      </c>
      <c r="J809" t="s">
        <v>1475</v>
      </c>
      <c r="K809">
        <v>1</v>
      </c>
      <c r="L809">
        <v>330</v>
      </c>
      <c r="N809" t="s">
        <v>38</v>
      </c>
      <c r="P809" s="6">
        <v>1043</v>
      </c>
      <c r="Q809" s="6" t="s">
        <v>1940</v>
      </c>
      <c r="R809" s="6" t="s">
        <v>1048</v>
      </c>
      <c r="T809" s="6"/>
      <c r="U809" s="6"/>
      <c r="V809" s="6"/>
      <c r="W809" s="6">
        <v>241</v>
      </c>
      <c r="X809" s="6" t="s">
        <v>3704</v>
      </c>
      <c r="Y809" s="6"/>
      <c r="Z809" t="s">
        <v>3701</v>
      </c>
    </row>
    <row r="810" spans="1:26">
      <c r="A810" s="1">
        <v>44300</v>
      </c>
      <c r="B810" s="2">
        <v>202104141214</v>
      </c>
      <c r="C810" t="s">
        <v>18</v>
      </c>
      <c r="D810" t="s">
        <v>5368</v>
      </c>
      <c r="E810" t="s">
        <v>3703</v>
      </c>
      <c r="F810" t="s">
        <v>19</v>
      </c>
      <c r="G810" t="s">
        <v>1940</v>
      </c>
      <c r="H810" s="3" t="s">
        <v>29</v>
      </c>
      <c r="I810" t="s">
        <v>2424</v>
      </c>
      <c r="J810" t="s">
        <v>1475</v>
      </c>
      <c r="K810">
        <v>1</v>
      </c>
      <c r="L810">
        <v>282</v>
      </c>
      <c r="N810" t="s">
        <v>30</v>
      </c>
      <c r="P810" s="6">
        <v>1043</v>
      </c>
      <c r="Q810" s="6" t="s">
        <v>1940</v>
      </c>
      <c r="R810" s="6" t="s">
        <v>1048</v>
      </c>
      <c r="T810" s="6"/>
      <c r="U810" s="6"/>
      <c r="V810" s="6"/>
      <c r="W810" s="6">
        <v>241</v>
      </c>
      <c r="X810" s="6" t="s">
        <v>3704</v>
      </c>
      <c r="Y810" s="6"/>
      <c r="Z810" t="s">
        <v>3701</v>
      </c>
    </row>
    <row r="811" spans="1:26">
      <c r="A811" s="1">
        <v>44300</v>
      </c>
      <c r="B811" s="2">
        <v>202104141214</v>
      </c>
      <c r="C811" t="s">
        <v>18</v>
      </c>
      <c r="D811" t="s">
        <v>5368</v>
      </c>
      <c r="E811" t="s">
        <v>3703</v>
      </c>
      <c r="F811" t="s">
        <v>19</v>
      </c>
      <c r="G811" t="s">
        <v>1940</v>
      </c>
      <c r="H811" s="3" t="s">
        <v>23</v>
      </c>
      <c r="I811" t="s">
        <v>1230</v>
      </c>
      <c r="J811" t="s">
        <v>1475</v>
      </c>
      <c r="K811">
        <v>1</v>
      </c>
      <c r="L811">
        <v>282</v>
      </c>
      <c r="N811" t="s">
        <v>24</v>
      </c>
      <c r="P811" s="6">
        <v>1043</v>
      </c>
      <c r="Q811" s="6" t="s">
        <v>1940</v>
      </c>
      <c r="R811" s="6" t="s">
        <v>1048</v>
      </c>
      <c r="T811" s="6"/>
      <c r="U811" s="6"/>
      <c r="V811" s="6"/>
      <c r="W811" s="6">
        <v>241</v>
      </c>
      <c r="X811" s="6" t="s">
        <v>3704</v>
      </c>
      <c r="Y811" s="6"/>
      <c r="Z811" t="s">
        <v>3701</v>
      </c>
    </row>
    <row r="812" spans="1:26">
      <c r="A812" s="1">
        <v>44300</v>
      </c>
      <c r="B812" s="2">
        <v>202104141214</v>
      </c>
      <c r="C812" t="s">
        <v>18</v>
      </c>
      <c r="D812" t="s">
        <v>5368</v>
      </c>
      <c r="E812" t="s">
        <v>3703</v>
      </c>
      <c r="F812" t="s">
        <v>19</v>
      </c>
      <c r="G812" t="s">
        <v>1940</v>
      </c>
      <c r="H812" s="3">
        <v>4714781020954</v>
      </c>
      <c r="I812" t="s">
        <v>1468</v>
      </c>
      <c r="J812" t="s">
        <v>425</v>
      </c>
      <c r="K812">
        <v>1</v>
      </c>
      <c r="L812">
        <v>149</v>
      </c>
      <c r="N812" t="s">
        <v>1523</v>
      </c>
      <c r="P812" s="6">
        <v>1043</v>
      </c>
      <c r="Q812" s="6" t="s">
        <v>1940</v>
      </c>
      <c r="R812" s="6" t="s">
        <v>1048</v>
      </c>
      <c r="T812" s="6"/>
      <c r="U812" s="6"/>
      <c r="V812" s="6"/>
      <c r="W812" s="6">
        <v>241</v>
      </c>
      <c r="X812" s="6" t="s">
        <v>3704</v>
      </c>
      <c r="Y812" s="6"/>
      <c r="Z812" t="s">
        <v>3701</v>
      </c>
    </row>
    <row r="813" spans="1:26">
      <c r="A813" s="1">
        <v>44300</v>
      </c>
      <c r="B813" s="2">
        <v>202104141215</v>
      </c>
      <c r="C813" t="s">
        <v>18</v>
      </c>
      <c r="D813" t="s">
        <v>5369</v>
      </c>
      <c r="E813" t="s">
        <v>3708</v>
      </c>
      <c r="F813" t="s">
        <v>19</v>
      </c>
      <c r="G813" t="s">
        <v>1940</v>
      </c>
      <c r="H813" s="3">
        <v>4714781021005</v>
      </c>
      <c r="I813" t="s">
        <v>1385</v>
      </c>
      <c r="J813" t="s">
        <v>1475</v>
      </c>
      <c r="K813">
        <v>1</v>
      </c>
      <c r="L813">
        <v>98</v>
      </c>
      <c r="N813" t="s">
        <v>167</v>
      </c>
      <c r="P813" s="6">
        <v>1071</v>
      </c>
      <c r="Q813" s="6" t="s">
        <v>1940</v>
      </c>
      <c r="R813" s="6" t="s">
        <v>1495</v>
      </c>
      <c r="T813" s="6"/>
      <c r="U813" s="6"/>
      <c r="V813" s="6"/>
      <c r="W813" s="6">
        <v>106</v>
      </c>
      <c r="X813" s="6" t="s">
        <v>3709</v>
      </c>
      <c r="Y813" s="6"/>
      <c r="Z813" t="s">
        <v>3706</v>
      </c>
    </row>
    <row r="814" spans="1:26">
      <c r="A814" s="1">
        <v>44300</v>
      </c>
      <c r="B814" s="2">
        <v>202104141215</v>
      </c>
      <c r="C814" t="s">
        <v>18</v>
      </c>
      <c r="D814" t="s">
        <v>5369</v>
      </c>
      <c r="E814" t="s">
        <v>3708</v>
      </c>
      <c r="F814" t="s">
        <v>19</v>
      </c>
      <c r="G814" t="s">
        <v>1940</v>
      </c>
      <c r="H814" s="3">
        <v>4714781021012</v>
      </c>
      <c r="I814" t="s">
        <v>1308</v>
      </c>
      <c r="J814" t="s">
        <v>1475</v>
      </c>
      <c r="K814">
        <v>1</v>
      </c>
      <c r="L814">
        <v>98</v>
      </c>
      <c r="N814" t="s">
        <v>168</v>
      </c>
      <c r="P814" s="6">
        <v>1071</v>
      </c>
      <c r="Q814" s="6" t="s">
        <v>1940</v>
      </c>
      <c r="R814" s="6" t="s">
        <v>1495</v>
      </c>
      <c r="T814" s="6"/>
      <c r="U814" s="6"/>
      <c r="V814" s="6"/>
      <c r="W814" s="6">
        <v>106</v>
      </c>
      <c r="X814" s="6" t="s">
        <v>3709</v>
      </c>
      <c r="Y814" s="6"/>
      <c r="Z814" t="s">
        <v>3706</v>
      </c>
    </row>
    <row r="815" spans="1:26">
      <c r="A815" s="1">
        <v>44300</v>
      </c>
      <c r="B815" s="2">
        <v>202104141215</v>
      </c>
      <c r="C815" t="s">
        <v>18</v>
      </c>
      <c r="D815" t="s">
        <v>5369</v>
      </c>
      <c r="E815" t="s">
        <v>3708</v>
      </c>
      <c r="F815" t="s">
        <v>19</v>
      </c>
      <c r="G815" t="s">
        <v>1940</v>
      </c>
      <c r="H815" s="3">
        <v>4714781021029</v>
      </c>
      <c r="I815" t="s">
        <v>1308</v>
      </c>
      <c r="J815" t="s">
        <v>1475</v>
      </c>
      <c r="K815">
        <v>1</v>
      </c>
      <c r="L815">
        <v>97</v>
      </c>
      <c r="N815" t="s">
        <v>169</v>
      </c>
      <c r="P815" s="6">
        <v>1071</v>
      </c>
      <c r="Q815" s="6" t="s">
        <v>1940</v>
      </c>
      <c r="R815" s="6" t="s">
        <v>1495</v>
      </c>
      <c r="T815" s="6"/>
      <c r="U815" s="6"/>
      <c r="V815" s="6"/>
      <c r="W815" s="6">
        <v>106</v>
      </c>
      <c r="X815" s="6" t="s">
        <v>3709</v>
      </c>
      <c r="Y815" s="6"/>
      <c r="Z815" t="s">
        <v>3706</v>
      </c>
    </row>
    <row r="816" spans="1:26">
      <c r="A816" s="1">
        <v>44300</v>
      </c>
      <c r="B816" s="2">
        <v>202104141215</v>
      </c>
      <c r="C816" t="s">
        <v>18</v>
      </c>
      <c r="D816" t="s">
        <v>5369</v>
      </c>
      <c r="E816" t="s">
        <v>3708</v>
      </c>
      <c r="F816" t="s">
        <v>19</v>
      </c>
      <c r="G816" t="s">
        <v>1940</v>
      </c>
      <c r="H816" s="3">
        <v>4714781020817</v>
      </c>
      <c r="I816" t="s">
        <v>859</v>
      </c>
      <c r="J816" t="s">
        <v>425</v>
      </c>
      <c r="K816">
        <v>1</v>
      </c>
      <c r="L816">
        <v>128</v>
      </c>
      <c r="N816" t="s">
        <v>1967</v>
      </c>
      <c r="P816" s="6">
        <v>1071</v>
      </c>
      <c r="Q816" s="6" t="s">
        <v>1940</v>
      </c>
      <c r="R816" s="6" t="s">
        <v>1495</v>
      </c>
      <c r="T816" s="6"/>
      <c r="U816" s="6"/>
      <c r="V816" s="6"/>
      <c r="W816" s="6">
        <v>106</v>
      </c>
      <c r="X816" s="6" t="s">
        <v>3709</v>
      </c>
      <c r="Y816" s="6"/>
      <c r="Z816" t="s">
        <v>3706</v>
      </c>
    </row>
    <row r="817" spans="1:26">
      <c r="A817" s="1">
        <v>44300</v>
      </c>
      <c r="B817" s="2">
        <v>202104141215</v>
      </c>
      <c r="C817" t="s">
        <v>18</v>
      </c>
      <c r="D817" t="s">
        <v>5369</v>
      </c>
      <c r="E817" t="s">
        <v>3708</v>
      </c>
      <c r="F817" t="s">
        <v>19</v>
      </c>
      <c r="G817" t="s">
        <v>1940</v>
      </c>
      <c r="H817" s="3" t="s">
        <v>437</v>
      </c>
      <c r="J817" t="s">
        <v>1475</v>
      </c>
      <c r="K817">
        <v>1</v>
      </c>
      <c r="L817">
        <v>94</v>
      </c>
      <c r="N817" t="s">
        <v>438</v>
      </c>
      <c r="P817" s="6">
        <v>1071</v>
      </c>
      <c r="Q817" s="6" t="s">
        <v>1940</v>
      </c>
      <c r="R817" s="6" t="s">
        <v>1495</v>
      </c>
      <c r="T817" s="6"/>
      <c r="U817" s="6"/>
      <c r="V817" s="6"/>
      <c r="W817" s="6">
        <v>106</v>
      </c>
      <c r="X817" s="6" t="s">
        <v>3709</v>
      </c>
      <c r="Y817" s="6"/>
      <c r="Z817" t="s">
        <v>3706</v>
      </c>
    </row>
    <row r="818" spans="1:26">
      <c r="A818" s="1">
        <v>44300</v>
      </c>
      <c r="B818" s="2">
        <v>202104141215</v>
      </c>
      <c r="C818" t="s">
        <v>18</v>
      </c>
      <c r="D818" t="s">
        <v>5369</v>
      </c>
      <c r="E818" t="s">
        <v>3708</v>
      </c>
      <c r="F818" t="s">
        <v>19</v>
      </c>
      <c r="G818" t="s">
        <v>1940</v>
      </c>
      <c r="H818" s="3" t="s">
        <v>443</v>
      </c>
      <c r="J818" t="s">
        <v>1475</v>
      </c>
      <c r="K818">
        <v>1</v>
      </c>
      <c r="L818">
        <v>94</v>
      </c>
      <c r="N818" t="s">
        <v>444</v>
      </c>
      <c r="P818" s="6">
        <v>1071</v>
      </c>
      <c r="Q818" s="6" t="s">
        <v>1940</v>
      </c>
      <c r="R818" s="6" t="s">
        <v>1495</v>
      </c>
      <c r="T818" s="6"/>
      <c r="U818" s="6"/>
      <c r="V818" s="6"/>
      <c r="W818" s="6">
        <v>106</v>
      </c>
      <c r="X818" s="6" t="s">
        <v>3709</v>
      </c>
      <c r="Y818" s="6"/>
      <c r="Z818" t="s">
        <v>3706</v>
      </c>
    </row>
    <row r="819" spans="1:26">
      <c r="A819" s="1">
        <v>44300</v>
      </c>
      <c r="B819" s="2">
        <v>202104141215</v>
      </c>
      <c r="C819" t="s">
        <v>18</v>
      </c>
      <c r="D819" t="s">
        <v>5369</v>
      </c>
      <c r="E819" t="s">
        <v>3708</v>
      </c>
      <c r="F819" t="s">
        <v>19</v>
      </c>
      <c r="G819" t="s">
        <v>1940</v>
      </c>
      <c r="H819" s="3" t="s">
        <v>452</v>
      </c>
      <c r="I819" t="s">
        <v>145</v>
      </c>
      <c r="J819" t="s">
        <v>1475</v>
      </c>
      <c r="K819">
        <v>1</v>
      </c>
      <c r="L819">
        <v>47</v>
      </c>
      <c r="N819" t="s">
        <v>453</v>
      </c>
      <c r="P819" s="6">
        <v>1071</v>
      </c>
      <c r="Q819" s="6" t="s">
        <v>1940</v>
      </c>
      <c r="R819" s="6" t="s">
        <v>1495</v>
      </c>
      <c r="T819" s="6"/>
      <c r="U819" s="6"/>
      <c r="V819" s="6"/>
      <c r="W819" s="6">
        <v>106</v>
      </c>
      <c r="X819" s="6" t="s">
        <v>3709</v>
      </c>
      <c r="Y819" s="6"/>
      <c r="Z819" t="s">
        <v>3706</v>
      </c>
    </row>
    <row r="820" spans="1:26">
      <c r="A820" s="1">
        <v>44300</v>
      </c>
      <c r="B820" s="2">
        <v>202104141215</v>
      </c>
      <c r="C820" t="s">
        <v>18</v>
      </c>
      <c r="D820" t="s">
        <v>5369</v>
      </c>
      <c r="E820" t="s">
        <v>3708</v>
      </c>
      <c r="F820" t="s">
        <v>19</v>
      </c>
      <c r="G820" t="s">
        <v>1940</v>
      </c>
      <c r="H820" s="3">
        <v>4714781020817</v>
      </c>
      <c r="I820" t="s">
        <v>859</v>
      </c>
      <c r="J820" t="s">
        <v>1475</v>
      </c>
      <c r="K820">
        <v>1</v>
      </c>
      <c r="L820">
        <v>113</v>
      </c>
      <c r="N820" t="s">
        <v>303</v>
      </c>
      <c r="P820" s="6">
        <v>1071</v>
      </c>
      <c r="Q820" s="6" t="s">
        <v>1940</v>
      </c>
      <c r="R820" s="6" t="s">
        <v>1495</v>
      </c>
      <c r="T820" s="6"/>
      <c r="U820" s="6"/>
      <c r="V820" s="6"/>
      <c r="W820" s="6">
        <v>106</v>
      </c>
      <c r="X820" s="6" t="s">
        <v>3709</v>
      </c>
      <c r="Y820" s="6"/>
      <c r="Z820" t="s">
        <v>3706</v>
      </c>
    </row>
    <row r="821" spans="1:26">
      <c r="A821" s="1">
        <v>44300</v>
      </c>
      <c r="B821" s="2">
        <v>202104141215</v>
      </c>
      <c r="C821" t="s">
        <v>18</v>
      </c>
      <c r="D821" t="s">
        <v>5369</v>
      </c>
      <c r="E821" t="s">
        <v>3708</v>
      </c>
      <c r="F821" t="s">
        <v>19</v>
      </c>
      <c r="G821" t="s">
        <v>1940</v>
      </c>
      <c r="H821" s="3" t="s">
        <v>613</v>
      </c>
      <c r="I821" t="s">
        <v>125</v>
      </c>
      <c r="J821" t="s">
        <v>1475</v>
      </c>
      <c r="K821">
        <v>1</v>
      </c>
      <c r="L821">
        <v>302</v>
      </c>
      <c r="N821" t="s">
        <v>326</v>
      </c>
      <c r="P821" s="6">
        <v>1071</v>
      </c>
      <c r="Q821" s="6" t="s">
        <v>1940</v>
      </c>
      <c r="R821" s="6" t="s">
        <v>1495</v>
      </c>
      <c r="T821" s="6"/>
      <c r="U821" s="6"/>
      <c r="V821" s="6"/>
      <c r="W821" s="6">
        <v>106</v>
      </c>
      <c r="X821" s="6" t="s">
        <v>3709</v>
      </c>
      <c r="Y821" s="6"/>
      <c r="Z821" t="s">
        <v>3706</v>
      </c>
    </row>
    <row r="822" spans="1:26">
      <c r="A822" s="1">
        <v>44300</v>
      </c>
      <c r="B822" s="2">
        <v>202104141216</v>
      </c>
      <c r="C822" t="s">
        <v>18</v>
      </c>
      <c r="D822" t="s">
        <v>5370</v>
      </c>
      <c r="E822" t="s">
        <v>3713</v>
      </c>
      <c r="F822" t="s">
        <v>19</v>
      </c>
      <c r="G822" t="s">
        <v>1476</v>
      </c>
      <c r="H822" s="3" t="s">
        <v>126</v>
      </c>
      <c r="I822" t="s">
        <v>1300</v>
      </c>
      <c r="J822" t="s">
        <v>1475</v>
      </c>
      <c r="K822">
        <v>1</v>
      </c>
      <c r="L822">
        <v>340</v>
      </c>
      <c r="N822" t="s">
        <v>286</v>
      </c>
      <c r="P822" s="6">
        <v>960</v>
      </c>
      <c r="Q822" s="6" t="s">
        <v>1476</v>
      </c>
      <c r="R822" s="6" t="s">
        <v>1477</v>
      </c>
      <c r="T822" s="6">
        <v>116756</v>
      </c>
      <c r="U822" s="6" t="s">
        <v>3714</v>
      </c>
      <c r="V822" s="6" t="s">
        <v>3715</v>
      </c>
      <c r="W822" s="6"/>
      <c r="X822" s="6"/>
      <c r="Y822" s="6"/>
      <c r="Z822" t="s">
        <v>3711</v>
      </c>
    </row>
    <row r="823" spans="1:26">
      <c r="A823" s="1">
        <v>44300</v>
      </c>
      <c r="B823" s="2">
        <v>202104141216</v>
      </c>
      <c r="C823" t="s">
        <v>18</v>
      </c>
      <c r="D823" t="s">
        <v>5370</v>
      </c>
      <c r="E823" t="s">
        <v>3713</v>
      </c>
      <c r="F823" t="s">
        <v>19</v>
      </c>
      <c r="G823" t="s">
        <v>1476</v>
      </c>
      <c r="H823" s="3" t="s">
        <v>129</v>
      </c>
      <c r="I823" t="s">
        <v>2424</v>
      </c>
      <c r="J823" t="s">
        <v>1475</v>
      </c>
      <c r="K823">
        <v>1</v>
      </c>
      <c r="L823">
        <v>340</v>
      </c>
      <c r="N823" t="s">
        <v>291</v>
      </c>
      <c r="P823" s="6">
        <v>960</v>
      </c>
      <c r="Q823" s="6" t="s">
        <v>1476</v>
      </c>
      <c r="R823" s="6" t="s">
        <v>1477</v>
      </c>
      <c r="T823" s="6">
        <v>116756</v>
      </c>
      <c r="U823" s="6" t="s">
        <v>3714</v>
      </c>
      <c r="V823" s="6" t="s">
        <v>3715</v>
      </c>
      <c r="W823" s="6"/>
      <c r="X823" s="6"/>
      <c r="Y823" s="6"/>
      <c r="Z823" t="s">
        <v>3711</v>
      </c>
    </row>
    <row r="824" spans="1:26">
      <c r="A824" s="1">
        <v>44300</v>
      </c>
      <c r="B824" s="2">
        <v>202104141216</v>
      </c>
      <c r="C824" t="s">
        <v>18</v>
      </c>
      <c r="D824" t="s">
        <v>5370</v>
      </c>
      <c r="E824" t="s">
        <v>3713</v>
      </c>
      <c r="F824" t="s">
        <v>19</v>
      </c>
      <c r="G824" t="s">
        <v>1476</v>
      </c>
      <c r="H824" s="3">
        <v>4714781020954</v>
      </c>
      <c r="I824" t="s">
        <v>1468</v>
      </c>
      <c r="J824" t="s">
        <v>425</v>
      </c>
      <c r="K824">
        <v>1</v>
      </c>
      <c r="L824">
        <v>145</v>
      </c>
      <c r="N824" t="s">
        <v>1497</v>
      </c>
      <c r="P824" s="6">
        <v>960</v>
      </c>
      <c r="Q824" s="6" t="s">
        <v>1476</v>
      </c>
      <c r="R824" s="6" t="s">
        <v>1477</v>
      </c>
      <c r="T824" s="6">
        <v>116756</v>
      </c>
      <c r="U824" s="6" t="s">
        <v>3714</v>
      </c>
      <c r="V824" s="6" t="s">
        <v>3715</v>
      </c>
      <c r="W824" s="6"/>
      <c r="X824" s="6"/>
      <c r="Y824" s="6"/>
      <c r="Z824" t="s">
        <v>3711</v>
      </c>
    </row>
    <row r="825" spans="1:26">
      <c r="A825" s="1">
        <v>44300</v>
      </c>
      <c r="B825" s="2">
        <v>202104141216</v>
      </c>
      <c r="C825" t="s">
        <v>18</v>
      </c>
      <c r="D825" t="s">
        <v>5370</v>
      </c>
      <c r="E825" t="s">
        <v>3713</v>
      </c>
      <c r="F825" t="s">
        <v>19</v>
      </c>
      <c r="G825" t="s">
        <v>1476</v>
      </c>
      <c r="H825" s="3">
        <v>4714781020787</v>
      </c>
      <c r="I825" t="s">
        <v>5159</v>
      </c>
      <c r="J825" t="s">
        <v>425</v>
      </c>
      <c r="K825">
        <v>1</v>
      </c>
      <c r="L825">
        <v>135</v>
      </c>
      <c r="N825" t="s">
        <v>1979</v>
      </c>
      <c r="P825" s="6">
        <v>960</v>
      </c>
      <c r="Q825" s="6" t="s">
        <v>1476</v>
      </c>
      <c r="R825" s="6" t="s">
        <v>1477</v>
      </c>
      <c r="T825" s="6">
        <v>116756</v>
      </c>
      <c r="U825" s="6" t="s">
        <v>3714</v>
      </c>
      <c r="V825" s="6" t="s">
        <v>3715</v>
      </c>
      <c r="W825" s="6"/>
      <c r="X825" s="6"/>
      <c r="Y825" s="6"/>
      <c r="Z825" t="s">
        <v>3711</v>
      </c>
    </row>
    <row r="826" spans="1:26">
      <c r="A826" s="1">
        <v>44300</v>
      </c>
      <c r="B826" s="2">
        <v>202104141217</v>
      </c>
      <c r="C826" t="s">
        <v>18</v>
      </c>
      <c r="D826" t="s">
        <v>5371</v>
      </c>
      <c r="E826" t="s">
        <v>3719</v>
      </c>
      <c r="F826" t="s">
        <v>19</v>
      </c>
      <c r="G826" t="s">
        <v>1476</v>
      </c>
      <c r="H826" s="3">
        <v>4714781020541</v>
      </c>
      <c r="I826" t="s">
        <v>1169</v>
      </c>
      <c r="J826" t="s">
        <v>425</v>
      </c>
      <c r="K826">
        <v>1</v>
      </c>
      <c r="L826">
        <v>300</v>
      </c>
      <c r="N826" t="s">
        <v>1493</v>
      </c>
      <c r="P826" s="6">
        <v>365</v>
      </c>
      <c r="Q826" s="6" t="s">
        <v>1476</v>
      </c>
      <c r="R826" s="6" t="s">
        <v>1477</v>
      </c>
      <c r="T826" s="6">
        <v>181749</v>
      </c>
      <c r="U826" s="6" t="s">
        <v>3720</v>
      </c>
      <c r="V826" s="6" t="s">
        <v>3721</v>
      </c>
      <c r="W826" s="6"/>
      <c r="X826" s="6"/>
      <c r="Y826" s="6"/>
      <c r="Z826" t="s">
        <v>3717</v>
      </c>
    </row>
    <row r="827" spans="1:26">
      <c r="A827" s="1">
        <v>44300</v>
      </c>
      <c r="B827" s="2">
        <v>202104141217</v>
      </c>
      <c r="C827" t="s">
        <v>18</v>
      </c>
      <c r="D827" t="s">
        <v>5371</v>
      </c>
      <c r="E827" t="s">
        <v>3719</v>
      </c>
      <c r="F827" t="s">
        <v>19</v>
      </c>
      <c r="G827" t="s">
        <v>1476</v>
      </c>
      <c r="H827" s="3" t="s">
        <v>1474</v>
      </c>
      <c r="J827" t="s">
        <v>1475</v>
      </c>
      <c r="K827">
        <v>1</v>
      </c>
      <c r="L827">
        <v>65</v>
      </c>
      <c r="P827" s="6"/>
      <c r="Q827" s="6"/>
      <c r="R827" s="6"/>
      <c r="T827" s="6"/>
      <c r="U827" s="6"/>
      <c r="V827" s="6"/>
      <c r="W827" s="6"/>
      <c r="X827" s="6"/>
      <c r="Y827" s="6"/>
      <c r="Z827"/>
    </row>
    <row r="828" spans="1:26">
      <c r="A828" s="1">
        <v>44300</v>
      </c>
      <c r="B828" s="2">
        <v>202104141218</v>
      </c>
      <c r="C828" t="s">
        <v>18</v>
      </c>
      <c r="D828" t="s">
        <v>5372</v>
      </c>
      <c r="E828" t="s">
        <v>3725</v>
      </c>
      <c r="F828" t="s">
        <v>19</v>
      </c>
      <c r="G828" t="s">
        <v>1476</v>
      </c>
      <c r="H828" s="3" t="s">
        <v>129</v>
      </c>
      <c r="I828" t="s">
        <v>2424</v>
      </c>
      <c r="J828" t="s">
        <v>1475</v>
      </c>
      <c r="K828">
        <v>1</v>
      </c>
      <c r="L828">
        <v>297</v>
      </c>
      <c r="N828" t="s">
        <v>291</v>
      </c>
      <c r="P828" s="6">
        <v>1155</v>
      </c>
      <c r="Q828" s="6" t="s">
        <v>1476</v>
      </c>
      <c r="R828" s="6" t="s">
        <v>1477</v>
      </c>
      <c r="T828" s="6">
        <v>952143</v>
      </c>
      <c r="U828" s="6" t="s">
        <v>3726</v>
      </c>
      <c r="V828" s="6" t="s">
        <v>3727</v>
      </c>
      <c r="W828" s="6"/>
      <c r="X828" s="6"/>
      <c r="Y828" s="6"/>
      <c r="Z828" t="s">
        <v>3723</v>
      </c>
    </row>
    <row r="829" spans="1:26">
      <c r="A829" s="1">
        <v>44300</v>
      </c>
      <c r="B829" s="2">
        <v>202104141218</v>
      </c>
      <c r="C829" t="s">
        <v>18</v>
      </c>
      <c r="D829" t="s">
        <v>5372</v>
      </c>
      <c r="E829" t="s">
        <v>3725</v>
      </c>
      <c r="F829" t="s">
        <v>19</v>
      </c>
      <c r="G829" t="s">
        <v>1476</v>
      </c>
      <c r="H829" s="3" t="s">
        <v>127</v>
      </c>
      <c r="I829" t="s">
        <v>5159</v>
      </c>
      <c r="J829" t="s">
        <v>1475</v>
      </c>
      <c r="K829">
        <v>1</v>
      </c>
      <c r="L829">
        <v>122</v>
      </c>
      <c r="N829" t="s">
        <v>287</v>
      </c>
      <c r="P829" s="6">
        <v>1155</v>
      </c>
      <c r="Q829" s="6" t="s">
        <v>1476</v>
      </c>
      <c r="R829" s="6" t="s">
        <v>1477</v>
      </c>
      <c r="T829" s="6">
        <v>952143</v>
      </c>
      <c r="U829" s="6" t="s">
        <v>3726</v>
      </c>
      <c r="V829" s="6" t="s">
        <v>3727</v>
      </c>
      <c r="W829" s="6"/>
      <c r="X829" s="6"/>
      <c r="Y829" s="6"/>
      <c r="Z829" t="s">
        <v>3723</v>
      </c>
    </row>
    <row r="830" spans="1:26">
      <c r="A830" s="1">
        <v>44300</v>
      </c>
      <c r="B830" s="2">
        <v>202104141218</v>
      </c>
      <c r="C830" t="s">
        <v>18</v>
      </c>
      <c r="D830" t="s">
        <v>5372</v>
      </c>
      <c r="E830" t="s">
        <v>3725</v>
      </c>
      <c r="F830" t="s">
        <v>19</v>
      </c>
      <c r="G830" t="s">
        <v>1476</v>
      </c>
      <c r="H830" s="3">
        <v>4714781021463</v>
      </c>
      <c r="I830" t="s">
        <v>1301</v>
      </c>
      <c r="J830" t="s">
        <v>425</v>
      </c>
      <c r="K830">
        <v>1</v>
      </c>
      <c r="L830">
        <v>120</v>
      </c>
      <c r="N830" t="s">
        <v>3102</v>
      </c>
      <c r="P830" s="6">
        <v>1155</v>
      </c>
      <c r="Q830" s="6" t="s">
        <v>1476</v>
      </c>
      <c r="R830" s="6" t="s">
        <v>1477</v>
      </c>
      <c r="T830" s="6">
        <v>952143</v>
      </c>
      <c r="U830" s="6" t="s">
        <v>3726</v>
      </c>
      <c r="V830" s="6" t="s">
        <v>3727</v>
      </c>
      <c r="W830" s="6"/>
      <c r="X830" s="6"/>
      <c r="Y830" s="6"/>
      <c r="Z830" t="s">
        <v>3723</v>
      </c>
    </row>
    <row r="831" spans="1:26">
      <c r="A831" s="1">
        <v>44300</v>
      </c>
      <c r="B831" s="2">
        <v>202104141218</v>
      </c>
      <c r="C831" t="s">
        <v>18</v>
      </c>
      <c r="D831" t="s">
        <v>5372</v>
      </c>
      <c r="E831" t="s">
        <v>3725</v>
      </c>
      <c r="F831" t="s">
        <v>19</v>
      </c>
      <c r="G831" t="s">
        <v>1476</v>
      </c>
      <c r="H831" s="3">
        <v>4714781021012</v>
      </c>
      <c r="I831" t="s">
        <v>1308</v>
      </c>
      <c r="J831" t="s">
        <v>425</v>
      </c>
      <c r="K831">
        <v>1</v>
      </c>
      <c r="L831">
        <v>149</v>
      </c>
      <c r="N831" t="s">
        <v>1948</v>
      </c>
      <c r="P831" s="6">
        <v>1155</v>
      </c>
      <c r="Q831" s="6" t="s">
        <v>1476</v>
      </c>
      <c r="R831" s="6" t="s">
        <v>1477</v>
      </c>
      <c r="T831" s="6">
        <v>952143</v>
      </c>
      <c r="U831" s="6" t="s">
        <v>3726</v>
      </c>
      <c r="V831" s="6" t="s">
        <v>3727</v>
      </c>
      <c r="W831" s="6"/>
      <c r="X831" s="6"/>
      <c r="Y831" s="6"/>
      <c r="Z831" t="s">
        <v>3723</v>
      </c>
    </row>
    <row r="832" spans="1:26">
      <c r="A832" s="1">
        <v>44300</v>
      </c>
      <c r="B832" s="2">
        <v>202104141218</v>
      </c>
      <c r="C832" t="s">
        <v>18</v>
      </c>
      <c r="D832" t="s">
        <v>5372</v>
      </c>
      <c r="E832" t="s">
        <v>3725</v>
      </c>
      <c r="F832" t="s">
        <v>19</v>
      </c>
      <c r="G832" t="s">
        <v>1476</v>
      </c>
      <c r="H832" s="3">
        <v>4714781024716</v>
      </c>
      <c r="I832" t="s">
        <v>1230</v>
      </c>
      <c r="J832" t="s">
        <v>425</v>
      </c>
      <c r="K832">
        <v>1</v>
      </c>
      <c r="L832">
        <v>299</v>
      </c>
      <c r="N832" t="s">
        <v>1515</v>
      </c>
      <c r="P832" s="6">
        <v>1155</v>
      </c>
      <c r="Q832" s="6" t="s">
        <v>1476</v>
      </c>
      <c r="R832" s="6" t="s">
        <v>1477</v>
      </c>
      <c r="T832" s="6">
        <v>952143</v>
      </c>
      <c r="U832" s="6" t="s">
        <v>3726</v>
      </c>
      <c r="V832" s="6" t="s">
        <v>3727</v>
      </c>
      <c r="W832" s="6"/>
      <c r="X832" s="6"/>
      <c r="Y832" s="6"/>
      <c r="Z832" t="s">
        <v>3723</v>
      </c>
    </row>
    <row r="833" spans="1:26">
      <c r="A833" s="1">
        <v>44300</v>
      </c>
      <c r="B833" s="2">
        <v>202104141218</v>
      </c>
      <c r="C833" t="s">
        <v>18</v>
      </c>
      <c r="D833" t="s">
        <v>5372</v>
      </c>
      <c r="E833" t="s">
        <v>3725</v>
      </c>
      <c r="F833" t="s">
        <v>19</v>
      </c>
      <c r="G833" t="s">
        <v>1476</v>
      </c>
      <c r="H833" s="3">
        <v>4714781020466</v>
      </c>
      <c r="I833" t="s">
        <v>1301</v>
      </c>
      <c r="J833" t="s">
        <v>425</v>
      </c>
      <c r="K833">
        <v>1</v>
      </c>
      <c r="L833">
        <v>168</v>
      </c>
      <c r="N833" t="s">
        <v>1981</v>
      </c>
      <c r="P833" s="6">
        <v>1155</v>
      </c>
      <c r="Q833" s="6" t="s">
        <v>1476</v>
      </c>
      <c r="R833" s="6" t="s">
        <v>1477</v>
      </c>
      <c r="T833" s="6">
        <v>952143</v>
      </c>
      <c r="U833" s="6" t="s">
        <v>3726</v>
      </c>
      <c r="V833" s="6" t="s">
        <v>3727</v>
      </c>
      <c r="W833" s="6"/>
      <c r="X833" s="6"/>
      <c r="Y833" s="6"/>
      <c r="Z833" t="s">
        <v>3723</v>
      </c>
    </row>
    <row r="834" spans="1:26">
      <c r="A834" s="1">
        <v>44300</v>
      </c>
      <c r="B834" s="2">
        <v>202104141219</v>
      </c>
      <c r="C834" t="s">
        <v>18</v>
      </c>
      <c r="D834" t="s">
        <v>5373</v>
      </c>
      <c r="E834" t="s">
        <v>3731</v>
      </c>
      <c r="F834" t="s">
        <v>19</v>
      </c>
      <c r="G834" t="s">
        <v>1940</v>
      </c>
      <c r="H834" s="3">
        <v>4714781021005</v>
      </c>
      <c r="I834" t="s">
        <v>1385</v>
      </c>
      <c r="J834" t="s">
        <v>1475</v>
      </c>
      <c r="K834">
        <v>4</v>
      </c>
      <c r="L834">
        <v>532</v>
      </c>
      <c r="N834" t="s">
        <v>167</v>
      </c>
      <c r="P834" s="6">
        <v>2724</v>
      </c>
      <c r="Q834" s="6" t="s">
        <v>1940</v>
      </c>
      <c r="R834" s="6" t="s">
        <v>1048</v>
      </c>
      <c r="T834" s="6"/>
      <c r="U834" s="6"/>
      <c r="V834" s="6"/>
      <c r="W834" s="6">
        <v>640</v>
      </c>
      <c r="X834" s="6" t="s">
        <v>3732</v>
      </c>
      <c r="Y834" s="6"/>
      <c r="Z834" t="s">
        <v>3729</v>
      </c>
    </row>
    <row r="835" spans="1:26">
      <c r="A835" s="1">
        <v>44300</v>
      </c>
      <c r="B835" s="2">
        <v>202104141219</v>
      </c>
      <c r="C835" t="s">
        <v>18</v>
      </c>
      <c r="D835" t="s">
        <v>5373</v>
      </c>
      <c r="E835" t="s">
        <v>3731</v>
      </c>
      <c r="F835" t="s">
        <v>19</v>
      </c>
      <c r="G835" t="s">
        <v>1940</v>
      </c>
      <c r="H835" s="3">
        <v>4714781021012</v>
      </c>
      <c r="I835" t="s">
        <v>1308</v>
      </c>
      <c r="J835" t="s">
        <v>1475</v>
      </c>
      <c r="K835">
        <v>4</v>
      </c>
      <c r="L835">
        <v>532</v>
      </c>
      <c r="N835" t="s">
        <v>168</v>
      </c>
      <c r="P835" s="6">
        <v>2724</v>
      </c>
      <c r="Q835" s="6" t="s">
        <v>1940</v>
      </c>
      <c r="R835" s="6" t="s">
        <v>1048</v>
      </c>
      <c r="T835" s="6"/>
      <c r="U835" s="6"/>
      <c r="V835" s="6"/>
      <c r="W835" s="6">
        <v>640</v>
      </c>
      <c r="X835" s="6" t="s">
        <v>3732</v>
      </c>
      <c r="Y835" s="6"/>
      <c r="Z835" t="s">
        <v>3729</v>
      </c>
    </row>
    <row r="836" spans="1:26">
      <c r="A836" s="1">
        <v>44300</v>
      </c>
      <c r="B836" s="2">
        <v>202104141219</v>
      </c>
      <c r="C836" t="s">
        <v>18</v>
      </c>
      <c r="D836" t="s">
        <v>5373</v>
      </c>
      <c r="E836" t="s">
        <v>3731</v>
      </c>
      <c r="F836" t="s">
        <v>19</v>
      </c>
      <c r="G836" t="s">
        <v>1940</v>
      </c>
      <c r="H836" s="3">
        <v>4714781021029</v>
      </c>
      <c r="I836" t="s">
        <v>1308</v>
      </c>
      <c r="J836" t="s">
        <v>1475</v>
      </c>
      <c r="K836">
        <v>4</v>
      </c>
      <c r="L836">
        <v>532</v>
      </c>
      <c r="N836" t="s">
        <v>169</v>
      </c>
      <c r="P836" s="6">
        <v>2724</v>
      </c>
      <c r="Q836" s="6" t="s">
        <v>1940</v>
      </c>
      <c r="R836" s="6" t="s">
        <v>1048</v>
      </c>
      <c r="T836" s="6"/>
      <c r="U836" s="6"/>
      <c r="V836" s="6"/>
      <c r="W836" s="6">
        <v>640</v>
      </c>
      <c r="X836" s="6" t="s">
        <v>3732</v>
      </c>
      <c r="Y836" s="6"/>
      <c r="Z836" t="s">
        <v>3729</v>
      </c>
    </row>
    <row r="837" spans="1:26">
      <c r="A837" s="1">
        <v>44300</v>
      </c>
      <c r="B837" s="2">
        <v>202104141219</v>
      </c>
      <c r="C837" t="s">
        <v>18</v>
      </c>
      <c r="D837" t="s">
        <v>5373</v>
      </c>
      <c r="E837" t="s">
        <v>3731</v>
      </c>
      <c r="F837" t="s">
        <v>19</v>
      </c>
      <c r="G837" t="s">
        <v>1940</v>
      </c>
      <c r="H837" s="3">
        <v>4714781020558</v>
      </c>
      <c r="I837" t="s">
        <v>1171</v>
      </c>
      <c r="J837" t="s">
        <v>425</v>
      </c>
      <c r="K837">
        <v>2</v>
      </c>
      <c r="L837">
        <v>336</v>
      </c>
      <c r="N837" t="s">
        <v>1950</v>
      </c>
      <c r="P837" s="6">
        <v>2724</v>
      </c>
      <c r="Q837" s="6" t="s">
        <v>1940</v>
      </c>
      <c r="R837" s="6" t="s">
        <v>1048</v>
      </c>
      <c r="T837" s="6"/>
      <c r="U837" s="6"/>
      <c r="V837" s="6"/>
      <c r="W837" s="6">
        <v>640</v>
      </c>
      <c r="X837" s="6" t="s">
        <v>3732</v>
      </c>
      <c r="Y837" s="6"/>
      <c r="Z837" t="s">
        <v>3729</v>
      </c>
    </row>
    <row r="838" spans="1:26">
      <c r="A838" s="1">
        <v>44300</v>
      </c>
      <c r="B838" s="2">
        <v>202104141219</v>
      </c>
      <c r="C838" t="s">
        <v>18</v>
      </c>
      <c r="D838" t="s">
        <v>5373</v>
      </c>
      <c r="E838" t="s">
        <v>3731</v>
      </c>
      <c r="F838" t="s">
        <v>19</v>
      </c>
      <c r="G838" t="s">
        <v>1940</v>
      </c>
      <c r="H838" s="3">
        <v>4714781020503</v>
      </c>
      <c r="I838" t="s">
        <v>1229</v>
      </c>
      <c r="J838" t="s">
        <v>425</v>
      </c>
      <c r="K838">
        <v>2</v>
      </c>
      <c r="L838">
        <v>336</v>
      </c>
      <c r="N838" t="s">
        <v>1521</v>
      </c>
      <c r="P838" s="6">
        <v>2724</v>
      </c>
      <c r="Q838" s="6" t="s">
        <v>1940</v>
      </c>
      <c r="R838" s="6" t="s">
        <v>1048</v>
      </c>
      <c r="T838" s="6"/>
      <c r="U838" s="6"/>
      <c r="V838" s="6"/>
      <c r="W838" s="6">
        <v>640</v>
      </c>
      <c r="X838" s="6" t="s">
        <v>3732</v>
      </c>
      <c r="Y838" s="6"/>
      <c r="Z838" t="s">
        <v>3729</v>
      </c>
    </row>
    <row r="839" spans="1:26">
      <c r="A839" s="1">
        <v>44300</v>
      </c>
      <c r="B839" s="2">
        <v>202104141219</v>
      </c>
      <c r="C839" t="s">
        <v>18</v>
      </c>
      <c r="D839" t="s">
        <v>5373</v>
      </c>
      <c r="E839" t="s">
        <v>3731</v>
      </c>
      <c r="F839" t="s">
        <v>19</v>
      </c>
      <c r="G839" t="s">
        <v>1940</v>
      </c>
      <c r="H839" s="3">
        <v>4714781020466</v>
      </c>
      <c r="I839" t="s">
        <v>1301</v>
      </c>
      <c r="J839" t="s">
        <v>425</v>
      </c>
      <c r="K839">
        <v>2</v>
      </c>
      <c r="L839">
        <v>336</v>
      </c>
      <c r="N839" t="s">
        <v>1981</v>
      </c>
      <c r="P839" s="6">
        <v>2724</v>
      </c>
      <c r="Q839" s="6" t="s">
        <v>1940</v>
      </c>
      <c r="R839" s="6" t="s">
        <v>1048</v>
      </c>
      <c r="T839" s="6"/>
      <c r="U839" s="6"/>
      <c r="V839" s="6"/>
      <c r="W839" s="6">
        <v>640</v>
      </c>
      <c r="X839" s="6" t="s">
        <v>3732</v>
      </c>
      <c r="Y839" s="6"/>
      <c r="Z839" t="s">
        <v>3729</v>
      </c>
    </row>
    <row r="840" spans="1:26">
      <c r="A840" s="1">
        <v>44300</v>
      </c>
      <c r="B840" s="2">
        <v>202104141219</v>
      </c>
      <c r="C840" t="s">
        <v>18</v>
      </c>
      <c r="D840" t="s">
        <v>5373</v>
      </c>
      <c r="E840" t="s">
        <v>3731</v>
      </c>
      <c r="F840" t="s">
        <v>19</v>
      </c>
      <c r="G840" t="s">
        <v>1940</v>
      </c>
      <c r="H840" s="3">
        <v>4714781021463</v>
      </c>
      <c r="I840" t="s">
        <v>1301</v>
      </c>
      <c r="J840" t="s">
        <v>425</v>
      </c>
      <c r="K840">
        <v>1</v>
      </c>
      <c r="L840">
        <v>120</v>
      </c>
      <c r="N840" t="s">
        <v>3102</v>
      </c>
      <c r="P840" s="6">
        <v>2724</v>
      </c>
      <c r="Q840" s="6" t="s">
        <v>1940</v>
      </c>
      <c r="R840" s="6" t="s">
        <v>1048</v>
      </c>
      <c r="T840" s="6"/>
      <c r="U840" s="6"/>
      <c r="V840" s="6"/>
      <c r="W840" s="6">
        <v>640</v>
      </c>
      <c r="X840" s="6" t="s">
        <v>3732</v>
      </c>
      <c r="Y840" s="6"/>
      <c r="Z840" t="s">
        <v>3729</v>
      </c>
    </row>
    <row r="841" spans="1:26">
      <c r="A841" s="1">
        <v>44300</v>
      </c>
      <c r="B841" s="2">
        <v>202104141220</v>
      </c>
      <c r="C841" t="s">
        <v>18</v>
      </c>
      <c r="D841" t="s">
        <v>5374</v>
      </c>
      <c r="E841" t="s">
        <v>3736</v>
      </c>
      <c r="F841" t="s">
        <v>19</v>
      </c>
      <c r="G841" t="s">
        <v>1476</v>
      </c>
      <c r="H841" s="3">
        <v>4714781021715</v>
      </c>
      <c r="I841" t="s">
        <v>1813</v>
      </c>
      <c r="J841" t="s">
        <v>425</v>
      </c>
      <c r="K841">
        <v>2</v>
      </c>
      <c r="L841">
        <v>598</v>
      </c>
      <c r="N841" t="s">
        <v>2415</v>
      </c>
      <c r="P841" s="6">
        <v>663</v>
      </c>
      <c r="Q841" s="6" t="s">
        <v>1476</v>
      </c>
      <c r="R841" s="6" t="s">
        <v>1477</v>
      </c>
      <c r="T841" s="6">
        <v>840101</v>
      </c>
      <c r="U841" s="6" t="s">
        <v>3737</v>
      </c>
      <c r="V841" s="6" t="s">
        <v>3738</v>
      </c>
      <c r="W841" s="6"/>
      <c r="X841" s="6"/>
      <c r="Y841" s="6"/>
      <c r="Z841" t="s">
        <v>3734</v>
      </c>
    </row>
    <row r="842" spans="1:26">
      <c r="A842" s="1">
        <v>44300</v>
      </c>
      <c r="B842" s="2">
        <v>202104141220</v>
      </c>
      <c r="C842" t="s">
        <v>18</v>
      </c>
      <c r="D842" t="s">
        <v>5374</v>
      </c>
      <c r="E842" t="s">
        <v>3736</v>
      </c>
      <c r="F842" t="s">
        <v>19</v>
      </c>
      <c r="G842" t="s">
        <v>1476</v>
      </c>
      <c r="H842" s="3" t="s">
        <v>1474</v>
      </c>
      <c r="J842" t="s">
        <v>1475</v>
      </c>
      <c r="K842">
        <v>1</v>
      </c>
      <c r="L842">
        <v>65</v>
      </c>
      <c r="P842" s="6"/>
      <c r="Q842" s="6"/>
      <c r="R842" s="6"/>
      <c r="T842" s="6"/>
      <c r="U842" s="6"/>
      <c r="V842" s="6"/>
      <c r="W842" s="6"/>
      <c r="X842" s="6"/>
      <c r="Y842" s="6"/>
      <c r="Z842"/>
    </row>
    <row r="843" spans="1:26">
      <c r="A843" s="1">
        <v>44300</v>
      </c>
      <c r="B843" s="2">
        <v>202104141221</v>
      </c>
      <c r="C843" t="s">
        <v>18</v>
      </c>
      <c r="D843" t="s">
        <v>5375</v>
      </c>
      <c r="E843" t="s">
        <v>3742</v>
      </c>
      <c r="F843" t="s">
        <v>19</v>
      </c>
      <c r="G843" t="s">
        <v>1476</v>
      </c>
      <c r="H843" s="3">
        <v>4714781021463</v>
      </c>
      <c r="I843" t="s">
        <v>1301</v>
      </c>
      <c r="J843" t="s">
        <v>425</v>
      </c>
      <c r="K843">
        <v>1</v>
      </c>
      <c r="L843">
        <v>120</v>
      </c>
      <c r="N843" t="s">
        <v>3102</v>
      </c>
      <c r="P843" s="6">
        <v>612</v>
      </c>
      <c r="Q843" s="6" t="s">
        <v>1476</v>
      </c>
      <c r="R843" s="6" t="s">
        <v>1477</v>
      </c>
      <c r="T843" s="6">
        <v>128254</v>
      </c>
      <c r="U843" s="6" t="s">
        <v>3743</v>
      </c>
      <c r="V843" s="6" t="s">
        <v>3744</v>
      </c>
      <c r="W843" s="6"/>
      <c r="X843" s="6"/>
      <c r="Y843" s="6"/>
      <c r="Z843" t="s">
        <v>3740</v>
      </c>
    </row>
    <row r="844" spans="1:26">
      <c r="A844" s="1">
        <v>44300</v>
      </c>
      <c r="B844" s="2">
        <v>202104141221</v>
      </c>
      <c r="C844" t="s">
        <v>18</v>
      </c>
      <c r="D844" t="s">
        <v>5375</v>
      </c>
      <c r="E844" t="s">
        <v>3742</v>
      </c>
      <c r="F844" t="s">
        <v>19</v>
      </c>
      <c r="G844" t="s">
        <v>1476</v>
      </c>
      <c r="H844" s="3">
        <v>4714781020800</v>
      </c>
      <c r="I844" t="s">
        <v>859</v>
      </c>
      <c r="J844" t="s">
        <v>425</v>
      </c>
      <c r="K844">
        <v>1</v>
      </c>
      <c r="L844">
        <v>128</v>
      </c>
      <c r="N844" t="s">
        <v>1509</v>
      </c>
      <c r="P844" s="6">
        <v>612</v>
      </c>
      <c r="Q844" s="6" t="s">
        <v>1476</v>
      </c>
      <c r="R844" s="6" t="s">
        <v>1477</v>
      </c>
      <c r="T844" s="6">
        <v>128254</v>
      </c>
      <c r="U844" s="6" t="s">
        <v>3743</v>
      </c>
      <c r="V844" s="6" t="s">
        <v>3744</v>
      </c>
      <c r="W844" s="6"/>
      <c r="X844" s="6"/>
      <c r="Y844" s="6"/>
      <c r="Z844" t="s">
        <v>3740</v>
      </c>
    </row>
    <row r="845" spans="1:26">
      <c r="A845" s="1">
        <v>44300</v>
      </c>
      <c r="B845" s="2">
        <v>202104141221</v>
      </c>
      <c r="C845" t="s">
        <v>18</v>
      </c>
      <c r="D845" t="s">
        <v>5375</v>
      </c>
      <c r="E845" t="s">
        <v>3742</v>
      </c>
      <c r="F845" t="s">
        <v>19</v>
      </c>
      <c r="G845" t="s">
        <v>1476</v>
      </c>
      <c r="H845" s="3">
        <v>4714781024730</v>
      </c>
      <c r="I845" t="s">
        <v>1230</v>
      </c>
      <c r="J845" t="s">
        <v>425</v>
      </c>
      <c r="K845">
        <v>1</v>
      </c>
      <c r="L845">
        <v>299</v>
      </c>
      <c r="N845" t="s">
        <v>1500</v>
      </c>
      <c r="P845" s="6">
        <v>612</v>
      </c>
      <c r="Q845" s="6" t="s">
        <v>1476</v>
      </c>
      <c r="R845" s="6" t="s">
        <v>1477</v>
      </c>
      <c r="T845" s="6">
        <v>128254</v>
      </c>
      <c r="U845" s="6" t="s">
        <v>3743</v>
      </c>
      <c r="V845" s="6" t="s">
        <v>3744</v>
      </c>
      <c r="W845" s="6"/>
      <c r="X845" s="6"/>
      <c r="Y845" s="6"/>
      <c r="Z845" t="s">
        <v>3740</v>
      </c>
    </row>
    <row r="846" spans="1:26">
      <c r="A846" s="1">
        <v>44300</v>
      </c>
      <c r="B846" s="2">
        <v>202104141221</v>
      </c>
      <c r="C846" t="s">
        <v>18</v>
      </c>
      <c r="D846" t="s">
        <v>5375</v>
      </c>
      <c r="E846" t="s">
        <v>3742</v>
      </c>
      <c r="F846" t="s">
        <v>19</v>
      </c>
      <c r="G846" t="s">
        <v>1476</v>
      </c>
      <c r="H846" s="3" t="s">
        <v>1474</v>
      </c>
      <c r="J846" t="s">
        <v>1475</v>
      </c>
      <c r="K846">
        <v>1</v>
      </c>
      <c r="L846">
        <v>65</v>
      </c>
      <c r="P846" s="6"/>
      <c r="Q846" s="6"/>
      <c r="R846" s="6"/>
      <c r="T846" s="6"/>
      <c r="U846" s="6"/>
      <c r="V846" s="6"/>
      <c r="W846" s="6"/>
      <c r="X846" s="6"/>
      <c r="Y846" s="6"/>
      <c r="Z846"/>
    </row>
    <row r="847" spans="1:26">
      <c r="A847" s="1">
        <v>44300</v>
      </c>
      <c r="B847" s="2">
        <v>202104141222</v>
      </c>
      <c r="C847" t="s">
        <v>18</v>
      </c>
      <c r="D847" t="s">
        <v>5376</v>
      </c>
      <c r="E847" t="s">
        <v>3748</v>
      </c>
      <c r="F847" t="s">
        <v>19</v>
      </c>
      <c r="G847" t="s">
        <v>1940</v>
      </c>
      <c r="H847" s="3" t="s">
        <v>33</v>
      </c>
      <c r="I847" t="s">
        <v>1304</v>
      </c>
      <c r="J847" t="s">
        <v>1475</v>
      </c>
      <c r="K847">
        <v>2</v>
      </c>
      <c r="L847">
        <v>255</v>
      </c>
      <c r="N847" t="s">
        <v>34</v>
      </c>
      <c r="P847" s="6">
        <v>1701</v>
      </c>
      <c r="Q847" s="6" t="s">
        <v>1940</v>
      </c>
      <c r="R847" s="6" t="s">
        <v>1495</v>
      </c>
      <c r="T847" s="6"/>
      <c r="U847" s="6"/>
      <c r="V847" s="6"/>
      <c r="W847" s="6">
        <v>326</v>
      </c>
      <c r="X847" s="6" t="s">
        <v>3749</v>
      </c>
      <c r="Y847" s="6"/>
      <c r="Z847" t="s">
        <v>3746</v>
      </c>
    </row>
    <row r="848" spans="1:26">
      <c r="A848" s="1">
        <v>44300</v>
      </c>
      <c r="B848" s="2">
        <v>202104141222</v>
      </c>
      <c r="C848" t="s">
        <v>18</v>
      </c>
      <c r="D848" t="s">
        <v>5376</v>
      </c>
      <c r="E848" t="s">
        <v>3748</v>
      </c>
      <c r="F848" t="s">
        <v>19</v>
      </c>
      <c r="G848" t="s">
        <v>1940</v>
      </c>
      <c r="H848" s="3" t="s">
        <v>35</v>
      </c>
      <c r="I848" t="s">
        <v>1171</v>
      </c>
      <c r="J848" t="s">
        <v>1475</v>
      </c>
      <c r="K848">
        <v>1</v>
      </c>
      <c r="L848">
        <v>128</v>
      </c>
      <c r="N848" t="s">
        <v>36</v>
      </c>
      <c r="P848" s="6">
        <v>1701</v>
      </c>
      <c r="Q848" s="6" t="s">
        <v>1940</v>
      </c>
      <c r="R848" s="6" t="s">
        <v>1495</v>
      </c>
      <c r="T848" s="6"/>
      <c r="U848" s="6"/>
      <c r="V848" s="6"/>
      <c r="W848" s="6">
        <v>326</v>
      </c>
      <c r="X848" s="6" t="s">
        <v>3749</v>
      </c>
      <c r="Y848" s="6"/>
      <c r="Z848" t="s">
        <v>3746</v>
      </c>
    </row>
    <row r="849" spans="1:26">
      <c r="A849" s="1">
        <v>44300</v>
      </c>
      <c r="B849" s="2">
        <v>202104141222</v>
      </c>
      <c r="C849" t="s">
        <v>18</v>
      </c>
      <c r="D849" t="s">
        <v>5376</v>
      </c>
      <c r="E849" t="s">
        <v>3748</v>
      </c>
      <c r="F849" t="s">
        <v>19</v>
      </c>
      <c r="G849" t="s">
        <v>1940</v>
      </c>
      <c r="H849" s="3" t="s">
        <v>25</v>
      </c>
      <c r="I849" t="s">
        <v>1301</v>
      </c>
      <c r="J849" t="s">
        <v>1475</v>
      </c>
      <c r="K849">
        <v>1</v>
      </c>
      <c r="L849">
        <v>296</v>
      </c>
      <c r="N849" t="s">
        <v>26</v>
      </c>
      <c r="P849" s="6">
        <v>1701</v>
      </c>
      <c r="Q849" s="6" t="s">
        <v>1940</v>
      </c>
      <c r="R849" s="6" t="s">
        <v>1495</v>
      </c>
      <c r="T849" s="6"/>
      <c r="U849" s="6"/>
      <c r="V849" s="6"/>
      <c r="W849" s="6">
        <v>326</v>
      </c>
      <c r="X849" s="6" t="s">
        <v>3749</v>
      </c>
      <c r="Y849" s="6"/>
      <c r="Z849" t="s">
        <v>3746</v>
      </c>
    </row>
    <row r="850" spans="1:26">
      <c r="A850" s="1">
        <v>44300</v>
      </c>
      <c r="B850" s="2">
        <v>202104141222</v>
      </c>
      <c r="C850" t="s">
        <v>18</v>
      </c>
      <c r="D850" t="s">
        <v>5376</v>
      </c>
      <c r="E850" t="s">
        <v>3748</v>
      </c>
      <c r="F850" t="s">
        <v>19</v>
      </c>
      <c r="G850" t="s">
        <v>1940</v>
      </c>
      <c r="H850" s="3" t="s">
        <v>27</v>
      </c>
      <c r="I850" t="s">
        <v>1230</v>
      </c>
      <c r="J850" t="s">
        <v>1475</v>
      </c>
      <c r="K850">
        <v>1</v>
      </c>
      <c r="L850">
        <v>296</v>
      </c>
      <c r="N850" t="s">
        <v>28</v>
      </c>
      <c r="P850" s="6">
        <v>1701</v>
      </c>
      <c r="Q850" s="6" t="s">
        <v>1940</v>
      </c>
      <c r="R850" s="6" t="s">
        <v>1495</v>
      </c>
      <c r="T850" s="6"/>
      <c r="U850" s="6"/>
      <c r="V850" s="6"/>
      <c r="W850" s="6">
        <v>326</v>
      </c>
      <c r="X850" s="6" t="s">
        <v>3749</v>
      </c>
      <c r="Y850" s="6"/>
      <c r="Z850" t="s">
        <v>3746</v>
      </c>
    </row>
    <row r="851" spans="1:26">
      <c r="A851" s="1">
        <v>44300</v>
      </c>
      <c r="B851" s="2">
        <v>202104141222</v>
      </c>
      <c r="C851" t="s">
        <v>18</v>
      </c>
      <c r="D851" t="s">
        <v>5376</v>
      </c>
      <c r="E851" t="s">
        <v>3748</v>
      </c>
      <c r="F851" t="s">
        <v>19</v>
      </c>
      <c r="G851" t="s">
        <v>1940</v>
      </c>
      <c r="H851" s="3" t="s">
        <v>23</v>
      </c>
      <c r="I851" t="s">
        <v>1230</v>
      </c>
      <c r="J851" t="s">
        <v>1475</v>
      </c>
      <c r="K851">
        <v>1</v>
      </c>
      <c r="L851">
        <v>296</v>
      </c>
      <c r="N851" t="s">
        <v>24</v>
      </c>
      <c r="P851" s="6">
        <v>1701</v>
      </c>
      <c r="Q851" s="6" t="s">
        <v>1940</v>
      </c>
      <c r="R851" s="6" t="s">
        <v>1495</v>
      </c>
      <c r="T851" s="6"/>
      <c r="U851" s="6"/>
      <c r="V851" s="6"/>
      <c r="W851" s="6">
        <v>326</v>
      </c>
      <c r="X851" s="6" t="s">
        <v>3749</v>
      </c>
      <c r="Y851" s="6"/>
      <c r="Z851" t="s">
        <v>3746</v>
      </c>
    </row>
    <row r="852" spans="1:26">
      <c r="A852" s="1">
        <v>44300</v>
      </c>
      <c r="B852" s="2">
        <v>202104141222</v>
      </c>
      <c r="C852" t="s">
        <v>18</v>
      </c>
      <c r="D852" t="s">
        <v>5376</v>
      </c>
      <c r="E852" t="s">
        <v>3748</v>
      </c>
      <c r="F852" t="s">
        <v>19</v>
      </c>
      <c r="G852" t="s">
        <v>1940</v>
      </c>
      <c r="H852" s="3">
        <v>4714781020770</v>
      </c>
      <c r="I852" t="s">
        <v>865</v>
      </c>
      <c r="J852" t="s">
        <v>1475</v>
      </c>
      <c r="K852">
        <v>1</v>
      </c>
      <c r="L852">
        <v>140</v>
      </c>
      <c r="N852" t="s">
        <v>305</v>
      </c>
      <c r="P852" s="6">
        <v>1701</v>
      </c>
      <c r="Q852" s="6" t="s">
        <v>1940</v>
      </c>
      <c r="R852" s="6" t="s">
        <v>1495</v>
      </c>
      <c r="T852" s="6"/>
      <c r="U852" s="6"/>
      <c r="V852" s="6"/>
      <c r="W852" s="6">
        <v>326</v>
      </c>
      <c r="X852" s="6" t="s">
        <v>3749</v>
      </c>
      <c r="Y852" s="6"/>
      <c r="Z852" t="s">
        <v>3746</v>
      </c>
    </row>
    <row r="853" spans="1:26">
      <c r="A853" s="1">
        <v>44300</v>
      </c>
      <c r="B853" s="2">
        <v>202104141222</v>
      </c>
      <c r="C853" t="s">
        <v>18</v>
      </c>
      <c r="D853" t="s">
        <v>5376</v>
      </c>
      <c r="E853" t="s">
        <v>3748</v>
      </c>
      <c r="F853" t="s">
        <v>19</v>
      </c>
      <c r="G853" t="s">
        <v>1940</v>
      </c>
      <c r="H853" s="3">
        <v>4714781020787</v>
      </c>
      <c r="I853" t="s">
        <v>5159</v>
      </c>
      <c r="J853" t="s">
        <v>1475</v>
      </c>
      <c r="K853">
        <v>1</v>
      </c>
      <c r="L853">
        <v>140</v>
      </c>
      <c r="N853" t="s">
        <v>307</v>
      </c>
      <c r="P853" s="6">
        <v>1701</v>
      </c>
      <c r="Q853" s="6" t="s">
        <v>1940</v>
      </c>
      <c r="R853" s="6" t="s">
        <v>1495</v>
      </c>
      <c r="T853" s="6"/>
      <c r="U853" s="6"/>
      <c r="V853" s="6"/>
      <c r="W853" s="6">
        <v>326</v>
      </c>
      <c r="X853" s="6" t="s">
        <v>3749</v>
      </c>
      <c r="Y853" s="6"/>
      <c r="Z853" t="s">
        <v>3746</v>
      </c>
    </row>
    <row r="854" spans="1:26">
      <c r="A854" s="1">
        <v>44300</v>
      </c>
      <c r="B854" s="2">
        <v>202104141222</v>
      </c>
      <c r="C854" t="s">
        <v>18</v>
      </c>
      <c r="D854" t="s">
        <v>5376</v>
      </c>
      <c r="E854" t="s">
        <v>3748</v>
      </c>
      <c r="F854" t="s">
        <v>19</v>
      </c>
      <c r="G854" t="s">
        <v>1940</v>
      </c>
      <c r="H854" s="3">
        <v>4714781020954</v>
      </c>
      <c r="I854" t="s">
        <v>1468</v>
      </c>
      <c r="J854" t="s">
        <v>1475</v>
      </c>
      <c r="K854">
        <v>1</v>
      </c>
      <c r="L854">
        <v>150</v>
      </c>
      <c r="N854" t="s">
        <v>183</v>
      </c>
      <c r="P854" s="6">
        <v>1701</v>
      </c>
      <c r="Q854" s="6" t="s">
        <v>1940</v>
      </c>
      <c r="R854" s="6" t="s">
        <v>1495</v>
      </c>
      <c r="T854" s="6"/>
      <c r="U854" s="6"/>
      <c r="V854" s="6"/>
      <c r="W854" s="6">
        <v>326</v>
      </c>
      <c r="X854" s="6" t="s">
        <v>3749</v>
      </c>
      <c r="Y854" s="6"/>
      <c r="Z854" t="s">
        <v>3746</v>
      </c>
    </row>
    <row r="855" spans="1:26">
      <c r="A855" s="1">
        <v>44300</v>
      </c>
      <c r="B855" s="2">
        <v>202104141223</v>
      </c>
      <c r="C855" t="s">
        <v>18</v>
      </c>
      <c r="D855" t="s">
        <v>5377</v>
      </c>
      <c r="E855" t="s">
        <v>3753</v>
      </c>
      <c r="F855" t="s">
        <v>19</v>
      </c>
      <c r="G855" t="s">
        <v>1476</v>
      </c>
      <c r="H855" s="3">
        <v>4714781020510</v>
      </c>
      <c r="I855" t="s">
        <v>1467</v>
      </c>
      <c r="J855" t="s">
        <v>425</v>
      </c>
      <c r="K855">
        <v>1</v>
      </c>
      <c r="L855">
        <v>299</v>
      </c>
      <c r="N855" t="s">
        <v>1902</v>
      </c>
      <c r="P855" s="6">
        <v>499</v>
      </c>
      <c r="Q855" s="6" t="s">
        <v>1476</v>
      </c>
      <c r="R855" s="6" t="s">
        <v>1477</v>
      </c>
      <c r="T855" s="6">
        <v>216256</v>
      </c>
      <c r="U855" s="6" t="s">
        <v>3754</v>
      </c>
      <c r="V855" s="6" t="s">
        <v>3755</v>
      </c>
      <c r="W855" s="6"/>
      <c r="X855" s="6"/>
      <c r="Y855" s="6"/>
      <c r="Z855" t="s">
        <v>3751</v>
      </c>
    </row>
    <row r="856" spans="1:26">
      <c r="A856" s="1">
        <v>44300</v>
      </c>
      <c r="B856" s="2">
        <v>202104141223</v>
      </c>
      <c r="C856" t="s">
        <v>18</v>
      </c>
      <c r="D856" t="s">
        <v>5377</v>
      </c>
      <c r="E856" t="s">
        <v>3753</v>
      </c>
      <c r="F856" t="s">
        <v>19</v>
      </c>
      <c r="G856" t="s">
        <v>1476</v>
      </c>
      <c r="H856" s="3">
        <v>4714781020787</v>
      </c>
      <c r="I856" t="s">
        <v>5159</v>
      </c>
      <c r="J856" t="s">
        <v>425</v>
      </c>
      <c r="K856">
        <v>1</v>
      </c>
      <c r="L856">
        <v>135</v>
      </c>
      <c r="N856" t="s">
        <v>1979</v>
      </c>
      <c r="P856" s="6">
        <v>499</v>
      </c>
      <c r="Q856" s="6" t="s">
        <v>1476</v>
      </c>
      <c r="R856" s="6" t="s">
        <v>1477</v>
      </c>
      <c r="T856" s="6">
        <v>216256</v>
      </c>
      <c r="U856" s="6" t="s">
        <v>3754</v>
      </c>
      <c r="V856" s="6" t="s">
        <v>3755</v>
      </c>
      <c r="W856" s="6"/>
      <c r="X856" s="6"/>
      <c r="Y856" s="6"/>
      <c r="Z856" t="s">
        <v>3751</v>
      </c>
    </row>
    <row r="857" spans="1:26">
      <c r="A857" s="1">
        <v>44300</v>
      </c>
      <c r="B857" s="2">
        <v>202104141223</v>
      </c>
      <c r="C857" t="s">
        <v>18</v>
      </c>
      <c r="D857" t="s">
        <v>5377</v>
      </c>
      <c r="E857" t="s">
        <v>3753</v>
      </c>
      <c r="F857" t="s">
        <v>19</v>
      </c>
      <c r="G857" t="s">
        <v>1476</v>
      </c>
      <c r="H857" s="3" t="s">
        <v>1474</v>
      </c>
      <c r="J857" t="s">
        <v>1475</v>
      </c>
      <c r="K857">
        <v>1</v>
      </c>
      <c r="L857">
        <v>65</v>
      </c>
      <c r="P857" s="6"/>
      <c r="Q857" s="6"/>
      <c r="R857" s="6"/>
      <c r="T857" s="6"/>
      <c r="U857" s="6"/>
      <c r="V857" s="6"/>
      <c r="W857" s="6"/>
      <c r="X857" s="6"/>
      <c r="Y857" s="6"/>
      <c r="Z857"/>
    </row>
    <row r="858" spans="1:26">
      <c r="A858" s="1">
        <v>44300</v>
      </c>
      <c r="B858" s="2">
        <v>202104141224</v>
      </c>
      <c r="C858" t="s">
        <v>18</v>
      </c>
      <c r="D858" t="s">
        <v>5378</v>
      </c>
      <c r="E858" t="s">
        <v>3759</v>
      </c>
      <c r="F858" t="s">
        <v>19</v>
      </c>
      <c r="G858" t="s">
        <v>1476</v>
      </c>
      <c r="H858" s="3">
        <v>4714781021463</v>
      </c>
      <c r="I858" t="s">
        <v>1301</v>
      </c>
      <c r="J858" t="s">
        <v>425</v>
      </c>
      <c r="K858">
        <v>3</v>
      </c>
      <c r="L858">
        <v>360</v>
      </c>
      <c r="N858" t="s">
        <v>3102</v>
      </c>
      <c r="P858" s="6">
        <v>957</v>
      </c>
      <c r="Q858" s="6" t="s">
        <v>1476</v>
      </c>
      <c r="R858" s="6" t="s">
        <v>1048</v>
      </c>
      <c r="T858" s="6">
        <v>846235</v>
      </c>
      <c r="U858" s="6" t="s">
        <v>3760</v>
      </c>
      <c r="V858" s="6" t="s">
        <v>3761</v>
      </c>
      <c r="W858" s="6"/>
      <c r="X858" s="6"/>
      <c r="Y858" s="6"/>
      <c r="Z858" t="s">
        <v>3757</v>
      </c>
    </row>
    <row r="859" spans="1:26">
      <c r="A859" s="1">
        <v>44300</v>
      </c>
      <c r="B859" s="2">
        <v>202104141224</v>
      </c>
      <c r="C859" t="s">
        <v>18</v>
      </c>
      <c r="D859" t="s">
        <v>5378</v>
      </c>
      <c r="E859" t="s">
        <v>3759</v>
      </c>
      <c r="F859" t="s">
        <v>19</v>
      </c>
      <c r="G859" t="s">
        <v>1476</v>
      </c>
      <c r="H859" s="3">
        <v>4714781024730</v>
      </c>
      <c r="I859" t="s">
        <v>1230</v>
      </c>
      <c r="J859" t="s">
        <v>425</v>
      </c>
      <c r="K859">
        <v>1</v>
      </c>
      <c r="L859">
        <v>299</v>
      </c>
      <c r="N859" t="s">
        <v>1500</v>
      </c>
      <c r="P859" s="6">
        <v>957</v>
      </c>
      <c r="Q859" s="6" t="s">
        <v>1476</v>
      </c>
      <c r="R859" s="6" t="s">
        <v>1048</v>
      </c>
      <c r="T859" s="6">
        <v>846235</v>
      </c>
      <c r="U859" s="6" t="s">
        <v>3760</v>
      </c>
      <c r="V859" s="6" t="s">
        <v>3761</v>
      </c>
      <c r="W859" s="6"/>
      <c r="X859" s="6"/>
      <c r="Y859" s="6"/>
      <c r="Z859" t="s">
        <v>3757</v>
      </c>
    </row>
    <row r="860" spans="1:26">
      <c r="A860" s="1">
        <v>44300</v>
      </c>
      <c r="B860" s="2">
        <v>202104141224</v>
      </c>
      <c r="C860" t="s">
        <v>18</v>
      </c>
      <c r="D860" t="s">
        <v>5378</v>
      </c>
      <c r="E860" t="s">
        <v>3759</v>
      </c>
      <c r="F860" t="s">
        <v>19</v>
      </c>
      <c r="G860" t="s">
        <v>1476</v>
      </c>
      <c r="H860" s="3">
        <v>4714781020954</v>
      </c>
      <c r="I860" t="s">
        <v>1468</v>
      </c>
      <c r="J860" t="s">
        <v>425</v>
      </c>
      <c r="K860">
        <v>1</v>
      </c>
      <c r="L860">
        <v>149</v>
      </c>
      <c r="N860" t="s">
        <v>1523</v>
      </c>
      <c r="P860" s="6">
        <v>957</v>
      </c>
      <c r="Q860" s="6" t="s">
        <v>1476</v>
      </c>
      <c r="R860" s="6" t="s">
        <v>1048</v>
      </c>
      <c r="T860" s="6">
        <v>846235</v>
      </c>
      <c r="U860" s="6" t="s">
        <v>3760</v>
      </c>
      <c r="V860" s="6" t="s">
        <v>3761</v>
      </c>
      <c r="W860" s="6"/>
      <c r="X860" s="6"/>
      <c r="Y860" s="6"/>
      <c r="Z860" t="s">
        <v>3757</v>
      </c>
    </row>
    <row r="861" spans="1:26">
      <c r="A861" s="1">
        <v>44300</v>
      </c>
      <c r="B861" s="2">
        <v>202104141224</v>
      </c>
      <c r="C861" t="s">
        <v>18</v>
      </c>
      <c r="D861" t="s">
        <v>5378</v>
      </c>
      <c r="E861" t="s">
        <v>3759</v>
      </c>
      <c r="F861" t="s">
        <v>19</v>
      </c>
      <c r="G861" t="s">
        <v>1476</v>
      </c>
      <c r="H861" s="3">
        <v>4714781020787</v>
      </c>
      <c r="I861" t="s">
        <v>5159</v>
      </c>
      <c r="J861" t="s">
        <v>425</v>
      </c>
      <c r="K861">
        <v>1</v>
      </c>
      <c r="L861">
        <v>149</v>
      </c>
      <c r="N861" t="s">
        <v>1958</v>
      </c>
      <c r="P861" s="6">
        <v>957</v>
      </c>
      <c r="Q861" s="6" t="s">
        <v>1476</v>
      </c>
      <c r="R861" s="6" t="s">
        <v>1048</v>
      </c>
      <c r="T861" s="6">
        <v>846235</v>
      </c>
      <c r="U861" s="6" t="s">
        <v>3760</v>
      </c>
      <c r="V861" s="6" t="s">
        <v>3761</v>
      </c>
      <c r="W861" s="6"/>
      <c r="X861" s="6"/>
      <c r="Y861" s="6"/>
      <c r="Z861" t="s">
        <v>3757</v>
      </c>
    </row>
    <row r="862" spans="1:26">
      <c r="A862" s="1">
        <v>44300</v>
      </c>
      <c r="B862" s="2">
        <v>202104141225</v>
      </c>
      <c r="C862" t="s">
        <v>18</v>
      </c>
      <c r="D862" t="s">
        <v>5379</v>
      </c>
      <c r="E862" t="s">
        <v>3765</v>
      </c>
      <c r="F862" t="s">
        <v>19</v>
      </c>
      <c r="G862" t="s">
        <v>1476</v>
      </c>
      <c r="H862" s="3">
        <v>4714781021005</v>
      </c>
      <c r="I862" t="s">
        <v>1385</v>
      </c>
      <c r="J862" t="s">
        <v>1475</v>
      </c>
      <c r="K862">
        <v>1</v>
      </c>
      <c r="L862">
        <v>133</v>
      </c>
      <c r="N862" t="s">
        <v>167</v>
      </c>
      <c r="P862" s="6">
        <v>849</v>
      </c>
      <c r="Q862" s="6" t="s">
        <v>1476</v>
      </c>
      <c r="R862" s="6" t="s">
        <v>1477</v>
      </c>
      <c r="T862" s="6">
        <v>187976</v>
      </c>
      <c r="U862" s="6" t="s">
        <v>3766</v>
      </c>
      <c r="V862" s="6" t="s">
        <v>3767</v>
      </c>
      <c r="W862" s="6"/>
      <c r="X862" s="6"/>
      <c r="Y862" s="6"/>
      <c r="Z862" t="s">
        <v>3763</v>
      </c>
    </row>
    <row r="863" spans="1:26">
      <c r="A863" s="1">
        <v>44300</v>
      </c>
      <c r="B863" s="2">
        <v>202104141225</v>
      </c>
      <c r="C863" t="s">
        <v>18</v>
      </c>
      <c r="D863" t="s">
        <v>5379</v>
      </c>
      <c r="E863" t="s">
        <v>3765</v>
      </c>
      <c r="F863" t="s">
        <v>19</v>
      </c>
      <c r="G863" t="s">
        <v>1476</v>
      </c>
      <c r="H863" s="3">
        <v>4714781021012</v>
      </c>
      <c r="I863" t="s">
        <v>1308</v>
      </c>
      <c r="J863" t="s">
        <v>1475</v>
      </c>
      <c r="K863">
        <v>1</v>
      </c>
      <c r="L863">
        <v>133</v>
      </c>
      <c r="N863" t="s">
        <v>168</v>
      </c>
      <c r="P863" s="6">
        <v>849</v>
      </c>
      <c r="Q863" s="6" t="s">
        <v>1476</v>
      </c>
      <c r="R863" s="6" t="s">
        <v>1477</v>
      </c>
      <c r="T863" s="6">
        <v>187976</v>
      </c>
      <c r="U863" s="6" t="s">
        <v>3766</v>
      </c>
      <c r="V863" s="6" t="s">
        <v>3767</v>
      </c>
      <c r="W863" s="6"/>
      <c r="X863" s="6"/>
      <c r="Y863" s="6"/>
      <c r="Z863" t="s">
        <v>3763</v>
      </c>
    </row>
    <row r="864" spans="1:26">
      <c r="A864" s="1">
        <v>44300</v>
      </c>
      <c r="B864" s="2">
        <v>202104141225</v>
      </c>
      <c r="C864" t="s">
        <v>18</v>
      </c>
      <c r="D864" t="s">
        <v>5379</v>
      </c>
      <c r="E864" t="s">
        <v>3765</v>
      </c>
      <c r="F864" t="s">
        <v>19</v>
      </c>
      <c r="G864" t="s">
        <v>1476</v>
      </c>
      <c r="H864" s="3">
        <v>4714781021029</v>
      </c>
      <c r="I864" t="s">
        <v>1308</v>
      </c>
      <c r="J864" t="s">
        <v>1475</v>
      </c>
      <c r="K864">
        <v>1</v>
      </c>
      <c r="L864">
        <v>133</v>
      </c>
      <c r="N864" t="s">
        <v>169</v>
      </c>
      <c r="P864" s="6">
        <v>849</v>
      </c>
      <c r="Q864" s="6" t="s">
        <v>1476</v>
      </c>
      <c r="R864" s="6" t="s">
        <v>1477</v>
      </c>
      <c r="T864" s="6">
        <v>187976</v>
      </c>
      <c r="U864" s="6" t="s">
        <v>3766</v>
      </c>
      <c r="V864" s="6" t="s">
        <v>3767</v>
      </c>
      <c r="W864" s="6"/>
      <c r="X864" s="6"/>
      <c r="Y864" s="6"/>
      <c r="Z864" t="s">
        <v>3763</v>
      </c>
    </row>
    <row r="865" spans="1:26">
      <c r="A865" s="1">
        <v>44300</v>
      </c>
      <c r="B865" s="2">
        <v>202104141225</v>
      </c>
      <c r="C865" t="s">
        <v>18</v>
      </c>
      <c r="D865" t="s">
        <v>5379</v>
      </c>
      <c r="E865" t="s">
        <v>3765</v>
      </c>
      <c r="F865" t="s">
        <v>19</v>
      </c>
      <c r="G865" t="s">
        <v>1476</v>
      </c>
      <c r="H865" s="3" t="s">
        <v>33</v>
      </c>
      <c r="I865" t="s">
        <v>1304</v>
      </c>
      <c r="J865" t="s">
        <v>1475</v>
      </c>
      <c r="K865">
        <v>2</v>
      </c>
      <c r="L865">
        <v>300</v>
      </c>
      <c r="N865" t="s">
        <v>34</v>
      </c>
      <c r="P865" s="6">
        <v>849</v>
      </c>
      <c r="Q865" s="6" t="s">
        <v>1476</v>
      </c>
      <c r="R865" s="6" t="s">
        <v>1477</v>
      </c>
      <c r="T865" s="6">
        <v>187976</v>
      </c>
      <c r="U865" s="6" t="s">
        <v>3766</v>
      </c>
      <c r="V865" s="6" t="s">
        <v>3767</v>
      </c>
      <c r="W865" s="6"/>
      <c r="X865" s="6"/>
      <c r="Y865" s="6"/>
      <c r="Z865" t="s">
        <v>3763</v>
      </c>
    </row>
    <row r="866" spans="1:26">
      <c r="A866" s="1">
        <v>44300</v>
      </c>
      <c r="B866" s="2">
        <v>202104141225</v>
      </c>
      <c r="C866" t="s">
        <v>18</v>
      </c>
      <c r="D866" t="s">
        <v>5379</v>
      </c>
      <c r="E866" t="s">
        <v>3765</v>
      </c>
      <c r="F866" t="s">
        <v>19</v>
      </c>
      <c r="G866" t="s">
        <v>1476</v>
      </c>
      <c r="H866" s="3" t="s">
        <v>35</v>
      </c>
      <c r="I866" t="s">
        <v>1171</v>
      </c>
      <c r="J866" t="s">
        <v>1475</v>
      </c>
      <c r="K866">
        <v>1</v>
      </c>
      <c r="L866">
        <v>150</v>
      </c>
      <c r="N866" t="s">
        <v>36</v>
      </c>
      <c r="P866" s="6">
        <v>849</v>
      </c>
      <c r="Q866" s="6" t="s">
        <v>1476</v>
      </c>
      <c r="R866" s="6" t="s">
        <v>1477</v>
      </c>
      <c r="T866" s="6">
        <v>187976</v>
      </c>
      <c r="U866" s="6" t="s">
        <v>3766</v>
      </c>
      <c r="V866" s="6" t="s">
        <v>3767</v>
      </c>
      <c r="W866" s="6"/>
      <c r="X866" s="6"/>
      <c r="Y866" s="6"/>
      <c r="Z866" t="s">
        <v>3763</v>
      </c>
    </row>
    <row r="867" spans="1:26">
      <c r="A867" s="1">
        <v>44300</v>
      </c>
      <c r="B867" s="2">
        <v>202104141226</v>
      </c>
      <c r="C867" t="s">
        <v>18</v>
      </c>
      <c r="D867" t="s">
        <v>5380</v>
      </c>
      <c r="E867" t="s">
        <v>3771</v>
      </c>
      <c r="F867" t="s">
        <v>19</v>
      </c>
      <c r="G867" t="s">
        <v>1940</v>
      </c>
      <c r="H867" s="3" t="s">
        <v>25</v>
      </c>
      <c r="I867" t="s">
        <v>1301</v>
      </c>
      <c r="J867" t="s">
        <v>1475</v>
      </c>
      <c r="K867">
        <v>1</v>
      </c>
      <c r="L867">
        <v>296</v>
      </c>
      <c r="N867" t="s">
        <v>26</v>
      </c>
      <c r="P867" s="6">
        <v>888</v>
      </c>
      <c r="Q867" s="6" t="s">
        <v>1940</v>
      </c>
      <c r="R867" s="6" t="s">
        <v>1941</v>
      </c>
      <c r="T867" s="6"/>
      <c r="U867" s="6"/>
      <c r="V867" s="6"/>
      <c r="W867" s="6">
        <v>330</v>
      </c>
      <c r="X867" s="6" t="s">
        <v>3772</v>
      </c>
      <c r="Y867" s="6"/>
      <c r="Z867" t="s">
        <v>3769</v>
      </c>
    </row>
    <row r="868" spans="1:26">
      <c r="A868" s="1">
        <v>44300</v>
      </c>
      <c r="B868" s="2">
        <v>202104141226</v>
      </c>
      <c r="C868" t="s">
        <v>18</v>
      </c>
      <c r="D868" t="s">
        <v>5380</v>
      </c>
      <c r="E868" t="s">
        <v>3771</v>
      </c>
      <c r="F868" t="s">
        <v>19</v>
      </c>
      <c r="G868" t="s">
        <v>1940</v>
      </c>
      <c r="H868" s="3" t="s">
        <v>27</v>
      </c>
      <c r="I868" t="s">
        <v>1230</v>
      </c>
      <c r="J868" t="s">
        <v>1475</v>
      </c>
      <c r="K868">
        <v>1</v>
      </c>
      <c r="L868">
        <v>296</v>
      </c>
      <c r="N868" t="s">
        <v>28</v>
      </c>
      <c r="P868" s="6">
        <v>888</v>
      </c>
      <c r="Q868" s="6" t="s">
        <v>1940</v>
      </c>
      <c r="R868" s="6" t="s">
        <v>1941</v>
      </c>
      <c r="T868" s="6"/>
      <c r="U868" s="6"/>
      <c r="V868" s="6"/>
      <c r="W868" s="6">
        <v>330</v>
      </c>
      <c r="X868" s="6" t="s">
        <v>3772</v>
      </c>
      <c r="Y868" s="6"/>
      <c r="Z868" t="s">
        <v>3769</v>
      </c>
    </row>
    <row r="869" spans="1:26">
      <c r="A869" s="1">
        <v>44300</v>
      </c>
      <c r="B869" s="2">
        <v>202104141226</v>
      </c>
      <c r="C869" t="s">
        <v>18</v>
      </c>
      <c r="D869" t="s">
        <v>5380</v>
      </c>
      <c r="E869" t="s">
        <v>3771</v>
      </c>
      <c r="F869" t="s">
        <v>19</v>
      </c>
      <c r="G869" t="s">
        <v>1940</v>
      </c>
      <c r="H869" s="3" t="s">
        <v>23</v>
      </c>
      <c r="I869" t="s">
        <v>1230</v>
      </c>
      <c r="J869" t="s">
        <v>1475</v>
      </c>
      <c r="K869">
        <v>1</v>
      </c>
      <c r="L869">
        <v>296</v>
      </c>
      <c r="N869" t="s">
        <v>24</v>
      </c>
      <c r="P869" s="6">
        <v>888</v>
      </c>
      <c r="Q869" s="6" t="s">
        <v>1940</v>
      </c>
      <c r="R869" s="6" t="s">
        <v>1941</v>
      </c>
      <c r="T869" s="6"/>
      <c r="U869" s="6"/>
      <c r="V869" s="6"/>
      <c r="W869" s="6">
        <v>330</v>
      </c>
      <c r="X869" s="6" t="s">
        <v>3772</v>
      </c>
      <c r="Y869" s="6"/>
      <c r="Z869" t="s">
        <v>3769</v>
      </c>
    </row>
    <row r="870" spans="1:26">
      <c r="A870" s="1">
        <v>44300</v>
      </c>
      <c r="B870" s="2">
        <v>202104141227</v>
      </c>
      <c r="C870" t="s">
        <v>18</v>
      </c>
      <c r="D870" t="s">
        <v>5381</v>
      </c>
      <c r="E870" t="s">
        <v>3776</v>
      </c>
      <c r="F870" t="s">
        <v>19</v>
      </c>
      <c r="G870" t="s">
        <v>1940</v>
      </c>
      <c r="H870" s="3" t="s">
        <v>33</v>
      </c>
      <c r="I870" t="s">
        <v>1229</v>
      </c>
      <c r="J870" t="s">
        <v>1475</v>
      </c>
      <c r="K870">
        <v>1</v>
      </c>
      <c r="L870">
        <v>173</v>
      </c>
      <c r="N870" t="s">
        <v>34</v>
      </c>
      <c r="P870" s="6">
        <v>748</v>
      </c>
      <c r="Q870" s="6" t="s">
        <v>1940</v>
      </c>
      <c r="R870" s="6" t="s">
        <v>1048</v>
      </c>
      <c r="T870" s="6"/>
      <c r="U870" s="6"/>
      <c r="V870" s="6"/>
      <c r="W870" s="6">
        <v>251</v>
      </c>
      <c r="X870" s="6" t="s">
        <v>3777</v>
      </c>
      <c r="Y870" s="6" t="s">
        <v>3778</v>
      </c>
      <c r="Z870" t="s">
        <v>3774</v>
      </c>
    </row>
    <row r="871" spans="1:26">
      <c r="A871" s="1">
        <v>44300</v>
      </c>
      <c r="B871" s="2">
        <v>202104141227</v>
      </c>
      <c r="C871" t="s">
        <v>18</v>
      </c>
      <c r="D871" t="s">
        <v>5381</v>
      </c>
      <c r="E871" t="s">
        <v>3776</v>
      </c>
      <c r="F871" t="s">
        <v>19</v>
      </c>
      <c r="G871" t="s">
        <v>1940</v>
      </c>
      <c r="H871" s="3" t="s">
        <v>29</v>
      </c>
      <c r="I871" t="s">
        <v>2424</v>
      </c>
      <c r="J871" t="s">
        <v>1475</v>
      </c>
      <c r="K871">
        <v>1</v>
      </c>
      <c r="L871">
        <v>288</v>
      </c>
      <c r="N871" t="s">
        <v>30</v>
      </c>
      <c r="P871" s="6">
        <v>748</v>
      </c>
      <c r="Q871" s="6" t="s">
        <v>1940</v>
      </c>
      <c r="R871" s="6" t="s">
        <v>1048</v>
      </c>
      <c r="T871" s="6"/>
      <c r="U871" s="6"/>
      <c r="V871" s="6"/>
      <c r="W871" s="6">
        <v>251</v>
      </c>
      <c r="X871" s="6" t="s">
        <v>3777</v>
      </c>
      <c r="Y871" s="6" t="s">
        <v>3778</v>
      </c>
      <c r="Z871" t="s">
        <v>3774</v>
      </c>
    </row>
    <row r="872" spans="1:26">
      <c r="A872" s="1">
        <v>44300</v>
      </c>
      <c r="B872" s="2">
        <v>202104141227</v>
      </c>
      <c r="C872" t="s">
        <v>18</v>
      </c>
      <c r="D872" t="s">
        <v>5381</v>
      </c>
      <c r="E872" t="s">
        <v>3776</v>
      </c>
      <c r="F872" t="s">
        <v>19</v>
      </c>
      <c r="G872" t="s">
        <v>1940</v>
      </c>
      <c r="H872" s="3" t="s">
        <v>25</v>
      </c>
      <c r="I872" t="s">
        <v>1301</v>
      </c>
      <c r="J872" t="s">
        <v>1475</v>
      </c>
      <c r="K872">
        <v>1</v>
      </c>
      <c r="L872">
        <v>287</v>
      </c>
      <c r="N872" t="s">
        <v>26</v>
      </c>
      <c r="P872" s="6">
        <v>748</v>
      </c>
      <c r="Q872" s="6" t="s">
        <v>1940</v>
      </c>
      <c r="R872" s="6" t="s">
        <v>1048</v>
      </c>
      <c r="T872" s="6"/>
      <c r="U872" s="6"/>
      <c r="V872" s="6"/>
      <c r="W872" s="6">
        <v>251</v>
      </c>
      <c r="X872" s="6" t="s">
        <v>3777</v>
      </c>
      <c r="Y872" s="6" t="s">
        <v>3778</v>
      </c>
      <c r="Z872" t="s">
        <v>3774</v>
      </c>
    </row>
    <row r="873" spans="1:26">
      <c r="A873" s="1">
        <v>44300</v>
      </c>
      <c r="B873" s="2">
        <v>202104141228</v>
      </c>
      <c r="C873" t="s">
        <v>18</v>
      </c>
      <c r="D873" t="s">
        <v>5382</v>
      </c>
      <c r="E873" t="s">
        <v>3782</v>
      </c>
      <c r="F873" t="s">
        <v>19</v>
      </c>
      <c r="G873" t="s">
        <v>1476</v>
      </c>
      <c r="H873" s="3" t="s">
        <v>21</v>
      </c>
      <c r="I873" t="s">
        <v>1301</v>
      </c>
      <c r="J873" t="s">
        <v>1475</v>
      </c>
      <c r="K873">
        <v>1</v>
      </c>
      <c r="L873">
        <v>150</v>
      </c>
      <c r="N873" t="s">
        <v>22</v>
      </c>
      <c r="P873" s="6">
        <v>749</v>
      </c>
      <c r="Q873" s="6" t="s">
        <v>1476</v>
      </c>
      <c r="R873" s="6" t="s">
        <v>1477</v>
      </c>
      <c r="T873" s="6">
        <v>112204</v>
      </c>
      <c r="U873" s="6" t="s">
        <v>3783</v>
      </c>
      <c r="V873" s="6" t="s">
        <v>3784</v>
      </c>
      <c r="W873" s="6"/>
      <c r="X873" s="6"/>
      <c r="Y873" s="6"/>
      <c r="Z873" t="s">
        <v>3780</v>
      </c>
    </row>
    <row r="874" spans="1:26">
      <c r="A874" s="1">
        <v>44300</v>
      </c>
      <c r="B874" s="2">
        <v>202104141228</v>
      </c>
      <c r="C874" t="s">
        <v>18</v>
      </c>
      <c r="D874" t="s">
        <v>5382</v>
      </c>
      <c r="E874" t="s">
        <v>3782</v>
      </c>
      <c r="F874" t="s">
        <v>19</v>
      </c>
      <c r="G874" t="s">
        <v>1476</v>
      </c>
      <c r="H874" s="3" t="s">
        <v>33</v>
      </c>
      <c r="I874" t="s">
        <v>1304</v>
      </c>
      <c r="J874" t="s">
        <v>1475</v>
      </c>
      <c r="K874">
        <v>1</v>
      </c>
      <c r="L874">
        <v>150</v>
      </c>
      <c r="N874" t="s">
        <v>34</v>
      </c>
      <c r="P874" s="6">
        <v>749</v>
      </c>
      <c r="Q874" s="6" t="s">
        <v>1476</v>
      </c>
      <c r="R874" s="6" t="s">
        <v>1477</v>
      </c>
      <c r="T874" s="6">
        <v>112204</v>
      </c>
      <c r="U874" s="6" t="s">
        <v>3783</v>
      </c>
      <c r="V874" s="6" t="s">
        <v>3784</v>
      </c>
      <c r="W874" s="6"/>
      <c r="X874" s="6"/>
      <c r="Y874" s="6"/>
      <c r="Z874" t="s">
        <v>3780</v>
      </c>
    </row>
    <row r="875" spans="1:26">
      <c r="A875" s="1">
        <v>44300</v>
      </c>
      <c r="B875" s="2">
        <v>202104141228</v>
      </c>
      <c r="C875" t="s">
        <v>18</v>
      </c>
      <c r="D875" t="s">
        <v>5382</v>
      </c>
      <c r="E875" t="s">
        <v>3782</v>
      </c>
      <c r="F875" t="s">
        <v>19</v>
      </c>
      <c r="G875" t="s">
        <v>1476</v>
      </c>
      <c r="H875" s="3" t="s">
        <v>35</v>
      </c>
      <c r="I875" t="s">
        <v>1171</v>
      </c>
      <c r="J875" t="s">
        <v>1475</v>
      </c>
      <c r="K875">
        <v>1</v>
      </c>
      <c r="L875">
        <v>150</v>
      </c>
      <c r="N875" t="s">
        <v>36</v>
      </c>
      <c r="P875" s="6">
        <v>749</v>
      </c>
      <c r="Q875" s="6" t="s">
        <v>1476</v>
      </c>
      <c r="R875" s="6" t="s">
        <v>1477</v>
      </c>
      <c r="T875" s="6">
        <v>112204</v>
      </c>
      <c r="U875" s="6" t="s">
        <v>3783</v>
      </c>
      <c r="V875" s="6" t="s">
        <v>3784</v>
      </c>
      <c r="W875" s="6"/>
      <c r="X875" s="6"/>
      <c r="Y875" s="6"/>
      <c r="Z875" t="s">
        <v>3780</v>
      </c>
    </row>
    <row r="876" spans="1:26">
      <c r="A876" s="1">
        <v>44300</v>
      </c>
      <c r="B876" s="2">
        <v>202104141228</v>
      </c>
      <c r="C876" t="s">
        <v>18</v>
      </c>
      <c r="D876" t="s">
        <v>5382</v>
      </c>
      <c r="E876" t="s">
        <v>3782</v>
      </c>
      <c r="F876" t="s">
        <v>19</v>
      </c>
      <c r="G876" t="s">
        <v>1476</v>
      </c>
      <c r="H876" s="3">
        <v>4714781021715</v>
      </c>
      <c r="I876" t="s">
        <v>1813</v>
      </c>
      <c r="J876" t="s">
        <v>425</v>
      </c>
      <c r="K876">
        <v>1</v>
      </c>
      <c r="L876">
        <v>299</v>
      </c>
      <c r="N876" t="s">
        <v>2415</v>
      </c>
      <c r="P876" s="6">
        <v>749</v>
      </c>
      <c r="Q876" s="6" t="s">
        <v>1476</v>
      </c>
      <c r="R876" s="6" t="s">
        <v>1477</v>
      </c>
      <c r="T876" s="6">
        <v>112204</v>
      </c>
      <c r="U876" s="6" t="s">
        <v>3783</v>
      </c>
      <c r="V876" s="6" t="s">
        <v>3784</v>
      </c>
      <c r="W876" s="6"/>
      <c r="X876" s="6"/>
      <c r="Y876" s="6"/>
      <c r="Z876" t="s">
        <v>3780</v>
      </c>
    </row>
    <row r="877" spans="1:26">
      <c r="A877" s="1">
        <v>44300</v>
      </c>
      <c r="B877" s="2">
        <v>202104141229</v>
      </c>
      <c r="C877" t="s">
        <v>18</v>
      </c>
      <c r="D877" t="s">
        <v>5383</v>
      </c>
      <c r="E877" t="s">
        <v>3788</v>
      </c>
      <c r="F877" t="s">
        <v>19</v>
      </c>
      <c r="G877" t="s">
        <v>1476</v>
      </c>
      <c r="H877" s="3">
        <v>4714781021005</v>
      </c>
      <c r="I877" t="s">
        <v>1385</v>
      </c>
      <c r="J877" t="s">
        <v>1475</v>
      </c>
      <c r="K877">
        <v>1</v>
      </c>
      <c r="L877">
        <v>133</v>
      </c>
      <c r="N877" t="s">
        <v>167</v>
      </c>
      <c r="P877" s="6">
        <v>613</v>
      </c>
      <c r="Q877" s="6" t="s">
        <v>1476</v>
      </c>
      <c r="R877" s="6" t="s">
        <v>1477</v>
      </c>
      <c r="T877" s="6">
        <v>141143</v>
      </c>
      <c r="U877" s="6" t="s">
        <v>3789</v>
      </c>
      <c r="V877" s="6" t="s">
        <v>3790</v>
      </c>
      <c r="W877" s="6"/>
      <c r="X877" s="6"/>
      <c r="Y877" s="6"/>
      <c r="Z877" t="s">
        <v>3786</v>
      </c>
    </row>
    <row r="878" spans="1:26">
      <c r="A878" s="1">
        <v>44300</v>
      </c>
      <c r="B878" s="2">
        <v>202104141229</v>
      </c>
      <c r="C878" t="s">
        <v>18</v>
      </c>
      <c r="D878" t="s">
        <v>5383</v>
      </c>
      <c r="E878" t="s">
        <v>3788</v>
      </c>
      <c r="F878" t="s">
        <v>19</v>
      </c>
      <c r="G878" t="s">
        <v>1476</v>
      </c>
      <c r="H878" s="3">
        <v>4714781021012</v>
      </c>
      <c r="I878" t="s">
        <v>1308</v>
      </c>
      <c r="J878" t="s">
        <v>1475</v>
      </c>
      <c r="K878">
        <v>1</v>
      </c>
      <c r="L878">
        <v>133</v>
      </c>
      <c r="N878" t="s">
        <v>168</v>
      </c>
      <c r="P878" s="6">
        <v>613</v>
      </c>
      <c r="Q878" s="6" t="s">
        <v>1476</v>
      </c>
      <c r="R878" s="6" t="s">
        <v>1477</v>
      </c>
      <c r="T878" s="6">
        <v>141143</v>
      </c>
      <c r="U878" s="6" t="s">
        <v>3789</v>
      </c>
      <c r="V878" s="6" t="s">
        <v>3790</v>
      </c>
      <c r="W878" s="6"/>
      <c r="X878" s="6"/>
      <c r="Y878" s="6"/>
      <c r="Z878" t="s">
        <v>3786</v>
      </c>
    </row>
    <row r="879" spans="1:26">
      <c r="A879" s="1">
        <v>44300</v>
      </c>
      <c r="B879" s="2">
        <v>202104141229</v>
      </c>
      <c r="C879" t="s">
        <v>18</v>
      </c>
      <c r="D879" t="s">
        <v>5383</v>
      </c>
      <c r="E879" t="s">
        <v>3788</v>
      </c>
      <c r="F879" t="s">
        <v>19</v>
      </c>
      <c r="G879" t="s">
        <v>1476</v>
      </c>
      <c r="H879" s="3">
        <v>4714781021029</v>
      </c>
      <c r="I879" t="s">
        <v>1308</v>
      </c>
      <c r="J879" t="s">
        <v>1475</v>
      </c>
      <c r="K879">
        <v>1</v>
      </c>
      <c r="L879">
        <v>133</v>
      </c>
      <c r="N879" t="s">
        <v>169</v>
      </c>
      <c r="P879" s="6">
        <v>613</v>
      </c>
      <c r="Q879" s="6" t="s">
        <v>1476</v>
      </c>
      <c r="R879" s="6" t="s">
        <v>1477</v>
      </c>
      <c r="T879" s="6">
        <v>141143</v>
      </c>
      <c r="U879" s="6" t="s">
        <v>3789</v>
      </c>
      <c r="V879" s="6" t="s">
        <v>3790</v>
      </c>
      <c r="W879" s="6"/>
      <c r="X879" s="6"/>
      <c r="Y879" s="6"/>
      <c r="Z879" t="s">
        <v>3786</v>
      </c>
    </row>
    <row r="880" spans="1:26">
      <c r="A880" s="1">
        <v>44300</v>
      </c>
      <c r="B880" s="2">
        <v>202104141229</v>
      </c>
      <c r="C880" t="s">
        <v>18</v>
      </c>
      <c r="D880" t="s">
        <v>5383</v>
      </c>
      <c r="E880" t="s">
        <v>3788</v>
      </c>
      <c r="F880" t="s">
        <v>19</v>
      </c>
      <c r="G880" t="s">
        <v>1476</v>
      </c>
      <c r="H880" s="3">
        <v>4714781020954</v>
      </c>
      <c r="I880" t="s">
        <v>1468</v>
      </c>
      <c r="J880" t="s">
        <v>425</v>
      </c>
      <c r="K880">
        <v>1</v>
      </c>
      <c r="L880">
        <v>149</v>
      </c>
      <c r="N880" t="s">
        <v>1523</v>
      </c>
      <c r="P880" s="6">
        <v>613</v>
      </c>
      <c r="Q880" s="6" t="s">
        <v>1476</v>
      </c>
      <c r="R880" s="6" t="s">
        <v>1477</v>
      </c>
      <c r="T880" s="6">
        <v>141143</v>
      </c>
      <c r="U880" s="6" t="s">
        <v>3789</v>
      </c>
      <c r="V880" s="6" t="s">
        <v>3790</v>
      </c>
      <c r="W880" s="6"/>
      <c r="X880" s="6"/>
      <c r="Y880" s="6"/>
      <c r="Z880" t="s">
        <v>3786</v>
      </c>
    </row>
    <row r="881" spans="1:26">
      <c r="A881" s="1">
        <v>44300</v>
      </c>
      <c r="B881" s="2">
        <v>202104141229</v>
      </c>
      <c r="C881" t="s">
        <v>18</v>
      </c>
      <c r="D881" t="s">
        <v>5383</v>
      </c>
      <c r="E881" t="s">
        <v>3788</v>
      </c>
      <c r="F881" t="s">
        <v>19</v>
      </c>
      <c r="G881" t="s">
        <v>1476</v>
      </c>
      <c r="H881" s="3" t="s">
        <v>1474</v>
      </c>
      <c r="J881" t="s">
        <v>1475</v>
      </c>
      <c r="K881">
        <v>1</v>
      </c>
      <c r="L881">
        <v>65</v>
      </c>
      <c r="P881" s="6"/>
      <c r="Q881" s="6"/>
      <c r="R881" s="6"/>
      <c r="T881" s="6"/>
      <c r="U881" s="6"/>
      <c r="V881" s="6"/>
      <c r="W881" s="6"/>
      <c r="X881" s="6"/>
      <c r="Y881" s="6"/>
      <c r="Z881"/>
    </row>
    <row r="882" spans="1:26">
      <c r="A882" s="1">
        <v>44300</v>
      </c>
      <c r="B882" s="2">
        <v>202104141230</v>
      </c>
      <c r="C882" t="s">
        <v>18</v>
      </c>
      <c r="D882" t="s">
        <v>5384</v>
      </c>
      <c r="E882" t="s">
        <v>3794</v>
      </c>
      <c r="F882" t="s">
        <v>19</v>
      </c>
      <c r="G882" t="s">
        <v>1476</v>
      </c>
      <c r="H882" s="3" t="s">
        <v>420</v>
      </c>
      <c r="I882" t="s">
        <v>1385</v>
      </c>
      <c r="J882" t="s">
        <v>1475</v>
      </c>
      <c r="K882">
        <v>4</v>
      </c>
      <c r="L882">
        <v>532</v>
      </c>
      <c r="N882" t="s">
        <v>941</v>
      </c>
      <c r="P882" s="6">
        <v>798</v>
      </c>
      <c r="Q882" s="6" t="s">
        <v>1476</v>
      </c>
      <c r="R882" s="6" t="s">
        <v>1477</v>
      </c>
      <c r="T882" s="6">
        <v>113816</v>
      </c>
      <c r="U882" s="6" t="s">
        <v>3795</v>
      </c>
      <c r="V882" s="6" t="s">
        <v>3796</v>
      </c>
      <c r="W882" s="6"/>
      <c r="X882" s="6"/>
      <c r="Y882" s="6"/>
      <c r="Z882" t="s">
        <v>3792</v>
      </c>
    </row>
    <row r="883" spans="1:26">
      <c r="A883" s="1">
        <v>44300</v>
      </c>
      <c r="B883" s="2">
        <v>202104141230</v>
      </c>
      <c r="C883" t="s">
        <v>18</v>
      </c>
      <c r="D883" t="s">
        <v>5384</v>
      </c>
      <c r="E883" t="s">
        <v>3794</v>
      </c>
      <c r="F883" t="s">
        <v>19</v>
      </c>
      <c r="G883" t="s">
        <v>1476</v>
      </c>
      <c r="H883" s="3">
        <v>4714781021012</v>
      </c>
      <c r="I883" t="s">
        <v>1308</v>
      </c>
      <c r="J883" t="s">
        <v>1475</v>
      </c>
      <c r="K883">
        <v>2</v>
      </c>
      <c r="L883">
        <v>266</v>
      </c>
      <c r="N883" t="s">
        <v>939</v>
      </c>
      <c r="P883" s="6">
        <v>798</v>
      </c>
      <c r="Q883" s="6" t="s">
        <v>1476</v>
      </c>
      <c r="R883" s="6" t="s">
        <v>1477</v>
      </c>
      <c r="T883" s="6">
        <v>113816</v>
      </c>
      <c r="U883" s="6" t="s">
        <v>3795</v>
      </c>
      <c r="V883" s="6" t="s">
        <v>3796</v>
      </c>
      <c r="W883" s="6"/>
      <c r="X883" s="6"/>
      <c r="Y883" s="6"/>
      <c r="Z883" t="s">
        <v>3792</v>
      </c>
    </row>
    <row r="884" spans="1:26">
      <c r="A884" s="1">
        <v>44300</v>
      </c>
      <c r="B884" s="2">
        <v>202104141231</v>
      </c>
      <c r="C884" t="s">
        <v>18</v>
      </c>
      <c r="D884" t="s">
        <v>5385</v>
      </c>
      <c r="E884" t="s">
        <v>3800</v>
      </c>
      <c r="F884" t="s">
        <v>19</v>
      </c>
      <c r="G884" t="s">
        <v>1476</v>
      </c>
      <c r="H884" s="3" t="s">
        <v>90</v>
      </c>
      <c r="I884" t="s">
        <v>1467</v>
      </c>
      <c r="J884" t="s">
        <v>1475</v>
      </c>
      <c r="K884">
        <v>3</v>
      </c>
      <c r="L884">
        <v>150</v>
      </c>
      <c r="N884" t="s">
        <v>282</v>
      </c>
      <c r="P884" s="6">
        <v>365</v>
      </c>
      <c r="Q884" s="6" t="s">
        <v>1476</v>
      </c>
      <c r="R884" s="6" t="s">
        <v>1477</v>
      </c>
      <c r="T884" s="6">
        <v>216289</v>
      </c>
      <c r="U884" s="6" t="s">
        <v>3801</v>
      </c>
      <c r="V884" s="6" t="s">
        <v>3802</v>
      </c>
      <c r="W884" s="6"/>
      <c r="X884" s="6"/>
      <c r="Y884" s="6"/>
      <c r="Z884" t="s">
        <v>3798</v>
      </c>
    </row>
    <row r="885" spans="1:26">
      <c r="A885" s="1">
        <v>44300</v>
      </c>
      <c r="B885" s="2">
        <v>202104141231</v>
      </c>
      <c r="C885" t="s">
        <v>18</v>
      </c>
      <c r="D885" t="s">
        <v>5385</v>
      </c>
      <c r="E885" t="s">
        <v>3800</v>
      </c>
      <c r="F885" t="s">
        <v>19</v>
      </c>
      <c r="G885" t="s">
        <v>1476</v>
      </c>
      <c r="H885" s="3" t="s">
        <v>92</v>
      </c>
      <c r="I885" t="s">
        <v>135</v>
      </c>
      <c r="J885" t="s">
        <v>1475</v>
      </c>
      <c r="K885">
        <v>3</v>
      </c>
      <c r="L885">
        <v>150</v>
      </c>
      <c r="N885" t="s">
        <v>195</v>
      </c>
      <c r="P885" s="6">
        <v>365</v>
      </c>
      <c r="Q885" s="6" t="s">
        <v>1476</v>
      </c>
      <c r="R885" s="6" t="s">
        <v>1477</v>
      </c>
      <c r="T885" s="6">
        <v>216289</v>
      </c>
      <c r="U885" s="6" t="s">
        <v>3801</v>
      </c>
      <c r="V885" s="6" t="s">
        <v>3802</v>
      </c>
      <c r="W885" s="6"/>
      <c r="X885" s="6"/>
      <c r="Y885" s="6"/>
      <c r="Z885" t="s">
        <v>3798</v>
      </c>
    </row>
    <row r="886" spans="1:26">
      <c r="A886" s="1">
        <v>44300</v>
      </c>
      <c r="B886" s="2">
        <v>202104141231</v>
      </c>
      <c r="C886" t="s">
        <v>18</v>
      </c>
      <c r="D886" t="s">
        <v>5385</v>
      </c>
      <c r="E886" t="s">
        <v>3800</v>
      </c>
      <c r="F886" t="s">
        <v>19</v>
      </c>
      <c r="G886" t="s">
        <v>1476</v>
      </c>
      <c r="H886" s="3" t="s">
        <v>1474</v>
      </c>
      <c r="J886" t="s">
        <v>1475</v>
      </c>
      <c r="K886">
        <v>1</v>
      </c>
      <c r="L886">
        <v>65</v>
      </c>
      <c r="P886" s="6"/>
      <c r="Q886" s="6"/>
      <c r="R886" s="6"/>
      <c r="T886" s="6"/>
      <c r="U886" s="6"/>
      <c r="V886" s="6"/>
      <c r="W886" s="6"/>
      <c r="X886" s="6"/>
      <c r="Y886" s="6"/>
      <c r="Z886"/>
    </row>
    <row r="887" spans="1:26">
      <c r="A887" s="1">
        <v>44300</v>
      </c>
      <c r="B887" s="2">
        <v>202104141232</v>
      </c>
      <c r="C887" t="s">
        <v>18</v>
      </c>
      <c r="D887" t="s">
        <v>5386</v>
      </c>
      <c r="E887" t="s">
        <v>3806</v>
      </c>
      <c r="F887" t="s">
        <v>19</v>
      </c>
      <c r="G887" t="s">
        <v>1476</v>
      </c>
      <c r="H887" s="3">
        <v>4714781020954</v>
      </c>
      <c r="I887" t="s">
        <v>1468</v>
      </c>
      <c r="J887" t="s">
        <v>425</v>
      </c>
      <c r="K887">
        <v>2</v>
      </c>
      <c r="L887">
        <v>231</v>
      </c>
      <c r="N887" t="s">
        <v>1523</v>
      </c>
      <c r="P887" s="6">
        <v>1276</v>
      </c>
      <c r="Q887" s="6" t="s">
        <v>1476</v>
      </c>
      <c r="R887" s="6" t="s">
        <v>1495</v>
      </c>
      <c r="T887" s="6">
        <v>997571</v>
      </c>
      <c r="U887" s="6" t="s">
        <v>3807</v>
      </c>
      <c r="V887" s="6" t="s">
        <v>3808</v>
      </c>
      <c r="W887" s="6"/>
      <c r="X887" s="6"/>
      <c r="Y887" s="6"/>
      <c r="Z887" t="s">
        <v>3804</v>
      </c>
    </row>
    <row r="888" spans="1:26">
      <c r="A888" s="1">
        <v>44300</v>
      </c>
      <c r="B888" s="2">
        <v>202104141232</v>
      </c>
      <c r="C888" t="s">
        <v>18</v>
      </c>
      <c r="D888" t="s">
        <v>5386</v>
      </c>
      <c r="E888" t="s">
        <v>3806</v>
      </c>
      <c r="F888" t="s">
        <v>19</v>
      </c>
      <c r="G888" t="s">
        <v>1476</v>
      </c>
      <c r="H888" s="3">
        <v>4714781020787</v>
      </c>
      <c r="I888" t="s">
        <v>5159</v>
      </c>
      <c r="J888" t="s">
        <v>425</v>
      </c>
      <c r="K888">
        <v>1</v>
      </c>
      <c r="L888">
        <v>135</v>
      </c>
      <c r="N888" t="s">
        <v>1979</v>
      </c>
      <c r="P888" s="6">
        <v>1276</v>
      </c>
      <c r="Q888" s="6" t="s">
        <v>1476</v>
      </c>
      <c r="R888" s="6" t="s">
        <v>1495</v>
      </c>
      <c r="T888" s="6">
        <v>997571</v>
      </c>
      <c r="U888" s="6" t="s">
        <v>3807</v>
      </c>
      <c r="V888" s="6" t="s">
        <v>3808</v>
      </c>
      <c r="W888" s="6"/>
      <c r="X888" s="6"/>
      <c r="Y888" s="6"/>
      <c r="Z888" t="s">
        <v>3804</v>
      </c>
    </row>
    <row r="889" spans="1:26">
      <c r="A889" s="1">
        <v>44300</v>
      </c>
      <c r="B889" s="2">
        <v>202104141232</v>
      </c>
      <c r="C889" t="s">
        <v>18</v>
      </c>
      <c r="D889" t="s">
        <v>5386</v>
      </c>
      <c r="E889" t="s">
        <v>3806</v>
      </c>
      <c r="F889" t="s">
        <v>19</v>
      </c>
      <c r="G889" t="s">
        <v>1476</v>
      </c>
      <c r="H889" s="3">
        <v>4714781020510</v>
      </c>
      <c r="I889" t="s">
        <v>1467</v>
      </c>
      <c r="J889" t="s">
        <v>425</v>
      </c>
      <c r="K889">
        <v>1</v>
      </c>
      <c r="L889">
        <v>260</v>
      </c>
      <c r="N889" t="s">
        <v>1917</v>
      </c>
      <c r="P889" s="6">
        <v>1276</v>
      </c>
      <c r="Q889" s="6" t="s">
        <v>1476</v>
      </c>
      <c r="R889" s="6" t="s">
        <v>1495</v>
      </c>
      <c r="T889" s="6">
        <v>997571</v>
      </c>
      <c r="U889" s="6" t="s">
        <v>3807</v>
      </c>
      <c r="V889" s="6" t="s">
        <v>3808</v>
      </c>
      <c r="W889" s="6"/>
      <c r="X889" s="6"/>
      <c r="Y889" s="6"/>
      <c r="Z889" t="s">
        <v>3804</v>
      </c>
    </row>
    <row r="890" spans="1:26">
      <c r="A890" s="1">
        <v>44300</v>
      </c>
      <c r="B890" s="2">
        <v>202104141232</v>
      </c>
      <c r="C890" t="s">
        <v>18</v>
      </c>
      <c r="D890" t="s">
        <v>5386</v>
      </c>
      <c r="E890" t="s">
        <v>3806</v>
      </c>
      <c r="F890" t="s">
        <v>19</v>
      </c>
      <c r="G890" t="s">
        <v>1476</v>
      </c>
      <c r="H890" s="3" t="s">
        <v>437</v>
      </c>
      <c r="J890" t="s">
        <v>1475</v>
      </c>
      <c r="K890">
        <v>1</v>
      </c>
      <c r="L890">
        <v>94</v>
      </c>
      <c r="N890" t="s">
        <v>438</v>
      </c>
      <c r="P890" s="6">
        <v>1276</v>
      </c>
      <c r="Q890" s="6" t="s">
        <v>1476</v>
      </c>
      <c r="R890" s="6" t="s">
        <v>1495</v>
      </c>
      <c r="T890" s="6">
        <v>997571</v>
      </c>
      <c r="U890" s="6" t="s">
        <v>3807</v>
      </c>
      <c r="V890" s="6" t="s">
        <v>3808</v>
      </c>
      <c r="W890" s="6"/>
      <c r="X890" s="6"/>
      <c r="Y890" s="6"/>
      <c r="Z890" t="s">
        <v>3804</v>
      </c>
    </row>
    <row r="891" spans="1:26">
      <c r="A891" s="1">
        <v>44300</v>
      </c>
      <c r="B891" s="2">
        <v>202104141232</v>
      </c>
      <c r="C891" t="s">
        <v>18</v>
      </c>
      <c r="D891" t="s">
        <v>5386</v>
      </c>
      <c r="E891" t="s">
        <v>3806</v>
      </c>
      <c r="F891" t="s">
        <v>19</v>
      </c>
      <c r="G891" t="s">
        <v>1476</v>
      </c>
      <c r="H891" s="3" t="s">
        <v>445</v>
      </c>
      <c r="I891" t="s">
        <v>2424</v>
      </c>
      <c r="J891" t="s">
        <v>1475</v>
      </c>
      <c r="K891">
        <v>1</v>
      </c>
      <c r="L891">
        <v>301</v>
      </c>
      <c r="N891" t="s">
        <v>324</v>
      </c>
      <c r="P891" s="6">
        <v>1276</v>
      </c>
      <c r="Q891" s="6" t="s">
        <v>1476</v>
      </c>
      <c r="R891" s="6" t="s">
        <v>1495</v>
      </c>
      <c r="T891" s="6">
        <v>997571</v>
      </c>
      <c r="U891" s="6" t="s">
        <v>3807</v>
      </c>
      <c r="V891" s="6" t="s">
        <v>3808</v>
      </c>
      <c r="W891" s="6"/>
      <c r="X891" s="6"/>
      <c r="Y891" s="6"/>
      <c r="Z891" t="s">
        <v>3804</v>
      </c>
    </row>
    <row r="892" spans="1:26">
      <c r="A892" s="1">
        <v>44300</v>
      </c>
      <c r="B892" s="2">
        <v>202104141232</v>
      </c>
      <c r="C892" t="s">
        <v>18</v>
      </c>
      <c r="D892" t="s">
        <v>5386</v>
      </c>
      <c r="E892" t="s">
        <v>3806</v>
      </c>
      <c r="F892" t="s">
        <v>19</v>
      </c>
      <c r="G892" t="s">
        <v>1476</v>
      </c>
      <c r="H892" s="3" t="s">
        <v>440</v>
      </c>
      <c r="I892" t="s">
        <v>5159</v>
      </c>
      <c r="J892" t="s">
        <v>1475</v>
      </c>
      <c r="K892">
        <v>1</v>
      </c>
      <c r="L892">
        <v>113</v>
      </c>
      <c r="N892" t="s">
        <v>307</v>
      </c>
      <c r="P892" s="6">
        <v>1276</v>
      </c>
      <c r="Q892" s="6" t="s">
        <v>1476</v>
      </c>
      <c r="R892" s="6" t="s">
        <v>1495</v>
      </c>
      <c r="T892" s="6">
        <v>997571</v>
      </c>
      <c r="U892" s="6" t="s">
        <v>3807</v>
      </c>
      <c r="V892" s="6" t="s">
        <v>3808</v>
      </c>
      <c r="W892" s="6"/>
      <c r="X892" s="6"/>
      <c r="Y892" s="6"/>
      <c r="Z892" t="s">
        <v>3804</v>
      </c>
    </row>
    <row r="893" spans="1:26">
      <c r="A893" s="1">
        <v>44300</v>
      </c>
      <c r="B893" s="2">
        <v>202104141232</v>
      </c>
      <c r="C893" t="s">
        <v>18</v>
      </c>
      <c r="D893" t="s">
        <v>5386</v>
      </c>
      <c r="E893" t="s">
        <v>3806</v>
      </c>
      <c r="F893" t="s">
        <v>19</v>
      </c>
      <c r="G893" t="s">
        <v>1476</v>
      </c>
      <c r="H893" s="3" t="s">
        <v>452</v>
      </c>
      <c r="I893" t="s">
        <v>145</v>
      </c>
      <c r="J893" t="s">
        <v>1475</v>
      </c>
      <c r="K893">
        <v>1</v>
      </c>
      <c r="L893">
        <v>47</v>
      </c>
      <c r="N893" t="s">
        <v>453</v>
      </c>
      <c r="P893" s="6">
        <v>1276</v>
      </c>
      <c r="Q893" s="6" t="s">
        <v>1476</v>
      </c>
      <c r="R893" s="6" t="s">
        <v>1495</v>
      </c>
      <c r="T893" s="6">
        <v>997571</v>
      </c>
      <c r="U893" s="6" t="s">
        <v>3807</v>
      </c>
      <c r="V893" s="6" t="s">
        <v>3808</v>
      </c>
      <c r="W893" s="6"/>
      <c r="X893" s="6"/>
      <c r="Y893" s="6"/>
      <c r="Z893" t="s">
        <v>3804</v>
      </c>
    </row>
    <row r="894" spans="1:26">
      <c r="A894" s="1">
        <v>44300</v>
      </c>
      <c r="B894" s="2">
        <v>202104141232</v>
      </c>
      <c r="C894" t="s">
        <v>18</v>
      </c>
      <c r="D894" t="s">
        <v>5386</v>
      </c>
      <c r="E894" t="s">
        <v>3806</v>
      </c>
      <c r="F894" t="s">
        <v>19</v>
      </c>
      <c r="G894" t="s">
        <v>1476</v>
      </c>
      <c r="H894" s="3" t="s">
        <v>443</v>
      </c>
      <c r="J894" t="s">
        <v>1475</v>
      </c>
      <c r="K894">
        <v>1</v>
      </c>
      <c r="L894">
        <v>95</v>
      </c>
      <c r="N894" t="s">
        <v>444</v>
      </c>
      <c r="P894" s="6">
        <v>1276</v>
      </c>
      <c r="Q894" s="6" t="s">
        <v>1476</v>
      </c>
      <c r="R894" s="6" t="s">
        <v>1495</v>
      </c>
      <c r="T894" s="6">
        <v>997571</v>
      </c>
      <c r="U894" s="6" t="s">
        <v>3807</v>
      </c>
      <c r="V894" s="6" t="s">
        <v>3808</v>
      </c>
      <c r="W894" s="6"/>
      <c r="X894" s="6"/>
      <c r="Y894" s="6"/>
      <c r="Z894" t="s">
        <v>3804</v>
      </c>
    </row>
    <row r="895" spans="1:26">
      <c r="A895" s="1">
        <v>44300</v>
      </c>
      <c r="B895" s="2">
        <v>202104141233</v>
      </c>
      <c r="C895" t="s">
        <v>18</v>
      </c>
      <c r="D895" t="s">
        <v>5387</v>
      </c>
      <c r="E895" t="s">
        <v>3813</v>
      </c>
      <c r="F895" t="s">
        <v>19</v>
      </c>
      <c r="G895" t="s">
        <v>1476</v>
      </c>
      <c r="H895" s="3" t="s">
        <v>25</v>
      </c>
      <c r="I895" t="s">
        <v>1301</v>
      </c>
      <c r="J895" t="s">
        <v>1475</v>
      </c>
      <c r="K895">
        <v>1</v>
      </c>
      <c r="L895">
        <v>296</v>
      </c>
      <c r="N895" t="s">
        <v>26</v>
      </c>
      <c r="P895" s="6">
        <v>947</v>
      </c>
      <c r="Q895" s="6" t="s">
        <v>1476</v>
      </c>
      <c r="R895" s="6" t="s">
        <v>1477</v>
      </c>
      <c r="T895" s="6">
        <v>901684</v>
      </c>
      <c r="U895" s="6" t="s">
        <v>2435</v>
      </c>
      <c r="V895" s="6" t="s">
        <v>2436</v>
      </c>
      <c r="W895" s="6"/>
      <c r="X895" s="6"/>
      <c r="Y895" s="6"/>
      <c r="Z895" t="s">
        <v>3811</v>
      </c>
    </row>
    <row r="896" spans="1:26">
      <c r="A896" s="1">
        <v>44300</v>
      </c>
      <c r="B896" s="2">
        <v>202104141233</v>
      </c>
      <c r="C896" t="s">
        <v>18</v>
      </c>
      <c r="D896" t="s">
        <v>5387</v>
      </c>
      <c r="E896" t="s">
        <v>3813</v>
      </c>
      <c r="F896" t="s">
        <v>19</v>
      </c>
      <c r="G896" t="s">
        <v>1476</v>
      </c>
      <c r="H896" s="3" t="s">
        <v>27</v>
      </c>
      <c r="I896" t="s">
        <v>1230</v>
      </c>
      <c r="J896" t="s">
        <v>1475</v>
      </c>
      <c r="K896">
        <v>1</v>
      </c>
      <c r="L896">
        <v>296</v>
      </c>
      <c r="N896" t="s">
        <v>28</v>
      </c>
      <c r="P896" s="6">
        <v>947</v>
      </c>
      <c r="Q896" s="6" t="s">
        <v>1476</v>
      </c>
      <c r="R896" s="6" t="s">
        <v>1477</v>
      </c>
      <c r="T896" s="6">
        <v>901684</v>
      </c>
      <c r="U896" s="6" t="s">
        <v>2435</v>
      </c>
      <c r="V896" s="6" t="s">
        <v>2436</v>
      </c>
      <c r="W896" s="6"/>
      <c r="X896" s="6"/>
      <c r="Y896" s="6"/>
      <c r="Z896" t="s">
        <v>3811</v>
      </c>
    </row>
    <row r="897" spans="1:26">
      <c r="A897" s="1">
        <v>44300</v>
      </c>
      <c r="B897" s="2">
        <v>202104141233</v>
      </c>
      <c r="C897" t="s">
        <v>18</v>
      </c>
      <c r="D897" t="s">
        <v>5387</v>
      </c>
      <c r="E897" t="s">
        <v>3813</v>
      </c>
      <c r="F897" t="s">
        <v>19</v>
      </c>
      <c r="G897" t="s">
        <v>1476</v>
      </c>
      <c r="H897" s="3" t="s">
        <v>23</v>
      </c>
      <c r="I897" t="s">
        <v>1230</v>
      </c>
      <c r="J897" t="s">
        <v>1475</v>
      </c>
      <c r="K897">
        <v>1</v>
      </c>
      <c r="L897">
        <v>296</v>
      </c>
      <c r="N897" t="s">
        <v>24</v>
      </c>
      <c r="P897" s="6">
        <v>947</v>
      </c>
      <c r="Q897" s="6" t="s">
        <v>1476</v>
      </c>
      <c r="R897" s="6" t="s">
        <v>1477</v>
      </c>
      <c r="T897" s="6">
        <v>901684</v>
      </c>
      <c r="U897" s="6" t="s">
        <v>2435</v>
      </c>
      <c r="V897" s="6" t="s">
        <v>2436</v>
      </c>
      <c r="W897" s="6"/>
      <c r="X897" s="6"/>
      <c r="Y897" s="6"/>
      <c r="Z897" t="s">
        <v>3811</v>
      </c>
    </row>
    <row r="898" spans="1:26">
      <c r="A898" s="1">
        <v>44300</v>
      </c>
      <c r="B898" s="2">
        <v>202104141233</v>
      </c>
      <c r="C898" t="s">
        <v>18</v>
      </c>
      <c r="D898" t="s">
        <v>5387</v>
      </c>
      <c r="E898" t="s">
        <v>3813</v>
      </c>
      <c r="F898" t="s">
        <v>19</v>
      </c>
      <c r="G898" t="s">
        <v>1476</v>
      </c>
      <c r="H898" s="3">
        <v>4714781021241</v>
      </c>
      <c r="I898" t="s">
        <v>859</v>
      </c>
      <c r="J898" t="s">
        <v>425</v>
      </c>
      <c r="K898">
        <v>1</v>
      </c>
      <c r="L898">
        <v>59</v>
      </c>
      <c r="N898" t="s">
        <v>2417</v>
      </c>
      <c r="P898" s="6">
        <v>947</v>
      </c>
      <c r="Q898" s="6" t="s">
        <v>1476</v>
      </c>
      <c r="R898" s="6" t="s">
        <v>1477</v>
      </c>
      <c r="T898" s="6">
        <v>901684</v>
      </c>
      <c r="U898" s="6" t="s">
        <v>2435</v>
      </c>
      <c r="V898" s="6" t="s">
        <v>2436</v>
      </c>
      <c r="W898" s="6"/>
      <c r="X898" s="6"/>
      <c r="Y898" s="6"/>
      <c r="Z898" t="s">
        <v>3811</v>
      </c>
    </row>
    <row r="899" spans="1:26">
      <c r="A899" s="1">
        <v>44300</v>
      </c>
      <c r="B899" s="2">
        <v>202104141234</v>
      </c>
      <c r="C899" t="s">
        <v>18</v>
      </c>
      <c r="D899" t="s">
        <v>5388</v>
      </c>
      <c r="E899" t="s">
        <v>3817</v>
      </c>
      <c r="F899" t="s">
        <v>19</v>
      </c>
      <c r="G899" t="s">
        <v>1940</v>
      </c>
      <c r="H899" s="3">
        <v>4714781020282</v>
      </c>
      <c r="I899" t="s">
        <v>2424</v>
      </c>
      <c r="J899" t="s">
        <v>425</v>
      </c>
      <c r="K899">
        <v>1</v>
      </c>
      <c r="L899">
        <v>299</v>
      </c>
      <c r="N899" t="s">
        <v>1913</v>
      </c>
      <c r="P899" s="6">
        <v>956</v>
      </c>
      <c r="Q899" s="6" t="s">
        <v>1940</v>
      </c>
      <c r="R899" s="6" t="s">
        <v>1048</v>
      </c>
      <c r="T899" s="6"/>
      <c r="U899" s="6"/>
      <c r="V899" s="6"/>
      <c r="W899" s="6">
        <v>335</v>
      </c>
      <c r="X899" s="6" t="s">
        <v>3818</v>
      </c>
      <c r="Y899" s="6"/>
      <c r="Z899" t="s">
        <v>3815</v>
      </c>
    </row>
    <row r="900" spans="1:26">
      <c r="A900" s="1">
        <v>44300</v>
      </c>
      <c r="B900" s="2">
        <v>202104141234</v>
      </c>
      <c r="C900" t="s">
        <v>18</v>
      </c>
      <c r="D900" t="s">
        <v>5388</v>
      </c>
      <c r="E900" t="s">
        <v>3817</v>
      </c>
      <c r="F900" t="s">
        <v>19</v>
      </c>
      <c r="G900" t="s">
        <v>1940</v>
      </c>
      <c r="H900" s="3">
        <v>4714781024730</v>
      </c>
      <c r="I900" t="s">
        <v>1230</v>
      </c>
      <c r="J900" t="s">
        <v>425</v>
      </c>
      <c r="K900">
        <v>2</v>
      </c>
      <c r="L900">
        <v>598</v>
      </c>
      <c r="N900" t="s">
        <v>1500</v>
      </c>
      <c r="P900" s="6">
        <v>956</v>
      </c>
      <c r="Q900" s="6" t="s">
        <v>1940</v>
      </c>
      <c r="R900" s="6" t="s">
        <v>1048</v>
      </c>
      <c r="T900" s="6"/>
      <c r="U900" s="6"/>
      <c r="V900" s="6"/>
      <c r="W900" s="6">
        <v>335</v>
      </c>
      <c r="X900" s="6" t="s">
        <v>3818</v>
      </c>
      <c r="Y900" s="6"/>
      <c r="Z900" t="s">
        <v>3815</v>
      </c>
    </row>
    <row r="901" spans="1:26">
      <c r="A901" s="1">
        <v>44300</v>
      </c>
      <c r="B901" s="2">
        <v>202104141234</v>
      </c>
      <c r="C901" t="s">
        <v>18</v>
      </c>
      <c r="D901" t="s">
        <v>5388</v>
      </c>
      <c r="E901" t="s">
        <v>3817</v>
      </c>
      <c r="F901" t="s">
        <v>19</v>
      </c>
      <c r="G901" t="s">
        <v>1940</v>
      </c>
      <c r="H901" s="3">
        <v>4714781021234</v>
      </c>
      <c r="I901" t="s">
        <v>1385</v>
      </c>
      <c r="J901" t="s">
        <v>425</v>
      </c>
      <c r="K901">
        <v>1</v>
      </c>
      <c r="L901">
        <v>59</v>
      </c>
      <c r="N901" t="s">
        <v>2412</v>
      </c>
      <c r="P901" s="6">
        <v>956</v>
      </c>
      <c r="Q901" s="6" t="s">
        <v>1940</v>
      </c>
      <c r="R901" s="6" t="s">
        <v>1048</v>
      </c>
      <c r="T901" s="6"/>
      <c r="U901" s="6"/>
      <c r="V901" s="6"/>
      <c r="W901" s="6">
        <v>335</v>
      </c>
      <c r="X901" s="6" t="s">
        <v>3818</v>
      </c>
      <c r="Y901" s="6"/>
      <c r="Z901" t="s">
        <v>3815</v>
      </c>
    </row>
    <row r="902" spans="1:26">
      <c r="A902" s="1">
        <v>44300</v>
      </c>
      <c r="B902" s="2">
        <v>202104141235</v>
      </c>
      <c r="C902" t="s">
        <v>18</v>
      </c>
      <c r="D902" t="s">
        <v>5389</v>
      </c>
      <c r="E902" t="s">
        <v>3822</v>
      </c>
      <c r="F902" t="s">
        <v>19</v>
      </c>
      <c r="G902" t="s">
        <v>1476</v>
      </c>
      <c r="H902" s="3">
        <v>4714781021463</v>
      </c>
      <c r="I902" t="s">
        <v>1301</v>
      </c>
      <c r="J902" t="s">
        <v>425</v>
      </c>
      <c r="K902">
        <v>1</v>
      </c>
      <c r="L902">
        <v>120</v>
      </c>
      <c r="N902" t="s">
        <v>3102</v>
      </c>
      <c r="P902" s="6">
        <v>185</v>
      </c>
      <c r="Q902" s="6" t="s">
        <v>1476</v>
      </c>
      <c r="R902" s="6" t="s">
        <v>1048</v>
      </c>
      <c r="T902" s="6">
        <v>167938</v>
      </c>
      <c r="U902" s="6" t="s">
        <v>3823</v>
      </c>
      <c r="V902" s="6" t="s">
        <v>3824</v>
      </c>
      <c r="W902" s="6"/>
      <c r="X902" s="6"/>
      <c r="Y902" s="6"/>
      <c r="Z902" t="s">
        <v>3820</v>
      </c>
    </row>
    <row r="903" spans="1:26">
      <c r="A903" s="1">
        <v>44300</v>
      </c>
      <c r="B903" s="2">
        <v>202104141235</v>
      </c>
      <c r="C903" t="s">
        <v>18</v>
      </c>
      <c r="D903" t="s">
        <v>5389</v>
      </c>
      <c r="E903" t="s">
        <v>3822</v>
      </c>
      <c r="F903" t="s">
        <v>19</v>
      </c>
      <c r="G903" t="s">
        <v>1476</v>
      </c>
      <c r="H903" s="3" t="s">
        <v>1474</v>
      </c>
      <c r="J903" t="s">
        <v>1475</v>
      </c>
      <c r="K903">
        <v>1</v>
      </c>
      <c r="L903">
        <v>65</v>
      </c>
      <c r="P903" s="6"/>
      <c r="Q903" s="6"/>
      <c r="R903" s="6"/>
      <c r="T903" s="6"/>
      <c r="U903" s="6"/>
      <c r="V903" s="6"/>
      <c r="W903" s="6"/>
      <c r="X903" s="6"/>
      <c r="Y903" s="6"/>
      <c r="Z903"/>
    </row>
    <row r="904" spans="1:26">
      <c r="A904" s="1">
        <v>44300</v>
      </c>
      <c r="B904" s="2">
        <v>202104141236</v>
      </c>
      <c r="C904" t="s">
        <v>18</v>
      </c>
      <c r="D904" t="s">
        <v>5390</v>
      </c>
      <c r="E904" t="s">
        <v>3828</v>
      </c>
      <c r="F904" t="s">
        <v>19</v>
      </c>
      <c r="G904" t="s">
        <v>1476</v>
      </c>
      <c r="H904" s="3">
        <v>4714781020268</v>
      </c>
      <c r="I904" t="s">
        <v>1472</v>
      </c>
      <c r="J904" t="s">
        <v>425</v>
      </c>
      <c r="K904">
        <v>1</v>
      </c>
      <c r="L904">
        <v>430</v>
      </c>
      <c r="N904" t="s">
        <v>2020</v>
      </c>
      <c r="P904" s="6">
        <v>495</v>
      </c>
      <c r="Q904" s="6" t="s">
        <v>1476</v>
      </c>
      <c r="R904" s="6" t="s">
        <v>1477</v>
      </c>
      <c r="T904" s="6">
        <v>200963</v>
      </c>
      <c r="U904" s="6" t="s">
        <v>3829</v>
      </c>
      <c r="V904" s="6" t="s">
        <v>3830</v>
      </c>
      <c r="W904" s="6"/>
      <c r="X904" s="6"/>
      <c r="Y904" s="6"/>
      <c r="Z904" t="s">
        <v>3826</v>
      </c>
    </row>
    <row r="905" spans="1:26">
      <c r="A905" s="1">
        <v>44300</v>
      </c>
      <c r="B905" s="2">
        <v>202104141236</v>
      </c>
      <c r="C905" t="s">
        <v>18</v>
      </c>
      <c r="D905" t="s">
        <v>5390</v>
      </c>
      <c r="E905" t="s">
        <v>3828</v>
      </c>
      <c r="F905" t="s">
        <v>19</v>
      </c>
      <c r="G905" t="s">
        <v>1476</v>
      </c>
      <c r="H905" s="3" t="s">
        <v>1474</v>
      </c>
      <c r="J905" t="s">
        <v>1475</v>
      </c>
      <c r="K905">
        <v>1</v>
      </c>
      <c r="L905">
        <v>65</v>
      </c>
      <c r="P905" s="6"/>
      <c r="Q905" s="6"/>
      <c r="R905" s="6"/>
      <c r="T905" s="6"/>
      <c r="U905" s="6"/>
      <c r="V905" s="6"/>
      <c r="W905" s="6"/>
      <c r="X905" s="6"/>
      <c r="Y905" s="6"/>
      <c r="Z905"/>
    </row>
    <row r="906" spans="1:26">
      <c r="A906" s="1">
        <v>44300</v>
      </c>
      <c r="B906" s="2">
        <v>202104141237</v>
      </c>
      <c r="C906" t="s">
        <v>18</v>
      </c>
      <c r="D906" t="s">
        <v>5391</v>
      </c>
      <c r="E906" t="s">
        <v>3834</v>
      </c>
      <c r="F906" t="s">
        <v>19</v>
      </c>
      <c r="G906" t="s">
        <v>1476</v>
      </c>
      <c r="H906" s="3" t="s">
        <v>90</v>
      </c>
      <c r="I906" t="s">
        <v>1467</v>
      </c>
      <c r="J906" t="s">
        <v>1475</v>
      </c>
      <c r="K906">
        <v>3</v>
      </c>
      <c r="L906">
        <v>150</v>
      </c>
      <c r="N906" t="s">
        <v>282</v>
      </c>
      <c r="P906" s="6">
        <v>365</v>
      </c>
      <c r="Q906" s="6" t="s">
        <v>1476</v>
      </c>
      <c r="R906" s="6" t="s">
        <v>1477</v>
      </c>
      <c r="T906" s="6">
        <v>197249</v>
      </c>
      <c r="U906" s="6" t="s">
        <v>3835</v>
      </c>
      <c r="V906" s="6" t="s">
        <v>3836</v>
      </c>
      <c r="W906" s="6"/>
      <c r="X906" s="6"/>
      <c r="Y906" s="6"/>
      <c r="Z906" t="s">
        <v>3832</v>
      </c>
    </row>
    <row r="907" spans="1:26">
      <c r="A907" s="1">
        <v>44300</v>
      </c>
      <c r="B907" s="2">
        <v>202104141237</v>
      </c>
      <c r="C907" t="s">
        <v>18</v>
      </c>
      <c r="D907" t="s">
        <v>5391</v>
      </c>
      <c r="E907" t="s">
        <v>3834</v>
      </c>
      <c r="F907" t="s">
        <v>19</v>
      </c>
      <c r="G907" t="s">
        <v>1476</v>
      </c>
      <c r="H907" s="3" t="s">
        <v>92</v>
      </c>
      <c r="I907" t="s">
        <v>135</v>
      </c>
      <c r="J907" t="s">
        <v>1475</v>
      </c>
      <c r="K907">
        <v>3</v>
      </c>
      <c r="L907">
        <v>150</v>
      </c>
      <c r="N907" t="s">
        <v>195</v>
      </c>
      <c r="P907" s="6">
        <v>365</v>
      </c>
      <c r="Q907" s="6" t="s">
        <v>1476</v>
      </c>
      <c r="R907" s="6" t="s">
        <v>1477</v>
      </c>
      <c r="T907" s="6">
        <v>197249</v>
      </c>
      <c r="U907" s="6" t="s">
        <v>3835</v>
      </c>
      <c r="V907" s="6" t="s">
        <v>3836</v>
      </c>
      <c r="W907" s="6"/>
      <c r="X907" s="6"/>
      <c r="Y907" s="6"/>
      <c r="Z907" t="s">
        <v>3832</v>
      </c>
    </row>
    <row r="908" spans="1:26">
      <c r="A908" s="1">
        <v>44300</v>
      </c>
      <c r="B908" s="2">
        <v>202104141237</v>
      </c>
      <c r="C908" t="s">
        <v>18</v>
      </c>
      <c r="D908" t="s">
        <v>5391</v>
      </c>
      <c r="E908" t="s">
        <v>3834</v>
      </c>
      <c r="F908" t="s">
        <v>19</v>
      </c>
      <c r="G908" t="s">
        <v>1476</v>
      </c>
      <c r="H908" s="3" t="s">
        <v>1474</v>
      </c>
      <c r="J908" t="s">
        <v>1475</v>
      </c>
      <c r="K908">
        <v>1</v>
      </c>
      <c r="L908">
        <v>65</v>
      </c>
      <c r="P908" s="6"/>
      <c r="Q908" s="6"/>
      <c r="R908" s="6"/>
      <c r="T908" s="6"/>
      <c r="U908" s="6"/>
      <c r="V908" s="6"/>
      <c r="W908" s="6"/>
      <c r="X908" s="6"/>
      <c r="Y908" s="6"/>
      <c r="Z908"/>
    </row>
    <row r="909" spans="1:26">
      <c r="A909" s="1">
        <v>44300</v>
      </c>
      <c r="B909" s="2">
        <v>202104141238</v>
      </c>
      <c r="C909" t="s">
        <v>18</v>
      </c>
      <c r="D909" t="s">
        <v>5392</v>
      </c>
      <c r="E909" t="s">
        <v>3840</v>
      </c>
      <c r="F909" t="s">
        <v>19</v>
      </c>
      <c r="G909" t="s">
        <v>1476</v>
      </c>
      <c r="H909" s="3">
        <v>4714781020954</v>
      </c>
      <c r="I909" t="s">
        <v>1468</v>
      </c>
      <c r="J909" t="s">
        <v>425</v>
      </c>
      <c r="K909">
        <v>1</v>
      </c>
      <c r="L909">
        <v>149</v>
      </c>
      <c r="N909" t="s">
        <v>1523</v>
      </c>
      <c r="P909" s="6">
        <v>747</v>
      </c>
      <c r="Q909" s="6" t="s">
        <v>1476</v>
      </c>
      <c r="R909" s="6" t="s">
        <v>1477</v>
      </c>
      <c r="T909" s="6">
        <v>180573</v>
      </c>
      <c r="U909" s="6" t="s">
        <v>3841</v>
      </c>
      <c r="V909" s="6" t="s">
        <v>3842</v>
      </c>
      <c r="W909" s="6"/>
      <c r="X909" s="6"/>
      <c r="Y909" s="6"/>
      <c r="Z909" t="s">
        <v>3838</v>
      </c>
    </row>
    <row r="910" spans="1:26">
      <c r="A910" s="1">
        <v>44300</v>
      </c>
      <c r="B910" s="2">
        <v>202104141238</v>
      </c>
      <c r="C910" t="s">
        <v>18</v>
      </c>
      <c r="D910" t="s">
        <v>5392</v>
      </c>
      <c r="E910" t="s">
        <v>3840</v>
      </c>
      <c r="F910" t="s">
        <v>19</v>
      </c>
      <c r="G910" t="s">
        <v>1476</v>
      </c>
      <c r="H910" s="3">
        <v>4714781021227</v>
      </c>
      <c r="I910" t="s">
        <v>859</v>
      </c>
      <c r="J910" t="s">
        <v>1475</v>
      </c>
      <c r="K910">
        <v>1</v>
      </c>
      <c r="L910">
        <v>66</v>
      </c>
      <c r="N910" t="s">
        <v>862</v>
      </c>
      <c r="P910" s="6">
        <v>747</v>
      </c>
      <c r="Q910" s="6" t="s">
        <v>1476</v>
      </c>
      <c r="R910" s="6" t="s">
        <v>1477</v>
      </c>
      <c r="T910" s="6">
        <v>180573</v>
      </c>
      <c r="U910" s="6" t="s">
        <v>3841</v>
      </c>
      <c r="V910" s="6" t="s">
        <v>3842</v>
      </c>
      <c r="W910" s="6"/>
      <c r="X910" s="6"/>
      <c r="Y910" s="6"/>
      <c r="Z910" t="s">
        <v>3838</v>
      </c>
    </row>
    <row r="911" spans="1:26">
      <c r="A911" s="1">
        <v>44300</v>
      </c>
      <c r="B911" s="2">
        <v>202104141238</v>
      </c>
      <c r="C911" t="s">
        <v>18</v>
      </c>
      <c r="D911" t="s">
        <v>5392</v>
      </c>
      <c r="E911" t="s">
        <v>3840</v>
      </c>
      <c r="F911" t="s">
        <v>19</v>
      </c>
      <c r="G911" t="s">
        <v>1476</v>
      </c>
      <c r="H911" s="3">
        <v>4714781021234</v>
      </c>
      <c r="I911" t="s">
        <v>1385</v>
      </c>
      <c r="J911" t="s">
        <v>1475</v>
      </c>
      <c r="K911">
        <v>1</v>
      </c>
      <c r="L911">
        <v>66</v>
      </c>
      <c r="N911" t="s">
        <v>864</v>
      </c>
      <c r="P911" s="6">
        <v>747</v>
      </c>
      <c r="Q911" s="6" t="s">
        <v>1476</v>
      </c>
      <c r="R911" s="6" t="s">
        <v>1477</v>
      </c>
      <c r="T911" s="6">
        <v>180573</v>
      </c>
      <c r="U911" s="6" t="s">
        <v>3841</v>
      </c>
      <c r="V911" s="6" t="s">
        <v>3842</v>
      </c>
      <c r="W911" s="6"/>
      <c r="X911" s="6"/>
      <c r="Y911" s="6"/>
      <c r="Z911" t="s">
        <v>3838</v>
      </c>
    </row>
    <row r="912" spans="1:26">
      <c r="A912" s="1">
        <v>44300</v>
      </c>
      <c r="B912" s="2">
        <v>202104141238</v>
      </c>
      <c r="C912" t="s">
        <v>18</v>
      </c>
      <c r="D912" t="s">
        <v>5392</v>
      </c>
      <c r="E912" t="s">
        <v>3840</v>
      </c>
      <c r="F912" t="s">
        <v>19</v>
      </c>
      <c r="G912" t="s">
        <v>1476</v>
      </c>
      <c r="H912" s="3">
        <v>4714781021241</v>
      </c>
      <c r="I912" t="s">
        <v>859</v>
      </c>
      <c r="J912" t="s">
        <v>1475</v>
      </c>
      <c r="K912">
        <v>1</v>
      </c>
      <c r="L912">
        <v>67</v>
      </c>
      <c r="N912" t="s">
        <v>867</v>
      </c>
      <c r="P912" s="6">
        <v>747</v>
      </c>
      <c r="Q912" s="6" t="s">
        <v>1476</v>
      </c>
      <c r="R912" s="6" t="s">
        <v>1477</v>
      </c>
      <c r="T912" s="6">
        <v>180573</v>
      </c>
      <c r="U912" s="6" t="s">
        <v>3841</v>
      </c>
      <c r="V912" s="6" t="s">
        <v>3842</v>
      </c>
      <c r="W912" s="6"/>
      <c r="X912" s="6"/>
      <c r="Y912" s="6"/>
      <c r="Z912" t="s">
        <v>3838</v>
      </c>
    </row>
    <row r="913" spans="1:26">
      <c r="A913" s="1">
        <v>44300</v>
      </c>
      <c r="B913" s="2">
        <v>202104141238</v>
      </c>
      <c r="C913" t="s">
        <v>18</v>
      </c>
      <c r="D913" t="s">
        <v>5392</v>
      </c>
      <c r="E913" t="s">
        <v>3840</v>
      </c>
      <c r="F913" t="s">
        <v>19</v>
      </c>
      <c r="G913" t="s">
        <v>1476</v>
      </c>
      <c r="H913" s="3">
        <v>4714781021005</v>
      </c>
      <c r="I913" t="s">
        <v>1385</v>
      </c>
      <c r="J913" t="s">
        <v>1475</v>
      </c>
      <c r="K913">
        <v>1</v>
      </c>
      <c r="L913">
        <v>133</v>
      </c>
      <c r="N913" t="s">
        <v>167</v>
      </c>
      <c r="P913" s="6">
        <v>747</v>
      </c>
      <c r="Q913" s="6" t="s">
        <v>1476</v>
      </c>
      <c r="R913" s="6" t="s">
        <v>1477</v>
      </c>
      <c r="T913" s="6">
        <v>180573</v>
      </c>
      <c r="U913" s="6" t="s">
        <v>3841</v>
      </c>
      <c r="V913" s="6" t="s">
        <v>3842</v>
      </c>
      <c r="W913" s="6"/>
      <c r="X913" s="6"/>
      <c r="Y913" s="6"/>
      <c r="Z913" t="s">
        <v>3838</v>
      </c>
    </row>
    <row r="914" spans="1:26">
      <c r="A914" s="1">
        <v>44300</v>
      </c>
      <c r="B914" s="2">
        <v>202104141238</v>
      </c>
      <c r="C914" t="s">
        <v>18</v>
      </c>
      <c r="D914" t="s">
        <v>5392</v>
      </c>
      <c r="E914" t="s">
        <v>3840</v>
      </c>
      <c r="F914" t="s">
        <v>19</v>
      </c>
      <c r="G914" t="s">
        <v>1476</v>
      </c>
      <c r="H914" s="3">
        <v>4714781021012</v>
      </c>
      <c r="I914" t="s">
        <v>1308</v>
      </c>
      <c r="J914" t="s">
        <v>1475</v>
      </c>
      <c r="K914">
        <v>1</v>
      </c>
      <c r="L914">
        <v>133</v>
      </c>
      <c r="N914" t="s">
        <v>168</v>
      </c>
      <c r="P914" s="6">
        <v>747</v>
      </c>
      <c r="Q914" s="6" t="s">
        <v>1476</v>
      </c>
      <c r="R914" s="6" t="s">
        <v>1477</v>
      </c>
      <c r="T914" s="6">
        <v>180573</v>
      </c>
      <c r="U914" s="6" t="s">
        <v>3841</v>
      </c>
      <c r="V914" s="6" t="s">
        <v>3842</v>
      </c>
      <c r="W914" s="6"/>
      <c r="X914" s="6"/>
      <c r="Y914" s="6"/>
      <c r="Z914" t="s">
        <v>3838</v>
      </c>
    </row>
    <row r="915" spans="1:26">
      <c r="A915" s="1">
        <v>44300</v>
      </c>
      <c r="B915" s="2">
        <v>202104141238</v>
      </c>
      <c r="C915" t="s">
        <v>18</v>
      </c>
      <c r="D915" t="s">
        <v>5392</v>
      </c>
      <c r="E915" t="s">
        <v>3840</v>
      </c>
      <c r="F915" t="s">
        <v>19</v>
      </c>
      <c r="G915" t="s">
        <v>1476</v>
      </c>
      <c r="H915" s="3">
        <v>4714781021029</v>
      </c>
      <c r="I915" t="s">
        <v>1308</v>
      </c>
      <c r="J915" t="s">
        <v>1475</v>
      </c>
      <c r="K915">
        <v>1</v>
      </c>
      <c r="L915">
        <v>133</v>
      </c>
      <c r="N915" t="s">
        <v>169</v>
      </c>
      <c r="P915" s="6">
        <v>747</v>
      </c>
      <c r="Q915" s="6" t="s">
        <v>1476</v>
      </c>
      <c r="R915" s="6" t="s">
        <v>1477</v>
      </c>
      <c r="T915" s="6">
        <v>180573</v>
      </c>
      <c r="U915" s="6" t="s">
        <v>3841</v>
      </c>
      <c r="V915" s="6" t="s">
        <v>3842</v>
      </c>
      <c r="W915" s="6"/>
      <c r="X915" s="6"/>
      <c r="Y915" s="6"/>
      <c r="Z915" t="s">
        <v>3838</v>
      </c>
    </row>
    <row r="916" spans="1:26">
      <c r="A916" s="1">
        <v>44300</v>
      </c>
      <c r="B916" s="2">
        <v>202104141239</v>
      </c>
      <c r="C916" t="s">
        <v>18</v>
      </c>
      <c r="D916" t="s">
        <v>5393</v>
      </c>
      <c r="E916" t="s">
        <v>3846</v>
      </c>
      <c r="F916" t="s">
        <v>19</v>
      </c>
      <c r="G916" t="s">
        <v>1476</v>
      </c>
      <c r="H916" s="3">
        <v>4714781021227</v>
      </c>
      <c r="I916" t="s">
        <v>859</v>
      </c>
      <c r="J916" t="s">
        <v>1475</v>
      </c>
      <c r="K916">
        <v>1</v>
      </c>
      <c r="L916">
        <v>33</v>
      </c>
      <c r="N916" t="s">
        <v>862</v>
      </c>
      <c r="P916" s="6">
        <v>1899</v>
      </c>
      <c r="Q916" s="6" t="s">
        <v>1476</v>
      </c>
      <c r="R916" s="6" t="s">
        <v>1477</v>
      </c>
      <c r="T916" s="6">
        <v>238728</v>
      </c>
      <c r="U916" s="6" t="s">
        <v>3847</v>
      </c>
      <c r="V916" s="6" t="s">
        <v>3848</v>
      </c>
      <c r="W916" s="6"/>
      <c r="X916" s="6"/>
      <c r="Y916" s="6"/>
      <c r="Z916" t="s">
        <v>3844</v>
      </c>
    </row>
    <row r="917" spans="1:26">
      <c r="A917" s="1">
        <v>44300</v>
      </c>
      <c r="B917" s="2">
        <v>202104141239</v>
      </c>
      <c r="C917" t="s">
        <v>18</v>
      </c>
      <c r="D917" t="s">
        <v>5393</v>
      </c>
      <c r="E917" t="s">
        <v>3846</v>
      </c>
      <c r="F917" t="s">
        <v>19</v>
      </c>
      <c r="G917" t="s">
        <v>1476</v>
      </c>
      <c r="H917" s="3">
        <v>4714781021234</v>
      </c>
      <c r="I917" t="s">
        <v>1385</v>
      </c>
      <c r="J917" t="s">
        <v>1475</v>
      </c>
      <c r="K917">
        <v>1</v>
      </c>
      <c r="L917">
        <v>33</v>
      </c>
      <c r="N917" t="s">
        <v>864</v>
      </c>
      <c r="P917" s="6">
        <v>1899</v>
      </c>
      <c r="Q917" s="6" t="s">
        <v>1476</v>
      </c>
      <c r="R917" s="6" t="s">
        <v>1477</v>
      </c>
      <c r="T917" s="6">
        <v>238728</v>
      </c>
      <c r="U917" s="6" t="s">
        <v>3847</v>
      </c>
      <c r="V917" s="6" t="s">
        <v>3848</v>
      </c>
      <c r="W917" s="6"/>
      <c r="X917" s="6"/>
      <c r="Y917" s="6"/>
      <c r="Z917" t="s">
        <v>3844</v>
      </c>
    </row>
    <row r="918" spans="1:26">
      <c r="A918" s="1">
        <v>44300</v>
      </c>
      <c r="B918" s="2">
        <v>202104141239</v>
      </c>
      <c r="C918" t="s">
        <v>18</v>
      </c>
      <c r="D918" t="s">
        <v>5393</v>
      </c>
      <c r="E918" t="s">
        <v>3846</v>
      </c>
      <c r="F918" t="s">
        <v>19</v>
      </c>
      <c r="G918" t="s">
        <v>1476</v>
      </c>
      <c r="H918" s="3">
        <v>4714781021241</v>
      </c>
      <c r="I918" t="s">
        <v>859</v>
      </c>
      <c r="J918" t="s">
        <v>1475</v>
      </c>
      <c r="K918">
        <v>1</v>
      </c>
      <c r="L918">
        <v>33</v>
      </c>
      <c r="N918" t="s">
        <v>867</v>
      </c>
      <c r="P918" s="6">
        <v>1899</v>
      </c>
      <c r="Q918" s="6" t="s">
        <v>1476</v>
      </c>
      <c r="R918" s="6" t="s">
        <v>1477</v>
      </c>
      <c r="T918" s="6">
        <v>238728</v>
      </c>
      <c r="U918" s="6" t="s">
        <v>3847</v>
      </c>
      <c r="V918" s="6" t="s">
        <v>3848</v>
      </c>
      <c r="W918" s="6"/>
      <c r="X918" s="6"/>
      <c r="Y918" s="6"/>
      <c r="Z918" t="s">
        <v>3844</v>
      </c>
    </row>
    <row r="919" spans="1:26">
      <c r="A919" s="1">
        <v>44300</v>
      </c>
      <c r="B919" s="2">
        <v>202104141239</v>
      </c>
      <c r="C919" t="s">
        <v>18</v>
      </c>
      <c r="D919" t="s">
        <v>5393</v>
      </c>
      <c r="E919" t="s">
        <v>3846</v>
      </c>
      <c r="F919" t="s">
        <v>19</v>
      </c>
      <c r="G919" t="s">
        <v>1476</v>
      </c>
      <c r="H919" s="3" t="s">
        <v>21</v>
      </c>
      <c r="I919" t="s">
        <v>1301</v>
      </c>
      <c r="J919" t="s">
        <v>1475</v>
      </c>
      <c r="K919">
        <v>4</v>
      </c>
      <c r="L919">
        <v>600</v>
      </c>
      <c r="N919" t="s">
        <v>22</v>
      </c>
      <c r="P919" s="6">
        <v>1899</v>
      </c>
      <c r="Q919" s="6" t="s">
        <v>1476</v>
      </c>
      <c r="R919" s="6" t="s">
        <v>1477</v>
      </c>
      <c r="T919" s="6">
        <v>238728</v>
      </c>
      <c r="U919" s="6" t="s">
        <v>3847</v>
      </c>
      <c r="V919" s="6" t="s">
        <v>3848</v>
      </c>
      <c r="W919" s="6"/>
      <c r="X919" s="6"/>
      <c r="Y919" s="6"/>
      <c r="Z919" t="s">
        <v>3844</v>
      </c>
    </row>
    <row r="920" spans="1:26">
      <c r="A920" s="1">
        <v>44300</v>
      </c>
      <c r="B920" s="2">
        <v>202104141239</v>
      </c>
      <c r="C920" t="s">
        <v>18</v>
      </c>
      <c r="D920" t="s">
        <v>5393</v>
      </c>
      <c r="E920" t="s">
        <v>3846</v>
      </c>
      <c r="F920" t="s">
        <v>19</v>
      </c>
      <c r="G920" t="s">
        <v>1476</v>
      </c>
      <c r="H920" s="3" t="s">
        <v>33</v>
      </c>
      <c r="I920" t="s">
        <v>1304</v>
      </c>
      <c r="J920" t="s">
        <v>1475</v>
      </c>
      <c r="K920">
        <v>4</v>
      </c>
      <c r="L920">
        <v>600</v>
      </c>
      <c r="N920" t="s">
        <v>34</v>
      </c>
      <c r="P920" s="6">
        <v>1899</v>
      </c>
      <c r="Q920" s="6" t="s">
        <v>1476</v>
      </c>
      <c r="R920" s="6" t="s">
        <v>1477</v>
      </c>
      <c r="T920" s="6">
        <v>238728</v>
      </c>
      <c r="U920" s="6" t="s">
        <v>3847</v>
      </c>
      <c r="V920" s="6" t="s">
        <v>3848</v>
      </c>
      <c r="W920" s="6"/>
      <c r="X920" s="6"/>
      <c r="Y920" s="6"/>
      <c r="Z920" t="s">
        <v>3844</v>
      </c>
    </row>
    <row r="921" spans="1:26">
      <c r="A921" s="1">
        <v>44300</v>
      </c>
      <c r="B921" s="2">
        <v>202104141239</v>
      </c>
      <c r="C921" t="s">
        <v>18</v>
      </c>
      <c r="D921" t="s">
        <v>5393</v>
      </c>
      <c r="E921" t="s">
        <v>3846</v>
      </c>
      <c r="F921" t="s">
        <v>19</v>
      </c>
      <c r="G921" t="s">
        <v>1476</v>
      </c>
      <c r="H921" s="3" t="s">
        <v>35</v>
      </c>
      <c r="I921" t="s">
        <v>1304</v>
      </c>
      <c r="J921" t="s">
        <v>1475</v>
      </c>
      <c r="K921">
        <v>4</v>
      </c>
      <c r="L921">
        <v>600</v>
      </c>
      <c r="N921" t="s">
        <v>36</v>
      </c>
      <c r="P921" s="6">
        <v>1899</v>
      </c>
      <c r="Q921" s="6" t="s">
        <v>1476</v>
      </c>
      <c r="R921" s="6" t="s">
        <v>1477</v>
      </c>
      <c r="T921" s="6">
        <v>238728</v>
      </c>
      <c r="U921" s="6" t="s">
        <v>3847</v>
      </c>
      <c r="V921" s="6" t="s">
        <v>3848</v>
      </c>
      <c r="W921" s="6"/>
      <c r="X921" s="6"/>
      <c r="Y921" s="6"/>
      <c r="Z921" t="s">
        <v>3844</v>
      </c>
    </row>
    <row r="922" spans="1:26">
      <c r="A922" s="1">
        <v>44301</v>
      </c>
      <c r="B922" s="2">
        <v>202104151240</v>
      </c>
      <c r="C922" t="s">
        <v>18</v>
      </c>
      <c r="D922" t="s">
        <v>5394</v>
      </c>
      <c r="E922" t="s">
        <v>3852</v>
      </c>
      <c r="F922" t="s">
        <v>19</v>
      </c>
      <c r="G922" t="s">
        <v>1476</v>
      </c>
      <c r="H922" s="3" t="s">
        <v>41</v>
      </c>
      <c r="I922" t="s">
        <v>109</v>
      </c>
      <c r="J922" t="s">
        <v>1475</v>
      </c>
      <c r="K922">
        <v>1</v>
      </c>
      <c r="L922">
        <v>400</v>
      </c>
      <c r="N922" t="s">
        <v>42</v>
      </c>
      <c r="P922" s="6">
        <v>765</v>
      </c>
      <c r="Q922" s="6" t="s">
        <v>1476</v>
      </c>
      <c r="R922" s="6" t="s">
        <v>1477</v>
      </c>
      <c r="T922" s="6">
        <v>138929</v>
      </c>
      <c r="U922" s="6" t="s">
        <v>2466</v>
      </c>
      <c r="V922" s="6" t="s">
        <v>2467</v>
      </c>
      <c r="W922" s="6"/>
      <c r="X922" s="6"/>
      <c r="Y922" s="6"/>
      <c r="Z922" t="s">
        <v>3850</v>
      </c>
    </row>
    <row r="923" spans="1:26">
      <c r="A923" s="1">
        <v>44301</v>
      </c>
      <c r="B923" s="2">
        <v>202104151240</v>
      </c>
      <c r="C923" t="s">
        <v>18</v>
      </c>
      <c r="D923" t="s">
        <v>5394</v>
      </c>
      <c r="E923" t="s">
        <v>3852</v>
      </c>
      <c r="F923" t="s">
        <v>19</v>
      </c>
      <c r="G923" t="s">
        <v>1476</v>
      </c>
      <c r="H923" s="3" t="s">
        <v>50</v>
      </c>
      <c r="I923" t="s">
        <v>616</v>
      </c>
      <c r="J923" t="s">
        <v>1475</v>
      </c>
      <c r="K923">
        <v>1</v>
      </c>
      <c r="L923">
        <v>365</v>
      </c>
      <c r="N923" t="s">
        <v>51</v>
      </c>
      <c r="P923" s="6">
        <v>765</v>
      </c>
      <c r="Q923" s="6" t="s">
        <v>1476</v>
      </c>
      <c r="R923" s="6" t="s">
        <v>1477</v>
      </c>
      <c r="T923" s="6">
        <v>138929</v>
      </c>
      <c r="U923" s="6" t="s">
        <v>2466</v>
      </c>
      <c r="V923" s="6" t="s">
        <v>2467</v>
      </c>
      <c r="W923" s="6"/>
      <c r="X923" s="6"/>
      <c r="Y923" s="6"/>
      <c r="Z923" t="s">
        <v>3850</v>
      </c>
    </row>
    <row r="924" spans="1:26">
      <c r="A924" s="1">
        <v>44301</v>
      </c>
      <c r="B924" s="2">
        <v>202104151241</v>
      </c>
      <c r="C924" t="s">
        <v>18</v>
      </c>
      <c r="D924" t="s">
        <v>5395</v>
      </c>
      <c r="E924" t="s">
        <v>3859</v>
      </c>
      <c r="F924" t="s">
        <v>19</v>
      </c>
      <c r="G924" t="s">
        <v>1476</v>
      </c>
      <c r="H924" s="3">
        <v>4714781024716</v>
      </c>
      <c r="I924" t="s">
        <v>1230</v>
      </c>
      <c r="J924" t="s">
        <v>425</v>
      </c>
      <c r="K924">
        <v>1</v>
      </c>
      <c r="L924">
        <v>299</v>
      </c>
      <c r="N924" t="s">
        <v>1515</v>
      </c>
      <c r="P924" s="6">
        <v>883</v>
      </c>
      <c r="Q924" s="6" t="s">
        <v>1476</v>
      </c>
      <c r="R924" s="6" t="s">
        <v>1477</v>
      </c>
      <c r="T924" s="6">
        <v>174545</v>
      </c>
      <c r="U924" s="6" t="s">
        <v>2472</v>
      </c>
      <c r="V924" s="6" t="s">
        <v>2473</v>
      </c>
      <c r="W924" s="6"/>
      <c r="X924" s="6"/>
      <c r="Y924" s="6"/>
      <c r="Z924" t="s">
        <v>3857</v>
      </c>
    </row>
    <row r="925" spans="1:26">
      <c r="A925" s="1">
        <v>44301</v>
      </c>
      <c r="B925" s="2">
        <v>202104151241</v>
      </c>
      <c r="C925" t="s">
        <v>18</v>
      </c>
      <c r="D925" t="s">
        <v>5395</v>
      </c>
      <c r="E925" t="s">
        <v>3859</v>
      </c>
      <c r="F925" t="s">
        <v>19</v>
      </c>
      <c r="G925" t="s">
        <v>1476</v>
      </c>
      <c r="H925" s="3">
        <v>4714781020794</v>
      </c>
      <c r="I925" t="s">
        <v>135</v>
      </c>
      <c r="J925" t="s">
        <v>425</v>
      </c>
      <c r="K925">
        <v>1</v>
      </c>
      <c r="L925">
        <v>128</v>
      </c>
      <c r="N925" t="s">
        <v>1954</v>
      </c>
      <c r="P925" s="6">
        <v>883</v>
      </c>
      <c r="Q925" s="6" t="s">
        <v>1476</v>
      </c>
      <c r="R925" s="6" t="s">
        <v>1477</v>
      </c>
      <c r="T925" s="6">
        <v>174545</v>
      </c>
      <c r="U925" s="6" t="s">
        <v>2472</v>
      </c>
      <c r="V925" s="6" t="s">
        <v>2473</v>
      </c>
      <c r="W925" s="6"/>
      <c r="X925" s="6"/>
      <c r="Y925" s="6"/>
      <c r="Z925" t="s">
        <v>3857</v>
      </c>
    </row>
    <row r="926" spans="1:26">
      <c r="A926" s="1">
        <v>44301</v>
      </c>
      <c r="B926" s="2">
        <v>202104151241</v>
      </c>
      <c r="C926" t="s">
        <v>18</v>
      </c>
      <c r="D926" t="s">
        <v>5395</v>
      </c>
      <c r="E926" t="s">
        <v>3859</v>
      </c>
      <c r="F926" t="s">
        <v>19</v>
      </c>
      <c r="G926" t="s">
        <v>1476</v>
      </c>
      <c r="H926" s="3">
        <v>4714781020503</v>
      </c>
      <c r="I926" t="s">
        <v>1304</v>
      </c>
      <c r="J926" t="s">
        <v>425</v>
      </c>
      <c r="K926">
        <v>1</v>
      </c>
      <c r="L926">
        <v>168</v>
      </c>
      <c r="N926" t="s">
        <v>1521</v>
      </c>
      <c r="P926" s="6">
        <v>883</v>
      </c>
      <c r="Q926" s="6" t="s">
        <v>1476</v>
      </c>
      <c r="R926" s="6" t="s">
        <v>1477</v>
      </c>
      <c r="T926" s="6">
        <v>174545</v>
      </c>
      <c r="U926" s="6" t="s">
        <v>2472</v>
      </c>
      <c r="V926" s="6" t="s">
        <v>2473</v>
      </c>
      <c r="W926" s="6"/>
      <c r="X926" s="6"/>
      <c r="Y926" s="6"/>
      <c r="Z926" t="s">
        <v>3857</v>
      </c>
    </row>
    <row r="927" spans="1:26">
      <c r="A927" s="1">
        <v>44301</v>
      </c>
      <c r="B927" s="2">
        <v>202104151241</v>
      </c>
      <c r="C927" t="s">
        <v>18</v>
      </c>
      <c r="D927" t="s">
        <v>5395</v>
      </c>
      <c r="E927" t="s">
        <v>3859</v>
      </c>
      <c r="F927" t="s">
        <v>19</v>
      </c>
      <c r="G927" t="s">
        <v>1476</v>
      </c>
      <c r="H927" s="3">
        <v>4714781020466</v>
      </c>
      <c r="I927" t="s">
        <v>1301</v>
      </c>
      <c r="J927" t="s">
        <v>425</v>
      </c>
      <c r="K927">
        <v>1</v>
      </c>
      <c r="L927">
        <v>168</v>
      </c>
      <c r="N927" t="s">
        <v>1981</v>
      </c>
      <c r="P927" s="6">
        <v>883</v>
      </c>
      <c r="Q927" s="6" t="s">
        <v>1476</v>
      </c>
      <c r="R927" s="6" t="s">
        <v>1477</v>
      </c>
      <c r="T927" s="6">
        <v>174545</v>
      </c>
      <c r="U927" s="6" t="s">
        <v>2472</v>
      </c>
      <c r="V927" s="6" t="s">
        <v>2473</v>
      </c>
      <c r="W927" s="6"/>
      <c r="X927" s="6"/>
      <c r="Y927" s="6"/>
      <c r="Z927" t="s">
        <v>3857</v>
      </c>
    </row>
    <row r="928" spans="1:26">
      <c r="A928" s="1">
        <v>44301</v>
      </c>
      <c r="B928" s="2">
        <v>202104151241</v>
      </c>
      <c r="C928" t="s">
        <v>18</v>
      </c>
      <c r="D928" t="s">
        <v>5395</v>
      </c>
      <c r="E928" t="s">
        <v>3859</v>
      </c>
      <c r="F928" t="s">
        <v>19</v>
      </c>
      <c r="G928" t="s">
        <v>1476</v>
      </c>
      <c r="H928" s="3">
        <v>4714781021463</v>
      </c>
      <c r="I928" t="s">
        <v>1301</v>
      </c>
      <c r="J928" t="s">
        <v>425</v>
      </c>
      <c r="K928">
        <v>1</v>
      </c>
      <c r="L928">
        <v>120</v>
      </c>
      <c r="N928" t="s">
        <v>3102</v>
      </c>
      <c r="P928" s="6">
        <v>883</v>
      </c>
      <c r="Q928" s="6" t="s">
        <v>1476</v>
      </c>
      <c r="R928" s="6" t="s">
        <v>1477</v>
      </c>
      <c r="T928" s="6">
        <v>174545</v>
      </c>
      <c r="U928" s="6" t="s">
        <v>2472</v>
      </c>
      <c r="V928" s="6" t="s">
        <v>2473</v>
      </c>
      <c r="W928" s="6"/>
      <c r="X928" s="6"/>
      <c r="Y928" s="6"/>
      <c r="Z928" t="s">
        <v>3857</v>
      </c>
    </row>
    <row r="929" spans="1:26">
      <c r="A929" s="1">
        <v>44301</v>
      </c>
      <c r="B929" s="2">
        <v>202104151242</v>
      </c>
      <c r="C929" t="s">
        <v>18</v>
      </c>
      <c r="D929" t="s">
        <v>5396</v>
      </c>
      <c r="E929" t="s">
        <v>3863</v>
      </c>
      <c r="F929" t="s">
        <v>19</v>
      </c>
      <c r="G929" t="s">
        <v>1960</v>
      </c>
      <c r="H929" s="3">
        <v>4714781020107</v>
      </c>
      <c r="I929" t="s">
        <v>1049</v>
      </c>
      <c r="J929" t="s">
        <v>425</v>
      </c>
      <c r="K929">
        <v>2</v>
      </c>
      <c r="L929">
        <v>798</v>
      </c>
      <c r="N929" t="s">
        <v>877</v>
      </c>
      <c r="P929" s="6">
        <v>798</v>
      </c>
      <c r="Q929" s="6" t="s">
        <v>1960</v>
      </c>
      <c r="R929" s="6" t="s">
        <v>1961</v>
      </c>
      <c r="T929" s="6"/>
      <c r="U929" s="6"/>
      <c r="V929" s="6"/>
      <c r="W929" s="6">
        <v>112</v>
      </c>
      <c r="X929" s="6" t="s">
        <v>3864</v>
      </c>
      <c r="Y929" s="6"/>
      <c r="Z929" t="s">
        <v>3861</v>
      </c>
    </row>
    <row r="930" spans="1:26">
      <c r="A930" s="1">
        <v>44301</v>
      </c>
      <c r="B930" s="2">
        <v>202104151243</v>
      </c>
      <c r="C930" t="s">
        <v>18</v>
      </c>
      <c r="D930" t="s">
        <v>5397</v>
      </c>
      <c r="E930" t="s">
        <v>3868</v>
      </c>
      <c r="F930" t="s">
        <v>19</v>
      </c>
      <c r="G930" t="s">
        <v>1940</v>
      </c>
      <c r="H930" s="3">
        <v>4714781021005</v>
      </c>
      <c r="I930" t="s">
        <v>1385</v>
      </c>
      <c r="J930" t="s">
        <v>1475</v>
      </c>
      <c r="K930">
        <v>2</v>
      </c>
      <c r="L930">
        <v>245</v>
      </c>
      <c r="N930" t="s">
        <v>167</v>
      </c>
      <c r="P930" s="6">
        <v>1186</v>
      </c>
      <c r="Q930" s="6" t="s">
        <v>1940</v>
      </c>
      <c r="R930" s="6" t="s">
        <v>1495</v>
      </c>
      <c r="T930" s="6"/>
      <c r="U930" s="6"/>
      <c r="V930" s="6"/>
      <c r="W930" s="6">
        <v>338</v>
      </c>
      <c r="X930" s="6" t="s">
        <v>3869</v>
      </c>
      <c r="Y930" s="6"/>
      <c r="Z930" t="s">
        <v>3866</v>
      </c>
    </row>
    <row r="931" spans="1:26">
      <c r="A931" s="1">
        <v>44301</v>
      </c>
      <c r="B931" s="2">
        <v>202104151243</v>
      </c>
      <c r="C931" t="s">
        <v>18</v>
      </c>
      <c r="D931" t="s">
        <v>5397</v>
      </c>
      <c r="E931" t="s">
        <v>3868</v>
      </c>
      <c r="F931" t="s">
        <v>19</v>
      </c>
      <c r="G931" t="s">
        <v>1940</v>
      </c>
      <c r="H931" s="3">
        <v>4714781021012</v>
      </c>
      <c r="I931" t="s">
        <v>1308</v>
      </c>
      <c r="J931" t="s">
        <v>1475</v>
      </c>
      <c r="K931">
        <v>2</v>
      </c>
      <c r="L931">
        <v>245</v>
      </c>
      <c r="N931" t="s">
        <v>168</v>
      </c>
      <c r="P931" s="6">
        <v>1186</v>
      </c>
      <c r="Q931" s="6" t="s">
        <v>1940</v>
      </c>
      <c r="R931" s="6" t="s">
        <v>1495</v>
      </c>
      <c r="T931" s="6"/>
      <c r="U931" s="6"/>
      <c r="V931" s="6"/>
      <c r="W931" s="6">
        <v>338</v>
      </c>
      <c r="X931" s="6" t="s">
        <v>3869</v>
      </c>
      <c r="Y931" s="6"/>
      <c r="Z931" t="s">
        <v>3866</v>
      </c>
    </row>
    <row r="932" spans="1:26">
      <c r="A932" s="1">
        <v>44301</v>
      </c>
      <c r="B932" s="2">
        <v>202104151243</v>
      </c>
      <c r="C932" t="s">
        <v>18</v>
      </c>
      <c r="D932" t="s">
        <v>5397</v>
      </c>
      <c r="E932" t="s">
        <v>3868</v>
      </c>
      <c r="F932" t="s">
        <v>19</v>
      </c>
      <c r="G932" t="s">
        <v>1940</v>
      </c>
      <c r="H932" s="3">
        <v>4714781021029</v>
      </c>
      <c r="I932" t="s">
        <v>1308</v>
      </c>
      <c r="J932" t="s">
        <v>1475</v>
      </c>
      <c r="K932">
        <v>2</v>
      </c>
      <c r="L932">
        <v>246</v>
      </c>
      <c r="N932" t="s">
        <v>169</v>
      </c>
      <c r="P932" s="6">
        <v>1186</v>
      </c>
      <c r="Q932" s="6" t="s">
        <v>1940</v>
      </c>
      <c r="R932" s="6" t="s">
        <v>1495</v>
      </c>
      <c r="T932" s="6"/>
      <c r="U932" s="6"/>
      <c r="V932" s="6"/>
      <c r="W932" s="6">
        <v>338</v>
      </c>
      <c r="X932" s="6" t="s">
        <v>3869</v>
      </c>
      <c r="Y932" s="6"/>
      <c r="Z932" t="s">
        <v>3866</v>
      </c>
    </row>
    <row r="933" spans="1:26">
      <c r="A933" s="1">
        <v>44301</v>
      </c>
      <c r="B933" s="2">
        <v>202104151243</v>
      </c>
      <c r="C933" t="s">
        <v>18</v>
      </c>
      <c r="D933" t="s">
        <v>5397</v>
      </c>
      <c r="E933" t="s">
        <v>3868</v>
      </c>
      <c r="F933" t="s">
        <v>19</v>
      </c>
      <c r="G933" t="s">
        <v>1940</v>
      </c>
      <c r="H933" s="3" t="s">
        <v>21</v>
      </c>
      <c r="I933" t="s">
        <v>1301</v>
      </c>
      <c r="J933" t="s">
        <v>1475</v>
      </c>
      <c r="K933">
        <v>1</v>
      </c>
      <c r="L933">
        <v>150</v>
      </c>
      <c r="N933" t="s">
        <v>22</v>
      </c>
      <c r="P933" s="6">
        <v>1186</v>
      </c>
      <c r="Q933" s="6" t="s">
        <v>1940</v>
      </c>
      <c r="R933" s="6" t="s">
        <v>1495</v>
      </c>
      <c r="T933" s="6"/>
      <c r="U933" s="6"/>
      <c r="V933" s="6"/>
      <c r="W933" s="6">
        <v>338</v>
      </c>
      <c r="X933" s="6" t="s">
        <v>3869</v>
      </c>
      <c r="Y933" s="6"/>
      <c r="Z933" t="s">
        <v>3866</v>
      </c>
    </row>
    <row r="934" spans="1:26">
      <c r="A934" s="1">
        <v>44301</v>
      </c>
      <c r="B934" s="2">
        <v>202104151243</v>
      </c>
      <c r="C934" t="s">
        <v>18</v>
      </c>
      <c r="D934" t="s">
        <v>5397</v>
      </c>
      <c r="E934" t="s">
        <v>3868</v>
      </c>
      <c r="F934" t="s">
        <v>19</v>
      </c>
      <c r="G934" t="s">
        <v>1940</v>
      </c>
      <c r="H934" s="3" t="s">
        <v>33</v>
      </c>
      <c r="I934" t="s">
        <v>1304</v>
      </c>
      <c r="J934" t="s">
        <v>1475</v>
      </c>
      <c r="K934">
        <v>1</v>
      </c>
      <c r="L934">
        <v>150</v>
      </c>
      <c r="N934" t="s">
        <v>34</v>
      </c>
      <c r="P934" s="6">
        <v>1186</v>
      </c>
      <c r="Q934" s="6" t="s">
        <v>1940</v>
      </c>
      <c r="R934" s="6" t="s">
        <v>1495</v>
      </c>
      <c r="T934" s="6"/>
      <c r="U934" s="6"/>
      <c r="V934" s="6"/>
      <c r="W934" s="6">
        <v>338</v>
      </c>
      <c r="X934" s="6" t="s">
        <v>3869</v>
      </c>
      <c r="Y934" s="6"/>
      <c r="Z934" t="s">
        <v>3866</v>
      </c>
    </row>
    <row r="935" spans="1:26">
      <c r="A935" s="1">
        <v>44301</v>
      </c>
      <c r="B935" s="2">
        <v>202104151243</v>
      </c>
      <c r="C935" t="s">
        <v>18</v>
      </c>
      <c r="D935" t="s">
        <v>5397</v>
      </c>
      <c r="E935" t="s">
        <v>3868</v>
      </c>
      <c r="F935" t="s">
        <v>19</v>
      </c>
      <c r="G935" t="s">
        <v>1940</v>
      </c>
      <c r="H935" s="3" t="s">
        <v>35</v>
      </c>
      <c r="I935" t="s">
        <v>1384</v>
      </c>
      <c r="J935" t="s">
        <v>1475</v>
      </c>
      <c r="K935">
        <v>1</v>
      </c>
      <c r="L935">
        <v>150</v>
      </c>
      <c r="N935" t="s">
        <v>36</v>
      </c>
      <c r="P935" s="6">
        <v>1186</v>
      </c>
      <c r="Q935" s="6" t="s">
        <v>1940</v>
      </c>
      <c r="R935" s="6" t="s">
        <v>1495</v>
      </c>
      <c r="T935" s="6"/>
      <c r="U935" s="6"/>
      <c r="V935" s="6"/>
      <c r="W935" s="6">
        <v>338</v>
      </c>
      <c r="X935" s="6" t="s">
        <v>3869</v>
      </c>
      <c r="Y935" s="6"/>
      <c r="Z935" t="s">
        <v>3866</v>
      </c>
    </row>
    <row r="936" spans="1:26">
      <c r="A936" s="1">
        <v>44301</v>
      </c>
      <c r="B936" s="2">
        <v>202104151243</v>
      </c>
      <c r="C936" t="s">
        <v>18</v>
      </c>
      <c r="D936" t="s">
        <v>5397</v>
      </c>
      <c r="E936" t="s">
        <v>3868</v>
      </c>
      <c r="F936" t="s">
        <v>19</v>
      </c>
      <c r="G936" t="s">
        <v>1940</v>
      </c>
      <c r="H936" s="3" t="s">
        <v>1740</v>
      </c>
      <c r="J936" t="s">
        <v>425</v>
      </c>
      <c r="K936">
        <v>1</v>
      </c>
      <c r="L936">
        <v>0</v>
      </c>
      <c r="N936" t="s">
        <v>1741</v>
      </c>
      <c r="P936" s="6">
        <v>1186</v>
      </c>
      <c r="Q936" s="6" t="s">
        <v>1940</v>
      </c>
      <c r="R936" s="6" t="s">
        <v>1495</v>
      </c>
      <c r="T936" s="6"/>
      <c r="U936" s="6"/>
      <c r="V936" s="6"/>
      <c r="W936" s="6">
        <v>338</v>
      </c>
      <c r="X936" s="6" t="s">
        <v>3869</v>
      </c>
      <c r="Y936" s="6"/>
      <c r="Z936" t="s">
        <v>3866</v>
      </c>
    </row>
    <row r="937" spans="1:26">
      <c r="A937" s="1">
        <v>44301</v>
      </c>
      <c r="B937" s="2">
        <v>202104151244</v>
      </c>
      <c r="C937" t="s">
        <v>18</v>
      </c>
      <c r="D937" t="s">
        <v>5398</v>
      </c>
      <c r="E937" t="s">
        <v>3873</v>
      </c>
      <c r="F937" t="s">
        <v>19</v>
      </c>
      <c r="G937" t="s">
        <v>1476</v>
      </c>
      <c r="H937" s="3">
        <v>4714781020770</v>
      </c>
      <c r="I937" t="s">
        <v>865</v>
      </c>
      <c r="J937" t="s">
        <v>1475</v>
      </c>
      <c r="K937">
        <v>2</v>
      </c>
      <c r="L937">
        <v>280</v>
      </c>
      <c r="N937" t="s">
        <v>305</v>
      </c>
      <c r="P937" s="6">
        <v>860</v>
      </c>
      <c r="Q937" s="6" t="s">
        <v>1476</v>
      </c>
      <c r="R937" s="6" t="s">
        <v>1477</v>
      </c>
      <c r="T937" s="6">
        <v>965552</v>
      </c>
      <c r="U937" s="6" t="s">
        <v>3874</v>
      </c>
      <c r="V937" s="6" t="s">
        <v>3875</v>
      </c>
      <c r="W937" s="6"/>
      <c r="X937" s="6"/>
      <c r="Y937" s="6"/>
      <c r="Z937" t="s">
        <v>3871</v>
      </c>
    </row>
    <row r="938" spans="1:26">
      <c r="A938" s="1">
        <v>44301</v>
      </c>
      <c r="B938" s="2">
        <v>202104151244</v>
      </c>
      <c r="C938" t="s">
        <v>18</v>
      </c>
      <c r="D938" t="s">
        <v>5398</v>
      </c>
      <c r="E938" t="s">
        <v>3873</v>
      </c>
      <c r="F938" t="s">
        <v>19</v>
      </c>
      <c r="G938" t="s">
        <v>1476</v>
      </c>
      <c r="H938" s="3">
        <v>4714781020787</v>
      </c>
      <c r="I938" t="s">
        <v>5159</v>
      </c>
      <c r="J938" t="s">
        <v>1475</v>
      </c>
      <c r="K938">
        <v>2</v>
      </c>
      <c r="L938">
        <v>280</v>
      </c>
      <c r="N938" t="s">
        <v>307</v>
      </c>
      <c r="P938" s="6">
        <v>860</v>
      </c>
      <c r="Q938" s="6" t="s">
        <v>1476</v>
      </c>
      <c r="R938" s="6" t="s">
        <v>1477</v>
      </c>
      <c r="T938" s="6">
        <v>965552</v>
      </c>
      <c r="U938" s="6" t="s">
        <v>3874</v>
      </c>
      <c r="V938" s="6" t="s">
        <v>3875</v>
      </c>
      <c r="W938" s="6"/>
      <c r="X938" s="6"/>
      <c r="Y938" s="6"/>
      <c r="Z938" t="s">
        <v>3871</v>
      </c>
    </row>
    <row r="939" spans="1:26">
      <c r="A939" s="1">
        <v>44301</v>
      </c>
      <c r="B939" s="2">
        <v>202104151244</v>
      </c>
      <c r="C939" t="s">
        <v>18</v>
      </c>
      <c r="D939" t="s">
        <v>5398</v>
      </c>
      <c r="E939" t="s">
        <v>3873</v>
      </c>
      <c r="F939" t="s">
        <v>19</v>
      </c>
      <c r="G939" t="s">
        <v>1476</v>
      </c>
      <c r="H939" s="3">
        <v>4714781020954</v>
      </c>
      <c r="I939" t="s">
        <v>1468</v>
      </c>
      <c r="J939" t="s">
        <v>1475</v>
      </c>
      <c r="K939">
        <v>2</v>
      </c>
      <c r="L939">
        <v>300</v>
      </c>
      <c r="N939" t="s">
        <v>183</v>
      </c>
      <c r="P939" s="6">
        <v>860</v>
      </c>
      <c r="Q939" s="6" t="s">
        <v>1476</v>
      </c>
      <c r="R939" s="6" t="s">
        <v>1477</v>
      </c>
      <c r="T939" s="6">
        <v>965552</v>
      </c>
      <c r="U939" s="6" t="s">
        <v>3874</v>
      </c>
      <c r="V939" s="6" t="s">
        <v>3875</v>
      </c>
      <c r="W939" s="6"/>
      <c r="X939" s="6"/>
      <c r="Y939" s="6"/>
      <c r="Z939" t="s">
        <v>3871</v>
      </c>
    </row>
    <row r="940" spans="1:26">
      <c r="A940" s="1">
        <v>44301</v>
      </c>
      <c r="B940" s="2">
        <v>202104151245</v>
      </c>
      <c r="C940" t="s">
        <v>18</v>
      </c>
      <c r="D940" t="s">
        <v>5399</v>
      </c>
      <c r="E940" t="s">
        <v>3879</v>
      </c>
      <c r="F940" t="s">
        <v>19</v>
      </c>
      <c r="G940" t="s">
        <v>1940</v>
      </c>
      <c r="H940" s="3">
        <v>4714781021005</v>
      </c>
      <c r="I940" t="s">
        <v>1385</v>
      </c>
      <c r="J940" t="s">
        <v>1475</v>
      </c>
      <c r="K940">
        <v>3</v>
      </c>
      <c r="L940">
        <v>399</v>
      </c>
      <c r="N940" t="s">
        <v>167</v>
      </c>
      <c r="P940" s="6">
        <v>1197</v>
      </c>
      <c r="Q940" s="6" t="s">
        <v>1940</v>
      </c>
      <c r="R940" s="6" t="s">
        <v>1048</v>
      </c>
      <c r="T940" s="6"/>
      <c r="U940" s="6"/>
      <c r="V940" s="6"/>
      <c r="W940" s="6">
        <v>821</v>
      </c>
      <c r="X940" s="6" t="s">
        <v>3880</v>
      </c>
      <c r="Y940" s="6"/>
      <c r="Z940" t="s">
        <v>3877</v>
      </c>
    </row>
    <row r="941" spans="1:26">
      <c r="A941" s="1">
        <v>44301</v>
      </c>
      <c r="B941" s="2">
        <v>202104151245</v>
      </c>
      <c r="C941" t="s">
        <v>18</v>
      </c>
      <c r="D941" t="s">
        <v>5399</v>
      </c>
      <c r="E941" t="s">
        <v>3879</v>
      </c>
      <c r="F941" t="s">
        <v>19</v>
      </c>
      <c r="G941" t="s">
        <v>1940</v>
      </c>
      <c r="H941" s="3">
        <v>4714781021012</v>
      </c>
      <c r="I941" t="s">
        <v>1308</v>
      </c>
      <c r="J941" t="s">
        <v>1475</v>
      </c>
      <c r="K941">
        <v>3</v>
      </c>
      <c r="L941">
        <v>399</v>
      </c>
      <c r="N941" t="s">
        <v>168</v>
      </c>
      <c r="P941" s="6">
        <v>1197</v>
      </c>
      <c r="Q941" s="6" t="s">
        <v>1940</v>
      </c>
      <c r="R941" s="6" t="s">
        <v>1048</v>
      </c>
      <c r="T941" s="6"/>
      <c r="U941" s="6"/>
      <c r="V941" s="6"/>
      <c r="W941" s="6">
        <v>821</v>
      </c>
      <c r="X941" s="6" t="s">
        <v>3880</v>
      </c>
      <c r="Y941" s="6"/>
      <c r="Z941" t="s">
        <v>3877</v>
      </c>
    </row>
    <row r="942" spans="1:26">
      <c r="A942" s="1">
        <v>44301</v>
      </c>
      <c r="B942" s="2">
        <v>202104151245</v>
      </c>
      <c r="C942" t="s">
        <v>18</v>
      </c>
      <c r="D942" t="s">
        <v>5399</v>
      </c>
      <c r="E942" t="s">
        <v>3879</v>
      </c>
      <c r="F942" t="s">
        <v>19</v>
      </c>
      <c r="G942" t="s">
        <v>1940</v>
      </c>
      <c r="H942" s="3">
        <v>4714781021029</v>
      </c>
      <c r="I942" t="s">
        <v>1308</v>
      </c>
      <c r="J942" t="s">
        <v>1475</v>
      </c>
      <c r="K942">
        <v>3</v>
      </c>
      <c r="L942">
        <v>399</v>
      </c>
      <c r="N942" t="s">
        <v>169</v>
      </c>
      <c r="P942" s="6">
        <v>1197</v>
      </c>
      <c r="Q942" s="6" t="s">
        <v>1940</v>
      </c>
      <c r="R942" s="6" t="s">
        <v>1048</v>
      </c>
      <c r="T942" s="6"/>
      <c r="U942" s="6"/>
      <c r="V942" s="6"/>
      <c r="W942" s="6">
        <v>821</v>
      </c>
      <c r="X942" s="6" t="s">
        <v>3880</v>
      </c>
      <c r="Y942" s="6"/>
      <c r="Z942" t="s">
        <v>3877</v>
      </c>
    </row>
    <row r="943" spans="1:26">
      <c r="A943" s="1">
        <v>44301</v>
      </c>
      <c r="B943" s="2">
        <v>202104151245</v>
      </c>
      <c r="C943" t="s">
        <v>18</v>
      </c>
      <c r="D943" t="s">
        <v>5399</v>
      </c>
      <c r="E943" t="s">
        <v>3879</v>
      </c>
      <c r="F943" t="s">
        <v>19</v>
      </c>
      <c r="G943" t="s">
        <v>1940</v>
      </c>
      <c r="H943" s="3" t="s">
        <v>1810</v>
      </c>
      <c r="J943" t="s">
        <v>425</v>
      </c>
      <c r="K943">
        <v>1</v>
      </c>
      <c r="L943">
        <v>0</v>
      </c>
      <c r="N943" t="s">
        <v>1811</v>
      </c>
      <c r="P943" s="6">
        <v>1197</v>
      </c>
      <c r="Q943" s="6" t="s">
        <v>1940</v>
      </c>
      <c r="R943" s="6" t="s">
        <v>1048</v>
      </c>
      <c r="T943" s="6"/>
      <c r="U943" s="6"/>
      <c r="V943" s="6"/>
      <c r="W943" s="6">
        <v>821</v>
      </c>
      <c r="X943" s="6" t="s">
        <v>3880</v>
      </c>
      <c r="Y943" s="6"/>
      <c r="Z943" t="s">
        <v>3877</v>
      </c>
    </row>
    <row r="944" spans="1:26">
      <c r="A944" s="1">
        <v>44301</v>
      </c>
      <c r="B944" s="2">
        <v>202104151246</v>
      </c>
      <c r="C944" t="s">
        <v>18</v>
      </c>
      <c r="D944" t="s">
        <v>5400</v>
      </c>
      <c r="E944" t="s">
        <v>3884</v>
      </c>
      <c r="F944" t="s">
        <v>19</v>
      </c>
      <c r="G944" t="s">
        <v>1476</v>
      </c>
      <c r="H944" s="3" t="s">
        <v>25</v>
      </c>
      <c r="I944" t="s">
        <v>1301</v>
      </c>
      <c r="J944" t="s">
        <v>1475</v>
      </c>
      <c r="K944">
        <v>1</v>
      </c>
      <c r="L944">
        <v>296</v>
      </c>
      <c r="N944" t="s">
        <v>26</v>
      </c>
      <c r="P944" s="6">
        <v>1038</v>
      </c>
      <c r="Q944" s="6" t="s">
        <v>1476</v>
      </c>
      <c r="R944" s="6" t="s">
        <v>1477</v>
      </c>
      <c r="T944" s="6">
        <v>144795</v>
      </c>
      <c r="U944" s="6" t="s">
        <v>3885</v>
      </c>
      <c r="V944" s="6" t="s">
        <v>3886</v>
      </c>
      <c r="W944" s="6"/>
      <c r="X944" s="6"/>
      <c r="Y944" s="6"/>
      <c r="Z944" t="s">
        <v>3882</v>
      </c>
    </row>
    <row r="945" spans="1:26">
      <c r="A945" s="1">
        <v>44301</v>
      </c>
      <c r="B945" s="2">
        <v>202104151246</v>
      </c>
      <c r="C945" t="s">
        <v>18</v>
      </c>
      <c r="D945" t="s">
        <v>5400</v>
      </c>
      <c r="E945" t="s">
        <v>3884</v>
      </c>
      <c r="F945" t="s">
        <v>19</v>
      </c>
      <c r="G945" t="s">
        <v>1476</v>
      </c>
      <c r="H945" s="3" t="s">
        <v>27</v>
      </c>
      <c r="I945" t="s">
        <v>1230</v>
      </c>
      <c r="J945" t="s">
        <v>1475</v>
      </c>
      <c r="K945">
        <v>1</v>
      </c>
      <c r="L945">
        <v>296</v>
      </c>
      <c r="N945" t="s">
        <v>28</v>
      </c>
      <c r="P945" s="6">
        <v>1038</v>
      </c>
      <c r="Q945" s="6" t="s">
        <v>1476</v>
      </c>
      <c r="R945" s="6" t="s">
        <v>1477</v>
      </c>
      <c r="T945" s="6">
        <v>144795</v>
      </c>
      <c r="U945" s="6" t="s">
        <v>3885</v>
      </c>
      <c r="V945" s="6" t="s">
        <v>3886</v>
      </c>
      <c r="W945" s="6"/>
      <c r="X945" s="6"/>
      <c r="Y945" s="6"/>
      <c r="Z945" t="s">
        <v>3882</v>
      </c>
    </row>
    <row r="946" spans="1:26">
      <c r="A946" s="1">
        <v>44301</v>
      </c>
      <c r="B946" s="2">
        <v>202104151246</v>
      </c>
      <c r="C946" t="s">
        <v>18</v>
      </c>
      <c r="D946" t="s">
        <v>5400</v>
      </c>
      <c r="E946" t="s">
        <v>3884</v>
      </c>
      <c r="F946" t="s">
        <v>19</v>
      </c>
      <c r="G946" t="s">
        <v>1476</v>
      </c>
      <c r="H946" s="3" t="s">
        <v>23</v>
      </c>
      <c r="I946" t="s">
        <v>1230</v>
      </c>
      <c r="J946" t="s">
        <v>1475</v>
      </c>
      <c r="K946">
        <v>1</v>
      </c>
      <c r="L946">
        <v>296</v>
      </c>
      <c r="N946" t="s">
        <v>24</v>
      </c>
      <c r="P946" s="6">
        <v>1038</v>
      </c>
      <c r="Q946" s="6" t="s">
        <v>1476</v>
      </c>
      <c r="R946" s="6" t="s">
        <v>1477</v>
      </c>
      <c r="T946" s="6">
        <v>144795</v>
      </c>
      <c r="U946" s="6" t="s">
        <v>3885</v>
      </c>
      <c r="V946" s="6" t="s">
        <v>3886</v>
      </c>
      <c r="W946" s="6"/>
      <c r="X946" s="6"/>
      <c r="Y946" s="6"/>
      <c r="Z946" t="s">
        <v>3882</v>
      </c>
    </row>
    <row r="947" spans="1:26">
      <c r="A947" s="1">
        <v>44301</v>
      </c>
      <c r="B947" s="2">
        <v>202104151246</v>
      </c>
      <c r="C947" t="s">
        <v>18</v>
      </c>
      <c r="D947" t="s">
        <v>5400</v>
      </c>
      <c r="E947" t="s">
        <v>3884</v>
      </c>
      <c r="F947" t="s">
        <v>19</v>
      </c>
      <c r="G947" t="s">
        <v>1476</v>
      </c>
      <c r="H947" s="3">
        <v>4714781021043</v>
      </c>
      <c r="I947" t="s">
        <v>119</v>
      </c>
      <c r="J947" t="s">
        <v>425</v>
      </c>
      <c r="K947">
        <v>1</v>
      </c>
      <c r="L947">
        <v>150</v>
      </c>
      <c r="N947" t="s">
        <v>1914</v>
      </c>
      <c r="P947" s="6">
        <v>1038</v>
      </c>
      <c r="Q947" s="6" t="s">
        <v>1476</v>
      </c>
      <c r="R947" s="6" t="s">
        <v>1477</v>
      </c>
      <c r="T947" s="6">
        <v>144795</v>
      </c>
      <c r="U947" s="6" t="s">
        <v>3885</v>
      </c>
      <c r="V947" s="6" t="s">
        <v>3886</v>
      </c>
      <c r="W947" s="6"/>
      <c r="X947" s="6"/>
      <c r="Y947" s="6"/>
      <c r="Z947" t="s">
        <v>3882</v>
      </c>
    </row>
    <row r="948" spans="1:26">
      <c r="A948" s="1">
        <v>44301</v>
      </c>
      <c r="B948" s="2">
        <v>202104151246</v>
      </c>
      <c r="C948" t="s">
        <v>18</v>
      </c>
      <c r="D948" t="s">
        <v>5400</v>
      </c>
      <c r="E948" t="s">
        <v>3884</v>
      </c>
      <c r="F948" t="s">
        <v>19</v>
      </c>
      <c r="G948" t="s">
        <v>1476</v>
      </c>
      <c r="H948" s="3" t="s">
        <v>1887</v>
      </c>
      <c r="J948" t="s">
        <v>425</v>
      </c>
      <c r="K948">
        <v>1</v>
      </c>
      <c r="L948">
        <v>0</v>
      </c>
      <c r="N948" t="s">
        <v>1888</v>
      </c>
      <c r="P948" s="6">
        <v>1038</v>
      </c>
      <c r="Q948" s="6" t="s">
        <v>1476</v>
      </c>
      <c r="R948" s="6" t="s">
        <v>1477</v>
      </c>
      <c r="T948" s="6">
        <v>144795</v>
      </c>
      <c r="U948" s="6" t="s">
        <v>3885</v>
      </c>
      <c r="V948" s="6" t="s">
        <v>3886</v>
      </c>
      <c r="W948" s="6"/>
      <c r="X948" s="6"/>
      <c r="Y948" s="6"/>
      <c r="Z948" t="s">
        <v>3882</v>
      </c>
    </row>
    <row r="949" spans="1:26">
      <c r="A949" s="1">
        <v>44301</v>
      </c>
      <c r="B949" s="2">
        <v>202104151247</v>
      </c>
      <c r="C949" t="s">
        <v>18</v>
      </c>
      <c r="D949" t="s">
        <v>5401</v>
      </c>
      <c r="E949" t="s">
        <v>3890</v>
      </c>
      <c r="F949" t="s">
        <v>19</v>
      </c>
      <c r="G949" t="s">
        <v>1476</v>
      </c>
      <c r="H949" s="3" t="s">
        <v>52</v>
      </c>
      <c r="I949" t="s">
        <v>1472</v>
      </c>
      <c r="J949" t="s">
        <v>1475</v>
      </c>
      <c r="K949">
        <v>1</v>
      </c>
      <c r="L949">
        <v>400</v>
      </c>
      <c r="N949" t="s">
        <v>53</v>
      </c>
      <c r="P949" s="6">
        <v>742</v>
      </c>
      <c r="Q949" s="6" t="s">
        <v>1476</v>
      </c>
      <c r="R949" s="6" t="s">
        <v>1477</v>
      </c>
      <c r="T949" s="6">
        <v>128807</v>
      </c>
      <c r="U949" s="6" t="s">
        <v>3891</v>
      </c>
      <c r="V949" s="6" t="s">
        <v>3892</v>
      </c>
      <c r="W949" s="6"/>
      <c r="X949" s="6"/>
      <c r="Y949" s="6"/>
      <c r="Z949" t="s">
        <v>3888</v>
      </c>
    </row>
    <row r="950" spans="1:26">
      <c r="A950" s="1">
        <v>44301</v>
      </c>
      <c r="B950" s="2">
        <v>202104151247</v>
      </c>
      <c r="C950" t="s">
        <v>18</v>
      </c>
      <c r="D950" t="s">
        <v>5401</v>
      </c>
      <c r="E950" t="s">
        <v>3890</v>
      </c>
      <c r="F950" t="s">
        <v>19</v>
      </c>
      <c r="G950" t="s">
        <v>1476</v>
      </c>
      <c r="H950" s="3" t="s">
        <v>44</v>
      </c>
      <c r="I950" t="s">
        <v>158</v>
      </c>
      <c r="J950" t="s">
        <v>1475</v>
      </c>
      <c r="K950">
        <v>1</v>
      </c>
      <c r="L950">
        <v>128</v>
      </c>
      <c r="N950" t="s">
        <v>45</v>
      </c>
      <c r="P950" s="6">
        <v>742</v>
      </c>
      <c r="Q950" s="6" t="s">
        <v>1476</v>
      </c>
      <c r="R950" s="6" t="s">
        <v>1477</v>
      </c>
      <c r="T950" s="6">
        <v>128807</v>
      </c>
      <c r="U950" s="6" t="s">
        <v>3891</v>
      </c>
      <c r="V950" s="6" t="s">
        <v>3892</v>
      </c>
      <c r="W950" s="6"/>
      <c r="X950" s="6"/>
      <c r="Y950" s="6"/>
      <c r="Z950" t="s">
        <v>3888</v>
      </c>
    </row>
    <row r="951" spans="1:26">
      <c r="A951" s="1">
        <v>44301</v>
      </c>
      <c r="B951" s="2">
        <v>202104151247</v>
      </c>
      <c r="C951" t="s">
        <v>18</v>
      </c>
      <c r="D951" t="s">
        <v>5401</v>
      </c>
      <c r="E951" t="s">
        <v>3890</v>
      </c>
      <c r="F951" t="s">
        <v>19</v>
      </c>
      <c r="G951" t="s">
        <v>1476</v>
      </c>
      <c r="H951" s="3">
        <v>4714781020954</v>
      </c>
      <c r="I951" t="s">
        <v>1468</v>
      </c>
      <c r="J951" t="s">
        <v>425</v>
      </c>
      <c r="K951">
        <v>1</v>
      </c>
      <c r="L951">
        <v>149</v>
      </c>
      <c r="N951" t="s">
        <v>1523</v>
      </c>
      <c r="P951" s="6">
        <v>742</v>
      </c>
      <c r="Q951" s="6" t="s">
        <v>1476</v>
      </c>
      <c r="R951" s="6" t="s">
        <v>1477</v>
      </c>
      <c r="T951" s="6">
        <v>128807</v>
      </c>
      <c r="U951" s="6" t="s">
        <v>3891</v>
      </c>
      <c r="V951" s="6" t="s">
        <v>3892</v>
      </c>
      <c r="W951" s="6"/>
      <c r="X951" s="6"/>
      <c r="Y951" s="6"/>
      <c r="Z951" t="s">
        <v>3888</v>
      </c>
    </row>
    <row r="952" spans="1:26">
      <c r="A952" s="1">
        <v>44301</v>
      </c>
      <c r="B952" s="2">
        <v>202104151247</v>
      </c>
      <c r="C952" t="s">
        <v>18</v>
      </c>
      <c r="D952" t="s">
        <v>5401</v>
      </c>
      <c r="E952" t="s">
        <v>3890</v>
      </c>
      <c r="F952" t="s">
        <v>19</v>
      </c>
      <c r="G952" t="s">
        <v>1476</v>
      </c>
      <c r="H952" s="3" t="s">
        <v>1474</v>
      </c>
      <c r="J952" t="s">
        <v>1475</v>
      </c>
      <c r="K952">
        <v>1</v>
      </c>
      <c r="L952">
        <v>65</v>
      </c>
      <c r="P952" s="6"/>
      <c r="Q952" s="6"/>
      <c r="R952" s="6"/>
      <c r="T952" s="6"/>
      <c r="U952" s="6"/>
      <c r="V952" s="6"/>
      <c r="W952" s="6"/>
      <c r="X952" s="6"/>
      <c r="Y952" s="6"/>
      <c r="Z952"/>
    </row>
    <row r="953" spans="1:26">
      <c r="A953" s="1">
        <v>44301</v>
      </c>
      <c r="B953" s="2">
        <v>202104151248</v>
      </c>
      <c r="C953" t="s">
        <v>18</v>
      </c>
      <c r="D953" t="s">
        <v>5402</v>
      </c>
      <c r="E953" t="s">
        <v>3896</v>
      </c>
      <c r="F953" t="s">
        <v>19</v>
      </c>
      <c r="G953" t="s">
        <v>1476</v>
      </c>
      <c r="H953" s="3">
        <v>4714781020800</v>
      </c>
      <c r="I953" t="s">
        <v>859</v>
      </c>
      <c r="J953" t="s">
        <v>425</v>
      </c>
      <c r="K953">
        <v>1</v>
      </c>
      <c r="L953">
        <v>128</v>
      </c>
      <c r="N953" t="s">
        <v>1509</v>
      </c>
      <c r="P953" s="6">
        <v>302</v>
      </c>
      <c r="Q953" s="6" t="s">
        <v>1476</v>
      </c>
      <c r="R953" s="6" t="s">
        <v>1477</v>
      </c>
      <c r="T953" s="6">
        <v>911647</v>
      </c>
      <c r="U953" s="6" t="s">
        <v>3897</v>
      </c>
      <c r="V953" s="6" t="s">
        <v>3898</v>
      </c>
      <c r="W953" s="6"/>
      <c r="X953" s="6"/>
      <c r="Y953" s="6"/>
      <c r="Z953" t="s">
        <v>3894</v>
      </c>
    </row>
    <row r="954" spans="1:26">
      <c r="A954" s="1">
        <v>44301</v>
      </c>
      <c r="B954" s="2">
        <v>202104151248</v>
      </c>
      <c r="C954" t="s">
        <v>18</v>
      </c>
      <c r="D954" t="s">
        <v>5402</v>
      </c>
      <c r="E954" t="s">
        <v>3896</v>
      </c>
      <c r="F954" t="s">
        <v>19</v>
      </c>
      <c r="G954" t="s">
        <v>1476</v>
      </c>
      <c r="H954" s="3">
        <v>4714781020794</v>
      </c>
      <c r="I954" t="s">
        <v>135</v>
      </c>
      <c r="J954" t="s">
        <v>425</v>
      </c>
      <c r="K954">
        <v>1</v>
      </c>
      <c r="L954">
        <v>109</v>
      </c>
      <c r="N954" t="s">
        <v>1490</v>
      </c>
      <c r="P954" s="6">
        <v>302</v>
      </c>
      <c r="Q954" s="6" t="s">
        <v>1476</v>
      </c>
      <c r="R954" s="6" t="s">
        <v>1477</v>
      </c>
      <c r="T954" s="6">
        <v>911647</v>
      </c>
      <c r="U954" s="6" t="s">
        <v>3897</v>
      </c>
      <c r="V954" s="6" t="s">
        <v>3898</v>
      </c>
      <c r="W954" s="6"/>
      <c r="X954" s="6"/>
      <c r="Y954" s="6"/>
      <c r="Z954" t="s">
        <v>3894</v>
      </c>
    </row>
    <row r="955" spans="1:26">
      <c r="A955" s="1">
        <v>44301</v>
      </c>
      <c r="B955" s="2">
        <v>202104151248</v>
      </c>
      <c r="C955" t="s">
        <v>18</v>
      </c>
      <c r="D955" t="s">
        <v>5402</v>
      </c>
      <c r="E955" t="s">
        <v>3896</v>
      </c>
      <c r="F955" t="s">
        <v>19</v>
      </c>
      <c r="G955" t="s">
        <v>1476</v>
      </c>
      <c r="H955" s="3" t="s">
        <v>1474</v>
      </c>
      <c r="J955" t="s">
        <v>1475</v>
      </c>
      <c r="K955">
        <v>1</v>
      </c>
      <c r="L955">
        <v>65</v>
      </c>
      <c r="P955" s="6"/>
      <c r="Q955" s="6"/>
      <c r="R955" s="6"/>
      <c r="T955" s="6"/>
      <c r="U955" s="6"/>
      <c r="V955" s="6"/>
      <c r="W955" s="6"/>
      <c r="X955" s="6"/>
      <c r="Y955" s="6"/>
      <c r="Z955"/>
    </row>
    <row r="956" spans="1:26">
      <c r="A956" s="1">
        <v>44301</v>
      </c>
      <c r="B956" s="2">
        <v>202104151249</v>
      </c>
      <c r="C956" t="s">
        <v>18</v>
      </c>
      <c r="D956" t="s">
        <v>5403</v>
      </c>
      <c r="E956" t="s">
        <v>3902</v>
      </c>
      <c r="F956" t="s">
        <v>19</v>
      </c>
      <c r="G956" t="s">
        <v>1476</v>
      </c>
      <c r="H956" s="3">
        <v>4714781020107</v>
      </c>
      <c r="I956" t="s">
        <v>1049</v>
      </c>
      <c r="J956" t="s">
        <v>425</v>
      </c>
      <c r="K956">
        <v>1</v>
      </c>
      <c r="L956">
        <v>399</v>
      </c>
      <c r="N956" t="s">
        <v>877</v>
      </c>
      <c r="P956" s="6">
        <v>803</v>
      </c>
      <c r="Q956" s="6" t="s">
        <v>1476</v>
      </c>
      <c r="R956" s="6" t="s">
        <v>1477</v>
      </c>
      <c r="T956" s="6">
        <v>173977</v>
      </c>
      <c r="U956" s="6" t="s">
        <v>3903</v>
      </c>
      <c r="V956" s="6" t="s">
        <v>3904</v>
      </c>
      <c r="W956" s="6"/>
      <c r="X956" s="6"/>
      <c r="Y956" s="6"/>
      <c r="Z956" t="s">
        <v>3900</v>
      </c>
    </row>
    <row r="957" spans="1:26">
      <c r="A957" s="1">
        <v>44301</v>
      </c>
      <c r="B957" s="2">
        <v>202104151249</v>
      </c>
      <c r="C957" t="s">
        <v>18</v>
      </c>
      <c r="D957" t="s">
        <v>5403</v>
      </c>
      <c r="E957" t="s">
        <v>3902</v>
      </c>
      <c r="F957" t="s">
        <v>19</v>
      </c>
      <c r="G957" t="s">
        <v>1476</v>
      </c>
      <c r="H957" s="3">
        <v>4714781020282</v>
      </c>
      <c r="I957" t="s">
        <v>2424</v>
      </c>
      <c r="J957" t="s">
        <v>425</v>
      </c>
      <c r="K957">
        <v>1</v>
      </c>
      <c r="L957">
        <v>299</v>
      </c>
      <c r="N957" t="s">
        <v>1913</v>
      </c>
      <c r="P957" s="6">
        <v>803</v>
      </c>
      <c r="Q957" s="6" t="s">
        <v>1476</v>
      </c>
      <c r="R957" s="6" t="s">
        <v>1477</v>
      </c>
      <c r="T957" s="6">
        <v>173977</v>
      </c>
      <c r="U957" s="6" t="s">
        <v>3903</v>
      </c>
      <c r="V957" s="6" t="s">
        <v>3904</v>
      </c>
      <c r="W957" s="6"/>
      <c r="X957" s="6"/>
      <c r="Y957" s="6"/>
      <c r="Z957" t="s">
        <v>3900</v>
      </c>
    </row>
    <row r="958" spans="1:26">
      <c r="A958" s="1">
        <v>44301</v>
      </c>
      <c r="B958" s="2">
        <v>202104151249</v>
      </c>
      <c r="C958" t="s">
        <v>18</v>
      </c>
      <c r="D958" t="s">
        <v>5403</v>
      </c>
      <c r="E958" t="s">
        <v>3902</v>
      </c>
      <c r="F958" t="s">
        <v>19</v>
      </c>
      <c r="G958" t="s">
        <v>1476</v>
      </c>
      <c r="H958" s="3" t="s">
        <v>1474</v>
      </c>
      <c r="J958" t="s">
        <v>1475</v>
      </c>
      <c r="K958">
        <v>1</v>
      </c>
      <c r="L958">
        <v>105</v>
      </c>
      <c r="P958" s="6"/>
      <c r="Q958" s="6"/>
      <c r="R958" s="6"/>
      <c r="T958" s="6"/>
      <c r="U958" s="6"/>
      <c r="V958" s="6"/>
      <c r="W958" s="6"/>
      <c r="X958" s="6"/>
      <c r="Y958" s="6"/>
      <c r="Z958"/>
    </row>
    <row r="959" spans="1:26">
      <c r="A959" s="1">
        <v>44301</v>
      </c>
      <c r="B959" s="2">
        <v>202104151250</v>
      </c>
      <c r="C959" t="s">
        <v>18</v>
      </c>
      <c r="D959" t="s">
        <v>5404</v>
      </c>
      <c r="E959" t="s">
        <v>3908</v>
      </c>
      <c r="F959" t="s">
        <v>19</v>
      </c>
      <c r="G959" t="s">
        <v>1476</v>
      </c>
      <c r="H959" s="3" t="s">
        <v>128</v>
      </c>
      <c r="I959" t="s">
        <v>865</v>
      </c>
      <c r="J959" t="s">
        <v>1475</v>
      </c>
      <c r="K959">
        <v>1</v>
      </c>
      <c r="L959">
        <v>140</v>
      </c>
      <c r="N959" t="s">
        <v>289</v>
      </c>
      <c r="P959" s="6">
        <v>490</v>
      </c>
      <c r="Q959" s="6" t="s">
        <v>1476</v>
      </c>
      <c r="R959" s="6" t="s">
        <v>1477</v>
      </c>
      <c r="T959" s="6">
        <v>158945</v>
      </c>
      <c r="U959" s="6" t="s">
        <v>3909</v>
      </c>
      <c r="V959" s="6" t="s">
        <v>3910</v>
      </c>
      <c r="W959" s="6">
        <v>207</v>
      </c>
      <c r="X959" s="6"/>
      <c r="Y959" s="6"/>
      <c r="Z959" t="s">
        <v>3906</v>
      </c>
    </row>
    <row r="960" spans="1:26">
      <c r="A960" s="1">
        <v>44301</v>
      </c>
      <c r="B960" s="2">
        <v>202104151250</v>
      </c>
      <c r="C960" t="s">
        <v>18</v>
      </c>
      <c r="D960" t="s">
        <v>5404</v>
      </c>
      <c r="E960" t="s">
        <v>3908</v>
      </c>
      <c r="F960" t="s">
        <v>19</v>
      </c>
      <c r="G960" t="s">
        <v>1476</v>
      </c>
      <c r="H960" s="3" t="s">
        <v>127</v>
      </c>
      <c r="I960" t="s">
        <v>1467</v>
      </c>
      <c r="J960" t="s">
        <v>1475</v>
      </c>
      <c r="K960">
        <v>1</v>
      </c>
      <c r="L960">
        <v>140</v>
      </c>
      <c r="N960" t="s">
        <v>287</v>
      </c>
      <c r="P960" s="6">
        <v>490</v>
      </c>
      <c r="Q960" s="6" t="s">
        <v>1476</v>
      </c>
      <c r="R960" s="6" t="s">
        <v>1477</v>
      </c>
      <c r="T960" s="6">
        <v>158945</v>
      </c>
      <c r="U960" s="6" t="s">
        <v>3909</v>
      </c>
      <c r="V960" s="6" t="s">
        <v>3910</v>
      </c>
      <c r="W960" s="6">
        <v>207</v>
      </c>
      <c r="X960" s="6"/>
      <c r="Y960" s="6"/>
      <c r="Z960" t="s">
        <v>3906</v>
      </c>
    </row>
    <row r="961" spans="1:26">
      <c r="A961" s="1">
        <v>44301</v>
      </c>
      <c r="B961" s="2">
        <v>202104151250</v>
      </c>
      <c r="C961" t="s">
        <v>18</v>
      </c>
      <c r="D961" t="s">
        <v>5404</v>
      </c>
      <c r="E961" t="s">
        <v>3908</v>
      </c>
      <c r="F961" t="s">
        <v>19</v>
      </c>
      <c r="G961" t="s">
        <v>1476</v>
      </c>
      <c r="H961" s="3">
        <v>4714781020954</v>
      </c>
      <c r="I961" t="s">
        <v>1468</v>
      </c>
      <c r="J961" t="s">
        <v>425</v>
      </c>
      <c r="K961">
        <v>1</v>
      </c>
      <c r="L961">
        <v>145</v>
      </c>
      <c r="N961" t="s">
        <v>1497</v>
      </c>
      <c r="P961" s="6">
        <v>490</v>
      </c>
      <c r="Q961" s="6" t="s">
        <v>1476</v>
      </c>
      <c r="R961" s="6" t="s">
        <v>1477</v>
      </c>
      <c r="T961" s="6">
        <v>158945</v>
      </c>
      <c r="U961" s="6" t="s">
        <v>3909</v>
      </c>
      <c r="V961" s="6" t="s">
        <v>3910</v>
      </c>
      <c r="W961" s="6">
        <v>207</v>
      </c>
      <c r="X961" s="6"/>
      <c r="Y961" s="6"/>
      <c r="Z961" t="s">
        <v>3906</v>
      </c>
    </row>
    <row r="962" spans="1:26">
      <c r="A962" s="1">
        <v>44301</v>
      </c>
      <c r="B962" s="2">
        <v>202104151250</v>
      </c>
      <c r="C962" t="s">
        <v>18</v>
      </c>
      <c r="D962" t="s">
        <v>5404</v>
      </c>
      <c r="E962" t="s">
        <v>3908</v>
      </c>
      <c r="F962" t="s">
        <v>19</v>
      </c>
      <c r="G962" t="s">
        <v>1476</v>
      </c>
      <c r="H962" s="3" t="s">
        <v>1474</v>
      </c>
      <c r="J962" t="s">
        <v>1475</v>
      </c>
      <c r="K962">
        <v>1</v>
      </c>
      <c r="L962">
        <v>65</v>
      </c>
      <c r="P962" s="6"/>
      <c r="Q962" s="6"/>
      <c r="R962" s="6"/>
      <c r="T962" s="6"/>
      <c r="U962" s="6"/>
      <c r="V962" s="6"/>
      <c r="W962" s="6"/>
      <c r="X962" s="6"/>
      <c r="Y962" s="6"/>
      <c r="Z962"/>
    </row>
    <row r="963" spans="1:26">
      <c r="A963" s="1">
        <v>44301</v>
      </c>
      <c r="B963" s="2">
        <v>202104151251</v>
      </c>
      <c r="C963" t="s">
        <v>18</v>
      </c>
      <c r="D963" t="s">
        <v>5405</v>
      </c>
      <c r="E963" t="s">
        <v>3914</v>
      </c>
      <c r="F963" t="s">
        <v>19</v>
      </c>
      <c r="G963" t="s">
        <v>1476</v>
      </c>
      <c r="H963" s="3" t="s">
        <v>21</v>
      </c>
      <c r="I963" t="s">
        <v>1301</v>
      </c>
      <c r="J963" t="s">
        <v>1475</v>
      </c>
      <c r="K963">
        <v>1</v>
      </c>
      <c r="L963">
        <v>120</v>
      </c>
      <c r="N963" t="s">
        <v>22</v>
      </c>
      <c r="P963" s="6">
        <v>1719</v>
      </c>
      <c r="Q963" s="6" t="s">
        <v>1476</v>
      </c>
      <c r="R963" s="6" t="s">
        <v>1477</v>
      </c>
      <c r="T963" s="6">
        <v>129062</v>
      </c>
      <c r="U963" s="6" t="s">
        <v>3915</v>
      </c>
      <c r="V963" s="6" t="s">
        <v>3916</v>
      </c>
      <c r="W963" s="6"/>
      <c r="X963" s="6"/>
      <c r="Y963" s="6"/>
      <c r="Z963" t="s">
        <v>3912</v>
      </c>
    </row>
    <row r="964" spans="1:26">
      <c r="A964" s="1">
        <v>44301</v>
      </c>
      <c r="B964" s="2">
        <v>202104151251</v>
      </c>
      <c r="C964" t="s">
        <v>18</v>
      </c>
      <c r="D964" t="s">
        <v>5405</v>
      </c>
      <c r="E964" t="s">
        <v>3914</v>
      </c>
      <c r="F964" t="s">
        <v>19</v>
      </c>
      <c r="G964" t="s">
        <v>1476</v>
      </c>
      <c r="H964" s="3" t="s">
        <v>33</v>
      </c>
      <c r="I964" t="s">
        <v>1304</v>
      </c>
      <c r="J964" t="s">
        <v>1475</v>
      </c>
      <c r="K964">
        <v>1</v>
      </c>
      <c r="L964">
        <v>120</v>
      </c>
      <c r="N964" t="s">
        <v>34</v>
      </c>
      <c r="P964" s="6">
        <v>1719</v>
      </c>
      <c r="Q964" s="6" t="s">
        <v>1476</v>
      </c>
      <c r="R964" s="6" t="s">
        <v>1477</v>
      </c>
      <c r="T964" s="6">
        <v>129062</v>
      </c>
      <c r="U964" s="6" t="s">
        <v>3915</v>
      </c>
      <c r="V964" s="6" t="s">
        <v>3916</v>
      </c>
      <c r="W964" s="6"/>
      <c r="X964" s="6"/>
      <c r="Y964" s="6"/>
      <c r="Z964" t="s">
        <v>3912</v>
      </c>
    </row>
    <row r="965" spans="1:26">
      <c r="A965" s="1">
        <v>44301</v>
      </c>
      <c r="B965" s="2">
        <v>202104151251</v>
      </c>
      <c r="C965" t="s">
        <v>18</v>
      </c>
      <c r="D965" t="s">
        <v>5405</v>
      </c>
      <c r="E965" t="s">
        <v>3914</v>
      </c>
      <c r="F965" t="s">
        <v>19</v>
      </c>
      <c r="G965" t="s">
        <v>1476</v>
      </c>
      <c r="H965" s="3" t="s">
        <v>35</v>
      </c>
      <c r="I965" t="s">
        <v>1384</v>
      </c>
      <c r="J965" t="s">
        <v>1475</v>
      </c>
      <c r="K965">
        <v>1</v>
      </c>
      <c r="L965">
        <v>120</v>
      </c>
      <c r="N965" t="s">
        <v>36</v>
      </c>
      <c r="P965" s="6">
        <v>1719</v>
      </c>
      <c r="Q965" s="6" t="s">
        <v>1476</v>
      </c>
      <c r="R965" s="6" t="s">
        <v>1477</v>
      </c>
      <c r="T965" s="6">
        <v>129062</v>
      </c>
      <c r="U965" s="6" t="s">
        <v>3915</v>
      </c>
      <c r="V965" s="6" t="s">
        <v>3916</v>
      </c>
      <c r="W965" s="6"/>
      <c r="X965" s="6"/>
      <c r="Y965" s="6"/>
      <c r="Z965" t="s">
        <v>3912</v>
      </c>
    </row>
    <row r="966" spans="1:26">
      <c r="A966" s="1">
        <v>44301</v>
      </c>
      <c r="B966" s="2">
        <v>202104151251</v>
      </c>
      <c r="C966" t="s">
        <v>18</v>
      </c>
      <c r="D966" t="s">
        <v>5405</v>
      </c>
      <c r="E966" t="s">
        <v>3914</v>
      </c>
      <c r="F966" t="s">
        <v>19</v>
      </c>
      <c r="G966" t="s">
        <v>1476</v>
      </c>
      <c r="H966" s="3" t="s">
        <v>420</v>
      </c>
      <c r="I966" t="s">
        <v>1385</v>
      </c>
      <c r="J966" t="s">
        <v>1475</v>
      </c>
      <c r="K966">
        <v>2</v>
      </c>
      <c r="L966">
        <v>266</v>
      </c>
      <c r="N966" t="s">
        <v>941</v>
      </c>
      <c r="P966" s="6">
        <v>1719</v>
      </c>
      <c r="Q966" s="6" t="s">
        <v>1476</v>
      </c>
      <c r="R966" s="6" t="s">
        <v>1477</v>
      </c>
      <c r="T966" s="6">
        <v>129062</v>
      </c>
      <c r="U966" s="6" t="s">
        <v>3915</v>
      </c>
      <c r="V966" s="6" t="s">
        <v>3916</v>
      </c>
      <c r="W966" s="6"/>
      <c r="X966" s="6"/>
      <c r="Y966" s="6"/>
      <c r="Z966" t="s">
        <v>3912</v>
      </c>
    </row>
    <row r="967" spans="1:26">
      <c r="A967" s="1">
        <v>44301</v>
      </c>
      <c r="B967" s="2">
        <v>202104151251</v>
      </c>
      <c r="C967" t="s">
        <v>18</v>
      </c>
      <c r="D967" t="s">
        <v>5405</v>
      </c>
      <c r="E967" t="s">
        <v>3914</v>
      </c>
      <c r="F967" t="s">
        <v>19</v>
      </c>
      <c r="G967" t="s">
        <v>1476</v>
      </c>
      <c r="H967" s="3">
        <v>4714781021012</v>
      </c>
      <c r="I967" t="s">
        <v>1308</v>
      </c>
      <c r="J967" t="s">
        <v>1475</v>
      </c>
      <c r="K967">
        <v>1</v>
      </c>
      <c r="L967">
        <v>133</v>
      </c>
      <c r="N967" t="s">
        <v>939</v>
      </c>
      <c r="P967" s="6">
        <v>1719</v>
      </c>
      <c r="Q967" s="6" t="s">
        <v>1476</v>
      </c>
      <c r="R967" s="6" t="s">
        <v>1477</v>
      </c>
      <c r="T967" s="6">
        <v>129062</v>
      </c>
      <c r="U967" s="6" t="s">
        <v>3915</v>
      </c>
      <c r="V967" s="6" t="s">
        <v>3916</v>
      </c>
      <c r="W967" s="6"/>
      <c r="X967" s="6"/>
      <c r="Y967" s="6"/>
      <c r="Z967" t="s">
        <v>3912</v>
      </c>
    </row>
    <row r="968" spans="1:26">
      <c r="A968" s="1">
        <v>44301</v>
      </c>
      <c r="B968" s="2">
        <v>202104151251</v>
      </c>
      <c r="C968" t="s">
        <v>18</v>
      </c>
      <c r="D968" t="s">
        <v>5405</v>
      </c>
      <c r="E968" t="s">
        <v>3914</v>
      </c>
      <c r="F968" t="s">
        <v>19</v>
      </c>
      <c r="G968" t="s">
        <v>1476</v>
      </c>
      <c r="H968" s="3" t="s">
        <v>37</v>
      </c>
      <c r="I968" t="s">
        <v>1049</v>
      </c>
      <c r="J968" t="s">
        <v>1475</v>
      </c>
      <c r="K968">
        <v>1</v>
      </c>
      <c r="L968">
        <v>355</v>
      </c>
      <c r="N968" t="s">
        <v>38</v>
      </c>
      <c r="P968" s="6">
        <v>1719</v>
      </c>
      <c r="Q968" s="6" t="s">
        <v>1476</v>
      </c>
      <c r="R968" s="6" t="s">
        <v>1477</v>
      </c>
      <c r="T968" s="6">
        <v>129062</v>
      </c>
      <c r="U968" s="6" t="s">
        <v>3915</v>
      </c>
      <c r="V968" s="6" t="s">
        <v>3916</v>
      </c>
      <c r="W968" s="6"/>
      <c r="X968" s="6"/>
      <c r="Y968" s="6"/>
      <c r="Z968" t="s">
        <v>3912</v>
      </c>
    </row>
    <row r="969" spans="1:26">
      <c r="A969" s="1">
        <v>44301</v>
      </c>
      <c r="B969" s="2">
        <v>202104151251</v>
      </c>
      <c r="C969" t="s">
        <v>18</v>
      </c>
      <c r="D969" t="s">
        <v>5405</v>
      </c>
      <c r="E969" t="s">
        <v>3914</v>
      </c>
      <c r="F969" t="s">
        <v>19</v>
      </c>
      <c r="G969" t="s">
        <v>1476</v>
      </c>
      <c r="H969" s="3" t="s">
        <v>23</v>
      </c>
      <c r="I969" t="s">
        <v>1230</v>
      </c>
      <c r="J969" t="s">
        <v>1475</v>
      </c>
      <c r="K969">
        <v>1</v>
      </c>
      <c r="L969">
        <v>303</v>
      </c>
      <c r="N969" t="s">
        <v>24</v>
      </c>
      <c r="P969" s="6">
        <v>1719</v>
      </c>
      <c r="Q969" s="6" t="s">
        <v>1476</v>
      </c>
      <c r="R969" s="6" t="s">
        <v>1477</v>
      </c>
      <c r="T969" s="6">
        <v>129062</v>
      </c>
      <c r="U969" s="6" t="s">
        <v>3915</v>
      </c>
      <c r="V969" s="6" t="s">
        <v>3916</v>
      </c>
      <c r="W969" s="6"/>
      <c r="X969" s="6"/>
      <c r="Y969" s="6"/>
      <c r="Z969" t="s">
        <v>3912</v>
      </c>
    </row>
    <row r="970" spans="1:26">
      <c r="A970" s="1">
        <v>44301</v>
      </c>
      <c r="B970" s="2">
        <v>202104151251</v>
      </c>
      <c r="C970" t="s">
        <v>18</v>
      </c>
      <c r="D970" t="s">
        <v>5405</v>
      </c>
      <c r="E970" t="s">
        <v>3914</v>
      </c>
      <c r="F970" t="s">
        <v>19</v>
      </c>
      <c r="G970" t="s">
        <v>1476</v>
      </c>
      <c r="H970" s="3" t="s">
        <v>27</v>
      </c>
      <c r="I970" t="s">
        <v>1230</v>
      </c>
      <c r="J970" t="s">
        <v>1475</v>
      </c>
      <c r="K970">
        <v>1</v>
      </c>
      <c r="L970">
        <v>302</v>
      </c>
      <c r="N970" t="s">
        <v>28</v>
      </c>
      <c r="P970" s="6">
        <v>1719</v>
      </c>
      <c r="Q970" s="6" t="s">
        <v>1476</v>
      </c>
      <c r="R970" s="6" t="s">
        <v>1477</v>
      </c>
      <c r="T970" s="6">
        <v>129062</v>
      </c>
      <c r="U970" s="6" t="s">
        <v>3915</v>
      </c>
      <c r="V970" s="6" t="s">
        <v>3916</v>
      </c>
      <c r="W970" s="6"/>
      <c r="X970" s="6"/>
      <c r="Y970" s="6"/>
      <c r="Z970" t="s">
        <v>3912</v>
      </c>
    </row>
    <row r="971" spans="1:26">
      <c r="A971" s="1">
        <v>44301</v>
      </c>
      <c r="B971" s="2">
        <v>202104151251</v>
      </c>
      <c r="C971" t="s">
        <v>18</v>
      </c>
      <c r="D971" t="s">
        <v>5405</v>
      </c>
      <c r="E971" t="s">
        <v>3914</v>
      </c>
      <c r="F971" t="s">
        <v>19</v>
      </c>
      <c r="G971" t="s">
        <v>1476</v>
      </c>
      <c r="H971" s="3" t="s">
        <v>1740</v>
      </c>
      <c r="J971" t="s">
        <v>425</v>
      </c>
      <c r="K971">
        <v>1</v>
      </c>
      <c r="L971">
        <v>0</v>
      </c>
      <c r="N971" t="s">
        <v>1741</v>
      </c>
      <c r="P971" s="6">
        <v>1719</v>
      </c>
      <c r="Q971" s="6" t="s">
        <v>1476</v>
      </c>
      <c r="R971" s="6" t="s">
        <v>1477</v>
      </c>
      <c r="T971" s="6">
        <v>129062</v>
      </c>
      <c r="U971" s="6" t="s">
        <v>3915</v>
      </c>
      <c r="V971" s="6" t="s">
        <v>3916</v>
      </c>
      <c r="W971" s="6"/>
      <c r="X971" s="6"/>
      <c r="Y971" s="6"/>
      <c r="Z971" t="s">
        <v>3912</v>
      </c>
    </row>
    <row r="972" spans="1:26">
      <c r="A972" s="1">
        <v>44301</v>
      </c>
      <c r="B972" s="2">
        <v>202104151251</v>
      </c>
      <c r="C972" t="s">
        <v>18</v>
      </c>
      <c r="D972" t="s">
        <v>5405</v>
      </c>
      <c r="E972" t="s">
        <v>3914</v>
      </c>
      <c r="F972" t="s">
        <v>19</v>
      </c>
      <c r="G972" t="s">
        <v>1476</v>
      </c>
      <c r="H972" s="3" t="s">
        <v>1740</v>
      </c>
      <c r="J972" t="s">
        <v>425</v>
      </c>
      <c r="K972">
        <v>1</v>
      </c>
      <c r="L972">
        <v>0</v>
      </c>
      <c r="N972" t="s">
        <v>1741</v>
      </c>
      <c r="P972" s="6">
        <v>1719</v>
      </c>
      <c r="Q972" s="6" t="s">
        <v>1476</v>
      </c>
      <c r="R972" s="6" t="s">
        <v>1477</v>
      </c>
      <c r="T972" s="6">
        <v>129062</v>
      </c>
      <c r="U972" s="6" t="s">
        <v>3915</v>
      </c>
      <c r="V972" s="6" t="s">
        <v>3916</v>
      </c>
      <c r="W972" s="6"/>
      <c r="X972" s="6"/>
      <c r="Y972" s="6"/>
      <c r="Z972" t="s">
        <v>3912</v>
      </c>
    </row>
    <row r="973" spans="1:26">
      <c r="A973" s="1">
        <v>44301</v>
      </c>
      <c r="B973" s="2">
        <v>202104151251</v>
      </c>
      <c r="C973" t="s">
        <v>18</v>
      </c>
      <c r="D973" t="s">
        <v>5405</v>
      </c>
      <c r="E973" t="s">
        <v>3914</v>
      </c>
      <c r="F973" t="s">
        <v>19</v>
      </c>
      <c r="G973" t="s">
        <v>1476</v>
      </c>
      <c r="H973" s="3" t="s">
        <v>1740</v>
      </c>
      <c r="J973" t="s">
        <v>425</v>
      </c>
      <c r="K973">
        <v>1</v>
      </c>
      <c r="L973">
        <v>0</v>
      </c>
      <c r="N973" t="s">
        <v>1741</v>
      </c>
      <c r="P973" s="6">
        <v>1719</v>
      </c>
      <c r="Q973" s="6" t="s">
        <v>1476</v>
      </c>
      <c r="R973" s="6" t="s">
        <v>1477</v>
      </c>
      <c r="T973" s="6">
        <v>129062</v>
      </c>
      <c r="U973" s="6" t="s">
        <v>3915</v>
      </c>
      <c r="V973" s="6" t="s">
        <v>3916</v>
      </c>
      <c r="W973" s="6"/>
      <c r="X973" s="6"/>
      <c r="Y973" s="6"/>
      <c r="Z973" t="s">
        <v>3912</v>
      </c>
    </row>
    <row r="974" spans="1:26">
      <c r="A974" s="1">
        <v>44301</v>
      </c>
      <c r="B974" s="2">
        <v>202104151252</v>
      </c>
      <c r="C974" t="s">
        <v>18</v>
      </c>
      <c r="D974" t="s">
        <v>5406</v>
      </c>
      <c r="E974" t="s">
        <v>3920</v>
      </c>
      <c r="F974" t="s">
        <v>19</v>
      </c>
      <c r="G974" t="s">
        <v>1476</v>
      </c>
      <c r="H974" s="3">
        <v>4714781021005</v>
      </c>
      <c r="I974" t="s">
        <v>1385</v>
      </c>
      <c r="J974" t="s">
        <v>1475</v>
      </c>
      <c r="K974">
        <v>6</v>
      </c>
      <c r="L974">
        <v>798</v>
      </c>
      <c r="N974" t="s">
        <v>167</v>
      </c>
      <c r="P974" s="6">
        <v>798</v>
      </c>
      <c r="Q974" s="6" t="s">
        <v>1476</v>
      </c>
      <c r="R974" s="6" t="s">
        <v>1477</v>
      </c>
      <c r="T974" s="6">
        <v>214526</v>
      </c>
      <c r="U974" s="6" t="s">
        <v>3921</v>
      </c>
      <c r="V974" s="6" t="s">
        <v>3922</v>
      </c>
      <c r="W974" s="6"/>
      <c r="X974" s="6"/>
      <c r="Y974" s="6"/>
      <c r="Z974" t="s">
        <v>3918</v>
      </c>
    </row>
    <row r="975" spans="1:26">
      <c r="A975" s="1">
        <v>44301</v>
      </c>
      <c r="B975" s="2">
        <v>202104151253</v>
      </c>
      <c r="C975" t="s">
        <v>18</v>
      </c>
      <c r="D975" t="s">
        <v>5407</v>
      </c>
      <c r="E975" t="s">
        <v>3926</v>
      </c>
      <c r="F975" t="s">
        <v>19</v>
      </c>
      <c r="G975" t="s">
        <v>1940</v>
      </c>
      <c r="H975" s="3">
        <v>4714781020954</v>
      </c>
      <c r="I975" t="s">
        <v>1468</v>
      </c>
      <c r="J975" t="s">
        <v>425</v>
      </c>
      <c r="K975">
        <v>2</v>
      </c>
      <c r="L975">
        <v>298</v>
      </c>
      <c r="N975" t="s">
        <v>1523</v>
      </c>
      <c r="P975" s="6">
        <v>1233</v>
      </c>
      <c r="Q975" s="6" t="s">
        <v>1940</v>
      </c>
      <c r="R975" s="6" t="s">
        <v>1048</v>
      </c>
      <c r="T975" s="6"/>
      <c r="U975" s="6"/>
      <c r="V975" s="6"/>
      <c r="W975" s="6">
        <v>404</v>
      </c>
      <c r="X975" s="6" t="s">
        <v>3927</v>
      </c>
      <c r="Y975" s="6" t="s">
        <v>1995</v>
      </c>
      <c r="Z975" t="s">
        <v>3924</v>
      </c>
    </row>
    <row r="976" spans="1:26">
      <c r="A976" s="1">
        <v>44301</v>
      </c>
      <c r="B976" s="2">
        <v>202104151253</v>
      </c>
      <c r="C976" t="s">
        <v>18</v>
      </c>
      <c r="D976" t="s">
        <v>5407</v>
      </c>
      <c r="E976" t="s">
        <v>3926</v>
      </c>
      <c r="F976" t="s">
        <v>19</v>
      </c>
      <c r="G976" t="s">
        <v>1940</v>
      </c>
      <c r="H976" s="3">
        <v>4714781020794</v>
      </c>
      <c r="I976" t="s">
        <v>135</v>
      </c>
      <c r="J976" t="s">
        <v>425</v>
      </c>
      <c r="K976">
        <v>1</v>
      </c>
      <c r="L976">
        <v>109</v>
      </c>
      <c r="N976" t="s">
        <v>1490</v>
      </c>
      <c r="P976" s="6">
        <v>1233</v>
      </c>
      <c r="Q976" s="6" t="s">
        <v>1940</v>
      </c>
      <c r="R976" s="6" t="s">
        <v>1048</v>
      </c>
      <c r="T976" s="6"/>
      <c r="U976" s="6"/>
      <c r="V976" s="6"/>
      <c r="W976" s="6">
        <v>404</v>
      </c>
      <c r="X976" s="6" t="s">
        <v>3927</v>
      </c>
      <c r="Y976" s="6" t="s">
        <v>1995</v>
      </c>
      <c r="Z976" t="s">
        <v>3924</v>
      </c>
    </row>
    <row r="977" spans="1:26">
      <c r="A977" s="1">
        <v>44301</v>
      </c>
      <c r="B977" s="2">
        <v>202104151253</v>
      </c>
      <c r="C977" t="s">
        <v>18</v>
      </c>
      <c r="D977" t="s">
        <v>5407</v>
      </c>
      <c r="E977" t="s">
        <v>3926</v>
      </c>
      <c r="F977" t="s">
        <v>19</v>
      </c>
      <c r="G977" t="s">
        <v>1940</v>
      </c>
      <c r="H977" s="3">
        <v>4714781021463</v>
      </c>
      <c r="I977" t="s">
        <v>1301</v>
      </c>
      <c r="J977" t="s">
        <v>425</v>
      </c>
      <c r="K977">
        <v>1</v>
      </c>
      <c r="L977">
        <v>120</v>
      </c>
      <c r="N977" t="s">
        <v>3102</v>
      </c>
      <c r="P977" s="6">
        <v>1233</v>
      </c>
      <c r="Q977" s="6" t="s">
        <v>1940</v>
      </c>
      <c r="R977" s="6" t="s">
        <v>1048</v>
      </c>
      <c r="T977" s="6"/>
      <c r="U977" s="6"/>
      <c r="V977" s="6"/>
      <c r="W977" s="6">
        <v>404</v>
      </c>
      <c r="X977" s="6" t="s">
        <v>3927</v>
      </c>
      <c r="Y977" s="6" t="s">
        <v>1995</v>
      </c>
      <c r="Z977" t="s">
        <v>3924</v>
      </c>
    </row>
    <row r="978" spans="1:26">
      <c r="A978" s="1">
        <v>44301</v>
      </c>
      <c r="B978" s="2">
        <v>202104151253</v>
      </c>
      <c r="C978" t="s">
        <v>18</v>
      </c>
      <c r="D978" t="s">
        <v>5407</v>
      </c>
      <c r="E978" t="s">
        <v>3926</v>
      </c>
      <c r="F978" t="s">
        <v>19</v>
      </c>
      <c r="G978" t="s">
        <v>1940</v>
      </c>
      <c r="H978" s="3" t="s">
        <v>128</v>
      </c>
      <c r="I978" t="s">
        <v>865</v>
      </c>
      <c r="J978" t="s">
        <v>1475</v>
      </c>
      <c r="K978">
        <v>1</v>
      </c>
      <c r="L978">
        <v>140</v>
      </c>
      <c r="N978" t="s">
        <v>289</v>
      </c>
      <c r="P978" s="6">
        <v>1233</v>
      </c>
      <c r="Q978" s="6" t="s">
        <v>1940</v>
      </c>
      <c r="R978" s="6" t="s">
        <v>1048</v>
      </c>
      <c r="T978" s="6"/>
      <c r="U978" s="6"/>
      <c r="V978" s="6"/>
      <c r="W978" s="6">
        <v>404</v>
      </c>
      <c r="X978" s="6" t="s">
        <v>3927</v>
      </c>
      <c r="Y978" s="6" t="s">
        <v>1995</v>
      </c>
      <c r="Z978" t="s">
        <v>3924</v>
      </c>
    </row>
    <row r="979" spans="1:26">
      <c r="A979" s="1">
        <v>44301</v>
      </c>
      <c r="B979" s="2">
        <v>202104151253</v>
      </c>
      <c r="C979" t="s">
        <v>18</v>
      </c>
      <c r="D979" t="s">
        <v>5407</v>
      </c>
      <c r="E979" t="s">
        <v>3926</v>
      </c>
      <c r="F979" t="s">
        <v>19</v>
      </c>
      <c r="G979" t="s">
        <v>1940</v>
      </c>
      <c r="H979" s="3" t="s">
        <v>127</v>
      </c>
      <c r="I979" t="s">
        <v>1467</v>
      </c>
      <c r="J979" t="s">
        <v>1475</v>
      </c>
      <c r="K979">
        <v>1</v>
      </c>
      <c r="L979">
        <v>140</v>
      </c>
      <c r="N979" t="s">
        <v>287</v>
      </c>
      <c r="P979" s="6">
        <v>1233</v>
      </c>
      <c r="Q979" s="6" t="s">
        <v>1940</v>
      </c>
      <c r="R979" s="6" t="s">
        <v>1048</v>
      </c>
      <c r="T979" s="6"/>
      <c r="U979" s="6"/>
      <c r="V979" s="6"/>
      <c r="W979" s="6">
        <v>404</v>
      </c>
      <c r="X979" s="6" t="s">
        <v>3927</v>
      </c>
      <c r="Y979" s="6" t="s">
        <v>1995</v>
      </c>
      <c r="Z979" t="s">
        <v>3924</v>
      </c>
    </row>
    <row r="980" spans="1:26">
      <c r="A980" s="1">
        <v>44301</v>
      </c>
      <c r="B980" s="2">
        <v>202104151253</v>
      </c>
      <c r="C980" t="s">
        <v>18</v>
      </c>
      <c r="D980" t="s">
        <v>5407</v>
      </c>
      <c r="E980" t="s">
        <v>3926</v>
      </c>
      <c r="F980" t="s">
        <v>19</v>
      </c>
      <c r="G980" t="s">
        <v>1940</v>
      </c>
      <c r="H980" s="3">
        <v>4714781020800</v>
      </c>
      <c r="I980" t="s">
        <v>859</v>
      </c>
      <c r="J980" t="s">
        <v>425</v>
      </c>
      <c r="K980">
        <v>1</v>
      </c>
      <c r="L980">
        <v>128</v>
      </c>
      <c r="N980" t="s">
        <v>1509</v>
      </c>
      <c r="P980" s="6">
        <v>1233</v>
      </c>
      <c r="Q980" s="6" t="s">
        <v>1940</v>
      </c>
      <c r="R980" s="6" t="s">
        <v>1048</v>
      </c>
      <c r="T980" s="6"/>
      <c r="U980" s="6"/>
      <c r="V980" s="6"/>
      <c r="W980" s="6">
        <v>404</v>
      </c>
      <c r="X980" s="6" t="s">
        <v>3927</v>
      </c>
      <c r="Y980" s="6" t="s">
        <v>1995</v>
      </c>
      <c r="Z980" t="s">
        <v>3924</v>
      </c>
    </row>
    <row r="981" spans="1:26">
      <c r="A981" s="1">
        <v>44301</v>
      </c>
      <c r="B981" s="2">
        <v>202104151253</v>
      </c>
      <c r="C981" t="s">
        <v>18</v>
      </c>
      <c r="D981" t="s">
        <v>5407</v>
      </c>
      <c r="E981" t="s">
        <v>3926</v>
      </c>
      <c r="F981" t="s">
        <v>19</v>
      </c>
      <c r="G981" t="s">
        <v>1940</v>
      </c>
      <c r="H981" s="3">
        <v>4714781021005</v>
      </c>
      <c r="I981" t="s">
        <v>1385</v>
      </c>
      <c r="J981" t="s">
        <v>425</v>
      </c>
      <c r="K981">
        <v>1</v>
      </c>
      <c r="L981">
        <v>149</v>
      </c>
      <c r="N981" t="s">
        <v>1502</v>
      </c>
      <c r="P981" s="6">
        <v>1233</v>
      </c>
      <c r="Q981" s="6" t="s">
        <v>1940</v>
      </c>
      <c r="R981" s="6" t="s">
        <v>1048</v>
      </c>
      <c r="T981" s="6"/>
      <c r="U981" s="6"/>
      <c r="V981" s="6"/>
      <c r="W981" s="6">
        <v>404</v>
      </c>
      <c r="X981" s="6" t="s">
        <v>3927</v>
      </c>
      <c r="Y981" s="6" t="s">
        <v>1995</v>
      </c>
      <c r="Z981" t="s">
        <v>3924</v>
      </c>
    </row>
    <row r="982" spans="1:26">
      <c r="A982" s="1">
        <v>44301</v>
      </c>
      <c r="B982" s="2">
        <v>202104151253</v>
      </c>
      <c r="C982" t="s">
        <v>18</v>
      </c>
      <c r="D982" t="s">
        <v>5407</v>
      </c>
      <c r="E982" t="s">
        <v>3926</v>
      </c>
      <c r="F982" t="s">
        <v>19</v>
      </c>
      <c r="G982" t="s">
        <v>1940</v>
      </c>
      <c r="H982" s="3">
        <v>4714781021012</v>
      </c>
      <c r="I982" t="s">
        <v>1308</v>
      </c>
      <c r="J982" t="s">
        <v>425</v>
      </c>
      <c r="K982">
        <v>1</v>
      </c>
      <c r="L982">
        <v>149</v>
      </c>
      <c r="N982" t="s">
        <v>1948</v>
      </c>
      <c r="P982" s="6">
        <v>1233</v>
      </c>
      <c r="Q982" s="6" t="s">
        <v>1940</v>
      </c>
      <c r="R982" s="6" t="s">
        <v>1048</v>
      </c>
      <c r="T982" s="6"/>
      <c r="U982" s="6"/>
      <c r="V982" s="6"/>
      <c r="W982" s="6">
        <v>404</v>
      </c>
      <c r="X982" s="6" t="s">
        <v>3927</v>
      </c>
      <c r="Y982" s="6" t="s">
        <v>1995</v>
      </c>
      <c r="Z982" t="s">
        <v>3924</v>
      </c>
    </row>
    <row r="983" spans="1:26">
      <c r="A983" s="1">
        <v>44301</v>
      </c>
      <c r="B983" s="2">
        <v>202104151253</v>
      </c>
      <c r="C983" t="s">
        <v>18</v>
      </c>
      <c r="D983" t="s">
        <v>5407</v>
      </c>
      <c r="E983" t="s">
        <v>3926</v>
      </c>
      <c r="F983" t="s">
        <v>19</v>
      </c>
      <c r="G983" t="s">
        <v>1940</v>
      </c>
      <c r="H983" s="3" t="s">
        <v>1740</v>
      </c>
      <c r="J983" t="s">
        <v>425</v>
      </c>
      <c r="K983">
        <v>1</v>
      </c>
      <c r="L983">
        <v>0</v>
      </c>
      <c r="N983" t="s">
        <v>1741</v>
      </c>
      <c r="P983" s="6">
        <v>1233</v>
      </c>
      <c r="Q983" s="6" t="s">
        <v>1940</v>
      </c>
      <c r="R983" s="6" t="s">
        <v>1048</v>
      </c>
      <c r="T983" s="6"/>
      <c r="U983" s="6"/>
      <c r="V983" s="6"/>
      <c r="W983" s="6">
        <v>404</v>
      </c>
      <c r="X983" s="6" t="s">
        <v>3927</v>
      </c>
      <c r="Y983" s="6" t="s">
        <v>1995</v>
      </c>
      <c r="Z983" t="s">
        <v>3924</v>
      </c>
    </row>
    <row r="984" spans="1:26">
      <c r="A984" s="1">
        <v>44301</v>
      </c>
      <c r="B984" s="2">
        <v>202104151254</v>
      </c>
      <c r="C984" t="s">
        <v>18</v>
      </c>
      <c r="D984" t="s">
        <v>5408</v>
      </c>
      <c r="E984" t="s">
        <v>3931</v>
      </c>
      <c r="F984" t="s">
        <v>19</v>
      </c>
      <c r="G984" t="s">
        <v>1960</v>
      </c>
      <c r="H984" s="3" t="s">
        <v>437</v>
      </c>
      <c r="J984" t="s">
        <v>1475</v>
      </c>
      <c r="K984">
        <v>1</v>
      </c>
      <c r="L984">
        <v>94</v>
      </c>
      <c r="N984" t="s">
        <v>438</v>
      </c>
      <c r="P984" s="6">
        <v>730</v>
      </c>
      <c r="Q984" s="6" t="s">
        <v>1960</v>
      </c>
      <c r="R984" s="6" t="s">
        <v>1961</v>
      </c>
      <c r="T984" s="6"/>
      <c r="U984" s="6"/>
      <c r="V984" s="6"/>
      <c r="W984" s="6">
        <v>970</v>
      </c>
      <c r="X984" s="6" t="s">
        <v>3932</v>
      </c>
      <c r="Y984" s="6"/>
      <c r="Z984" t="s">
        <v>3929</v>
      </c>
    </row>
    <row r="985" spans="1:26">
      <c r="A985" s="1">
        <v>44301</v>
      </c>
      <c r="B985" s="2">
        <v>202104151254</v>
      </c>
      <c r="C985" t="s">
        <v>18</v>
      </c>
      <c r="D985" t="s">
        <v>5408</v>
      </c>
      <c r="E985" t="s">
        <v>3931</v>
      </c>
      <c r="F985" t="s">
        <v>19</v>
      </c>
      <c r="G985" t="s">
        <v>1960</v>
      </c>
      <c r="H985" s="3" t="s">
        <v>445</v>
      </c>
      <c r="I985" t="s">
        <v>1301</v>
      </c>
      <c r="J985" t="s">
        <v>1475</v>
      </c>
      <c r="K985">
        <v>1</v>
      </c>
      <c r="L985">
        <v>301</v>
      </c>
      <c r="N985" t="s">
        <v>324</v>
      </c>
      <c r="P985" s="6">
        <v>730</v>
      </c>
      <c r="Q985" s="6" t="s">
        <v>1960</v>
      </c>
      <c r="R985" s="6" t="s">
        <v>1961</v>
      </c>
      <c r="T985" s="6"/>
      <c r="U985" s="6"/>
      <c r="V985" s="6"/>
      <c r="W985" s="6">
        <v>970</v>
      </c>
      <c r="X985" s="6" t="s">
        <v>3932</v>
      </c>
      <c r="Y985" s="6"/>
      <c r="Z985" t="s">
        <v>3929</v>
      </c>
    </row>
    <row r="986" spans="1:26">
      <c r="A986" s="1">
        <v>44301</v>
      </c>
      <c r="B986" s="2">
        <v>202104151254</v>
      </c>
      <c r="C986" t="s">
        <v>18</v>
      </c>
      <c r="D986" t="s">
        <v>5408</v>
      </c>
      <c r="E986" t="s">
        <v>3931</v>
      </c>
      <c r="F986" t="s">
        <v>19</v>
      </c>
      <c r="G986" t="s">
        <v>1960</v>
      </c>
      <c r="H986" s="3" t="s">
        <v>446</v>
      </c>
      <c r="I986" t="s">
        <v>865</v>
      </c>
      <c r="J986" t="s">
        <v>1475</v>
      </c>
      <c r="K986">
        <v>1</v>
      </c>
      <c r="L986">
        <v>113</v>
      </c>
      <c r="N986" t="s">
        <v>305</v>
      </c>
      <c r="P986" s="6">
        <v>730</v>
      </c>
      <c r="Q986" s="6" t="s">
        <v>1960</v>
      </c>
      <c r="R986" s="6" t="s">
        <v>1961</v>
      </c>
      <c r="T986" s="6"/>
      <c r="U986" s="6"/>
      <c r="V986" s="6"/>
      <c r="W986" s="6">
        <v>970</v>
      </c>
      <c r="X986" s="6" t="s">
        <v>3932</v>
      </c>
      <c r="Y986" s="6"/>
      <c r="Z986" t="s">
        <v>3929</v>
      </c>
    </row>
    <row r="987" spans="1:26">
      <c r="A987" s="1">
        <v>44301</v>
      </c>
      <c r="B987" s="2">
        <v>202104151254</v>
      </c>
      <c r="C987" t="s">
        <v>18</v>
      </c>
      <c r="D987" t="s">
        <v>5408</v>
      </c>
      <c r="E987" t="s">
        <v>3931</v>
      </c>
      <c r="F987" t="s">
        <v>19</v>
      </c>
      <c r="G987" t="s">
        <v>1960</v>
      </c>
      <c r="H987" s="3" t="s">
        <v>447</v>
      </c>
      <c r="I987" t="s">
        <v>145</v>
      </c>
      <c r="J987" t="s">
        <v>1475</v>
      </c>
      <c r="K987">
        <v>1</v>
      </c>
      <c r="L987">
        <v>47</v>
      </c>
      <c r="N987" t="s">
        <v>448</v>
      </c>
      <c r="P987" s="6">
        <v>730</v>
      </c>
      <c r="Q987" s="6" t="s">
        <v>1960</v>
      </c>
      <c r="R987" s="6" t="s">
        <v>1961</v>
      </c>
      <c r="T987" s="6"/>
      <c r="U987" s="6"/>
      <c r="V987" s="6"/>
      <c r="W987" s="6">
        <v>970</v>
      </c>
      <c r="X987" s="6" t="s">
        <v>3932</v>
      </c>
      <c r="Y987" s="6"/>
      <c r="Z987" t="s">
        <v>3929</v>
      </c>
    </row>
    <row r="988" spans="1:26">
      <c r="A988" s="1">
        <v>44301</v>
      </c>
      <c r="B988" s="2">
        <v>202104151254</v>
      </c>
      <c r="C988" t="s">
        <v>18</v>
      </c>
      <c r="D988" t="s">
        <v>5408</v>
      </c>
      <c r="E988" t="s">
        <v>3931</v>
      </c>
      <c r="F988" t="s">
        <v>19</v>
      </c>
      <c r="G988" t="s">
        <v>1960</v>
      </c>
      <c r="H988" s="3" t="s">
        <v>443</v>
      </c>
      <c r="J988" t="s">
        <v>1475</v>
      </c>
      <c r="K988">
        <v>1</v>
      </c>
      <c r="L988">
        <v>95</v>
      </c>
      <c r="N988" t="s">
        <v>444</v>
      </c>
      <c r="P988" s="6">
        <v>730</v>
      </c>
      <c r="Q988" s="6" t="s">
        <v>1960</v>
      </c>
      <c r="R988" s="6" t="s">
        <v>1961</v>
      </c>
      <c r="T988" s="6"/>
      <c r="U988" s="6"/>
      <c r="V988" s="6"/>
      <c r="W988" s="6">
        <v>970</v>
      </c>
      <c r="X988" s="6" t="s">
        <v>3932</v>
      </c>
      <c r="Y988" s="6"/>
      <c r="Z988" t="s">
        <v>3929</v>
      </c>
    </row>
    <row r="989" spans="1:26">
      <c r="A989" s="1">
        <v>44301</v>
      </c>
      <c r="B989" s="2">
        <v>202104151254</v>
      </c>
      <c r="C989" t="s">
        <v>18</v>
      </c>
      <c r="D989" t="s">
        <v>5408</v>
      </c>
      <c r="E989" t="s">
        <v>3931</v>
      </c>
      <c r="F989" t="s">
        <v>19</v>
      </c>
      <c r="G989" t="s">
        <v>1960</v>
      </c>
      <c r="H989" s="3" t="s">
        <v>1474</v>
      </c>
      <c r="J989" t="s">
        <v>1475</v>
      </c>
      <c r="K989">
        <v>1</v>
      </c>
      <c r="L989">
        <v>80</v>
      </c>
      <c r="P989" s="6"/>
      <c r="Q989" s="6"/>
      <c r="R989" s="6"/>
      <c r="T989" s="6"/>
      <c r="U989" s="6"/>
      <c r="V989" s="6"/>
      <c r="W989" s="6"/>
      <c r="X989" s="6"/>
      <c r="Y989" s="6"/>
      <c r="Z989"/>
    </row>
    <row r="990" spans="1:26">
      <c r="A990" s="1">
        <v>44301</v>
      </c>
      <c r="B990" s="2">
        <v>202104151255</v>
      </c>
      <c r="C990" t="s">
        <v>18</v>
      </c>
      <c r="D990" t="s">
        <v>5409</v>
      </c>
      <c r="E990" t="s">
        <v>3936</v>
      </c>
      <c r="F990" t="s">
        <v>19</v>
      </c>
      <c r="G990" t="s">
        <v>1476</v>
      </c>
      <c r="H990" s="3" t="s">
        <v>52</v>
      </c>
      <c r="I990" t="s">
        <v>1472</v>
      </c>
      <c r="J990" t="s">
        <v>1475</v>
      </c>
      <c r="K990">
        <v>1</v>
      </c>
      <c r="L990">
        <v>400</v>
      </c>
      <c r="N990" t="s">
        <v>53</v>
      </c>
      <c r="P990" s="6">
        <v>593</v>
      </c>
      <c r="Q990" s="6" t="s">
        <v>1476</v>
      </c>
      <c r="R990" s="6" t="s">
        <v>1477</v>
      </c>
      <c r="T990" s="6">
        <v>164098</v>
      </c>
      <c r="U990" s="6" t="s">
        <v>3937</v>
      </c>
      <c r="V990" s="6" t="s">
        <v>3938</v>
      </c>
      <c r="W990" s="6"/>
      <c r="X990" s="6"/>
      <c r="Y990" s="6"/>
      <c r="Z990" t="s">
        <v>3934</v>
      </c>
    </row>
    <row r="991" spans="1:26">
      <c r="A991" s="1">
        <v>44301</v>
      </c>
      <c r="B991" s="2">
        <v>202104151255</v>
      </c>
      <c r="C991" t="s">
        <v>18</v>
      </c>
      <c r="D991" t="s">
        <v>5409</v>
      </c>
      <c r="E991" t="s">
        <v>3936</v>
      </c>
      <c r="F991" t="s">
        <v>19</v>
      </c>
      <c r="G991" t="s">
        <v>1476</v>
      </c>
      <c r="H991" s="3" t="s">
        <v>44</v>
      </c>
      <c r="I991" t="s">
        <v>158</v>
      </c>
      <c r="J991" t="s">
        <v>1475</v>
      </c>
      <c r="K991">
        <v>1</v>
      </c>
      <c r="L991">
        <v>128</v>
      </c>
      <c r="N991" t="s">
        <v>45</v>
      </c>
      <c r="P991" s="6">
        <v>593</v>
      </c>
      <c r="Q991" s="6" t="s">
        <v>1476</v>
      </c>
      <c r="R991" s="6" t="s">
        <v>1477</v>
      </c>
      <c r="T991" s="6">
        <v>164098</v>
      </c>
      <c r="U991" s="6" t="s">
        <v>3937</v>
      </c>
      <c r="V991" s="6" t="s">
        <v>3938</v>
      </c>
      <c r="W991" s="6"/>
      <c r="X991" s="6"/>
      <c r="Y991" s="6"/>
      <c r="Z991" t="s">
        <v>3934</v>
      </c>
    </row>
    <row r="992" spans="1:26">
      <c r="A992" s="1">
        <v>44301</v>
      </c>
      <c r="B992" s="2">
        <v>202104151255</v>
      </c>
      <c r="C992" t="s">
        <v>18</v>
      </c>
      <c r="D992" t="s">
        <v>5409</v>
      </c>
      <c r="E992" t="s">
        <v>3936</v>
      </c>
      <c r="F992" t="s">
        <v>19</v>
      </c>
      <c r="G992" t="s">
        <v>1476</v>
      </c>
      <c r="H992" s="3" t="s">
        <v>1474</v>
      </c>
      <c r="J992" t="s">
        <v>1475</v>
      </c>
      <c r="K992">
        <v>1</v>
      </c>
      <c r="L992">
        <v>65</v>
      </c>
      <c r="P992" s="6"/>
      <c r="Q992" s="6"/>
      <c r="R992" s="6"/>
      <c r="T992" s="6"/>
      <c r="U992" s="6"/>
      <c r="V992" s="6"/>
      <c r="W992" s="6"/>
      <c r="X992" s="6"/>
      <c r="Y992" s="6"/>
      <c r="Z992"/>
    </row>
    <row r="993" spans="1:26">
      <c r="A993" s="1">
        <v>44301</v>
      </c>
      <c r="B993" s="2">
        <v>202104151256</v>
      </c>
      <c r="C993" t="s">
        <v>18</v>
      </c>
      <c r="D993" t="s">
        <v>5410</v>
      </c>
      <c r="E993" t="s">
        <v>3942</v>
      </c>
      <c r="F993" t="s">
        <v>19</v>
      </c>
      <c r="G993" t="s">
        <v>1476</v>
      </c>
      <c r="H993" s="3">
        <v>4714781020800</v>
      </c>
      <c r="I993" t="s">
        <v>859</v>
      </c>
      <c r="J993" t="s">
        <v>425</v>
      </c>
      <c r="K993">
        <v>1</v>
      </c>
      <c r="L993">
        <v>128</v>
      </c>
      <c r="N993" t="s">
        <v>1509</v>
      </c>
      <c r="P993" s="6">
        <v>737</v>
      </c>
      <c r="Q993" s="6" t="s">
        <v>1476</v>
      </c>
      <c r="R993" s="6" t="s">
        <v>1477</v>
      </c>
      <c r="T993" s="6">
        <v>942191</v>
      </c>
      <c r="U993" s="6" t="s">
        <v>3943</v>
      </c>
      <c r="V993" s="6" t="s">
        <v>3944</v>
      </c>
      <c r="W993" s="6"/>
      <c r="X993" s="6"/>
      <c r="Y993" s="6"/>
      <c r="Z993" t="s">
        <v>3940</v>
      </c>
    </row>
    <row r="994" spans="1:26">
      <c r="A994" s="1">
        <v>44301</v>
      </c>
      <c r="B994" s="2">
        <v>202104151256</v>
      </c>
      <c r="C994" t="s">
        <v>18</v>
      </c>
      <c r="D994" t="s">
        <v>5410</v>
      </c>
      <c r="E994" t="s">
        <v>3942</v>
      </c>
      <c r="F994" t="s">
        <v>19</v>
      </c>
      <c r="G994" t="s">
        <v>1476</v>
      </c>
      <c r="H994" s="3">
        <v>4714781020794</v>
      </c>
      <c r="I994" t="s">
        <v>135</v>
      </c>
      <c r="J994" t="s">
        <v>425</v>
      </c>
      <c r="K994">
        <v>1</v>
      </c>
      <c r="L994">
        <v>109</v>
      </c>
      <c r="N994" t="s">
        <v>1490</v>
      </c>
      <c r="P994" s="6">
        <v>737</v>
      </c>
      <c r="Q994" s="6" t="s">
        <v>1476</v>
      </c>
      <c r="R994" s="6" t="s">
        <v>1477</v>
      </c>
      <c r="T994" s="6">
        <v>942191</v>
      </c>
      <c r="U994" s="6" t="s">
        <v>3943</v>
      </c>
      <c r="V994" s="6" t="s">
        <v>3944</v>
      </c>
      <c r="W994" s="6"/>
      <c r="X994" s="6"/>
      <c r="Y994" s="6"/>
      <c r="Z994" t="s">
        <v>3940</v>
      </c>
    </row>
    <row r="995" spans="1:26">
      <c r="A995" s="1">
        <v>44301</v>
      </c>
      <c r="B995" s="2">
        <v>202104151256</v>
      </c>
      <c r="C995" t="s">
        <v>18</v>
      </c>
      <c r="D995" t="s">
        <v>5410</v>
      </c>
      <c r="E995" t="s">
        <v>3942</v>
      </c>
      <c r="F995" t="s">
        <v>19</v>
      </c>
      <c r="G995" t="s">
        <v>1476</v>
      </c>
      <c r="H995" s="3">
        <v>4714781020510</v>
      </c>
      <c r="I995" t="s">
        <v>1467</v>
      </c>
      <c r="J995" t="s">
        <v>425</v>
      </c>
      <c r="K995">
        <v>1</v>
      </c>
      <c r="L995">
        <v>260</v>
      </c>
      <c r="N995" t="s">
        <v>1917</v>
      </c>
      <c r="P995" s="6">
        <v>737</v>
      </c>
      <c r="Q995" s="6" t="s">
        <v>1476</v>
      </c>
      <c r="R995" s="6" t="s">
        <v>1477</v>
      </c>
      <c r="T995" s="6">
        <v>942191</v>
      </c>
      <c r="U995" s="6" t="s">
        <v>3943</v>
      </c>
      <c r="V995" s="6" t="s">
        <v>3944</v>
      </c>
      <c r="W995" s="6"/>
      <c r="X995" s="6"/>
      <c r="Y995" s="6"/>
      <c r="Z995" t="s">
        <v>3940</v>
      </c>
    </row>
    <row r="996" spans="1:26">
      <c r="A996" s="1">
        <v>44301</v>
      </c>
      <c r="B996" s="2">
        <v>202104151256</v>
      </c>
      <c r="C996" t="s">
        <v>18</v>
      </c>
      <c r="D996" t="s">
        <v>5410</v>
      </c>
      <c r="E996" t="s">
        <v>3942</v>
      </c>
      <c r="F996" t="s">
        <v>19</v>
      </c>
      <c r="G996" t="s">
        <v>1476</v>
      </c>
      <c r="H996" s="3">
        <v>4714781021463</v>
      </c>
      <c r="I996" t="s">
        <v>1301</v>
      </c>
      <c r="J996" t="s">
        <v>425</v>
      </c>
      <c r="K996">
        <v>2</v>
      </c>
      <c r="L996">
        <v>240</v>
      </c>
      <c r="N996" t="s">
        <v>3102</v>
      </c>
      <c r="P996" s="6">
        <v>737</v>
      </c>
      <c r="Q996" s="6" t="s">
        <v>1476</v>
      </c>
      <c r="R996" s="6" t="s">
        <v>1477</v>
      </c>
      <c r="T996" s="6">
        <v>942191</v>
      </c>
      <c r="U996" s="6" t="s">
        <v>3943</v>
      </c>
      <c r="V996" s="6" t="s">
        <v>3944</v>
      </c>
      <c r="W996" s="6"/>
      <c r="X996" s="6"/>
      <c r="Y996" s="6"/>
      <c r="Z996" t="s">
        <v>3940</v>
      </c>
    </row>
    <row r="997" spans="1:26">
      <c r="A997" s="1">
        <v>44301</v>
      </c>
      <c r="B997" s="2">
        <v>202104151257</v>
      </c>
      <c r="C997" t="s">
        <v>18</v>
      </c>
      <c r="D997" t="s">
        <v>5411</v>
      </c>
      <c r="E997" t="s">
        <v>3948</v>
      </c>
      <c r="F997" t="s">
        <v>19</v>
      </c>
      <c r="G997" t="s">
        <v>1940</v>
      </c>
      <c r="H997" s="3" t="s">
        <v>25</v>
      </c>
      <c r="I997" t="s">
        <v>1301</v>
      </c>
      <c r="J997" t="s">
        <v>1475</v>
      </c>
      <c r="K997">
        <v>1</v>
      </c>
      <c r="L997">
        <v>296</v>
      </c>
      <c r="N997" t="s">
        <v>26</v>
      </c>
      <c r="P997" s="6">
        <v>888</v>
      </c>
      <c r="Q997" s="6" t="s">
        <v>1940</v>
      </c>
      <c r="R997" s="6" t="s">
        <v>1048</v>
      </c>
      <c r="T997" s="6"/>
      <c r="U997" s="6"/>
      <c r="V997" s="6"/>
      <c r="W997" s="6">
        <v>406</v>
      </c>
      <c r="X997" s="6" t="s">
        <v>3949</v>
      </c>
      <c r="Y997" s="6"/>
      <c r="Z997" t="s">
        <v>3946</v>
      </c>
    </row>
    <row r="998" spans="1:26">
      <c r="A998" s="1">
        <v>44301</v>
      </c>
      <c r="B998" s="2">
        <v>202104151257</v>
      </c>
      <c r="C998" t="s">
        <v>18</v>
      </c>
      <c r="D998" t="s">
        <v>5411</v>
      </c>
      <c r="E998" t="s">
        <v>3948</v>
      </c>
      <c r="F998" t="s">
        <v>19</v>
      </c>
      <c r="G998" t="s">
        <v>1940</v>
      </c>
      <c r="H998" s="3" t="s">
        <v>27</v>
      </c>
      <c r="I998" t="s">
        <v>1230</v>
      </c>
      <c r="J998" t="s">
        <v>1475</v>
      </c>
      <c r="K998">
        <v>1</v>
      </c>
      <c r="L998">
        <v>296</v>
      </c>
      <c r="N998" t="s">
        <v>28</v>
      </c>
      <c r="P998" s="6">
        <v>888</v>
      </c>
      <c r="Q998" s="6" t="s">
        <v>1940</v>
      </c>
      <c r="R998" s="6" t="s">
        <v>1048</v>
      </c>
      <c r="T998" s="6"/>
      <c r="U998" s="6"/>
      <c r="V998" s="6"/>
      <c r="W998" s="6">
        <v>406</v>
      </c>
      <c r="X998" s="6" t="s">
        <v>3949</v>
      </c>
      <c r="Y998" s="6"/>
      <c r="Z998" t="s">
        <v>3946</v>
      </c>
    </row>
    <row r="999" spans="1:26">
      <c r="A999" s="1">
        <v>44301</v>
      </c>
      <c r="B999" s="2">
        <v>202104151257</v>
      </c>
      <c r="C999" t="s">
        <v>18</v>
      </c>
      <c r="D999" t="s">
        <v>5411</v>
      </c>
      <c r="E999" t="s">
        <v>3948</v>
      </c>
      <c r="F999" t="s">
        <v>19</v>
      </c>
      <c r="G999" t="s">
        <v>1940</v>
      </c>
      <c r="H999" s="3" t="s">
        <v>23</v>
      </c>
      <c r="I999" t="s">
        <v>1230</v>
      </c>
      <c r="J999" t="s">
        <v>1475</v>
      </c>
      <c r="K999">
        <v>1</v>
      </c>
      <c r="L999">
        <v>296</v>
      </c>
      <c r="N999" t="s">
        <v>24</v>
      </c>
      <c r="P999" s="6">
        <v>888</v>
      </c>
      <c r="Q999" s="6" t="s">
        <v>1940</v>
      </c>
      <c r="R999" s="6" t="s">
        <v>1048</v>
      </c>
      <c r="T999" s="6"/>
      <c r="U999" s="6"/>
      <c r="V999" s="6"/>
      <c r="W999" s="6">
        <v>406</v>
      </c>
      <c r="X999" s="6" t="s">
        <v>3949</v>
      </c>
      <c r="Y999" s="6"/>
      <c r="Z999" t="s">
        <v>3946</v>
      </c>
    </row>
    <row r="1000" spans="1:26">
      <c r="A1000" s="1">
        <v>44301</v>
      </c>
      <c r="B1000" s="2">
        <v>202104151258</v>
      </c>
      <c r="C1000" t="s">
        <v>18</v>
      </c>
      <c r="D1000" t="s">
        <v>5412</v>
      </c>
      <c r="E1000" t="s">
        <v>3953</v>
      </c>
      <c r="F1000" t="s">
        <v>19</v>
      </c>
      <c r="G1000" t="s">
        <v>1940</v>
      </c>
      <c r="H1000" s="3">
        <v>4714781021463</v>
      </c>
      <c r="I1000" t="s">
        <v>1301</v>
      </c>
      <c r="J1000" t="s">
        <v>425</v>
      </c>
      <c r="K1000">
        <v>1</v>
      </c>
      <c r="L1000">
        <v>24</v>
      </c>
      <c r="N1000" t="s">
        <v>3102</v>
      </c>
      <c r="P1000" s="6">
        <v>1519</v>
      </c>
      <c r="Q1000" s="6" t="s">
        <v>1940</v>
      </c>
      <c r="R1000" s="6" t="s">
        <v>1048</v>
      </c>
      <c r="T1000" s="6"/>
      <c r="U1000" s="6"/>
      <c r="V1000" s="6"/>
      <c r="W1000" s="6">
        <v>400</v>
      </c>
      <c r="X1000" s="6" t="s">
        <v>3954</v>
      </c>
      <c r="Y1000" s="6"/>
      <c r="Z1000" t="s">
        <v>3951</v>
      </c>
    </row>
    <row r="1001" spans="1:26">
      <c r="A1001" s="1">
        <v>44301</v>
      </c>
      <c r="B1001" s="2">
        <v>202104151258</v>
      </c>
      <c r="C1001" t="s">
        <v>18</v>
      </c>
      <c r="D1001" t="s">
        <v>5412</v>
      </c>
      <c r="E1001" t="s">
        <v>3953</v>
      </c>
      <c r="F1001" t="s">
        <v>19</v>
      </c>
      <c r="G1001" t="s">
        <v>1940</v>
      </c>
      <c r="H1001" s="3">
        <v>4714781024723</v>
      </c>
      <c r="I1001" t="s">
        <v>1301</v>
      </c>
      <c r="J1001" t="s">
        <v>425</v>
      </c>
      <c r="K1001">
        <v>5</v>
      </c>
      <c r="L1001">
        <v>1495</v>
      </c>
      <c r="N1001" t="s">
        <v>1525</v>
      </c>
      <c r="P1001" s="6">
        <v>1519</v>
      </c>
      <c r="Q1001" s="6" t="s">
        <v>1940</v>
      </c>
      <c r="R1001" s="6" t="s">
        <v>1048</v>
      </c>
      <c r="T1001" s="6"/>
      <c r="U1001" s="6"/>
      <c r="V1001" s="6"/>
      <c r="W1001" s="6">
        <v>400</v>
      </c>
      <c r="X1001" s="6" t="s">
        <v>3954</v>
      </c>
      <c r="Y1001" s="6"/>
      <c r="Z1001" t="s">
        <v>3951</v>
      </c>
    </row>
    <row r="1002" spans="1:26">
      <c r="A1002" s="1">
        <v>44301</v>
      </c>
      <c r="B1002" s="2">
        <v>202104151258</v>
      </c>
      <c r="C1002" t="s">
        <v>18</v>
      </c>
      <c r="D1002" t="s">
        <v>5412</v>
      </c>
      <c r="E1002" t="s">
        <v>3953</v>
      </c>
      <c r="F1002" t="s">
        <v>19</v>
      </c>
      <c r="G1002" t="s">
        <v>1940</v>
      </c>
      <c r="H1002" s="3" t="s">
        <v>1740</v>
      </c>
      <c r="J1002" t="s">
        <v>425</v>
      </c>
      <c r="K1002">
        <v>1</v>
      </c>
      <c r="L1002">
        <v>0</v>
      </c>
      <c r="N1002" t="s">
        <v>1741</v>
      </c>
      <c r="P1002" s="6">
        <v>1519</v>
      </c>
      <c r="Q1002" s="6" t="s">
        <v>1940</v>
      </c>
      <c r="R1002" s="6" t="s">
        <v>1048</v>
      </c>
      <c r="T1002" s="6"/>
      <c r="U1002" s="6"/>
      <c r="V1002" s="6"/>
      <c r="W1002" s="6">
        <v>400</v>
      </c>
      <c r="X1002" s="6" t="s">
        <v>3954</v>
      </c>
      <c r="Y1002" s="6"/>
      <c r="Z1002" t="s">
        <v>3951</v>
      </c>
    </row>
    <row r="1003" spans="1:26">
      <c r="A1003" s="1">
        <v>44301</v>
      </c>
      <c r="B1003" s="2">
        <v>202104151258</v>
      </c>
      <c r="C1003" t="s">
        <v>18</v>
      </c>
      <c r="D1003" t="s">
        <v>5412</v>
      </c>
      <c r="E1003" t="s">
        <v>3953</v>
      </c>
      <c r="F1003" t="s">
        <v>19</v>
      </c>
      <c r="G1003" t="s">
        <v>1940</v>
      </c>
      <c r="H1003" s="3" t="s">
        <v>1740</v>
      </c>
      <c r="J1003" t="s">
        <v>425</v>
      </c>
      <c r="K1003">
        <v>1</v>
      </c>
      <c r="L1003">
        <v>0</v>
      </c>
      <c r="N1003" t="s">
        <v>1741</v>
      </c>
      <c r="P1003" s="6">
        <v>1519</v>
      </c>
      <c r="Q1003" s="6" t="s">
        <v>1940</v>
      </c>
      <c r="R1003" s="6" t="s">
        <v>1048</v>
      </c>
      <c r="T1003" s="6"/>
      <c r="U1003" s="6"/>
      <c r="V1003" s="6"/>
      <c r="W1003" s="6">
        <v>400</v>
      </c>
      <c r="X1003" s="6" t="s">
        <v>3954</v>
      </c>
      <c r="Y1003" s="6"/>
      <c r="Z1003" t="s">
        <v>3951</v>
      </c>
    </row>
    <row r="1004" spans="1:26">
      <c r="A1004" s="1">
        <v>44301</v>
      </c>
      <c r="B1004" s="2">
        <v>202104151259</v>
      </c>
      <c r="C1004" t="s">
        <v>18</v>
      </c>
      <c r="D1004" t="s">
        <v>5413</v>
      </c>
      <c r="E1004" t="s">
        <v>3958</v>
      </c>
      <c r="F1004" t="s">
        <v>19</v>
      </c>
      <c r="G1004" t="s">
        <v>1476</v>
      </c>
      <c r="H1004" s="3">
        <v>4714781020541</v>
      </c>
      <c r="I1004" t="s">
        <v>1169</v>
      </c>
      <c r="J1004" t="s">
        <v>425</v>
      </c>
      <c r="K1004">
        <v>1</v>
      </c>
      <c r="L1004">
        <v>300</v>
      </c>
      <c r="N1004" t="s">
        <v>1493</v>
      </c>
      <c r="P1004" s="6">
        <v>365</v>
      </c>
      <c r="Q1004" s="6" t="s">
        <v>1476</v>
      </c>
      <c r="R1004" s="6" t="s">
        <v>1477</v>
      </c>
      <c r="T1004" s="6">
        <v>130729</v>
      </c>
      <c r="U1004" s="6" t="s">
        <v>3959</v>
      </c>
      <c r="V1004" s="6" t="s">
        <v>3960</v>
      </c>
      <c r="W1004" s="6"/>
      <c r="X1004" s="6"/>
      <c r="Y1004" s="6"/>
      <c r="Z1004" t="s">
        <v>3956</v>
      </c>
    </row>
    <row r="1005" spans="1:26">
      <c r="A1005" s="1">
        <v>44301</v>
      </c>
      <c r="B1005" s="2">
        <v>202104151259</v>
      </c>
      <c r="C1005" t="s">
        <v>18</v>
      </c>
      <c r="D1005" t="s">
        <v>5413</v>
      </c>
      <c r="E1005" t="s">
        <v>3958</v>
      </c>
      <c r="F1005" t="s">
        <v>19</v>
      </c>
      <c r="G1005" t="s">
        <v>1476</v>
      </c>
      <c r="H1005" s="3" t="s">
        <v>1474</v>
      </c>
      <c r="J1005" t="s">
        <v>1475</v>
      </c>
      <c r="K1005">
        <v>1</v>
      </c>
      <c r="L1005">
        <v>65</v>
      </c>
      <c r="P1005" s="6"/>
      <c r="Q1005" s="6"/>
      <c r="R1005" s="6"/>
      <c r="T1005" s="6"/>
      <c r="U1005" s="6"/>
      <c r="V1005" s="6"/>
      <c r="W1005" s="6"/>
      <c r="X1005" s="6"/>
      <c r="Y1005" s="6"/>
      <c r="Z1005"/>
    </row>
    <row r="1006" spans="1:26">
      <c r="A1006" s="1">
        <v>44301</v>
      </c>
      <c r="B1006" s="2">
        <v>202104151260</v>
      </c>
      <c r="C1006" t="s">
        <v>18</v>
      </c>
      <c r="D1006" t="s">
        <v>5414</v>
      </c>
      <c r="E1006" t="s">
        <v>3964</v>
      </c>
      <c r="F1006" t="s">
        <v>19</v>
      </c>
      <c r="G1006" t="s">
        <v>1476</v>
      </c>
      <c r="H1006" s="3" t="s">
        <v>21</v>
      </c>
      <c r="I1006" t="s">
        <v>1301</v>
      </c>
      <c r="J1006" t="s">
        <v>1475</v>
      </c>
      <c r="K1006">
        <v>1</v>
      </c>
      <c r="L1006">
        <v>132</v>
      </c>
      <c r="N1006" t="s">
        <v>22</v>
      </c>
      <c r="P1006" s="6">
        <v>1045</v>
      </c>
      <c r="Q1006" s="6" t="s">
        <v>1476</v>
      </c>
      <c r="R1006" s="6" t="s">
        <v>1477</v>
      </c>
      <c r="T1006" s="6">
        <v>846235</v>
      </c>
      <c r="U1006" s="6" t="s">
        <v>3760</v>
      </c>
      <c r="V1006" s="6" t="s">
        <v>3761</v>
      </c>
      <c r="W1006" s="6"/>
      <c r="X1006" s="6"/>
      <c r="Y1006" s="6"/>
      <c r="Z1006" t="s">
        <v>3962</v>
      </c>
    </row>
    <row r="1007" spans="1:26">
      <c r="A1007" s="1">
        <v>44301</v>
      </c>
      <c r="B1007" s="2">
        <v>202104151260</v>
      </c>
      <c r="C1007" t="s">
        <v>18</v>
      </c>
      <c r="D1007" t="s">
        <v>5414</v>
      </c>
      <c r="E1007" t="s">
        <v>3964</v>
      </c>
      <c r="F1007" t="s">
        <v>19</v>
      </c>
      <c r="G1007" t="s">
        <v>1476</v>
      </c>
      <c r="H1007" s="3" t="s">
        <v>33</v>
      </c>
      <c r="I1007" t="s">
        <v>1304</v>
      </c>
      <c r="J1007" t="s">
        <v>1475</v>
      </c>
      <c r="K1007">
        <v>1</v>
      </c>
      <c r="L1007">
        <v>132</v>
      </c>
      <c r="N1007" t="s">
        <v>34</v>
      </c>
      <c r="P1007" s="6">
        <v>1045</v>
      </c>
      <c r="Q1007" s="6" t="s">
        <v>1476</v>
      </c>
      <c r="R1007" s="6" t="s">
        <v>1477</v>
      </c>
      <c r="T1007" s="6">
        <v>846235</v>
      </c>
      <c r="U1007" s="6" t="s">
        <v>3760</v>
      </c>
      <c r="V1007" s="6" t="s">
        <v>3761</v>
      </c>
      <c r="W1007" s="6"/>
      <c r="X1007" s="6"/>
      <c r="Y1007" s="6"/>
      <c r="Z1007" t="s">
        <v>3962</v>
      </c>
    </row>
    <row r="1008" spans="1:26">
      <c r="A1008" s="1">
        <v>44301</v>
      </c>
      <c r="B1008" s="2">
        <v>202104151260</v>
      </c>
      <c r="C1008" t="s">
        <v>18</v>
      </c>
      <c r="D1008" t="s">
        <v>5414</v>
      </c>
      <c r="E1008" t="s">
        <v>3964</v>
      </c>
      <c r="F1008" t="s">
        <v>19</v>
      </c>
      <c r="G1008" t="s">
        <v>1476</v>
      </c>
      <c r="H1008" s="3" t="s">
        <v>35</v>
      </c>
      <c r="I1008" t="s">
        <v>1384</v>
      </c>
      <c r="J1008" t="s">
        <v>1475</v>
      </c>
      <c r="K1008">
        <v>1</v>
      </c>
      <c r="L1008">
        <v>131</v>
      </c>
      <c r="N1008" t="s">
        <v>36</v>
      </c>
      <c r="P1008" s="6">
        <v>1045</v>
      </c>
      <c r="Q1008" s="6" t="s">
        <v>1476</v>
      </c>
      <c r="R1008" s="6" t="s">
        <v>1477</v>
      </c>
      <c r="T1008" s="6">
        <v>846235</v>
      </c>
      <c r="U1008" s="6" t="s">
        <v>3760</v>
      </c>
      <c r="V1008" s="6" t="s">
        <v>3761</v>
      </c>
      <c r="W1008" s="6"/>
      <c r="X1008" s="6"/>
      <c r="Y1008" s="6"/>
      <c r="Z1008" t="s">
        <v>3962</v>
      </c>
    </row>
    <row r="1009" spans="1:26">
      <c r="A1009" s="1">
        <v>44301</v>
      </c>
      <c r="B1009" s="2">
        <v>202104151260</v>
      </c>
      <c r="C1009" t="s">
        <v>18</v>
      </c>
      <c r="D1009" t="s">
        <v>5414</v>
      </c>
      <c r="E1009" t="s">
        <v>3964</v>
      </c>
      <c r="F1009" t="s">
        <v>19</v>
      </c>
      <c r="G1009" t="s">
        <v>1476</v>
      </c>
      <c r="H1009" s="3" t="s">
        <v>437</v>
      </c>
      <c r="J1009" t="s">
        <v>1475</v>
      </c>
      <c r="K1009">
        <v>1</v>
      </c>
      <c r="L1009">
        <v>94</v>
      </c>
      <c r="N1009" t="s">
        <v>438</v>
      </c>
      <c r="P1009" s="6">
        <v>1045</v>
      </c>
      <c r="Q1009" s="6" t="s">
        <v>1476</v>
      </c>
      <c r="R1009" s="6" t="s">
        <v>1477</v>
      </c>
      <c r="T1009" s="6">
        <v>846235</v>
      </c>
      <c r="U1009" s="6" t="s">
        <v>3760</v>
      </c>
      <c r="V1009" s="6" t="s">
        <v>3761</v>
      </c>
      <c r="W1009" s="6"/>
      <c r="X1009" s="6"/>
      <c r="Y1009" s="6"/>
      <c r="Z1009" t="s">
        <v>3962</v>
      </c>
    </row>
    <row r="1010" spans="1:26">
      <c r="A1010" s="1">
        <v>44301</v>
      </c>
      <c r="B1010" s="2">
        <v>202104151260</v>
      </c>
      <c r="C1010" t="s">
        <v>18</v>
      </c>
      <c r="D1010" t="s">
        <v>5414</v>
      </c>
      <c r="E1010" t="s">
        <v>3964</v>
      </c>
      <c r="F1010" t="s">
        <v>19</v>
      </c>
      <c r="G1010" t="s">
        <v>1476</v>
      </c>
      <c r="H1010" s="3" t="s">
        <v>443</v>
      </c>
      <c r="J1010" t="s">
        <v>1475</v>
      </c>
      <c r="K1010">
        <v>1</v>
      </c>
      <c r="L1010">
        <v>94</v>
      </c>
      <c r="N1010" t="s">
        <v>444</v>
      </c>
      <c r="P1010" s="6">
        <v>1045</v>
      </c>
      <c r="Q1010" s="6" t="s">
        <v>1476</v>
      </c>
      <c r="R1010" s="6" t="s">
        <v>1477</v>
      </c>
      <c r="T1010" s="6">
        <v>846235</v>
      </c>
      <c r="U1010" s="6" t="s">
        <v>3760</v>
      </c>
      <c r="V1010" s="6" t="s">
        <v>3761</v>
      </c>
      <c r="W1010" s="6"/>
      <c r="X1010" s="6"/>
      <c r="Y1010" s="6"/>
      <c r="Z1010" t="s">
        <v>3962</v>
      </c>
    </row>
    <row r="1011" spans="1:26">
      <c r="A1011" s="1">
        <v>44301</v>
      </c>
      <c r="B1011" s="2">
        <v>202104151260</v>
      </c>
      <c r="C1011" t="s">
        <v>18</v>
      </c>
      <c r="D1011" t="s">
        <v>5414</v>
      </c>
      <c r="E1011" t="s">
        <v>3964</v>
      </c>
      <c r="F1011" t="s">
        <v>19</v>
      </c>
      <c r="G1011" t="s">
        <v>1476</v>
      </c>
      <c r="H1011" s="3" t="s">
        <v>441</v>
      </c>
      <c r="I1011" t="s">
        <v>145</v>
      </c>
      <c r="J1011" t="s">
        <v>1475</v>
      </c>
      <c r="K1011">
        <v>1</v>
      </c>
      <c r="L1011">
        <v>47</v>
      </c>
      <c r="N1011" t="s">
        <v>442</v>
      </c>
      <c r="P1011" s="6">
        <v>1045</v>
      </c>
      <c r="Q1011" s="6" t="s">
        <v>1476</v>
      </c>
      <c r="R1011" s="6" t="s">
        <v>1477</v>
      </c>
      <c r="T1011" s="6">
        <v>846235</v>
      </c>
      <c r="U1011" s="6" t="s">
        <v>3760</v>
      </c>
      <c r="V1011" s="6" t="s">
        <v>3761</v>
      </c>
      <c r="W1011" s="6"/>
      <c r="X1011" s="6"/>
      <c r="Y1011" s="6"/>
      <c r="Z1011" t="s">
        <v>3962</v>
      </c>
    </row>
    <row r="1012" spans="1:26">
      <c r="A1012" s="1">
        <v>44301</v>
      </c>
      <c r="B1012" s="2">
        <v>202104151260</v>
      </c>
      <c r="C1012" t="s">
        <v>18</v>
      </c>
      <c r="D1012" t="s">
        <v>5414</v>
      </c>
      <c r="E1012" t="s">
        <v>3964</v>
      </c>
      <c r="F1012" t="s">
        <v>19</v>
      </c>
      <c r="G1012" t="s">
        <v>1476</v>
      </c>
      <c r="H1012" s="3">
        <v>4714781020800</v>
      </c>
      <c r="I1012" t="s">
        <v>859</v>
      </c>
      <c r="J1012" t="s">
        <v>1475</v>
      </c>
      <c r="K1012">
        <v>1</v>
      </c>
      <c r="L1012">
        <v>113</v>
      </c>
      <c r="N1012" t="s">
        <v>271</v>
      </c>
      <c r="P1012" s="6">
        <v>1045</v>
      </c>
      <c r="Q1012" s="6" t="s">
        <v>1476</v>
      </c>
      <c r="R1012" s="6" t="s">
        <v>1477</v>
      </c>
      <c r="T1012" s="6">
        <v>846235</v>
      </c>
      <c r="U1012" s="6" t="s">
        <v>3760</v>
      </c>
      <c r="V1012" s="6" t="s">
        <v>3761</v>
      </c>
      <c r="W1012" s="6"/>
      <c r="X1012" s="6"/>
      <c r="Y1012" s="6"/>
      <c r="Z1012" t="s">
        <v>3962</v>
      </c>
    </row>
    <row r="1013" spans="1:26">
      <c r="A1013" s="1">
        <v>44301</v>
      </c>
      <c r="B1013" s="2">
        <v>202104151260</v>
      </c>
      <c r="C1013" t="s">
        <v>18</v>
      </c>
      <c r="D1013" t="s">
        <v>5414</v>
      </c>
      <c r="E1013" t="s">
        <v>3964</v>
      </c>
      <c r="F1013" t="s">
        <v>19</v>
      </c>
      <c r="G1013" t="s">
        <v>1476</v>
      </c>
      <c r="H1013" s="3">
        <v>4714781020824</v>
      </c>
      <c r="I1013" t="s">
        <v>141</v>
      </c>
      <c r="J1013" t="s">
        <v>1475</v>
      </c>
      <c r="K1013">
        <v>1</v>
      </c>
      <c r="L1013">
        <v>302</v>
      </c>
      <c r="N1013" t="s">
        <v>325</v>
      </c>
      <c r="P1013" s="6">
        <v>1045</v>
      </c>
      <c r="Q1013" s="6" t="s">
        <v>1476</v>
      </c>
      <c r="R1013" s="6" t="s">
        <v>1477</v>
      </c>
      <c r="T1013" s="6">
        <v>846235</v>
      </c>
      <c r="U1013" s="6" t="s">
        <v>3760</v>
      </c>
      <c r="V1013" s="6" t="s">
        <v>3761</v>
      </c>
      <c r="W1013" s="6"/>
      <c r="X1013" s="6"/>
      <c r="Y1013" s="6"/>
      <c r="Z1013" t="s">
        <v>3962</v>
      </c>
    </row>
    <row r="1014" spans="1:26">
      <c r="A1014" s="1">
        <v>44301</v>
      </c>
      <c r="B1014" s="2">
        <v>202104151260</v>
      </c>
      <c r="C1014" t="s">
        <v>18</v>
      </c>
      <c r="D1014" t="s">
        <v>5414</v>
      </c>
      <c r="E1014" t="s">
        <v>3964</v>
      </c>
      <c r="F1014" t="s">
        <v>19</v>
      </c>
      <c r="G1014" t="s">
        <v>1476</v>
      </c>
      <c r="H1014" s="3" t="s">
        <v>1740</v>
      </c>
      <c r="J1014" t="s">
        <v>425</v>
      </c>
      <c r="K1014">
        <v>1</v>
      </c>
      <c r="L1014">
        <v>0</v>
      </c>
      <c r="N1014" t="s">
        <v>1741</v>
      </c>
      <c r="P1014" s="6">
        <v>1045</v>
      </c>
      <c r="Q1014" s="6" t="s">
        <v>1476</v>
      </c>
      <c r="R1014" s="6" t="s">
        <v>1477</v>
      </c>
      <c r="T1014" s="6">
        <v>846235</v>
      </c>
      <c r="U1014" s="6" t="s">
        <v>3760</v>
      </c>
      <c r="V1014" s="6" t="s">
        <v>3761</v>
      </c>
      <c r="W1014" s="6"/>
      <c r="X1014" s="6"/>
      <c r="Y1014" s="6"/>
      <c r="Z1014" t="s">
        <v>3962</v>
      </c>
    </row>
    <row r="1015" spans="1:26">
      <c r="A1015" s="1">
        <v>44301</v>
      </c>
      <c r="B1015" s="2">
        <v>202104151261</v>
      </c>
      <c r="C1015" t="s">
        <v>18</v>
      </c>
      <c r="D1015" t="s">
        <v>5415</v>
      </c>
      <c r="E1015" t="s">
        <v>3968</v>
      </c>
      <c r="F1015" t="s">
        <v>19</v>
      </c>
      <c r="G1015" t="s">
        <v>1476</v>
      </c>
      <c r="H1015" s="3">
        <v>4714781021005</v>
      </c>
      <c r="I1015" t="s">
        <v>1385</v>
      </c>
      <c r="J1015" t="s">
        <v>1475</v>
      </c>
      <c r="K1015">
        <v>1</v>
      </c>
      <c r="L1015">
        <v>133</v>
      </c>
      <c r="N1015" t="s">
        <v>167</v>
      </c>
      <c r="P1015" s="6">
        <v>464</v>
      </c>
      <c r="Q1015" s="6" t="s">
        <v>1476</v>
      </c>
      <c r="R1015" s="6" t="s">
        <v>1477</v>
      </c>
      <c r="T1015" s="6">
        <v>132600</v>
      </c>
      <c r="U1015" s="6" t="s">
        <v>3969</v>
      </c>
      <c r="V1015" s="6" t="s">
        <v>3970</v>
      </c>
      <c r="W1015" s="6"/>
      <c r="X1015" s="6"/>
      <c r="Y1015" s="6"/>
      <c r="Z1015" t="s">
        <v>3966</v>
      </c>
    </row>
    <row r="1016" spans="1:26">
      <c r="A1016" s="1">
        <v>44301</v>
      </c>
      <c r="B1016" s="2">
        <v>202104151261</v>
      </c>
      <c r="C1016" t="s">
        <v>18</v>
      </c>
      <c r="D1016" t="s">
        <v>5415</v>
      </c>
      <c r="E1016" t="s">
        <v>3968</v>
      </c>
      <c r="F1016" t="s">
        <v>19</v>
      </c>
      <c r="G1016" t="s">
        <v>1476</v>
      </c>
      <c r="H1016" s="3">
        <v>4714781021012</v>
      </c>
      <c r="I1016" t="s">
        <v>1308</v>
      </c>
      <c r="J1016" t="s">
        <v>1475</v>
      </c>
      <c r="K1016">
        <v>1</v>
      </c>
      <c r="L1016">
        <v>133</v>
      </c>
      <c r="N1016" t="s">
        <v>168</v>
      </c>
      <c r="P1016" s="6">
        <v>464</v>
      </c>
      <c r="Q1016" s="6" t="s">
        <v>1476</v>
      </c>
      <c r="R1016" s="6" t="s">
        <v>1477</v>
      </c>
      <c r="T1016" s="6">
        <v>132600</v>
      </c>
      <c r="U1016" s="6" t="s">
        <v>3969</v>
      </c>
      <c r="V1016" s="6" t="s">
        <v>3970</v>
      </c>
      <c r="W1016" s="6"/>
      <c r="X1016" s="6"/>
      <c r="Y1016" s="6"/>
      <c r="Z1016" t="s">
        <v>3966</v>
      </c>
    </row>
    <row r="1017" spans="1:26">
      <c r="A1017" s="1">
        <v>44301</v>
      </c>
      <c r="B1017" s="2">
        <v>202104151261</v>
      </c>
      <c r="C1017" t="s">
        <v>18</v>
      </c>
      <c r="D1017" t="s">
        <v>5415</v>
      </c>
      <c r="E1017" t="s">
        <v>3968</v>
      </c>
      <c r="F1017" t="s">
        <v>19</v>
      </c>
      <c r="G1017" t="s">
        <v>1476</v>
      </c>
      <c r="H1017" s="3">
        <v>4714781021029</v>
      </c>
      <c r="I1017" t="s">
        <v>1308</v>
      </c>
      <c r="J1017" t="s">
        <v>1475</v>
      </c>
      <c r="K1017">
        <v>1</v>
      </c>
      <c r="L1017">
        <v>133</v>
      </c>
      <c r="N1017" t="s">
        <v>169</v>
      </c>
      <c r="P1017" s="6">
        <v>464</v>
      </c>
      <c r="Q1017" s="6" t="s">
        <v>1476</v>
      </c>
      <c r="R1017" s="6" t="s">
        <v>1477</v>
      </c>
      <c r="T1017" s="6">
        <v>132600</v>
      </c>
      <c r="U1017" s="6" t="s">
        <v>3969</v>
      </c>
      <c r="V1017" s="6" t="s">
        <v>3970</v>
      </c>
      <c r="W1017" s="6"/>
      <c r="X1017" s="6"/>
      <c r="Y1017" s="6"/>
      <c r="Z1017" t="s">
        <v>3966</v>
      </c>
    </row>
    <row r="1018" spans="1:26">
      <c r="A1018" s="1">
        <v>44301</v>
      </c>
      <c r="B1018" s="2">
        <v>202104151261</v>
      </c>
      <c r="C1018" t="s">
        <v>18</v>
      </c>
      <c r="D1018" t="s">
        <v>5415</v>
      </c>
      <c r="E1018" t="s">
        <v>3968</v>
      </c>
      <c r="F1018" t="s">
        <v>19</v>
      </c>
      <c r="G1018" t="s">
        <v>1476</v>
      </c>
      <c r="H1018" s="3" t="s">
        <v>1474</v>
      </c>
      <c r="J1018" t="s">
        <v>1475</v>
      </c>
      <c r="K1018">
        <v>1</v>
      </c>
      <c r="L1018">
        <v>65</v>
      </c>
      <c r="P1018" s="6"/>
      <c r="Q1018" s="6"/>
      <c r="R1018" s="6"/>
      <c r="T1018" s="6"/>
      <c r="U1018" s="6"/>
      <c r="V1018" s="6"/>
      <c r="W1018" s="6"/>
      <c r="X1018" s="6"/>
      <c r="Y1018" s="6"/>
      <c r="Z1018"/>
    </row>
    <row r="1019" spans="1:26">
      <c r="A1019" s="1">
        <v>44301</v>
      </c>
      <c r="B1019" s="2">
        <v>202104151262</v>
      </c>
      <c r="C1019" t="s">
        <v>18</v>
      </c>
      <c r="D1019" t="s">
        <v>5416</v>
      </c>
      <c r="E1019" t="s">
        <v>3974</v>
      </c>
      <c r="F1019" t="s">
        <v>19</v>
      </c>
      <c r="G1019" t="s">
        <v>1476</v>
      </c>
      <c r="H1019" s="3">
        <v>4714781020954</v>
      </c>
      <c r="I1019" t="s">
        <v>1468</v>
      </c>
      <c r="J1019" t="s">
        <v>1475</v>
      </c>
      <c r="K1019">
        <v>4</v>
      </c>
      <c r="L1019">
        <v>502</v>
      </c>
      <c r="N1019" t="s">
        <v>2763</v>
      </c>
      <c r="P1019" s="6">
        <v>1081</v>
      </c>
      <c r="Q1019" s="6" t="s">
        <v>1476</v>
      </c>
      <c r="R1019" s="6" t="s">
        <v>1477</v>
      </c>
      <c r="T1019" s="6">
        <v>136336</v>
      </c>
      <c r="U1019" s="6" t="s">
        <v>3975</v>
      </c>
      <c r="V1019" s="6" t="s">
        <v>3976</v>
      </c>
      <c r="W1019" s="6"/>
      <c r="X1019" s="6"/>
      <c r="Y1019" s="6"/>
      <c r="Z1019" t="s">
        <v>3972</v>
      </c>
    </row>
    <row r="1020" spans="1:26">
      <c r="A1020" s="1">
        <v>44301</v>
      </c>
      <c r="B1020" s="2">
        <v>202104151262</v>
      </c>
      <c r="C1020" t="s">
        <v>18</v>
      </c>
      <c r="D1020" t="s">
        <v>5416</v>
      </c>
      <c r="E1020" t="s">
        <v>3974</v>
      </c>
      <c r="F1020" t="s">
        <v>19</v>
      </c>
      <c r="G1020" t="s">
        <v>1476</v>
      </c>
      <c r="H1020" s="3" t="s">
        <v>128</v>
      </c>
      <c r="I1020" t="s">
        <v>865</v>
      </c>
      <c r="J1020" t="s">
        <v>1475</v>
      </c>
      <c r="K1020">
        <v>2</v>
      </c>
      <c r="L1020">
        <v>280</v>
      </c>
      <c r="N1020" t="s">
        <v>289</v>
      </c>
      <c r="P1020" s="6">
        <v>1081</v>
      </c>
      <c r="Q1020" s="6" t="s">
        <v>1476</v>
      </c>
      <c r="R1020" s="6" t="s">
        <v>1477</v>
      </c>
      <c r="T1020" s="6">
        <v>136336</v>
      </c>
      <c r="U1020" s="6" t="s">
        <v>3975</v>
      </c>
      <c r="V1020" s="6" t="s">
        <v>3976</v>
      </c>
      <c r="W1020" s="6"/>
      <c r="X1020" s="6"/>
      <c r="Y1020" s="6"/>
      <c r="Z1020" t="s">
        <v>3972</v>
      </c>
    </row>
    <row r="1021" spans="1:26">
      <c r="A1021" s="1">
        <v>44301</v>
      </c>
      <c r="B1021" s="2">
        <v>202104151262</v>
      </c>
      <c r="C1021" t="s">
        <v>18</v>
      </c>
      <c r="D1021" t="s">
        <v>5416</v>
      </c>
      <c r="E1021" t="s">
        <v>3974</v>
      </c>
      <c r="F1021" t="s">
        <v>19</v>
      </c>
      <c r="G1021" t="s">
        <v>1476</v>
      </c>
      <c r="H1021" s="3">
        <v>4714781024716</v>
      </c>
      <c r="I1021" t="s">
        <v>1230</v>
      </c>
      <c r="J1021" t="s">
        <v>425</v>
      </c>
      <c r="K1021">
        <v>1</v>
      </c>
      <c r="L1021">
        <v>299</v>
      </c>
      <c r="N1021" t="s">
        <v>1515</v>
      </c>
      <c r="P1021" s="6">
        <v>1081</v>
      </c>
      <c r="Q1021" s="6" t="s">
        <v>1476</v>
      </c>
      <c r="R1021" s="6" t="s">
        <v>1477</v>
      </c>
      <c r="T1021" s="6">
        <v>136336</v>
      </c>
      <c r="U1021" s="6" t="s">
        <v>3975</v>
      </c>
      <c r="V1021" s="6" t="s">
        <v>3976</v>
      </c>
      <c r="W1021" s="6"/>
      <c r="X1021" s="6"/>
      <c r="Y1021" s="6"/>
      <c r="Z1021" t="s">
        <v>3972</v>
      </c>
    </row>
    <row r="1022" spans="1:26">
      <c r="A1022" s="1">
        <v>44301</v>
      </c>
      <c r="B1022" s="2">
        <v>202104151262</v>
      </c>
      <c r="C1022" t="s">
        <v>18</v>
      </c>
      <c r="D1022" t="s">
        <v>5416</v>
      </c>
      <c r="E1022" t="s">
        <v>3974</v>
      </c>
      <c r="F1022" t="s">
        <v>19</v>
      </c>
      <c r="G1022" t="s">
        <v>1476</v>
      </c>
      <c r="H1022" s="3" t="s">
        <v>1887</v>
      </c>
      <c r="J1022" t="s">
        <v>425</v>
      </c>
      <c r="K1022">
        <v>1</v>
      </c>
      <c r="L1022">
        <v>0</v>
      </c>
      <c r="N1022" t="s">
        <v>1888</v>
      </c>
      <c r="P1022" s="6">
        <v>1081</v>
      </c>
      <c r="Q1022" s="6" t="s">
        <v>1476</v>
      </c>
      <c r="R1022" s="6" t="s">
        <v>1477</v>
      </c>
      <c r="T1022" s="6">
        <v>136336</v>
      </c>
      <c r="U1022" s="6" t="s">
        <v>3975</v>
      </c>
      <c r="V1022" s="6" t="s">
        <v>3976</v>
      </c>
      <c r="W1022" s="6"/>
      <c r="X1022" s="6"/>
      <c r="Y1022" s="6"/>
      <c r="Z1022" t="s">
        <v>3972</v>
      </c>
    </row>
    <row r="1023" spans="1:26">
      <c r="A1023" s="1">
        <v>44301</v>
      </c>
      <c r="B1023" s="2">
        <v>202104151263</v>
      </c>
      <c r="C1023" t="s">
        <v>18</v>
      </c>
      <c r="D1023" t="s">
        <v>5417</v>
      </c>
      <c r="E1023" t="s">
        <v>3980</v>
      </c>
      <c r="F1023" t="s">
        <v>19</v>
      </c>
      <c r="G1023" t="s">
        <v>1476</v>
      </c>
      <c r="H1023" s="3">
        <v>4714781020954</v>
      </c>
      <c r="I1023" t="s">
        <v>1468</v>
      </c>
      <c r="J1023" t="s">
        <v>1475</v>
      </c>
      <c r="K1023">
        <v>4</v>
      </c>
      <c r="L1023">
        <v>570</v>
      </c>
      <c r="N1023" t="s">
        <v>2763</v>
      </c>
      <c r="P1023" s="6">
        <v>1529</v>
      </c>
      <c r="Q1023" s="6" t="s">
        <v>1476</v>
      </c>
      <c r="R1023" s="6" t="s">
        <v>1477</v>
      </c>
      <c r="T1023" s="6">
        <v>963187</v>
      </c>
      <c r="U1023" s="6" t="s">
        <v>3981</v>
      </c>
      <c r="V1023" s="6" t="s">
        <v>3982</v>
      </c>
      <c r="W1023" s="6"/>
      <c r="X1023" s="6"/>
      <c r="Y1023" s="6"/>
      <c r="Z1023" t="s">
        <v>3978</v>
      </c>
    </row>
    <row r="1024" spans="1:26">
      <c r="A1024" s="1">
        <v>44301</v>
      </c>
      <c r="B1024" s="2">
        <v>202104151263</v>
      </c>
      <c r="C1024" t="s">
        <v>18</v>
      </c>
      <c r="D1024" t="s">
        <v>5417</v>
      </c>
      <c r="E1024" t="s">
        <v>3980</v>
      </c>
      <c r="F1024" t="s">
        <v>19</v>
      </c>
      <c r="G1024" t="s">
        <v>1476</v>
      </c>
      <c r="H1024" s="3" t="s">
        <v>128</v>
      </c>
      <c r="I1024" t="s">
        <v>865</v>
      </c>
      <c r="J1024" t="s">
        <v>1475</v>
      </c>
      <c r="K1024">
        <v>2</v>
      </c>
      <c r="L1024">
        <v>280</v>
      </c>
      <c r="N1024" t="s">
        <v>289</v>
      </c>
      <c r="P1024" s="6">
        <v>1529</v>
      </c>
      <c r="Q1024" s="6" t="s">
        <v>1476</v>
      </c>
      <c r="R1024" s="6" t="s">
        <v>1477</v>
      </c>
      <c r="T1024" s="6">
        <v>963187</v>
      </c>
      <c r="U1024" s="6" t="s">
        <v>3981</v>
      </c>
      <c r="V1024" s="6" t="s">
        <v>3982</v>
      </c>
      <c r="W1024" s="6"/>
      <c r="X1024" s="6"/>
      <c r="Y1024" s="6"/>
      <c r="Z1024" t="s">
        <v>3978</v>
      </c>
    </row>
    <row r="1025" spans="1:26">
      <c r="A1025" s="1">
        <v>44301</v>
      </c>
      <c r="B1025" s="2">
        <v>202104151263</v>
      </c>
      <c r="C1025" t="s">
        <v>18</v>
      </c>
      <c r="D1025" t="s">
        <v>5417</v>
      </c>
      <c r="E1025" t="s">
        <v>3980</v>
      </c>
      <c r="F1025" t="s">
        <v>19</v>
      </c>
      <c r="G1025" t="s">
        <v>1476</v>
      </c>
      <c r="H1025" s="3" t="s">
        <v>127</v>
      </c>
      <c r="I1025" t="s">
        <v>1467</v>
      </c>
      <c r="J1025" t="s">
        <v>1475</v>
      </c>
      <c r="K1025">
        <v>2</v>
      </c>
      <c r="L1025">
        <v>280</v>
      </c>
      <c r="N1025" t="s">
        <v>287</v>
      </c>
      <c r="P1025" s="6">
        <v>1529</v>
      </c>
      <c r="Q1025" s="6" t="s">
        <v>1476</v>
      </c>
      <c r="R1025" s="6" t="s">
        <v>1477</v>
      </c>
      <c r="T1025" s="6">
        <v>963187</v>
      </c>
      <c r="U1025" s="6" t="s">
        <v>3981</v>
      </c>
      <c r="V1025" s="6" t="s">
        <v>3982</v>
      </c>
      <c r="W1025" s="6"/>
      <c r="X1025" s="6"/>
      <c r="Y1025" s="6"/>
      <c r="Z1025" t="s">
        <v>3978</v>
      </c>
    </row>
    <row r="1026" spans="1:26">
      <c r="A1026" s="1">
        <v>44301</v>
      </c>
      <c r="B1026" s="2">
        <v>202104151263</v>
      </c>
      <c r="C1026" t="s">
        <v>18</v>
      </c>
      <c r="D1026" t="s">
        <v>5417</v>
      </c>
      <c r="E1026" t="s">
        <v>3980</v>
      </c>
      <c r="F1026" t="s">
        <v>19</v>
      </c>
      <c r="G1026" t="s">
        <v>1476</v>
      </c>
      <c r="H1026" s="3">
        <v>4714781021005</v>
      </c>
      <c r="I1026" t="s">
        <v>1385</v>
      </c>
      <c r="J1026" t="s">
        <v>1475</v>
      </c>
      <c r="K1026">
        <v>1</v>
      </c>
      <c r="L1026">
        <v>133</v>
      </c>
      <c r="N1026" t="s">
        <v>167</v>
      </c>
      <c r="P1026" s="6">
        <v>1529</v>
      </c>
      <c r="Q1026" s="6" t="s">
        <v>1476</v>
      </c>
      <c r="R1026" s="6" t="s">
        <v>1477</v>
      </c>
      <c r="T1026" s="6">
        <v>963187</v>
      </c>
      <c r="U1026" s="6" t="s">
        <v>3981</v>
      </c>
      <c r="V1026" s="6" t="s">
        <v>3982</v>
      </c>
      <c r="W1026" s="6"/>
      <c r="X1026" s="6"/>
      <c r="Y1026" s="6"/>
      <c r="Z1026" t="s">
        <v>3978</v>
      </c>
    </row>
    <row r="1027" spans="1:26">
      <c r="A1027" s="1">
        <v>44301</v>
      </c>
      <c r="B1027" s="2">
        <v>202104151263</v>
      </c>
      <c r="C1027" t="s">
        <v>18</v>
      </c>
      <c r="D1027" t="s">
        <v>5417</v>
      </c>
      <c r="E1027" t="s">
        <v>3980</v>
      </c>
      <c r="F1027" t="s">
        <v>19</v>
      </c>
      <c r="G1027" t="s">
        <v>1476</v>
      </c>
      <c r="H1027" s="3">
        <v>4714781021012</v>
      </c>
      <c r="I1027" t="s">
        <v>1308</v>
      </c>
      <c r="J1027" t="s">
        <v>1475</v>
      </c>
      <c r="K1027">
        <v>1</v>
      </c>
      <c r="L1027">
        <v>133</v>
      </c>
      <c r="N1027" t="s">
        <v>168</v>
      </c>
      <c r="P1027" s="6">
        <v>1529</v>
      </c>
      <c r="Q1027" s="6" t="s">
        <v>1476</v>
      </c>
      <c r="R1027" s="6" t="s">
        <v>1477</v>
      </c>
      <c r="T1027" s="6">
        <v>963187</v>
      </c>
      <c r="U1027" s="6" t="s">
        <v>3981</v>
      </c>
      <c r="V1027" s="6" t="s">
        <v>3982</v>
      </c>
      <c r="W1027" s="6"/>
      <c r="X1027" s="6"/>
      <c r="Y1027" s="6"/>
      <c r="Z1027" t="s">
        <v>3978</v>
      </c>
    </row>
    <row r="1028" spans="1:26">
      <c r="A1028" s="1">
        <v>44301</v>
      </c>
      <c r="B1028" s="2">
        <v>202104151263</v>
      </c>
      <c r="C1028" t="s">
        <v>18</v>
      </c>
      <c r="D1028" t="s">
        <v>5417</v>
      </c>
      <c r="E1028" t="s">
        <v>3980</v>
      </c>
      <c r="F1028" t="s">
        <v>19</v>
      </c>
      <c r="G1028" t="s">
        <v>1476</v>
      </c>
      <c r="H1028" s="3">
        <v>4714781021029</v>
      </c>
      <c r="I1028" t="s">
        <v>1308</v>
      </c>
      <c r="J1028" t="s">
        <v>1475</v>
      </c>
      <c r="K1028">
        <v>1</v>
      </c>
      <c r="L1028">
        <v>133</v>
      </c>
      <c r="N1028" t="s">
        <v>169</v>
      </c>
      <c r="P1028" s="6">
        <v>1529</v>
      </c>
      <c r="Q1028" s="6" t="s">
        <v>1476</v>
      </c>
      <c r="R1028" s="6" t="s">
        <v>1477</v>
      </c>
      <c r="T1028" s="6">
        <v>963187</v>
      </c>
      <c r="U1028" s="6" t="s">
        <v>3981</v>
      </c>
      <c r="V1028" s="6" t="s">
        <v>3982</v>
      </c>
      <c r="W1028" s="6"/>
      <c r="X1028" s="6"/>
      <c r="Y1028" s="6"/>
      <c r="Z1028" t="s">
        <v>3978</v>
      </c>
    </row>
    <row r="1029" spans="1:26">
      <c r="A1029" s="1">
        <v>44301</v>
      </c>
      <c r="B1029" s="2">
        <v>202104151263</v>
      </c>
      <c r="C1029" t="s">
        <v>18</v>
      </c>
      <c r="D1029" t="s">
        <v>5417</v>
      </c>
      <c r="E1029" t="s">
        <v>3980</v>
      </c>
      <c r="F1029" t="s">
        <v>19</v>
      </c>
      <c r="G1029" t="s">
        <v>1476</v>
      </c>
      <c r="H1029" s="3" t="s">
        <v>1810</v>
      </c>
      <c r="J1029" t="s">
        <v>425</v>
      </c>
      <c r="K1029">
        <v>1</v>
      </c>
      <c r="L1029">
        <v>0</v>
      </c>
      <c r="N1029" t="s">
        <v>1811</v>
      </c>
      <c r="P1029" s="6">
        <v>1529</v>
      </c>
      <c r="Q1029" s="6" t="s">
        <v>1476</v>
      </c>
      <c r="R1029" s="6" t="s">
        <v>1477</v>
      </c>
      <c r="T1029" s="6">
        <v>963187</v>
      </c>
      <c r="U1029" s="6" t="s">
        <v>3981</v>
      </c>
      <c r="V1029" s="6" t="s">
        <v>3982</v>
      </c>
      <c r="W1029" s="6"/>
      <c r="X1029" s="6"/>
      <c r="Y1029" s="6"/>
      <c r="Z1029" t="s">
        <v>3978</v>
      </c>
    </row>
    <row r="1030" spans="1:26">
      <c r="A1030" s="1">
        <v>44301</v>
      </c>
      <c r="B1030" s="2">
        <v>202104151263</v>
      </c>
      <c r="C1030" t="s">
        <v>18</v>
      </c>
      <c r="D1030" t="s">
        <v>5417</v>
      </c>
      <c r="E1030" t="s">
        <v>3980</v>
      </c>
      <c r="F1030" t="s">
        <v>19</v>
      </c>
      <c r="G1030" t="s">
        <v>1476</v>
      </c>
      <c r="H1030" s="3" t="s">
        <v>1887</v>
      </c>
      <c r="J1030" t="s">
        <v>425</v>
      </c>
      <c r="K1030">
        <v>1</v>
      </c>
      <c r="L1030">
        <v>0</v>
      </c>
      <c r="N1030" t="s">
        <v>1888</v>
      </c>
      <c r="P1030" s="6">
        <v>1529</v>
      </c>
      <c r="Q1030" s="6" t="s">
        <v>1476</v>
      </c>
      <c r="R1030" s="6" t="s">
        <v>1477</v>
      </c>
      <c r="T1030" s="6">
        <v>963187</v>
      </c>
      <c r="U1030" s="6" t="s">
        <v>3981</v>
      </c>
      <c r="V1030" s="6" t="s">
        <v>3982</v>
      </c>
      <c r="W1030" s="6"/>
      <c r="X1030" s="6"/>
      <c r="Y1030" s="6"/>
      <c r="Z1030" t="s">
        <v>3978</v>
      </c>
    </row>
    <row r="1031" spans="1:26">
      <c r="A1031" s="1">
        <v>44301</v>
      </c>
      <c r="B1031" s="2">
        <v>202104151264</v>
      </c>
      <c r="C1031" t="s">
        <v>18</v>
      </c>
      <c r="D1031" t="s">
        <v>5418</v>
      </c>
      <c r="E1031" t="s">
        <v>3986</v>
      </c>
      <c r="F1031" t="s">
        <v>19</v>
      </c>
      <c r="G1031" t="s">
        <v>1476</v>
      </c>
      <c r="H1031" s="3" t="s">
        <v>25</v>
      </c>
      <c r="I1031" t="s">
        <v>1301</v>
      </c>
      <c r="J1031" t="s">
        <v>1475</v>
      </c>
      <c r="K1031">
        <v>1</v>
      </c>
      <c r="L1031">
        <v>296</v>
      </c>
      <c r="N1031" t="s">
        <v>26</v>
      </c>
      <c r="P1031" s="6">
        <v>888</v>
      </c>
      <c r="Q1031" s="6" t="s">
        <v>1476</v>
      </c>
      <c r="R1031" s="6" t="s">
        <v>1477</v>
      </c>
      <c r="T1031" s="6">
        <v>197571</v>
      </c>
      <c r="U1031" s="6" t="s">
        <v>3987</v>
      </c>
      <c r="V1031" s="6" t="s">
        <v>3988</v>
      </c>
      <c r="W1031" s="6"/>
      <c r="X1031" s="6"/>
      <c r="Y1031" s="6"/>
      <c r="Z1031" t="s">
        <v>3984</v>
      </c>
    </row>
    <row r="1032" spans="1:26">
      <c r="A1032" s="1">
        <v>44301</v>
      </c>
      <c r="B1032" s="2">
        <v>202104151264</v>
      </c>
      <c r="C1032" t="s">
        <v>18</v>
      </c>
      <c r="D1032" t="s">
        <v>5418</v>
      </c>
      <c r="E1032" t="s">
        <v>3986</v>
      </c>
      <c r="F1032" t="s">
        <v>19</v>
      </c>
      <c r="G1032" t="s">
        <v>1476</v>
      </c>
      <c r="H1032" s="3" t="s">
        <v>27</v>
      </c>
      <c r="I1032" t="s">
        <v>1230</v>
      </c>
      <c r="J1032" t="s">
        <v>1475</v>
      </c>
      <c r="K1032">
        <v>1</v>
      </c>
      <c r="L1032">
        <v>296</v>
      </c>
      <c r="N1032" t="s">
        <v>28</v>
      </c>
      <c r="P1032" s="6">
        <v>888</v>
      </c>
      <c r="Q1032" s="6" t="s">
        <v>1476</v>
      </c>
      <c r="R1032" s="6" t="s">
        <v>1477</v>
      </c>
      <c r="T1032" s="6">
        <v>197571</v>
      </c>
      <c r="U1032" s="6" t="s">
        <v>3987</v>
      </c>
      <c r="V1032" s="6" t="s">
        <v>3988</v>
      </c>
      <c r="W1032" s="6"/>
      <c r="X1032" s="6"/>
      <c r="Y1032" s="6"/>
      <c r="Z1032" t="s">
        <v>3984</v>
      </c>
    </row>
    <row r="1033" spans="1:26">
      <c r="A1033" s="1">
        <v>44301</v>
      </c>
      <c r="B1033" s="2">
        <v>202104151264</v>
      </c>
      <c r="C1033" t="s">
        <v>18</v>
      </c>
      <c r="D1033" t="s">
        <v>5418</v>
      </c>
      <c r="E1033" t="s">
        <v>3986</v>
      </c>
      <c r="F1033" t="s">
        <v>19</v>
      </c>
      <c r="G1033" t="s">
        <v>1476</v>
      </c>
      <c r="H1033" s="3" t="s">
        <v>23</v>
      </c>
      <c r="I1033" t="s">
        <v>1230</v>
      </c>
      <c r="J1033" t="s">
        <v>1475</v>
      </c>
      <c r="K1033">
        <v>1</v>
      </c>
      <c r="L1033">
        <v>296</v>
      </c>
      <c r="N1033" t="s">
        <v>24</v>
      </c>
      <c r="P1033" s="6">
        <v>888</v>
      </c>
      <c r="Q1033" s="6" t="s">
        <v>1476</v>
      </c>
      <c r="R1033" s="6" t="s">
        <v>1477</v>
      </c>
      <c r="T1033" s="6">
        <v>197571</v>
      </c>
      <c r="U1033" s="6" t="s">
        <v>3987</v>
      </c>
      <c r="V1033" s="6" t="s">
        <v>3988</v>
      </c>
      <c r="W1033" s="6"/>
      <c r="X1033" s="6"/>
      <c r="Y1033" s="6"/>
      <c r="Z1033" t="s">
        <v>3984</v>
      </c>
    </row>
    <row r="1034" spans="1:26">
      <c r="A1034" s="1">
        <v>44301</v>
      </c>
      <c r="B1034" s="2">
        <v>202104151265</v>
      </c>
      <c r="C1034" t="s">
        <v>18</v>
      </c>
      <c r="D1034" t="s">
        <v>5419</v>
      </c>
      <c r="E1034" t="s">
        <v>3992</v>
      </c>
      <c r="F1034" t="s">
        <v>19</v>
      </c>
      <c r="G1034" t="s">
        <v>1940</v>
      </c>
      <c r="H1034" s="3">
        <v>4714781020954</v>
      </c>
      <c r="I1034" t="s">
        <v>1468</v>
      </c>
      <c r="J1034" t="s">
        <v>425</v>
      </c>
      <c r="K1034">
        <v>1</v>
      </c>
      <c r="L1034">
        <v>149</v>
      </c>
      <c r="N1034" t="s">
        <v>1523</v>
      </c>
      <c r="P1034" s="6">
        <v>755</v>
      </c>
      <c r="Q1034" s="6" t="s">
        <v>1940</v>
      </c>
      <c r="R1034" s="6" t="s">
        <v>1048</v>
      </c>
      <c r="T1034" s="6"/>
      <c r="U1034" s="6"/>
      <c r="V1034" s="6"/>
      <c r="W1034" s="6">
        <v>330</v>
      </c>
      <c r="X1034" s="6" t="s">
        <v>3993</v>
      </c>
      <c r="Y1034" s="6" t="s">
        <v>3994</v>
      </c>
      <c r="Z1034" t="s">
        <v>3990</v>
      </c>
    </row>
    <row r="1035" spans="1:26">
      <c r="A1035" s="1">
        <v>44301</v>
      </c>
      <c r="B1035" s="2">
        <v>202104151265</v>
      </c>
      <c r="C1035" t="s">
        <v>18</v>
      </c>
      <c r="D1035" t="s">
        <v>5419</v>
      </c>
      <c r="E1035" t="s">
        <v>3992</v>
      </c>
      <c r="F1035" t="s">
        <v>19</v>
      </c>
      <c r="G1035" t="s">
        <v>1940</v>
      </c>
      <c r="H1035" s="3">
        <v>4714781020800</v>
      </c>
      <c r="I1035" t="s">
        <v>859</v>
      </c>
      <c r="J1035" t="s">
        <v>425</v>
      </c>
      <c r="K1035">
        <v>1</v>
      </c>
      <c r="L1035">
        <v>128</v>
      </c>
      <c r="N1035" t="s">
        <v>1509</v>
      </c>
      <c r="P1035" s="6">
        <v>755</v>
      </c>
      <c r="Q1035" s="6" t="s">
        <v>1940</v>
      </c>
      <c r="R1035" s="6" t="s">
        <v>1048</v>
      </c>
      <c r="T1035" s="6"/>
      <c r="U1035" s="6"/>
      <c r="V1035" s="6"/>
      <c r="W1035" s="6">
        <v>330</v>
      </c>
      <c r="X1035" s="6" t="s">
        <v>3993</v>
      </c>
      <c r="Y1035" s="6" t="s">
        <v>3994</v>
      </c>
      <c r="Z1035" t="s">
        <v>3990</v>
      </c>
    </row>
    <row r="1036" spans="1:26">
      <c r="A1036" s="1">
        <v>44301</v>
      </c>
      <c r="B1036" s="2">
        <v>202104151265</v>
      </c>
      <c r="C1036" t="s">
        <v>18</v>
      </c>
      <c r="D1036" t="s">
        <v>5419</v>
      </c>
      <c r="E1036" t="s">
        <v>3992</v>
      </c>
      <c r="F1036" t="s">
        <v>19</v>
      </c>
      <c r="G1036" t="s">
        <v>1940</v>
      </c>
      <c r="H1036" s="3">
        <v>4714781020817</v>
      </c>
      <c r="I1036" t="s">
        <v>859</v>
      </c>
      <c r="J1036" t="s">
        <v>425</v>
      </c>
      <c r="K1036">
        <v>1</v>
      </c>
      <c r="L1036">
        <v>128</v>
      </c>
      <c r="N1036" t="s">
        <v>1967</v>
      </c>
      <c r="P1036" s="6">
        <v>755</v>
      </c>
      <c r="Q1036" s="6" t="s">
        <v>1940</v>
      </c>
      <c r="R1036" s="6" t="s">
        <v>1048</v>
      </c>
      <c r="T1036" s="6"/>
      <c r="U1036" s="6"/>
      <c r="V1036" s="6"/>
      <c r="W1036" s="6">
        <v>330</v>
      </c>
      <c r="X1036" s="6" t="s">
        <v>3993</v>
      </c>
      <c r="Y1036" s="6" t="s">
        <v>3994</v>
      </c>
      <c r="Z1036" t="s">
        <v>3990</v>
      </c>
    </row>
    <row r="1037" spans="1:26">
      <c r="A1037" s="1">
        <v>44301</v>
      </c>
      <c r="B1037" s="2">
        <v>202104151265</v>
      </c>
      <c r="C1037" t="s">
        <v>18</v>
      </c>
      <c r="D1037" t="s">
        <v>5419</v>
      </c>
      <c r="E1037" t="s">
        <v>3992</v>
      </c>
      <c r="F1037" t="s">
        <v>19</v>
      </c>
      <c r="G1037" t="s">
        <v>1940</v>
      </c>
      <c r="H1037" s="3">
        <v>4714781020824</v>
      </c>
      <c r="I1037" t="s">
        <v>141</v>
      </c>
      <c r="J1037" t="s">
        <v>425</v>
      </c>
      <c r="K1037">
        <v>1</v>
      </c>
      <c r="L1037">
        <v>350</v>
      </c>
      <c r="N1037" t="s">
        <v>1920</v>
      </c>
      <c r="P1037" s="6">
        <v>755</v>
      </c>
      <c r="Q1037" s="6" t="s">
        <v>1940</v>
      </c>
      <c r="R1037" s="6" t="s">
        <v>1048</v>
      </c>
      <c r="T1037" s="6"/>
      <c r="U1037" s="6"/>
      <c r="V1037" s="6"/>
      <c r="W1037" s="6">
        <v>330</v>
      </c>
      <c r="X1037" s="6" t="s">
        <v>3993</v>
      </c>
      <c r="Y1037" s="6" t="s">
        <v>3994</v>
      </c>
      <c r="Z1037" t="s">
        <v>3990</v>
      </c>
    </row>
    <row r="1038" spans="1:26">
      <c r="A1038" s="1">
        <v>44301</v>
      </c>
      <c r="B1038" s="2">
        <v>202104151266</v>
      </c>
      <c r="C1038" t="s">
        <v>18</v>
      </c>
      <c r="D1038" t="s">
        <v>5420</v>
      </c>
      <c r="E1038" t="s">
        <v>3998</v>
      </c>
      <c r="F1038" t="s">
        <v>19</v>
      </c>
      <c r="G1038" t="s">
        <v>1940</v>
      </c>
      <c r="H1038" s="3" t="s">
        <v>128</v>
      </c>
      <c r="I1038" t="s">
        <v>865</v>
      </c>
      <c r="J1038" t="s">
        <v>1475</v>
      </c>
      <c r="K1038">
        <v>2</v>
      </c>
      <c r="L1038">
        <v>280</v>
      </c>
      <c r="N1038" t="s">
        <v>289</v>
      </c>
      <c r="P1038" s="6">
        <v>728</v>
      </c>
      <c r="Q1038" s="6" t="s">
        <v>1940</v>
      </c>
      <c r="R1038" s="6" t="s">
        <v>1048</v>
      </c>
      <c r="T1038" s="6"/>
      <c r="U1038" s="6"/>
      <c r="V1038" s="6"/>
      <c r="W1038" s="6">
        <v>328</v>
      </c>
      <c r="X1038" s="6" t="s">
        <v>3999</v>
      </c>
      <c r="Y1038" s="6" t="s">
        <v>4000</v>
      </c>
      <c r="Z1038" t="s">
        <v>3996</v>
      </c>
    </row>
    <row r="1039" spans="1:26">
      <c r="A1039" s="1">
        <v>44301</v>
      </c>
      <c r="B1039" s="2">
        <v>202104151266</v>
      </c>
      <c r="C1039" t="s">
        <v>18</v>
      </c>
      <c r="D1039" t="s">
        <v>5420</v>
      </c>
      <c r="E1039" t="s">
        <v>3998</v>
      </c>
      <c r="F1039" t="s">
        <v>19</v>
      </c>
      <c r="G1039" t="s">
        <v>1940</v>
      </c>
      <c r="H1039" s="3" t="s">
        <v>127</v>
      </c>
      <c r="I1039" t="s">
        <v>1467</v>
      </c>
      <c r="J1039" t="s">
        <v>1475</v>
      </c>
      <c r="K1039">
        <v>2</v>
      </c>
      <c r="L1039">
        <v>280</v>
      </c>
      <c r="N1039" t="s">
        <v>287</v>
      </c>
      <c r="P1039" s="6">
        <v>728</v>
      </c>
      <c r="Q1039" s="6" t="s">
        <v>1940</v>
      </c>
      <c r="R1039" s="6" t="s">
        <v>1048</v>
      </c>
      <c r="T1039" s="6"/>
      <c r="U1039" s="6"/>
      <c r="V1039" s="6"/>
      <c r="W1039" s="6">
        <v>328</v>
      </c>
      <c r="X1039" s="6" t="s">
        <v>3999</v>
      </c>
      <c r="Y1039" s="6" t="s">
        <v>4000</v>
      </c>
      <c r="Z1039" t="s">
        <v>3996</v>
      </c>
    </row>
    <row r="1040" spans="1:26">
      <c r="A1040" s="1">
        <v>44301</v>
      </c>
      <c r="B1040" s="2">
        <v>202104151266</v>
      </c>
      <c r="C1040" t="s">
        <v>18</v>
      </c>
      <c r="D1040" t="s">
        <v>5420</v>
      </c>
      <c r="E1040" t="s">
        <v>3998</v>
      </c>
      <c r="F1040" t="s">
        <v>19</v>
      </c>
      <c r="G1040" t="s">
        <v>1940</v>
      </c>
      <c r="H1040" s="3">
        <v>4714781020466</v>
      </c>
      <c r="I1040" t="s">
        <v>1301</v>
      </c>
      <c r="J1040" t="s">
        <v>425</v>
      </c>
      <c r="K1040">
        <v>1</v>
      </c>
      <c r="L1040">
        <v>168</v>
      </c>
      <c r="N1040" t="s">
        <v>1981</v>
      </c>
      <c r="P1040" s="6">
        <v>728</v>
      </c>
      <c r="Q1040" s="6" t="s">
        <v>1940</v>
      </c>
      <c r="R1040" s="6" t="s">
        <v>1048</v>
      </c>
      <c r="T1040" s="6"/>
      <c r="U1040" s="6"/>
      <c r="V1040" s="6"/>
      <c r="W1040" s="6">
        <v>328</v>
      </c>
      <c r="X1040" s="6" t="s">
        <v>3999</v>
      </c>
      <c r="Y1040" s="6" t="s">
        <v>4000</v>
      </c>
      <c r="Z1040" t="s">
        <v>3996</v>
      </c>
    </row>
    <row r="1041" spans="1:26">
      <c r="A1041" s="1">
        <v>44301</v>
      </c>
      <c r="B1041" s="2">
        <v>202104151267</v>
      </c>
      <c r="C1041" t="s">
        <v>18</v>
      </c>
      <c r="D1041" t="s">
        <v>5421</v>
      </c>
      <c r="E1041" t="s">
        <v>4004</v>
      </c>
      <c r="F1041" t="s">
        <v>19</v>
      </c>
      <c r="G1041" t="s">
        <v>1476</v>
      </c>
      <c r="H1041" s="3" t="s">
        <v>90</v>
      </c>
      <c r="I1041" t="s">
        <v>1467</v>
      </c>
      <c r="J1041" t="s">
        <v>1475</v>
      </c>
      <c r="K1041">
        <v>3</v>
      </c>
      <c r="L1041">
        <v>150</v>
      </c>
      <c r="N1041" t="s">
        <v>282</v>
      </c>
      <c r="P1041" s="6">
        <v>365</v>
      </c>
      <c r="Q1041" s="6" t="s">
        <v>1476</v>
      </c>
      <c r="R1041" s="6" t="s">
        <v>1477</v>
      </c>
      <c r="T1041" s="6">
        <v>902931</v>
      </c>
      <c r="U1041" s="6" t="s">
        <v>4005</v>
      </c>
      <c r="V1041" s="6" t="s">
        <v>4006</v>
      </c>
      <c r="W1041" s="6"/>
      <c r="X1041" s="6"/>
      <c r="Y1041" s="6"/>
      <c r="Z1041" t="s">
        <v>4002</v>
      </c>
    </row>
    <row r="1042" spans="1:26">
      <c r="A1042" s="1">
        <v>44301</v>
      </c>
      <c r="B1042" s="2">
        <v>202104151267</v>
      </c>
      <c r="C1042" t="s">
        <v>18</v>
      </c>
      <c r="D1042" t="s">
        <v>5421</v>
      </c>
      <c r="E1042" t="s">
        <v>4004</v>
      </c>
      <c r="F1042" t="s">
        <v>19</v>
      </c>
      <c r="G1042" t="s">
        <v>1476</v>
      </c>
      <c r="H1042" s="3" t="s">
        <v>92</v>
      </c>
      <c r="I1042" t="s">
        <v>135</v>
      </c>
      <c r="J1042" t="s">
        <v>1475</v>
      </c>
      <c r="K1042">
        <v>3</v>
      </c>
      <c r="L1042">
        <v>150</v>
      </c>
      <c r="N1042" t="s">
        <v>195</v>
      </c>
      <c r="P1042" s="6">
        <v>365</v>
      </c>
      <c r="Q1042" s="6" t="s">
        <v>1476</v>
      </c>
      <c r="R1042" s="6" t="s">
        <v>1477</v>
      </c>
      <c r="T1042" s="6">
        <v>902931</v>
      </c>
      <c r="U1042" s="6" t="s">
        <v>4005</v>
      </c>
      <c r="V1042" s="6" t="s">
        <v>4006</v>
      </c>
      <c r="W1042" s="6"/>
      <c r="X1042" s="6"/>
      <c r="Y1042" s="6"/>
      <c r="Z1042" t="s">
        <v>4002</v>
      </c>
    </row>
    <row r="1043" spans="1:26">
      <c r="A1043" s="1">
        <v>44301</v>
      </c>
      <c r="B1043" s="2">
        <v>202104151267</v>
      </c>
      <c r="C1043" t="s">
        <v>18</v>
      </c>
      <c r="D1043" t="s">
        <v>5421</v>
      </c>
      <c r="E1043" t="s">
        <v>4004</v>
      </c>
      <c r="F1043" t="s">
        <v>19</v>
      </c>
      <c r="G1043" t="s">
        <v>1476</v>
      </c>
      <c r="H1043" s="3" t="s">
        <v>1474</v>
      </c>
      <c r="J1043" t="s">
        <v>1475</v>
      </c>
      <c r="K1043">
        <v>1</v>
      </c>
      <c r="L1043">
        <v>65</v>
      </c>
      <c r="P1043" s="6"/>
      <c r="Q1043" s="6"/>
      <c r="R1043" s="6"/>
      <c r="T1043" s="6"/>
      <c r="U1043" s="6"/>
      <c r="V1043" s="6"/>
      <c r="W1043" s="6"/>
      <c r="X1043" s="6"/>
      <c r="Y1043" s="6"/>
      <c r="Z1043"/>
    </row>
    <row r="1044" spans="1:26">
      <c r="A1044" s="1">
        <v>44301</v>
      </c>
      <c r="B1044" s="2">
        <v>202104151268</v>
      </c>
      <c r="C1044" t="s">
        <v>18</v>
      </c>
      <c r="D1044" t="s">
        <v>5422</v>
      </c>
      <c r="E1044" t="s">
        <v>4010</v>
      </c>
      <c r="F1044" t="s">
        <v>19</v>
      </c>
      <c r="G1044" t="s">
        <v>1960</v>
      </c>
      <c r="H1044" s="3">
        <v>4714781021463</v>
      </c>
      <c r="I1044" t="s">
        <v>1301</v>
      </c>
      <c r="J1044" t="s">
        <v>425</v>
      </c>
      <c r="K1044">
        <v>1</v>
      </c>
      <c r="L1044">
        <v>120</v>
      </c>
      <c r="N1044" t="s">
        <v>3102</v>
      </c>
      <c r="P1044" s="6">
        <v>1017</v>
      </c>
      <c r="Q1044" s="6" t="s">
        <v>1960</v>
      </c>
      <c r="R1044" s="6" t="s">
        <v>1961</v>
      </c>
      <c r="T1044" s="6"/>
      <c r="U1044" s="6"/>
      <c r="V1044" s="6"/>
      <c r="W1044" s="6">
        <v>600</v>
      </c>
      <c r="X1044" s="6" t="s">
        <v>4011</v>
      </c>
      <c r="Y1044" s="6"/>
      <c r="Z1044" t="s">
        <v>4008</v>
      </c>
    </row>
    <row r="1045" spans="1:26">
      <c r="A1045" s="1">
        <v>44301</v>
      </c>
      <c r="B1045" s="2">
        <v>202104151268</v>
      </c>
      <c r="C1045" t="s">
        <v>18</v>
      </c>
      <c r="D1045" t="s">
        <v>5422</v>
      </c>
      <c r="E1045" t="s">
        <v>4010</v>
      </c>
      <c r="F1045" t="s">
        <v>19</v>
      </c>
      <c r="G1045" t="s">
        <v>1960</v>
      </c>
      <c r="H1045" s="3">
        <v>4714781020282</v>
      </c>
      <c r="I1045" t="s">
        <v>2424</v>
      </c>
      <c r="J1045" t="s">
        <v>425</v>
      </c>
      <c r="K1045">
        <v>1</v>
      </c>
      <c r="L1045">
        <v>299</v>
      </c>
      <c r="N1045" t="s">
        <v>1913</v>
      </c>
      <c r="P1045" s="6">
        <v>1017</v>
      </c>
      <c r="Q1045" s="6" t="s">
        <v>1960</v>
      </c>
      <c r="R1045" s="6" t="s">
        <v>1961</v>
      </c>
      <c r="T1045" s="6"/>
      <c r="U1045" s="6"/>
      <c r="V1045" s="6"/>
      <c r="W1045" s="6">
        <v>600</v>
      </c>
      <c r="X1045" s="6" t="s">
        <v>4011</v>
      </c>
      <c r="Y1045" s="6"/>
      <c r="Z1045" t="s">
        <v>4008</v>
      </c>
    </row>
    <row r="1046" spans="1:26">
      <c r="A1046" s="1">
        <v>44301</v>
      </c>
      <c r="B1046" s="2">
        <v>202104151268</v>
      </c>
      <c r="C1046" t="s">
        <v>18</v>
      </c>
      <c r="D1046" t="s">
        <v>5422</v>
      </c>
      <c r="E1046" t="s">
        <v>4010</v>
      </c>
      <c r="F1046" t="s">
        <v>19</v>
      </c>
      <c r="G1046" t="s">
        <v>1960</v>
      </c>
      <c r="H1046" s="3">
        <v>4714781024730</v>
      </c>
      <c r="I1046" t="s">
        <v>1230</v>
      </c>
      <c r="J1046" t="s">
        <v>425</v>
      </c>
      <c r="K1046">
        <v>2</v>
      </c>
      <c r="L1046">
        <v>598</v>
      </c>
      <c r="N1046" t="s">
        <v>1500</v>
      </c>
      <c r="P1046" s="6">
        <v>1017</v>
      </c>
      <c r="Q1046" s="6" t="s">
        <v>1960</v>
      </c>
      <c r="R1046" s="6" t="s">
        <v>1961</v>
      </c>
      <c r="T1046" s="6"/>
      <c r="U1046" s="6"/>
      <c r="V1046" s="6"/>
      <c r="W1046" s="6">
        <v>600</v>
      </c>
      <c r="X1046" s="6" t="s">
        <v>4011</v>
      </c>
      <c r="Y1046" s="6"/>
      <c r="Z1046" t="s">
        <v>4008</v>
      </c>
    </row>
    <row r="1047" spans="1:26">
      <c r="A1047" s="1">
        <v>44301</v>
      </c>
      <c r="B1047" s="2">
        <v>202104151268</v>
      </c>
      <c r="C1047" t="s">
        <v>18</v>
      </c>
      <c r="D1047" t="s">
        <v>5422</v>
      </c>
      <c r="E1047" t="s">
        <v>4010</v>
      </c>
      <c r="F1047" t="s">
        <v>19</v>
      </c>
      <c r="G1047" t="s">
        <v>1960</v>
      </c>
      <c r="H1047" s="3" t="s">
        <v>1740</v>
      </c>
      <c r="J1047" t="s">
        <v>425</v>
      </c>
      <c r="K1047">
        <v>1</v>
      </c>
      <c r="L1047">
        <v>0</v>
      </c>
      <c r="N1047" t="s">
        <v>1741</v>
      </c>
      <c r="P1047" s="6">
        <v>1017</v>
      </c>
      <c r="Q1047" s="6" t="s">
        <v>1960</v>
      </c>
      <c r="R1047" s="6" t="s">
        <v>1961</v>
      </c>
      <c r="T1047" s="6"/>
      <c r="U1047" s="6"/>
      <c r="V1047" s="6"/>
      <c r="W1047" s="6">
        <v>600</v>
      </c>
      <c r="X1047" s="6" t="s">
        <v>4011</v>
      </c>
      <c r="Y1047" s="6"/>
      <c r="Z1047" t="s">
        <v>4008</v>
      </c>
    </row>
    <row r="1048" spans="1:26">
      <c r="A1048" s="1">
        <v>44301</v>
      </c>
      <c r="B1048" s="2">
        <v>202104151269</v>
      </c>
      <c r="C1048" t="s">
        <v>18</v>
      </c>
      <c r="D1048" t="s">
        <v>5423</v>
      </c>
      <c r="E1048" t="s">
        <v>4015</v>
      </c>
      <c r="F1048" t="s">
        <v>19</v>
      </c>
      <c r="G1048" t="s">
        <v>1960</v>
      </c>
      <c r="H1048" s="3">
        <v>4714781021005</v>
      </c>
      <c r="I1048" t="s">
        <v>1385</v>
      </c>
      <c r="J1048" t="s">
        <v>1475</v>
      </c>
      <c r="K1048">
        <v>1</v>
      </c>
      <c r="L1048">
        <v>133</v>
      </c>
      <c r="N1048" t="s">
        <v>167</v>
      </c>
      <c r="P1048" s="6">
        <v>1547</v>
      </c>
      <c r="Q1048" s="6" t="s">
        <v>1960</v>
      </c>
      <c r="R1048" s="6" t="s">
        <v>1961</v>
      </c>
      <c r="T1048" s="6"/>
      <c r="U1048" s="6"/>
      <c r="V1048" s="6"/>
      <c r="W1048" s="6">
        <v>723</v>
      </c>
      <c r="X1048" s="6" t="s">
        <v>4016</v>
      </c>
      <c r="Y1048" s="6"/>
      <c r="Z1048" t="s">
        <v>4013</v>
      </c>
    </row>
    <row r="1049" spans="1:26">
      <c r="A1049" s="1">
        <v>44301</v>
      </c>
      <c r="B1049" s="2">
        <v>202104151269</v>
      </c>
      <c r="C1049" t="s">
        <v>18</v>
      </c>
      <c r="D1049" t="s">
        <v>5423</v>
      </c>
      <c r="E1049" t="s">
        <v>4015</v>
      </c>
      <c r="F1049" t="s">
        <v>19</v>
      </c>
      <c r="G1049" t="s">
        <v>1960</v>
      </c>
      <c r="H1049" s="3">
        <v>4714781021012</v>
      </c>
      <c r="I1049" t="s">
        <v>1308</v>
      </c>
      <c r="J1049" t="s">
        <v>1475</v>
      </c>
      <c r="K1049">
        <v>1</v>
      </c>
      <c r="L1049">
        <v>133</v>
      </c>
      <c r="N1049" t="s">
        <v>168</v>
      </c>
      <c r="P1049" s="6">
        <v>1547</v>
      </c>
      <c r="Q1049" s="6" t="s">
        <v>1960</v>
      </c>
      <c r="R1049" s="6" t="s">
        <v>1961</v>
      </c>
      <c r="T1049" s="6"/>
      <c r="U1049" s="6"/>
      <c r="V1049" s="6"/>
      <c r="W1049" s="6">
        <v>723</v>
      </c>
      <c r="X1049" s="6" t="s">
        <v>4016</v>
      </c>
      <c r="Y1049" s="6"/>
      <c r="Z1049" t="s">
        <v>4013</v>
      </c>
    </row>
    <row r="1050" spans="1:26">
      <c r="A1050" s="1">
        <v>44301</v>
      </c>
      <c r="B1050" s="2">
        <v>202104151269</v>
      </c>
      <c r="C1050" t="s">
        <v>18</v>
      </c>
      <c r="D1050" t="s">
        <v>5423</v>
      </c>
      <c r="E1050" t="s">
        <v>4015</v>
      </c>
      <c r="F1050" t="s">
        <v>19</v>
      </c>
      <c r="G1050" t="s">
        <v>1960</v>
      </c>
      <c r="H1050" s="3">
        <v>4714781021029</v>
      </c>
      <c r="I1050" t="s">
        <v>1308</v>
      </c>
      <c r="J1050" t="s">
        <v>1475</v>
      </c>
      <c r="K1050">
        <v>1</v>
      </c>
      <c r="L1050">
        <v>133</v>
      </c>
      <c r="N1050" t="s">
        <v>169</v>
      </c>
      <c r="P1050" s="6">
        <v>1547</v>
      </c>
      <c r="Q1050" s="6" t="s">
        <v>1960</v>
      </c>
      <c r="R1050" s="6" t="s">
        <v>1961</v>
      </c>
      <c r="T1050" s="6"/>
      <c r="U1050" s="6"/>
      <c r="V1050" s="6"/>
      <c r="W1050" s="6">
        <v>723</v>
      </c>
      <c r="X1050" s="6" t="s">
        <v>4016</v>
      </c>
      <c r="Y1050" s="6"/>
      <c r="Z1050" t="s">
        <v>4013</v>
      </c>
    </row>
    <row r="1051" spans="1:26">
      <c r="A1051" s="1">
        <v>44301</v>
      </c>
      <c r="B1051" s="2">
        <v>202104151269</v>
      </c>
      <c r="C1051" t="s">
        <v>18</v>
      </c>
      <c r="D1051" t="s">
        <v>5423</v>
      </c>
      <c r="E1051" t="s">
        <v>4015</v>
      </c>
      <c r="F1051" t="s">
        <v>19</v>
      </c>
      <c r="G1051" t="s">
        <v>1960</v>
      </c>
      <c r="H1051" s="3">
        <v>4714781020107</v>
      </c>
      <c r="I1051" t="s">
        <v>1049</v>
      </c>
      <c r="J1051" t="s">
        <v>425</v>
      </c>
      <c r="K1051">
        <v>1</v>
      </c>
      <c r="L1051">
        <v>399</v>
      </c>
      <c r="N1051" t="s">
        <v>877</v>
      </c>
      <c r="P1051" s="6">
        <v>1547</v>
      </c>
      <c r="Q1051" s="6" t="s">
        <v>1960</v>
      </c>
      <c r="R1051" s="6" t="s">
        <v>1961</v>
      </c>
      <c r="T1051" s="6"/>
      <c r="U1051" s="6"/>
      <c r="V1051" s="6"/>
      <c r="W1051" s="6">
        <v>723</v>
      </c>
      <c r="X1051" s="6" t="s">
        <v>4016</v>
      </c>
      <c r="Y1051" s="6"/>
      <c r="Z1051" t="s">
        <v>4013</v>
      </c>
    </row>
    <row r="1052" spans="1:26">
      <c r="A1052" s="1">
        <v>44301</v>
      </c>
      <c r="B1052" s="2">
        <v>202104151269</v>
      </c>
      <c r="C1052" t="s">
        <v>18</v>
      </c>
      <c r="D1052" t="s">
        <v>5423</v>
      </c>
      <c r="E1052" t="s">
        <v>4015</v>
      </c>
      <c r="F1052" t="s">
        <v>19</v>
      </c>
      <c r="G1052" t="s">
        <v>1960</v>
      </c>
      <c r="H1052" s="3" t="s">
        <v>21</v>
      </c>
      <c r="I1052" t="s">
        <v>1301</v>
      </c>
      <c r="J1052" t="s">
        <v>1475</v>
      </c>
      <c r="K1052">
        <v>1</v>
      </c>
      <c r="L1052">
        <v>150</v>
      </c>
      <c r="N1052" t="s">
        <v>22</v>
      </c>
      <c r="P1052" s="6">
        <v>1547</v>
      </c>
      <c r="Q1052" s="6" t="s">
        <v>1960</v>
      </c>
      <c r="R1052" s="6" t="s">
        <v>1961</v>
      </c>
      <c r="T1052" s="6"/>
      <c r="U1052" s="6"/>
      <c r="V1052" s="6"/>
      <c r="W1052" s="6">
        <v>723</v>
      </c>
      <c r="X1052" s="6" t="s">
        <v>4016</v>
      </c>
      <c r="Y1052" s="6"/>
      <c r="Z1052" t="s">
        <v>4013</v>
      </c>
    </row>
    <row r="1053" spans="1:26">
      <c r="A1053" s="1">
        <v>44301</v>
      </c>
      <c r="B1053" s="2">
        <v>202104151269</v>
      </c>
      <c r="C1053" t="s">
        <v>18</v>
      </c>
      <c r="D1053" t="s">
        <v>5423</v>
      </c>
      <c r="E1053" t="s">
        <v>4015</v>
      </c>
      <c r="F1053" t="s">
        <v>19</v>
      </c>
      <c r="G1053" t="s">
        <v>1960</v>
      </c>
      <c r="H1053" s="3" t="s">
        <v>33</v>
      </c>
      <c r="I1053" t="s">
        <v>1304</v>
      </c>
      <c r="J1053" t="s">
        <v>1475</v>
      </c>
      <c r="K1053">
        <v>1</v>
      </c>
      <c r="L1053">
        <v>150</v>
      </c>
      <c r="N1053" t="s">
        <v>34</v>
      </c>
      <c r="P1053" s="6">
        <v>1547</v>
      </c>
      <c r="Q1053" s="6" t="s">
        <v>1960</v>
      </c>
      <c r="R1053" s="6" t="s">
        <v>1961</v>
      </c>
      <c r="T1053" s="6"/>
      <c r="U1053" s="6"/>
      <c r="V1053" s="6"/>
      <c r="W1053" s="6">
        <v>723</v>
      </c>
      <c r="X1053" s="6" t="s">
        <v>4016</v>
      </c>
      <c r="Y1053" s="6"/>
      <c r="Z1053" t="s">
        <v>4013</v>
      </c>
    </row>
    <row r="1054" spans="1:26">
      <c r="A1054" s="1">
        <v>44301</v>
      </c>
      <c r="B1054" s="2">
        <v>202104151269</v>
      </c>
      <c r="C1054" t="s">
        <v>18</v>
      </c>
      <c r="D1054" t="s">
        <v>5423</v>
      </c>
      <c r="E1054" t="s">
        <v>4015</v>
      </c>
      <c r="F1054" t="s">
        <v>19</v>
      </c>
      <c r="G1054" t="s">
        <v>1960</v>
      </c>
      <c r="H1054" s="3" t="s">
        <v>35</v>
      </c>
      <c r="I1054" t="s">
        <v>1384</v>
      </c>
      <c r="J1054" t="s">
        <v>1475</v>
      </c>
      <c r="K1054">
        <v>1</v>
      </c>
      <c r="L1054">
        <v>150</v>
      </c>
      <c r="N1054" t="s">
        <v>36</v>
      </c>
      <c r="P1054" s="6">
        <v>1547</v>
      </c>
      <c r="Q1054" s="6" t="s">
        <v>1960</v>
      </c>
      <c r="R1054" s="6" t="s">
        <v>1961</v>
      </c>
      <c r="T1054" s="6"/>
      <c r="U1054" s="6"/>
      <c r="V1054" s="6"/>
      <c r="W1054" s="6">
        <v>723</v>
      </c>
      <c r="X1054" s="6" t="s">
        <v>4016</v>
      </c>
      <c r="Y1054" s="6"/>
      <c r="Z1054" t="s">
        <v>4013</v>
      </c>
    </row>
    <row r="1055" spans="1:26">
      <c r="A1055" s="1">
        <v>44301</v>
      </c>
      <c r="B1055" s="2">
        <v>202104151269</v>
      </c>
      <c r="C1055" t="s">
        <v>18</v>
      </c>
      <c r="D1055" t="s">
        <v>5423</v>
      </c>
      <c r="E1055" t="s">
        <v>4015</v>
      </c>
      <c r="F1055" t="s">
        <v>19</v>
      </c>
      <c r="G1055" t="s">
        <v>1960</v>
      </c>
      <c r="H1055" s="3">
        <v>4714781020282</v>
      </c>
      <c r="I1055" t="s">
        <v>2424</v>
      </c>
      <c r="J1055" t="s">
        <v>425</v>
      </c>
      <c r="K1055">
        <v>1</v>
      </c>
      <c r="L1055">
        <v>299</v>
      </c>
      <c r="N1055" t="s">
        <v>1913</v>
      </c>
      <c r="P1055" s="6">
        <v>1547</v>
      </c>
      <c r="Q1055" s="6" t="s">
        <v>1960</v>
      </c>
      <c r="R1055" s="6" t="s">
        <v>1961</v>
      </c>
      <c r="T1055" s="6"/>
      <c r="U1055" s="6"/>
      <c r="V1055" s="6"/>
      <c r="W1055" s="6">
        <v>723</v>
      </c>
      <c r="X1055" s="6" t="s">
        <v>4016</v>
      </c>
      <c r="Y1055" s="6"/>
      <c r="Z1055" t="s">
        <v>4013</v>
      </c>
    </row>
    <row r="1056" spans="1:26">
      <c r="A1056" s="1">
        <v>44301</v>
      </c>
      <c r="B1056" s="2">
        <v>202104151269</v>
      </c>
      <c r="C1056" t="s">
        <v>18</v>
      </c>
      <c r="D1056" t="s">
        <v>5423</v>
      </c>
      <c r="E1056" t="s">
        <v>4015</v>
      </c>
      <c r="F1056" t="s">
        <v>19</v>
      </c>
      <c r="G1056" t="s">
        <v>1960</v>
      </c>
      <c r="H1056" s="3" t="s">
        <v>1887</v>
      </c>
      <c r="J1056" t="s">
        <v>425</v>
      </c>
      <c r="K1056">
        <v>1</v>
      </c>
      <c r="L1056">
        <v>0</v>
      </c>
      <c r="N1056" t="s">
        <v>1888</v>
      </c>
      <c r="P1056" s="6">
        <v>1547</v>
      </c>
      <c r="Q1056" s="6" t="s">
        <v>1960</v>
      </c>
      <c r="R1056" s="6" t="s">
        <v>1961</v>
      </c>
      <c r="T1056" s="6"/>
      <c r="U1056" s="6"/>
      <c r="V1056" s="6"/>
      <c r="W1056" s="6">
        <v>723</v>
      </c>
      <c r="X1056" s="6" t="s">
        <v>4016</v>
      </c>
      <c r="Y1056" s="6"/>
      <c r="Z1056" t="s">
        <v>4013</v>
      </c>
    </row>
    <row r="1057" spans="1:26">
      <c r="A1057" s="1">
        <v>44301</v>
      </c>
      <c r="B1057" s="2">
        <v>202104151269</v>
      </c>
      <c r="C1057" t="s">
        <v>18</v>
      </c>
      <c r="D1057" t="s">
        <v>5423</v>
      </c>
      <c r="E1057" t="s">
        <v>4015</v>
      </c>
      <c r="F1057" t="s">
        <v>19</v>
      </c>
      <c r="G1057" t="s">
        <v>1960</v>
      </c>
      <c r="H1057" s="3" t="s">
        <v>1740</v>
      </c>
      <c r="J1057" t="s">
        <v>425</v>
      </c>
      <c r="K1057">
        <v>1</v>
      </c>
      <c r="L1057">
        <v>0</v>
      </c>
      <c r="N1057" t="s">
        <v>1741</v>
      </c>
      <c r="P1057" s="6">
        <v>1547</v>
      </c>
      <c r="Q1057" s="6" t="s">
        <v>1960</v>
      </c>
      <c r="R1057" s="6" t="s">
        <v>1961</v>
      </c>
      <c r="T1057" s="6"/>
      <c r="U1057" s="6"/>
      <c r="V1057" s="6"/>
      <c r="W1057" s="6">
        <v>723</v>
      </c>
      <c r="X1057" s="6" t="s">
        <v>4016</v>
      </c>
      <c r="Y1057" s="6"/>
      <c r="Z1057" t="s">
        <v>4013</v>
      </c>
    </row>
    <row r="1058" spans="1:26">
      <c r="A1058" s="1">
        <v>44301</v>
      </c>
      <c r="B1058" s="2">
        <v>202104151270</v>
      </c>
      <c r="C1058" t="s">
        <v>18</v>
      </c>
      <c r="D1058" t="s">
        <v>5424</v>
      </c>
      <c r="E1058" t="s">
        <v>4020</v>
      </c>
      <c r="F1058" t="s">
        <v>19</v>
      </c>
      <c r="G1058" t="s">
        <v>1940</v>
      </c>
      <c r="H1058" s="3">
        <v>4714781024723</v>
      </c>
      <c r="I1058" t="s">
        <v>1301</v>
      </c>
      <c r="J1058" t="s">
        <v>425</v>
      </c>
      <c r="K1058">
        <v>5</v>
      </c>
      <c r="L1058">
        <v>1206</v>
      </c>
      <c r="N1058" t="s">
        <v>1525</v>
      </c>
      <c r="P1058" s="6">
        <v>3897</v>
      </c>
      <c r="Q1058" s="6" t="s">
        <v>1940</v>
      </c>
      <c r="R1058" s="6" t="s">
        <v>1048</v>
      </c>
      <c r="T1058" s="6"/>
      <c r="U1058" s="6"/>
      <c r="V1058" s="6"/>
      <c r="W1058" s="6">
        <v>231</v>
      </c>
      <c r="X1058" s="6" t="s">
        <v>4021</v>
      </c>
      <c r="Y1058" s="6"/>
      <c r="Z1058" t="s">
        <v>4018</v>
      </c>
    </row>
    <row r="1059" spans="1:26">
      <c r="A1059" s="1">
        <v>44301</v>
      </c>
      <c r="B1059" s="2">
        <v>202104151270</v>
      </c>
      <c r="C1059" t="s">
        <v>18</v>
      </c>
      <c r="D1059" t="s">
        <v>5424</v>
      </c>
      <c r="E1059" t="s">
        <v>4020</v>
      </c>
      <c r="F1059" t="s">
        <v>19</v>
      </c>
      <c r="G1059" t="s">
        <v>1940</v>
      </c>
      <c r="H1059" s="3">
        <v>4714781024730</v>
      </c>
      <c r="I1059" t="s">
        <v>1230</v>
      </c>
      <c r="J1059" t="s">
        <v>425</v>
      </c>
      <c r="K1059">
        <v>3</v>
      </c>
      <c r="L1059">
        <v>897</v>
      </c>
      <c r="N1059" t="s">
        <v>1500</v>
      </c>
      <c r="P1059" s="6">
        <v>3897</v>
      </c>
      <c r="Q1059" s="6" t="s">
        <v>1940</v>
      </c>
      <c r="R1059" s="6" t="s">
        <v>1048</v>
      </c>
      <c r="T1059" s="6"/>
      <c r="U1059" s="6"/>
      <c r="V1059" s="6"/>
      <c r="W1059" s="6">
        <v>231</v>
      </c>
      <c r="X1059" s="6" t="s">
        <v>4021</v>
      </c>
      <c r="Y1059" s="6"/>
      <c r="Z1059" t="s">
        <v>4018</v>
      </c>
    </row>
    <row r="1060" spans="1:26">
      <c r="A1060" s="1">
        <v>44301</v>
      </c>
      <c r="B1060" s="2">
        <v>202104151270</v>
      </c>
      <c r="C1060" t="s">
        <v>18</v>
      </c>
      <c r="D1060" t="s">
        <v>5424</v>
      </c>
      <c r="E1060" t="s">
        <v>4020</v>
      </c>
      <c r="F1060" t="s">
        <v>19</v>
      </c>
      <c r="G1060" t="s">
        <v>1940</v>
      </c>
      <c r="H1060" s="3">
        <v>4714781024716</v>
      </c>
      <c r="I1060" t="s">
        <v>1230</v>
      </c>
      <c r="J1060" t="s">
        <v>425</v>
      </c>
      <c r="K1060">
        <v>3</v>
      </c>
      <c r="L1060">
        <v>897</v>
      </c>
      <c r="N1060" t="s">
        <v>1515</v>
      </c>
      <c r="P1060" s="6">
        <v>3897</v>
      </c>
      <c r="Q1060" s="6" t="s">
        <v>1940</v>
      </c>
      <c r="R1060" s="6" t="s">
        <v>1048</v>
      </c>
      <c r="T1060" s="6"/>
      <c r="U1060" s="6"/>
      <c r="V1060" s="6"/>
      <c r="W1060" s="6">
        <v>231</v>
      </c>
      <c r="X1060" s="6" t="s">
        <v>4021</v>
      </c>
      <c r="Y1060" s="6"/>
      <c r="Z1060" t="s">
        <v>4018</v>
      </c>
    </row>
    <row r="1061" spans="1:26">
      <c r="A1061" s="1">
        <v>44301</v>
      </c>
      <c r="B1061" s="2">
        <v>202104151270</v>
      </c>
      <c r="C1061" t="s">
        <v>18</v>
      </c>
      <c r="D1061" t="s">
        <v>5424</v>
      </c>
      <c r="E1061" t="s">
        <v>4020</v>
      </c>
      <c r="F1061" t="s">
        <v>19</v>
      </c>
      <c r="G1061" t="s">
        <v>1940</v>
      </c>
      <c r="H1061" s="3">
        <v>4714781020282</v>
      </c>
      <c r="I1061" t="s">
        <v>2424</v>
      </c>
      <c r="J1061" t="s">
        <v>425</v>
      </c>
      <c r="K1061">
        <v>3</v>
      </c>
      <c r="L1061">
        <v>897</v>
      </c>
      <c r="N1061" t="s">
        <v>1913</v>
      </c>
      <c r="P1061" s="6">
        <v>3897</v>
      </c>
      <c r="Q1061" s="6" t="s">
        <v>1940</v>
      </c>
      <c r="R1061" s="6" t="s">
        <v>1048</v>
      </c>
      <c r="T1061" s="6"/>
      <c r="U1061" s="6"/>
      <c r="V1061" s="6"/>
      <c r="W1061" s="6">
        <v>231</v>
      </c>
      <c r="X1061" s="6" t="s">
        <v>4021</v>
      </c>
      <c r="Y1061" s="6"/>
      <c r="Z1061" t="s">
        <v>4018</v>
      </c>
    </row>
    <row r="1062" spans="1:26">
      <c r="A1062" s="1">
        <v>44301</v>
      </c>
      <c r="B1062" s="2">
        <v>202104151270</v>
      </c>
      <c r="C1062" t="s">
        <v>18</v>
      </c>
      <c r="D1062" t="s">
        <v>5424</v>
      </c>
      <c r="E1062" t="s">
        <v>4020</v>
      </c>
      <c r="F1062" t="s">
        <v>19</v>
      </c>
      <c r="G1062" t="s">
        <v>1940</v>
      </c>
      <c r="H1062" s="3" t="s">
        <v>1740</v>
      </c>
      <c r="J1062" t="s">
        <v>425</v>
      </c>
      <c r="K1062">
        <v>1</v>
      </c>
      <c r="L1062">
        <v>0</v>
      </c>
      <c r="N1062" t="s">
        <v>1741</v>
      </c>
      <c r="P1062" s="6">
        <v>3897</v>
      </c>
      <c r="Q1062" s="6" t="s">
        <v>1940</v>
      </c>
      <c r="R1062" s="6" t="s">
        <v>1048</v>
      </c>
      <c r="T1062" s="6"/>
      <c r="U1062" s="6"/>
      <c r="V1062" s="6"/>
      <c r="W1062" s="6">
        <v>231</v>
      </c>
      <c r="X1062" s="6" t="s">
        <v>4021</v>
      </c>
      <c r="Y1062" s="6"/>
      <c r="Z1062" t="s">
        <v>4018</v>
      </c>
    </row>
    <row r="1063" spans="1:26">
      <c r="A1063" s="1">
        <v>44301</v>
      </c>
      <c r="B1063" s="2">
        <v>202104151270</v>
      </c>
      <c r="C1063" t="s">
        <v>18</v>
      </c>
      <c r="D1063" t="s">
        <v>5424</v>
      </c>
      <c r="E1063" t="s">
        <v>4020</v>
      </c>
      <c r="F1063" t="s">
        <v>19</v>
      </c>
      <c r="G1063" t="s">
        <v>1940</v>
      </c>
      <c r="H1063" s="3" t="s">
        <v>1740</v>
      </c>
      <c r="J1063" t="s">
        <v>425</v>
      </c>
      <c r="K1063">
        <v>1</v>
      </c>
      <c r="L1063">
        <v>0</v>
      </c>
      <c r="N1063" t="s">
        <v>1741</v>
      </c>
      <c r="P1063" s="6">
        <v>3897</v>
      </c>
      <c r="Q1063" s="6" t="s">
        <v>1940</v>
      </c>
      <c r="R1063" s="6" t="s">
        <v>1048</v>
      </c>
      <c r="T1063" s="6"/>
      <c r="U1063" s="6"/>
      <c r="V1063" s="6"/>
      <c r="W1063" s="6">
        <v>231</v>
      </c>
      <c r="X1063" s="6" t="s">
        <v>4021</v>
      </c>
      <c r="Y1063" s="6"/>
      <c r="Z1063" t="s">
        <v>4018</v>
      </c>
    </row>
    <row r="1064" spans="1:26">
      <c r="A1064" s="1">
        <v>44301</v>
      </c>
      <c r="B1064" s="2">
        <v>202104151270</v>
      </c>
      <c r="C1064" t="s">
        <v>18</v>
      </c>
      <c r="D1064" t="s">
        <v>5424</v>
      </c>
      <c r="E1064" t="s">
        <v>4020</v>
      </c>
      <c r="F1064" t="s">
        <v>19</v>
      </c>
      <c r="G1064" t="s">
        <v>1940</v>
      </c>
      <c r="H1064" s="3" t="s">
        <v>1810</v>
      </c>
      <c r="J1064" t="s">
        <v>425</v>
      </c>
      <c r="K1064">
        <v>1</v>
      </c>
      <c r="L1064">
        <v>0</v>
      </c>
      <c r="N1064" t="s">
        <v>1811</v>
      </c>
      <c r="P1064" s="6">
        <v>3897</v>
      </c>
      <c r="Q1064" s="6" t="s">
        <v>1940</v>
      </c>
      <c r="R1064" s="6" t="s">
        <v>1048</v>
      </c>
      <c r="T1064" s="6"/>
      <c r="U1064" s="6"/>
      <c r="V1064" s="6"/>
      <c r="W1064" s="6">
        <v>231</v>
      </c>
      <c r="X1064" s="6" t="s">
        <v>4021</v>
      </c>
      <c r="Y1064" s="6"/>
      <c r="Z1064" t="s">
        <v>4018</v>
      </c>
    </row>
    <row r="1065" spans="1:26">
      <c r="A1065" s="1">
        <v>44301</v>
      </c>
      <c r="B1065" s="2">
        <v>202104151271</v>
      </c>
      <c r="C1065" t="s">
        <v>18</v>
      </c>
      <c r="D1065" t="s">
        <v>5425</v>
      </c>
      <c r="E1065" t="s">
        <v>4025</v>
      </c>
      <c r="F1065" t="s">
        <v>19</v>
      </c>
      <c r="G1065" t="s">
        <v>1476</v>
      </c>
      <c r="H1065" s="3">
        <v>4714781020954</v>
      </c>
      <c r="I1065" t="s">
        <v>1468</v>
      </c>
      <c r="J1065" t="s">
        <v>1475</v>
      </c>
      <c r="K1065">
        <v>1</v>
      </c>
      <c r="L1065">
        <v>121</v>
      </c>
      <c r="N1065" t="s">
        <v>337</v>
      </c>
      <c r="P1065" s="6">
        <v>1031</v>
      </c>
      <c r="Q1065" s="6" t="s">
        <v>1476</v>
      </c>
      <c r="R1065" s="6" t="s">
        <v>1477</v>
      </c>
      <c r="T1065" s="6">
        <v>189112</v>
      </c>
      <c r="U1065" s="6" t="s">
        <v>2419</v>
      </c>
      <c r="V1065" s="6" t="s">
        <v>2420</v>
      </c>
      <c r="W1065" s="6"/>
      <c r="X1065" s="6"/>
      <c r="Y1065" s="6"/>
      <c r="Z1065" t="s">
        <v>4023</v>
      </c>
    </row>
    <row r="1066" spans="1:26">
      <c r="A1066" s="1">
        <v>44301</v>
      </c>
      <c r="B1066" s="2">
        <v>202104151271</v>
      </c>
      <c r="C1066" t="s">
        <v>18</v>
      </c>
      <c r="D1066" t="s">
        <v>5425</v>
      </c>
      <c r="E1066" t="s">
        <v>4025</v>
      </c>
      <c r="F1066" t="s">
        <v>19</v>
      </c>
      <c r="G1066" t="s">
        <v>1476</v>
      </c>
      <c r="H1066" s="3">
        <v>4714781020794</v>
      </c>
      <c r="I1066" t="s">
        <v>135</v>
      </c>
      <c r="J1066" t="s">
        <v>1475</v>
      </c>
      <c r="K1066">
        <v>1</v>
      </c>
      <c r="L1066">
        <v>108</v>
      </c>
      <c r="N1066" t="s">
        <v>339</v>
      </c>
      <c r="P1066" s="6">
        <v>1031</v>
      </c>
      <c r="Q1066" s="6" t="s">
        <v>1476</v>
      </c>
      <c r="R1066" s="6" t="s">
        <v>1477</v>
      </c>
      <c r="T1066" s="6">
        <v>189112</v>
      </c>
      <c r="U1066" s="6" t="s">
        <v>2419</v>
      </c>
      <c r="V1066" s="6" t="s">
        <v>2420</v>
      </c>
      <c r="W1066" s="6"/>
      <c r="X1066" s="6"/>
      <c r="Y1066" s="6"/>
      <c r="Z1066" t="s">
        <v>4023</v>
      </c>
    </row>
    <row r="1067" spans="1:26">
      <c r="A1067" s="1">
        <v>44301</v>
      </c>
      <c r="B1067" s="2">
        <v>202104151271</v>
      </c>
      <c r="C1067" t="s">
        <v>18</v>
      </c>
      <c r="D1067" t="s">
        <v>5425</v>
      </c>
      <c r="E1067" t="s">
        <v>4025</v>
      </c>
      <c r="F1067" t="s">
        <v>19</v>
      </c>
      <c r="G1067" t="s">
        <v>1476</v>
      </c>
      <c r="H1067" s="3">
        <v>4714781020800</v>
      </c>
      <c r="I1067" t="s">
        <v>859</v>
      </c>
      <c r="J1067" t="s">
        <v>1475</v>
      </c>
      <c r="K1067">
        <v>1</v>
      </c>
      <c r="L1067">
        <v>107</v>
      </c>
      <c r="N1067" t="s">
        <v>341</v>
      </c>
      <c r="P1067" s="6">
        <v>1031</v>
      </c>
      <c r="Q1067" s="6" t="s">
        <v>1476</v>
      </c>
      <c r="R1067" s="6" t="s">
        <v>1477</v>
      </c>
      <c r="T1067" s="6">
        <v>189112</v>
      </c>
      <c r="U1067" s="6" t="s">
        <v>2419</v>
      </c>
      <c r="V1067" s="6" t="s">
        <v>2420</v>
      </c>
      <c r="W1067" s="6"/>
      <c r="X1067" s="6"/>
      <c r="Y1067" s="6"/>
      <c r="Z1067" t="s">
        <v>4023</v>
      </c>
    </row>
    <row r="1068" spans="1:26">
      <c r="A1068" s="1">
        <v>44301</v>
      </c>
      <c r="B1068" s="2">
        <v>202104151271</v>
      </c>
      <c r="C1068" t="s">
        <v>18</v>
      </c>
      <c r="D1068" t="s">
        <v>5425</v>
      </c>
      <c r="E1068" t="s">
        <v>4025</v>
      </c>
      <c r="F1068" t="s">
        <v>19</v>
      </c>
      <c r="G1068" t="s">
        <v>1476</v>
      </c>
      <c r="H1068" s="3">
        <v>4714781021029</v>
      </c>
      <c r="I1068" t="s">
        <v>1308</v>
      </c>
      <c r="J1068" t="s">
        <v>1475</v>
      </c>
      <c r="K1068">
        <v>2</v>
      </c>
      <c r="L1068">
        <v>266</v>
      </c>
      <c r="N1068" t="s">
        <v>940</v>
      </c>
      <c r="P1068" s="6">
        <v>1031</v>
      </c>
      <c r="Q1068" s="6" t="s">
        <v>1476</v>
      </c>
      <c r="R1068" s="6" t="s">
        <v>1477</v>
      </c>
      <c r="T1068" s="6">
        <v>189112</v>
      </c>
      <c r="U1068" s="6" t="s">
        <v>2419</v>
      </c>
      <c r="V1068" s="6" t="s">
        <v>2420</v>
      </c>
      <c r="W1068" s="6"/>
      <c r="X1068" s="6"/>
      <c r="Y1068" s="6"/>
      <c r="Z1068" t="s">
        <v>4023</v>
      </c>
    </row>
    <row r="1069" spans="1:26">
      <c r="A1069" s="1">
        <v>44301</v>
      </c>
      <c r="B1069" s="2">
        <v>202104151271</v>
      </c>
      <c r="C1069" t="s">
        <v>18</v>
      </c>
      <c r="D1069" t="s">
        <v>5425</v>
      </c>
      <c r="E1069" t="s">
        <v>4025</v>
      </c>
      <c r="F1069" t="s">
        <v>19</v>
      </c>
      <c r="G1069" t="s">
        <v>1476</v>
      </c>
      <c r="H1069" s="3" t="s">
        <v>420</v>
      </c>
      <c r="I1069" t="s">
        <v>1385</v>
      </c>
      <c r="J1069" t="s">
        <v>1475</v>
      </c>
      <c r="K1069">
        <v>1</v>
      </c>
      <c r="L1069">
        <v>133</v>
      </c>
      <c r="N1069" t="s">
        <v>941</v>
      </c>
      <c r="P1069" s="6">
        <v>1031</v>
      </c>
      <c r="Q1069" s="6" t="s">
        <v>1476</v>
      </c>
      <c r="R1069" s="6" t="s">
        <v>1477</v>
      </c>
      <c r="T1069" s="6">
        <v>189112</v>
      </c>
      <c r="U1069" s="6" t="s">
        <v>2419</v>
      </c>
      <c r="V1069" s="6" t="s">
        <v>2420</v>
      </c>
      <c r="W1069" s="6"/>
      <c r="X1069" s="6"/>
      <c r="Y1069" s="6"/>
      <c r="Z1069" t="s">
        <v>4023</v>
      </c>
    </row>
    <row r="1070" spans="1:26">
      <c r="A1070" s="1">
        <v>44301</v>
      </c>
      <c r="B1070" s="2">
        <v>202104151271</v>
      </c>
      <c r="C1070" t="s">
        <v>18</v>
      </c>
      <c r="D1070" t="s">
        <v>5425</v>
      </c>
      <c r="E1070" t="s">
        <v>4025</v>
      </c>
      <c r="F1070" t="s">
        <v>19</v>
      </c>
      <c r="G1070" t="s">
        <v>1476</v>
      </c>
      <c r="H1070" s="3">
        <v>4714781020817</v>
      </c>
      <c r="I1070" t="s">
        <v>859</v>
      </c>
      <c r="J1070" t="s">
        <v>425</v>
      </c>
      <c r="K1070">
        <v>1</v>
      </c>
      <c r="L1070">
        <v>128</v>
      </c>
      <c r="N1070" t="s">
        <v>1967</v>
      </c>
      <c r="P1070" s="6">
        <v>1031</v>
      </c>
      <c r="Q1070" s="6" t="s">
        <v>1476</v>
      </c>
      <c r="R1070" s="6" t="s">
        <v>1477</v>
      </c>
      <c r="T1070" s="6">
        <v>189112</v>
      </c>
      <c r="U1070" s="6" t="s">
        <v>2419</v>
      </c>
      <c r="V1070" s="6" t="s">
        <v>2420</v>
      </c>
      <c r="W1070" s="6"/>
      <c r="X1070" s="6"/>
      <c r="Y1070" s="6"/>
      <c r="Z1070" t="s">
        <v>4023</v>
      </c>
    </row>
    <row r="1071" spans="1:26">
      <c r="A1071" s="1">
        <v>44301</v>
      </c>
      <c r="B1071" s="2">
        <v>202104151271</v>
      </c>
      <c r="C1071" t="s">
        <v>18</v>
      </c>
      <c r="D1071" t="s">
        <v>5425</v>
      </c>
      <c r="E1071" t="s">
        <v>4025</v>
      </c>
      <c r="F1071" t="s">
        <v>19</v>
      </c>
      <c r="G1071" t="s">
        <v>1476</v>
      </c>
      <c r="H1071" s="3">
        <v>4714781020466</v>
      </c>
      <c r="I1071" t="s">
        <v>1301</v>
      </c>
      <c r="J1071" t="s">
        <v>425</v>
      </c>
      <c r="K1071">
        <v>1</v>
      </c>
      <c r="L1071">
        <v>168</v>
      </c>
      <c r="N1071" t="s">
        <v>1981</v>
      </c>
      <c r="P1071" s="6">
        <v>1031</v>
      </c>
      <c r="Q1071" s="6" t="s">
        <v>1476</v>
      </c>
      <c r="R1071" s="6" t="s">
        <v>1477</v>
      </c>
      <c r="T1071" s="6">
        <v>189112</v>
      </c>
      <c r="U1071" s="6" t="s">
        <v>2419</v>
      </c>
      <c r="V1071" s="6" t="s">
        <v>2420</v>
      </c>
      <c r="W1071" s="6"/>
      <c r="X1071" s="6"/>
      <c r="Y1071" s="6"/>
      <c r="Z1071" t="s">
        <v>4023</v>
      </c>
    </row>
    <row r="1072" spans="1:26">
      <c r="A1072" s="1">
        <v>44301</v>
      </c>
      <c r="B1072" s="2">
        <v>202104151271</v>
      </c>
      <c r="C1072" t="s">
        <v>18</v>
      </c>
      <c r="D1072" t="s">
        <v>5425</v>
      </c>
      <c r="E1072" t="s">
        <v>4025</v>
      </c>
      <c r="F1072" t="s">
        <v>19</v>
      </c>
      <c r="G1072" t="s">
        <v>1476</v>
      </c>
      <c r="H1072" s="3" t="s">
        <v>1810</v>
      </c>
      <c r="J1072" t="s">
        <v>425</v>
      </c>
      <c r="K1072">
        <v>1</v>
      </c>
      <c r="L1072">
        <v>0</v>
      </c>
      <c r="N1072" t="s">
        <v>1811</v>
      </c>
      <c r="P1072" s="6">
        <v>1031</v>
      </c>
      <c r="Q1072" s="6" t="s">
        <v>1476</v>
      </c>
      <c r="R1072" s="6" t="s">
        <v>1477</v>
      </c>
      <c r="T1072" s="6">
        <v>189112</v>
      </c>
      <c r="U1072" s="6" t="s">
        <v>2419</v>
      </c>
      <c r="V1072" s="6" t="s">
        <v>2420</v>
      </c>
      <c r="W1072" s="6"/>
      <c r="X1072" s="6"/>
      <c r="Y1072" s="6"/>
      <c r="Z1072" t="s">
        <v>4023</v>
      </c>
    </row>
    <row r="1073" spans="1:26">
      <c r="A1073" s="1">
        <v>44301</v>
      </c>
      <c r="B1073" s="2">
        <v>202104151272</v>
      </c>
      <c r="C1073" t="s">
        <v>18</v>
      </c>
      <c r="D1073" t="s">
        <v>5426</v>
      </c>
      <c r="E1073" t="s">
        <v>4029</v>
      </c>
      <c r="F1073" t="s">
        <v>19</v>
      </c>
      <c r="G1073" t="s">
        <v>1960</v>
      </c>
      <c r="H1073" s="3" t="s">
        <v>126</v>
      </c>
      <c r="I1073" t="s">
        <v>1300</v>
      </c>
      <c r="J1073" t="s">
        <v>1475</v>
      </c>
      <c r="K1073">
        <v>1</v>
      </c>
      <c r="L1073">
        <v>306</v>
      </c>
      <c r="N1073" t="s">
        <v>286</v>
      </c>
      <c r="P1073" s="6">
        <v>1291</v>
      </c>
      <c r="Q1073" s="6" t="s">
        <v>1960</v>
      </c>
      <c r="R1073" s="6" t="s">
        <v>1961</v>
      </c>
      <c r="T1073" s="6"/>
      <c r="U1073" s="6"/>
      <c r="V1073" s="6"/>
      <c r="W1073" s="6">
        <v>413</v>
      </c>
      <c r="X1073" s="6" t="s">
        <v>4030</v>
      </c>
      <c r="Y1073" s="6"/>
      <c r="Z1073" t="s">
        <v>4027</v>
      </c>
    </row>
    <row r="1074" spans="1:26">
      <c r="A1074" s="1">
        <v>44301</v>
      </c>
      <c r="B1074" s="2">
        <v>202104151272</v>
      </c>
      <c r="C1074" t="s">
        <v>18</v>
      </c>
      <c r="D1074" t="s">
        <v>5426</v>
      </c>
      <c r="E1074" t="s">
        <v>4029</v>
      </c>
      <c r="F1074" t="s">
        <v>19</v>
      </c>
      <c r="G1074" t="s">
        <v>1960</v>
      </c>
      <c r="H1074" s="3" t="s">
        <v>129</v>
      </c>
      <c r="I1074" t="s">
        <v>1301</v>
      </c>
      <c r="J1074" t="s">
        <v>1475</v>
      </c>
      <c r="K1074">
        <v>1</v>
      </c>
      <c r="L1074">
        <v>306</v>
      </c>
      <c r="N1074" t="s">
        <v>291</v>
      </c>
      <c r="P1074" s="6">
        <v>1291</v>
      </c>
      <c r="Q1074" s="6" t="s">
        <v>1960</v>
      </c>
      <c r="R1074" s="6" t="s">
        <v>1961</v>
      </c>
      <c r="T1074" s="6"/>
      <c r="U1074" s="6"/>
      <c r="V1074" s="6"/>
      <c r="W1074" s="6">
        <v>413</v>
      </c>
      <c r="X1074" s="6" t="s">
        <v>4030</v>
      </c>
      <c r="Y1074" s="6"/>
      <c r="Z1074" t="s">
        <v>4027</v>
      </c>
    </row>
    <row r="1075" spans="1:26">
      <c r="A1075" s="1">
        <v>44301</v>
      </c>
      <c r="B1075" s="2">
        <v>202104151272</v>
      </c>
      <c r="C1075" t="s">
        <v>18</v>
      </c>
      <c r="D1075" t="s">
        <v>5426</v>
      </c>
      <c r="E1075" t="s">
        <v>4029</v>
      </c>
      <c r="F1075" t="s">
        <v>19</v>
      </c>
      <c r="G1075" t="s">
        <v>1960</v>
      </c>
      <c r="H1075" s="3" t="s">
        <v>128</v>
      </c>
      <c r="I1075" t="s">
        <v>865</v>
      </c>
      <c r="J1075" t="s">
        <v>1475</v>
      </c>
      <c r="K1075">
        <v>1</v>
      </c>
      <c r="L1075">
        <v>140</v>
      </c>
      <c r="N1075" t="s">
        <v>289</v>
      </c>
      <c r="P1075" s="6">
        <v>1291</v>
      </c>
      <c r="Q1075" s="6" t="s">
        <v>1960</v>
      </c>
      <c r="R1075" s="6" t="s">
        <v>1961</v>
      </c>
      <c r="T1075" s="6"/>
      <c r="U1075" s="6"/>
      <c r="V1075" s="6"/>
      <c r="W1075" s="6">
        <v>413</v>
      </c>
      <c r="X1075" s="6" t="s">
        <v>4030</v>
      </c>
      <c r="Y1075" s="6"/>
      <c r="Z1075" t="s">
        <v>4027</v>
      </c>
    </row>
    <row r="1076" spans="1:26">
      <c r="A1076" s="1">
        <v>44301</v>
      </c>
      <c r="B1076" s="2">
        <v>202104151272</v>
      </c>
      <c r="C1076" t="s">
        <v>18</v>
      </c>
      <c r="D1076" t="s">
        <v>5426</v>
      </c>
      <c r="E1076" t="s">
        <v>4029</v>
      </c>
      <c r="F1076" t="s">
        <v>19</v>
      </c>
      <c r="G1076" t="s">
        <v>1960</v>
      </c>
      <c r="H1076" s="3" t="s">
        <v>127</v>
      </c>
      <c r="I1076" t="s">
        <v>1467</v>
      </c>
      <c r="J1076" t="s">
        <v>1475</v>
      </c>
      <c r="K1076">
        <v>1</v>
      </c>
      <c r="L1076">
        <v>140</v>
      </c>
      <c r="N1076" t="s">
        <v>287</v>
      </c>
      <c r="P1076" s="6">
        <v>1291</v>
      </c>
      <c r="Q1076" s="6" t="s">
        <v>1960</v>
      </c>
      <c r="R1076" s="6" t="s">
        <v>1961</v>
      </c>
      <c r="T1076" s="6"/>
      <c r="U1076" s="6"/>
      <c r="V1076" s="6"/>
      <c r="W1076" s="6">
        <v>413</v>
      </c>
      <c r="X1076" s="6" t="s">
        <v>4030</v>
      </c>
      <c r="Y1076" s="6"/>
      <c r="Z1076" t="s">
        <v>4027</v>
      </c>
    </row>
    <row r="1077" spans="1:26">
      <c r="A1077" s="1">
        <v>44301</v>
      </c>
      <c r="B1077" s="2">
        <v>202104151272</v>
      </c>
      <c r="C1077" t="s">
        <v>18</v>
      </c>
      <c r="D1077" t="s">
        <v>5426</v>
      </c>
      <c r="E1077" t="s">
        <v>4029</v>
      </c>
      <c r="F1077" t="s">
        <v>19</v>
      </c>
      <c r="G1077" t="s">
        <v>1960</v>
      </c>
      <c r="H1077" s="3">
        <v>4714781021005</v>
      </c>
      <c r="I1077" t="s">
        <v>1385</v>
      </c>
      <c r="J1077" t="s">
        <v>1475</v>
      </c>
      <c r="K1077">
        <v>1</v>
      </c>
      <c r="L1077">
        <v>133</v>
      </c>
      <c r="N1077" t="s">
        <v>167</v>
      </c>
      <c r="P1077" s="6">
        <v>1291</v>
      </c>
      <c r="Q1077" s="6" t="s">
        <v>1960</v>
      </c>
      <c r="R1077" s="6" t="s">
        <v>1961</v>
      </c>
      <c r="T1077" s="6"/>
      <c r="U1077" s="6"/>
      <c r="V1077" s="6"/>
      <c r="W1077" s="6">
        <v>413</v>
      </c>
      <c r="X1077" s="6" t="s">
        <v>4030</v>
      </c>
      <c r="Y1077" s="6"/>
      <c r="Z1077" t="s">
        <v>4027</v>
      </c>
    </row>
    <row r="1078" spans="1:26">
      <c r="A1078" s="1">
        <v>44301</v>
      </c>
      <c r="B1078" s="2">
        <v>202104151272</v>
      </c>
      <c r="C1078" t="s">
        <v>18</v>
      </c>
      <c r="D1078" t="s">
        <v>5426</v>
      </c>
      <c r="E1078" t="s">
        <v>4029</v>
      </c>
      <c r="F1078" t="s">
        <v>19</v>
      </c>
      <c r="G1078" t="s">
        <v>1960</v>
      </c>
      <c r="H1078" s="3">
        <v>4714781021012</v>
      </c>
      <c r="I1078" t="s">
        <v>1308</v>
      </c>
      <c r="J1078" t="s">
        <v>1475</v>
      </c>
      <c r="K1078">
        <v>1</v>
      </c>
      <c r="L1078">
        <v>133</v>
      </c>
      <c r="N1078" t="s">
        <v>168</v>
      </c>
      <c r="P1078" s="6">
        <v>1291</v>
      </c>
      <c r="Q1078" s="6" t="s">
        <v>1960</v>
      </c>
      <c r="R1078" s="6" t="s">
        <v>1961</v>
      </c>
      <c r="T1078" s="6"/>
      <c r="U1078" s="6"/>
      <c r="V1078" s="6"/>
      <c r="W1078" s="6">
        <v>413</v>
      </c>
      <c r="X1078" s="6" t="s">
        <v>4030</v>
      </c>
      <c r="Y1078" s="6"/>
      <c r="Z1078" t="s">
        <v>4027</v>
      </c>
    </row>
    <row r="1079" spans="1:26">
      <c r="A1079" s="1">
        <v>44301</v>
      </c>
      <c r="B1079" s="2">
        <v>202104151272</v>
      </c>
      <c r="C1079" t="s">
        <v>18</v>
      </c>
      <c r="D1079" t="s">
        <v>5426</v>
      </c>
      <c r="E1079" t="s">
        <v>4029</v>
      </c>
      <c r="F1079" t="s">
        <v>19</v>
      </c>
      <c r="G1079" t="s">
        <v>1960</v>
      </c>
      <c r="H1079" s="3">
        <v>4714781021029</v>
      </c>
      <c r="I1079" t="s">
        <v>1308</v>
      </c>
      <c r="J1079" t="s">
        <v>1475</v>
      </c>
      <c r="K1079">
        <v>1</v>
      </c>
      <c r="L1079">
        <v>133</v>
      </c>
      <c r="N1079" t="s">
        <v>169</v>
      </c>
      <c r="P1079" s="6">
        <v>1291</v>
      </c>
      <c r="Q1079" s="6" t="s">
        <v>1960</v>
      </c>
      <c r="R1079" s="6" t="s">
        <v>1961</v>
      </c>
      <c r="T1079" s="6"/>
      <c r="U1079" s="6"/>
      <c r="V1079" s="6"/>
      <c r="W1079" s="6">
        <v>413</v>
      </c>
      <c r="X1079" s="6" t="s">
        <v>4030</v>
      </c>
      <c r="Y1079" s="6"/>
      <c r="Z1079" t="s">
        <v>4027</v>
      </c>
    </row>
    <row r="1080" spans="1:26">
      <c r="A1080" s="1">
        <v>44301</v>
      </c>
      <c r="B1080" s="2">
        <v>202104151272</v>
      </c>
      <c r="C1080" t="s">
        <v>18</v>
      </c>
      <c r="D1080" t="s">
        <v>5426</v>
      </c>
      <c r="E1080" t="s">
        <v>4029</v>
      </c>
      <c r="F1080" t="s">
        <v>19</v>
      </c>
      <c r="G1080" t="s">
        <v>1960</v>
      </c>
      <c r="H1080" s="3" t="s">
        <v>1810</v>
      </c>
      <c r="J1080" t="s">
        <v>425</v>
      </c>
      <c r="K1080">
        <v>1</v>
      </c>
      <c r="L1080">
        <v>0</v>
      </c>
      <c r="N1080" t="s">
        <v>1811</v>
      </c>
      <c r="P1080" s="6">
        <v>1291</v>
      </c>
      <c r="Q1080" s="6" t="s">
        <v>1960</v>
      </c>
      <c r="R1080" s="6" t="s">
        <v>1961</v>
      </c>
      <c r="T1080" s="6"/>
      <c r="U1080" s="6"/>
      <c r="V1080" s="6"/>
      <c r="W1080" s="6">
        <v>413</v>
      </c>
      <c r="X1080" s="6" t="s">
        <v>4030</v>
      </c>
      <c r="Y1080" s="6"/>
      <c r="Z1080" t="s">
        <v>4027</v>
      </c>
    </row>
    <row r="1081" spans="1:26">
      <c r="A1081" s="1">
        <v>44301</v>
      </c>
      <c r="B1081" s="2">
        <v>202104151273</v>
      </c>
      <c r="C1081" t="s">
        <v>18</v>
      </c>
      <c r="D1081" t="s">
        <v>5427</v>
      </c>
      <c r="E1081" t="s">
        <v>4034</v>
      </c>
      <c r="F1081" t="s">
        <v>19</v>
      </c>
      <c r="G1081" t="s">
        <v>1476</v>
      </c>
      <c r="H1081" s="3">
        <v>4714781021227</v>
      </c>
      <c r="I1081" t="s">
        <v>859</v>
      </c>
      <c r="J1081" t="s">
        <v>1475</v>
      </c>
      <c r="K1081">
        <v>1</v>
      </c>
      <c r="L1081">
        <v>66</v>
      </c>
      <c r="N1081" t="s">
        <v>862</v>
      </c>
      <c r="P1081" s="6">
        <v>264</v>
      </c>
      <c r="Q1081" s="6" t="s">
        <v>1476</v>
      </c>
      <c r="R1081" s="6" t="s">
        <v>1477</v>
      </c>
      <c r="T1081" s="6">
        <v>888549</v>
      </c>
      <c r="U1081" s="6" t="s">
        <v>4035</v>
      </c>
      <c r="V1081" s="6" t="s">
        <v>4036</v>
      </c>
      <c r="W1081" s="6"/>
      <c r="X1081" s="6"/>
      <c r="Y1081" s="6"/>
      <c r="Z1081" t="s">
        <v>4032</v>
      </c>
    </row>
    <row r="1082" spans="1:26">
      <c r="A1082" s="1">
        <v>44301</v>
      </c>
      <c r="B1082" s="2">
        <v>202104151273</v>
      </c>
      <c r="C1082" t="s">
        <v>18</v>
      </c>
      <c r="D1082" t="s">
        <v>5427</v>
      </c>
      <c r="E1082" t="s">
        <v>4034</v>
      </c>
      <c r="F1082" t="s">
        <v>19</v>
      </c>
      <c r="G1082" t="s">
        <v>1476</v>
      </c>
      <c r="H1082" s="3">
        <v>4714781021234</v>
      </c>
      <c r="I1082" t="s">
        <v>1385</v>
      </c>
      <c r="J1082" t="s">
        <v>1475</v>
      </c>
      <c r="K1082">
        <v>1</v>
      </c>
      <c r="L1082">
        <v>66</v>
      </c>
      <c r="N1082" t="s">
        <v>864</v>
      </c>
      <c r="P1082" s="6">
        <v>264</v>
      </c>
      <c r="Q1082" s="6" t="s">
        <v>1476</v>
      </c>
      <c r="R1082" s="6" t="s">
        <v>1477</v>
      </c>
      <c r="T1082" s="6">
        <v>888549</v>
      </c>
      <c r="U1082" s="6" t="s">
        <v>4035</v>
      </c>
      <c r="V1082" s="6" t="s">
        <v>4036</v>
      </c>
      <c r="W1082" s="6"/>
      <c r="X1082" s="6"/>
      <c r="Y1082" s="6"/>
      <c r="Z1082" t="s">
        <v>4032</v>
      </c>
    </row>
    <row r="1083" spans="1:26">
      <c r="A1083" s="1">
        <v>44301</v>
      </c>
      <c r="B1083" s="2">
        <v>202104151273</v>
      </c>
      <c r="C1083" t="s">
        <v>18</v>
      </c>
      <c r="D1083" t="s">
        <v>5427</v>
      </c>
      <c r="E1083" t="s">
        <v>4034</v>
      </c>
      <c r="F1083" t="s">
        <v>19</v>
      </c>
      <c r="G1083" t="s">
        <v>1476</v>
      </c>
      <c r="H1083" s="3">
        <v>4714781021241</v>
      </c>
      <c r="I1083" t="s">
        <v>859</v>
      </c>
      <c r="J1083" t="s">
        <v>1475</v>
      </c>
      <c r="K1083">
        <v>1</v>
      </c>
      <c r="L1083">
        <v>67</v>
      </c>
      <c r="N1083" t="s">
        <v>867</v>
      </c>
      <c r="P1083" s="6">
        <v>264</v>
      </c>
      <c r="Q1083" s="6" t="s">
        <v>1476</v>
      </c>
      <c r="R1083" s="6" t="s">
        <v>1477</v>
      </c>
      <c r="T1083" s="6">
        <v>888549</v>
      </c>
      <c r="U1083" s="6" t="s">
        <v>4035</v>
      </c>
      <c r="V1083" s="6" t="s">
        <v>4036</v>
      </c>
      <c r="W1083" s="6"/>
      <c r="X1083" s="6"/>
      <c r="Y1083" s="6"/>
      <c r="Z1083" t="s">
        <v>4032</v>
      </c>
    </row>
    <row r="1084" spans="1:26">
      <c r="A1084" s="1">
        <v>44301</v>
      </c>
      <c r="B1084" s="2">
        <v>202104151273</v>
      </c>
      <c r="C1084" t="s">
        <v>18</v>
      </c>
      <c r="D1084" t="s">
        <v>5427</v>
      </c>
      <c r="E1084" t="s">
        <v>4034</v>
      </c>
      <c r="F1084" t="s">
        <v>19</v>
      </c>
      <c r="G1084" t="s">
        <v>1476</v>
      </c>
      <c r="H1084" s="3" t="s">
        <v>1474</v>
      </c>
      <c r="J1084" t="s">
        <v>1475</v>
      </c>
      <c r="K1084">
        <v>1</v>
      </c>
      <c r="L1084">
        <v>65</v>
      </c>
      <c r="P1084" s="6"/>
      <c r="Q1084" s="6"/>
      <c r="R1084" s="6"/>
      <c r="T1084" s="6"/>
      <c r="U1084" s="6"/>
      <c r="V1084" s="6"/>
      <c r="W1084" s="6"/>
      <c r="X1084" s="6"/>
      <c r="Y1084" s="6"/>
      <c r="Z1084"/>
    </row>
    <row r="1085" spans="1:26">
      <c r="A1085" s="1">
        <v>44301</v>
      </c>
      <c r="B1085" s="2">
        <v>202104151274</v>
      </c>
      <c r="C1085" t="s">
        <v>18</v>
      </c>
      <c r="D1085" t="s">
        <v>5428</v>
      </c>
      <c r="E1085" t="s">
        <v>4040</v>
      </c>
      <c r="F1085" t="s">
        <v>19</v>
      </c>
      <c r="G1085" t="s">
        <v>1960</v>
      </c>
      <c r="H1085" s="3" t="s">
        <v>21</v>
      </c>
      <c r="I1085" t="s">
        <v>1301</v>
      </c>
      <c r="J1085" t="s">
        <v>1475</v>
      </c>
      <c r="K1085">
        <v>2</v>
      </c>
      <c r="L1085">
        <v>300</v>
      </c>
      <c r="N1085" t="s">
        <v>22</v>
      </c>
      <c r="P1085" s="6">
        <v>900</v>
      </c>
      <c r="Q1085" s="6" t="s">
        <v>1960</v>
      </c>
      <c r="R1085" s="6" t="s">
        <v>1961</v>
      </c>
      <c r="T1085" s="6"/>
      <c r="U1085" s="6"/>
      <c r="V1085" s="6"/>
      <c r="W1085" s="6">
        <v>824</v>
      </c>
      <c r="X1085" s="6" t="s">
        <v>4041</v>
      </c>
      <c r="Y1085" s="6"/>
      <c r="Z1085" t="s">
        <v>4038</v>
      </c>
    </row>
    <row r="1086" spans="1:26">
      <c r="A1086" s="1">
        <v>44301</v>
      </c>
      <c r="B1086" s="2">
        <v>202104151274</v>
      </c>
      <c r="C1086" t="s">
        <v>18</v>
      </c>
      <c r="D1086" t="s">
        <v>5428</v>
      </c>
      <c r="E1086" t="s">
        <v>4040</v>
      </c>
      <c r="F1086" t="s">
        <v>19</v>
      </c>
      <c r="G1086" t="s">
        <v>1960</v>
      </c>
      <c r="H1086" s="3" t="s">
        <v>33</v>
      </c>
      <c r="I1086" t="s">
        <v>1304</v>
      </c>
      <c r="J1086" t="s">
        <v>1475</v>
      </c>
      <c r="K1086">
        <v>2</v>
      </c>
      <c r="L1086">
        <v>300</v>
      </c>
      <c r="N1086" t="s">
        <v>34</v>
      </c>
      <c r="P1086" s="6">
        <v>900</v>
      </c>
      <c r="Q1086" s="6" t="s">
        <v>1960</v>
      </c>
      <c r="R1086" s="6" t="s">
        <v>1961</v>
      </c>
      <c r="T1086" s="6"/>
      <c r="U1086" s="6"/>
      <c r="V1086" s="6"/>
      <c r="W1086" s="6">
        <v>824</v>
      </c>
      <c r="X1086" s="6" t="s">
        <v>4041</v>
      </c>
      <c r="Y1086" s="6"/>
      <c r="Z1086" t="s">
        <v>4038</v>
      </c>
    </row>
    <row r="1087" spans="1:26">
      <c r="A1087" s="1">
        <v>44301</v>
      </c>
      <c r="B1087" s="2">
        <v>202104151274</v>
      </c>
      <c r="C1087" t="s">
        <v>18</v>
      </c>
      <c r="D1087" t="s">
        <v>5428</v>
      </c>
      <c r="E1087" t="s">
        <v>4040</v>
      </c>
      <c r="F1087" t="s">
        <v>19</v>
      </c>
      <c r="G1087" t="s">
        <v>1960</v>
      </c>
      <c r="H1087" s="3" t="s">
        <v>35</v>
      </c>
      <c r="I1087" t="s">
        <v>1384</v>
      </c>
      <c r="J1087" t="s">
        <v>1475</v>
      </c>
      <c r="K1087">
        <v>2</v>
      </c>
      <c r="L1087">
        <v>300</v>
      </c>
      <c r="N1087" t="s">
        <v>36</v>
      </c>
      <c r="P1087" s="6">
        <v>900</v>
      </c>
      <c r="Q1087" s="6" t="s">
        <v>1960</v>
      </c>
      <c r="R1087" s="6" t="s">
        <v>1961</v>
      </c>
      <c r="T1087" s="6"/>
      <c r="U1087" s="6"/>
      <c r="V1087" s="6"/>
      <c r="W1087" s="6">
        <v>824</v>
      </c>
      <c r="X1087" s="6" t="s">
        <v>4041</v>
      </c>
      <c r="Y1087" s="6"/>
      <c r="Z1087" t="s">
        <v>4038</v>
      </c>
    </row>
    <row r="1088" spans="1:26">
      <c r="A1088" s="1">
        <v>44301</v>
      </c>
      <c r="B1088" s="2">
        <v>202104151275</v>
      </c>
      <c r="C1088" t="s">
        <v>18</v>
      </c>
      <c r="D1088" t="s">
        <v>5429</v>
      </c>
      <c r="E1088" t="s">
        <v>4045</v>
      </c>
      <c r="F1088" t="s">
        <v>19</v>
      </c>
      <c r="G1088" t="s">
        <v>1940</v>
      </c>
      <c r="H1088" s="3" t="s">
        <v>437</v>
      </c>
      <c r="J1088" t="s">
        <v>1475</v>
      </c>
      <c r="K1088">
        <v>1</v>
      </c>
      <c r="L1088">
        <v>87</v>
      </c>
      <c r="N1088" t="s">
        <v>438</v>
      </c>
      <c r="P1088" s="6">
        <v>997</v>
      </c>
      <c r="Q1088" s="6" t="s">
        <v>1940</v>
      </c>
      <c r="R1088" s="6" t="s">
        <v>1495</v>
      </c>
      <c r="T1088" s="6"/>
      <c r="U1088" s="6"/>
      <c r="V1088" s="6"/>
      <c r="W1088" s="6">
        <v>221</v>
      </c>
      <c r="X1088" s="6" t="s">
        <v>4046</v>
      </c>
      <c r="Y1088" s="6"/>
      <c r="Z1088" t="s">
        <v>4043</v>
      </c>
    </row>
    <row r="1089" spans="1:26">
      <c r="A1089" s="1">
        <v>44301</v>
      </c>
      <c r="B1089" s="2">
        <v>202104151275</v>
      </c>
      <c r="C1089" t="s">
        <v>18</v>
      </c>
      <c r="D1089" t="s">
        <v>5429</v>
      </c>
      <c r="E1089" t="s">
        <v>4045</v>
      </c>
      <c r="F1089" t="s">
        <v>19</v>
      </c>
      <c r="G1089" t="s">
        <v>1940</v>
      </c>
      <c r="H1089" s="3" t="s">
        <v>443</v>
      </c>
      <c r="J1089" t="s">
        <v>1475</v>
      </c>
      <c r="K1089">
        <v>1</v>
      </c>
      <c r="L1089">
        <v>87</v>
      </c>
      <c r="N1089" t="s">
        <v>444</v>
      </c>
      <c r="P1089" s="6">
        <v>997</v>
      </c>
      <c r="Q1089" s="6" t="s">
        <v>1940</v>
      </c>
      <c r="R1089" s="6" t="s">
        <v>1495</v>
      </c>
      <c r="T1089" s="6"/>
      <c r="U1089" s="6"/>
      <c r="V1089" s="6"/>
      <c r="W1089" s="6">
        <v>221</v>
      </c>
      <c r="X1089" s="6" t="s">
        <v>4046</v>
      </c>
      <c r="Y1089" s="6"/>
      <c r="Z1089" t="s">
        <v>4043</v>
      </c>
    </row>
    <row r="1090" spans="1:26">
      <c r="A1090" s="1">
        <v>44301</v>
      </c>
      <c r="B1090" s="2">
        <v>202104151275</v>
      </c>
      <c r="C1090" t="s">
        <v>18</v>
      </c>
      <c r="D1090" t="s">
        <v>5429</v>
      </c>
      <c r="E1090" t="s">
        <v>4045</v>
      </c>
      <c r="F1090" t="s">
        <v>19</v>
      </c>
      <c r="G1090" t="s">
        <v>1940</v>
      </c>
      <c r="H1090" s="3" t="s">
        <v>452</v>
      </c>
      <c r="I1090" t="s">
        <v>145</v>
      </c>
      <c r="J1090" t="s">
        <v>1475</v>
      </c>
      <c r="K1090">
        <v>1</v>
      </c>
      <c r="L1090">
        <v>43</v>
      </c>
      <c r="N1090" t="s">
        <v>453</v>
      </c>
      <c r="P1090" s="6">
        <v>997</v>
      </c>
      <c r="Q1090" s="6" t="s">
        <v>1940</v>
      </c>
      <c r="R1090" s="6" t="s">
        <v>1495</v>
      </c>
      <c r="T1090" s="6"/>
      <c r="U1090" s="6"/>
      <c r="V1090" s="6"/>
      <c r="W1090" s="6">
        <v>221</v>
      </c>
      <c r="X1090" s="6" t="s">
        <v>4046</v>
      </c>
      <c r="Y1090" s="6"/>
      <c r="Z1090" t="s">
        <v>4043</v>
      </c>
    </row>
    <row r="1091" spans="1:26">
      <c r="A1091" s="1">
        <v>44301</v>
      </c>
      <c r="B1091" s="2">
        <v>202104151275</v>
      </c>
      <c r="C1091" t="s">
        <v>18</v>
      </c>
      <c r="D1091" t="s">
        <v>5429</v>
      </c>
      <c r="E1091" t="s">
        <v>4045</v>
      </c>
      <c r="F1091" t="s">
        <v>19</v>
      </c>
      <c r="G1091" t="s">
        <v>1940</v>
      </c>
      <c r="H1091" s="3">
        <v>4714781020817</v>
      </c>
      <c r="I1091" t="s">
        <v>859</v>
      </c>
      <c r="J1091" t="s">
        <v>1475</v>
      </c>
      <c r="K1091">
        <v>1</v>
      </c>
      <c r="L1091">
        <v>104</v>
      </c>
      <c r="N1091" t="s">
        <v>303</v>
      </c>
      <c r="P1091" s="6">
        <v>997</v>
      </c>
      <c r="Q1091" s="6" t="s">
        <v>1940</v>
      </c>
      <c r="R1091" s="6" t="s">
        <v>1495</v>
      </c>
      <c r="T1091" s="6"/>
      <c r="U1091" s="6"/>
      <c r="V1091" s="6"/>
      <c r="W1091" s="6">
        <v>221</v>
      </c>
      <c r="X1091" s="6" t="s">
        <v>4046</v>
      </c>
      <c r="Y1091" s="6"/>
      <c r="Z1091" t="s">
        <v>4043</v>
      </c>
    </row>
    <row r="1092" spans="1:26">
      <c r="A1092" s="1">
        <v>44301</v>
      </c>
      <c r="B1092" s="2">
        <v>202104151275</v>
      </c>
      <c r="C1092" t="s">
        <v>18</v>
      </c>
      <c r="D1092" t="s">
        <v>5429</v>
      </c>
      <c r="E1092" t="s">
        <v>4045</v>
      </c>
      <c r="F1092" t="s">
        <v>19</v>
      </c>
      <c r="G1092" t="s">
        <v>1940</v>
      </c>
      <c r="H1092" s="3" t="s">
        <v>613</v>
      </c>
      <c r="I1092" t="s">
        <v>125</v>
      </c>
      <c r="J1092" t="s">
        <v>1475</v>
      </c>
      <c r="K1092">
        <v>1</v>
      </c>
      <c r="L1092">
        <v>277</v>
      </c>
      <c r="N1092" t="s">
        <v>326</v>
      </c>
      <c r="P1092" s="6">
        <v>997</v>
      </c>
      <c r="Q1092" s="6" t="s">
        <v>1940</v>
      </c>
      <c r="R1092" s="6" t="s">
        <v>1495</v>
      </c>
      <c r="T1092" s="6"/>
      <c r="U1092" s="6"/>
      <c r="V1092" s="6"/>
      <c r="W1092" s="6">
        <v>221</v>
      </c>
      <c r="X1092" s="6" t="s">
        <v>4046</v>
      </c>
      <c r="Y1092" s="6"/>
      <c r="Z1092" t="s">
        <v>4043</v>
      </c>
    </row>
    <row r="1093" spans="1:26">
      <c r="A1093" s="1">
        <v>44301</v>
      </c>
      <c r="B1093" s="2">
        <v>202104151275</v>
      </c>
      <c r="C1093" t="s">
        <v>18</v>
      </c>
      <c r="D1093" t="s">
        <v>5429</v>
      </c>
      <c r="E1093" t="s">
        <v>4045</v>
      </c>
      <c r="F1093" t="s">
        <v>19</v>
      </c>
      <c r="G1093" t="s">
        <v>1940</v>
      </c>
      <c r="H1093" s="3">
        <v>4714781021005</v>
      </c>
      <c r="I1093" t="s">
        <v>1385</v>
      </c>
      <c r="J1093" t="s">
        <v>1475</v>
      </c>
      <c r="K1093">
        <v>1</v>
      </c>
      <c r="L1093">
        <v>133</v>
      </c>
      <c r="N1093" t="s">
        <v>167</v>
      </c>
      <c r="P1093" s="6">
        <v>997</v>
      </c>
      <c r="Q1093" s="6" t="s">
        <v>1940</v>
      </c>
      <c r="R1093" s="6" t="s">
        <v>1495</v>
      </c>
      <c r="T1093" s="6"/>
      <c r="U1093" s="6"/>
      <c r="V1093" s="6"/>
      <c r="W1093" s="6">
        <v>221</v>
      </c>
      <c r="X1093" s="6" t="s">
        <v>4046</v>
      </c>
      <c r="Y1093" s="6"/>
      <c r="Z1093" t="s">
        <v>4043</v>
      </c>
    </row>
    <row r="1094" spans="1:26">
      <c r="A1094" s="1">
        <v>44301</v>
      </c>
      <c r="B1094" s="2">
        <v>202104151275</v>
      </c>
      <c r="C1094" t="s">
        <v>18</v>
      </c>
      <c r="D1094" t="s">
        <v>5429</v>
      </c>
      <c r="E1094" t="s">
        <v>4045</v>
      </c>
      <c r="F1094" t="s">
        <v>19</v>
      </c>
      <c r="G1094" t="s">
        <v>1940</v>
      </c>
      <c r="H1094" s="3">
        <v>4714781021012</v>
      </c>
      <c r="I1094" t="s">
        <v>1308</v>
      </c>
      <c r="J1094" t="s">
        <v>1475</v>
      </c>
      <c r="K1094">
        <v>1</v>
      </c>
      <c r="L1094">
        <v>133</v>
      </c>
      <c r="N1094" t="s">
        <v>168</v>
      </c>
      <c r="P1094" s="6">
        <v>997</v>
      </c>
      <c r="Q1094" s="6" t="s">
        <v>1940</v>
      </c>
      <c r="R1094" s="6" t="s">
        <v>1495</v>
      </c>
      <c r="T1094" s="6"/>
      <c r="U1094" s="6"/>
      <c r="V1094" s="6"/>
      <c r="W1094" s="6">
        <v>221</v>
      </c>
      <c r="X1094" s="6" t="s">
        <v>4046</v>
      </c>
      <c r="Y1094" s="6"/>
      <c r="Z1094" t="s">
        <v>4043</v>
      </c>
    </row>
    <row r="1095" spans="1:26">
      <c r="A1095" s="1">
        <v>44301</v>
      </c>
      <c r="B1095" s="2">
        <v>202104151275</v>
      </c>
      <c r="C1095" t="s">
        <v>18</v>
      </c>
      <c r="D1095" t="s">
        <v>5429</v>
      </c>
      <c r="E1095" t="s">
        <v>4045</v>
      </c>
      <c r="F1095" t="s">
        <v>19</v>
      </c>
      <c r="G1095" t="s">
        <v>1940</v>
      </c>
      <c r="H1095" s="3">
        <v>4714781021029</v>
      </c>
      <c r="I1095" t="s">
        <v>1308</v>
      </c>
      <c r="J1095" t="s">
        <v>1475</v>
      </c>
      <c r="K1095">
        <v>1</v>
      </c>
      <c r="L1095">
        <v>133</v>
      </c>
      <c r="N1095" t="s">
        <v>169</v>
      </c>
      <c r="P1095" s="6">
        <v>997</v>
      </c>
      <c r="Q1095" s="6" t="s">
        <v>1940</v>
      </c>
      <c r="R1095" s="6" t="s">
        <v>1495</v>
      </c>
      <c r="T1095" s="6"/>
      <c r="U1095" s="6"/>
      <c r="V1095" s="6"/>
      <c r="W1095" s="6">
        <v>221</v>
      </c>
      <c r="X1095" s="6" t="s">
        <v>4046</v>
      </c>
      <c r="Y1095" s="6"/>
      <c r="Z1095" t="s">
        <v>4043</v>
      </c>
    </row>
    <row r="1096" spans="1:26">
      <c r="A1096" s="1">
        <v>44301</v>
      </c>
      <c r="B1096" s="2">
        <v>202104151275</v>
      </c>
      <c r="C1096" t="s">
        <v>18</v>
      </c>
      <c r="D1096" t="s">
        <v>5429</v>
      </c>
      <c r="E1096" t="s">
        <v>4045</v>
      </c>
      <c r="F1096" t="s">
        <v>19</v>
      </c>
      <c r="G1096" t="s">
        <v>1940</v>
      </c>
      <c r="H1096" s="3" t="s">
        <v>1740</v>
      </c>
      <c r="J1096" t="s">
        <v>425</v>
      </c>
      <c r="K1096">
        <v>1</v>
      </c>
      <c r="L1096">
        <v>0</v>
      </c>
      <c r="N1096" t="s">
        <v>1741</v>
      </c>
      <c r="P1096" s="6">
        <v>997</v>
      </c>
      <c r="Q1096" s="6" t="s">
        <v>1940</v>
      </c>
      <c r="R1096" s="6" t="s">
        <v>1495</v>
      </c>
      <c r="T1096" s="6"/>
      <c r="U1096" s="6"/>
      <c r="V1096" s="6"/>
      <c r="W1096" s="6">
        <v>221</v>
      </c>
      <c r="X1096" s="6" t="s">
        <v>4046</v>
      </c>
      <c r="Y1096" s="6"/>
      <c r="Z1096" t="s">
        <v>4043</v>
      </c>
    </row>
    <row r="1097" spans="1:26">
      <c r="A1097" s="1">
        <v>44301</v>
      </c>
      <c r="B1097" s="2">
        <v>202104151276</v>
      </c>
      <c r="C1097" t="s">
        <v>18</v>
      </c>
      <c r="D1097" t="s">
        <v>5430</v>
      </c>
      <c r="E1097" t="s">
        <v>4050</v>
      </c>
      <c r="F1097" t="s">
        <v>19</v>
      </c>
      <c r="G1097" t="s">
        <v>1476</v>
      </c>
      <c r="H1097" s="3">
        <v>4714781021005</v>
      </c>
      <c r="I1097" t="s">
        <v>1385</v>
      </c>
      <c r="J1097" t="s">
        <v>1475</v>
      </c>
      <c r="K1097">
        <v>1</v>
      </c>
      <c r="L1097">
        <v>109</v>
      </c>
      <c r="N1097" t="s">
        <v>167</v>
      </c>
      <c r="P1097" s="6">
        <v>1117</v>
      </c>
      <c r="Q1097" s="6" t="s">
        <v>1476</v>
      </c>
      <c r="R1097" s="6" t="s">
        <v>1477</v>
      </c>
      <c r="T1097" s="6">
        <v>124621</v>
      </c>
      <c r="U1097" s="6" t="s">
        <v>4051</v>
      </c>
      <c r="V1097" s="6" t="s">
        <v>4052</v>
      </c>
      <c r="W1097" s="6"/>
      <c r="X1097" s="6"/>
      <c r="Y1097" s="6"/>
      <c r="Z1097" t="s">
        <v>4048</v>
      </c>
    </row>
    <row r="1098" spans="1:26">
      <c r="A1098" s="1">
        <v>44301</v>
      </c>
      <c r="B1098" s="2">
        <v>202104151276</v>
      </c>
      <c r="C1098" t="s">
        <v>18</v>
      </c>
      <c r="D1098" t="s">
        <v>5430</v>
      </c>
      <c r="E1098" t="s">
        <v>4050</v>
      </c>
      <c r="F1098" t="s">
        <v>19</v>
      </c>
      <c r="G1098" t="s">
        <v>1476</v>
      </c>
      <c r="H1098" s="3">
        <v>4714781021012</v>
      </c>
      <c r="I1098" t="s">
        <v>1308</v>
      </c>
      <c r="J1098" t="s">
        <v>1475</v>
      </c>
      <c r="K1098">
        <v>1</v>
      </c>
      <c r="L1098">
        <v>109</v>
      </c>
      <c r="N1098" t="s">
        <v>168</v>
      </c>
      <c r="P1098" s="6">
        <v>1117</v>
      </c>
      <c r="Q1098" s="6" t="s">
        <v>1476</v>
      </c>
      <c r="R1098" s="6" t="s">
        <v>1477</v>
      </c>
      <c r="T1098" s="6">
        <v>124621</v>
      </c>
      <c r="U1098" s="6" t="s">
        <v>4051</v>
      </c>
      <c r="V1098" s="6" t="s">
        <v>4052</v>
      </c>
      <c r="W1098" s="6"/>
      <c r="X1098" s="6"/>
      <c r="Y1098" s="6"/>
      <c r="Z1098" t="s">
        <v>4048</v>
      </c>
    </row>
    <row r="1099" spans="1:26">
      <c r="A1099" s="1">
        <v>44301</v>
      </c>
      <c r="B1099" s="2">
        <v>202104151276</v>
      </c>
      <c r="C1099" t="s">
        <v>18</v>
      </c>
      <c r="D1099" t="s">
        <v>5430</v>
      </c>
      <c r="E1099" t="s">
        <v>4050</v>
      </c>
      <c r="F1099" t="s">
        <v>19</v>
      </c>
      <c r="G1099" t="s">
        <v>1476</v>
      </c>
      <c r="H1099" s="3">
        <v>4714781021029</v>
      </c>
      <c r="I1099" t="s">
        <v>1308</v>
      </c>
      <c r="J1099" t="s">
        <v>1475</v>
      </c>
      <c r="K1099">
        <v>1</v>
      </c>
      <c r="L1099">
        <v>110</v>
      </c>
      <c r="N1099" t="s">
        <v>169</v>
      </c>
      <c r="P1099" s="6">
        <v>1117</v>
      </c>
      <c r="Q1099" s="6" t="s">
        <v>1476</v>
      </c>
      <c r="R1099" s="6" t="s">
        <v>1477</v>
      </c>
      <c r="T1099" s="6">
        <v>124621</v>
      </c>
      <c r="U1099" s="6" t="s">
        <v>4051</v>
      </c>
      <c r="V1099" s="6" t="s">
        <v>4052</v>
      </c>
      <c r="W1099" s="6"/>
      <c r="X1099" s="6"/>
      <c r="Y1099" s="6"/>
      <c r="Z1099" t="s">
        <v>4048</v>
      </c>
    </row>
    <row r="1100" spans="1:26">
      <c r="A1100" s="1">
        <v>44301</v>
      </c>
      <c r="B1100" s="2">
        <v>202104151276</v>
      </c>
      <c r="C1100" t="s">
        <v>18</v>
      </c>
      <c r="D1100" t="s">
        <v>5430</v>
      </c>
      <c r="E1100" t="s">
        <v>4050</v>
      </c>
      <c r="F1100" t="s">
        <v>19</v>
      </c>
      <c r="G1100" t="s">
        <v>1476</v>
      </c>
      <c r="H1100" s="3">
        <v>4714781020954</v>
      </c>
      <c r="I1100" t="s">
        <v>1468</v>
      </c>
      <c r="J1100" t="s">
        <v>1475</v>
      </c>
      <c r="K1100">
        <v>1</v>
      </c>
      <c r="L1100">
        <v>140</v>
      </c>
      <c r="N1100" t="s">
        <v>337</v>
      </c>
      <c r="P1100" s="6">
        <v>1117</v>
      </c>
      <c r="Q1100" s="6" t="s">
        <v>1476</v>
      </c>
      <c r="R1100" s="6" t="s">
        <v>1477</v>
      </c>
      <c r="T1100" s="6">
        <v>124621</v>
      </c>
      <c r="U1100" s="6" t="s">
        <v>4051</v>
      </c>
      <c r="V1100" s="6" t="s">
        <v>4052</v>
      </c>
      <c r="W1100" s="6"/>
      <c r="X1100" s="6"/>
      <c r="Y1100" s="6"/>
      <c r="Z1100" t="s">
        <v>4048</v>
      </c>
    </row>
    <row r="1101" spans="1:26">
      <c r="A1101" s="1">
        <v>44301</v>
      </c>
      <c r="B1101" s="2">
        <v>202104151276</v>
      </c>
      <c r="C1101" t="s">
        <v>18</v>
      </c>
      <c r="D1101" t="s">
        <v>5430</v>
      </c>
      <c r="E1101" t="s">
        <v>4050</v>
      </c>
      <c r="F1101" t="s">
        <v>19</v>
      </c>
      <c r="G1101" t="s">
        <v>1476</v>
      </c>
      <c r="H1101" s="3">
        <v>4714781020800</v>
      </c>
      <c r="I1101" t="s">
        <v>859</v>
      </c>
      <c r="J1101" t="s">
        <v>1475</v>
      </c>
      <c r="K1101">
        <v>1</v>
      </c>
      <c r="L1101">
        <v>125</v>
      </c>
      <c r="N1101" t="s">
        <v>341</v>
      </c>
      <c r="P1101" s="6">
        <v>1117</v>
      </c>
      <c r="Q1101" s="6" t="s">
        <v>1476</v>
      </c>
      <c r="R1101" s="6" t="s">
        <v>1477</v>
      </c>
      <c r="T1101" s="6">
        <v>124621</v>
      </c>
      <c r="U1101" s="6" t="s">
        <v>4051</v>
      </c>
      <c r="V1101" s="6" t="s">
        <v>4052</v>
      </c>
      <c r="W1101" s="6"/>
      <c r="X1101" s="6"/>
      <c r="Y1101" s="6"/>
      <c r="Z1101" t="s">
        <v>4048</v>
      </c>
    </row>
    <row r="1102" spans="1:26">
      <c r="A1102" s="1">
        <v>44301</v>
      </c>
      <c r="B1102" s="2">
        <v>202104151276</v>
      </c>
      <c r="C1102" t="s">
        <v>18</v>
      </c>
      <c r="D1102" t="s">
        <v>5430</v>
      </c>
      <c r="E1102" t="s">
        <v>4050</v>
      </c>
      <c r="F1102" t="s">
        <v>19</v>
      </c>
      <c r="G1102" t="s">
        <v>1476</v>
      </c>
      <c r="H1102" s="3">
        <v>4714781020817</v>
      </c>
      <c r="I1102" t="s">
        <v>859</v>
      </c>
      <c r="J1102" t="s">
        <v>1475</v>
      </c>
      <c r="K1102">
        <v>1</v>
      </c>
      <c r="L1102">
        <v>125</v>
      </c>
      <c r="N1102" t="s">
        <v>343</v>
      </c>
      <c r="P1102" s="6">
        <v>1117</v>
      </c>
      <c r="Q1102" s="6" t="s">
        <v>1476</v>
      </c>
      <c r="R1102" s="6" t="s">
        <v>1477</v>
      </c>
      <c r="T1102" s="6">
        <v>124621</v>
      </c>
      <c r="U1102" s="6" t="s">
        <v>4051</v>
      </c>
      <c r="V1102" s="6" t="s">
        <v>4052</v>
      </c>
      <c r="W1102" s="6"/>
      <c r="X1102" s="6"/>
      <c r="Y1102" s="6"/>
      <c r="Z1102" t="s">
        <v>4048</v>
      </c>
    </row>
    <row r="1103" spans="1:26">
      <c r="A1103" s="1">
        <v>44301</v>
      </c>
      <c r="B1103" s="2">
        <v>202104151276</v>
      </c>
      <c r="C1103" t="s">
        <v>18</v>
      </c>
      <c r="D1103" t="s">
        <v>5430</v>
      </c>
      <c r="E1103" t="s">
        <v>4050</v>
      </c>
      <c r="F1103" t="s">
        <v>19</v>
      </c>
      <c r="G1103" t="s">
        <v>1476</v>
      </c>
      <c r="H1103" s="3">
        <v>4714781020107</v>
      </c>
      <c r="I1103" t="s">
        <v>1049</v>
      </c>
      <c r="J1103" t="s">
        <v>425</v>
      </c>
      <c r="K1103">
        <v>1</v>
      </c>
      <c r="L1103">
        <v>399</v>
      </c>
      <c r="N1103" t="s">
        <v>877</v>
      </c>
      <c r="P1103" s="6">
        <v>1117</v>
      </c>
      <c r="Q1103" s="6" t="s">
        <v>1476</v>
      </c>
      <c r="R1103" s="6" t="s">
        <v>1477</v>
      </c>
      <c r="T1103" s="6">
        <v>124621</v>
      </c>
      <c r="U1103" s="6" t="s">
        <v>4051</v>
      </c>
      <c r="V1103" s="6" t="s">
        <v>4052</v>
      </c>
      <c r="W1103" s="6"/>
      <c r="X1103" s="6"/>
      <c r="Y1103" s="6"/>
      <c r="Z1103" t="s">
        <v>4048</v>
      </c>
    </row>
    <row r="1104" spans="1:26">
      <c r="A1104" s="1">
        <v>44301</v>
      </c>
      <c r="B1104" s="2">
        <v>202104151276</v>
      </c>
      <c r="C1104" t="s">
        <v>18</v>
      </c>
      <c r="D1104" t="s">
        <v>5430</v>
      </c>
      <c r="E1104" t="s">
        <v>4050</v>
      </c>
      <c r="F1104" t="s">
        <v>19</v>
      </c>
      <c r="G1104" t="s">
        <v>1476</v>
      </c>
      <c r="H1104" s="3" t="s">
        <v>1810</v>
      </c>
      <c r="J1104" t="s">
        <v>425</v>
      </c>
      <c r="K1104">
        <v>1</v>
      </c>
      <c r="L1104">
        <v>0</v>
      </c>
      <c r="N1104" t="s">
        <v>1811</v>
      </c>
      <c r="P1104" s="6">
        <v>1117</v>
      </c>
      <c r="Q1104" s="6" t="s">
        <v>1476</v>
      </c>
      <c r="R1104" s="6" t="s">
        <v>1477</v>
      </c>
      <c r="T1104" s="6">
        <v>124621</v>
      </c>
      <c r="U1104" s="6" t="s">
        <v>4051</v>
      </c>
      <c r="V1104" s="6" t="s">
        <v>4052</v>
      </c>
      <c r="W1104" s="6"/>
      <c r="X1104" s="6"/>
      <c r="Y1104" s="6"/>
      <c r="Z1104" t="s">
        <v>4048</v>
      </c>
    </row>
    <row r="1105" spans="1:26">
      <c r="A1105" s="1">
        <v>44301</v>
      </c>
      <c r="B1105" s="2">
        <v>202104151277</v>
      </c>
      <c r="C1105" t="s">
        <v>18</v>
      </c>
      <c r="D1105" t="s">
        <v>5431</v>
      </c>
      <c r="E1105" t="s">
        <v>4056</v>
      </c>
      <c r="F1105" t="s">
        <v>19</v>
      </c>
      <c r="G1105" t="s">
        <v>1476</v>
      </c>
      <c r="H1105" s="3">
        <v>4714781021005</v>
      </c>
      <c r="I1105" t="s">
        <v>1385</v>
      </c>
      <c r="J1105" t="s">
        <v>1475</v>
      </c>
      <c r="K1105">
        <v>3</v>
      </c>
      <c r="L1105">
        <v>399</v>
      </c>
      <c r="N1105" t="s">
        <v>167</v>
      </c>
      <c r="P1105" s="6">
        <v>464</v>
      </c>
      <c r="Q1105" s="6" t="s">
        <v>1476</v>
      </c>
      <c r="R1105" s="6" t="s">
        <v>1477</v>
      </c>
      <c r="T1105" s="6">
        <v>138561</v>
      </c>
      <c r="U1105" s="6" t="s">
        <v>4057</v>
      </c>
      <c r="V1105" s="6" t="s">
        <v>4058</v>
      </c>
      <c r="W1105" s="6"/>
      <c r="X1105" s="6"/>
      <c r="Y1105" s="6"/>
      <c r="Z1105" t="s">
        <v>4054</v>
      </c>
    </row>
    <row r="1106" spans="1:26">
      <c r="A1106" s="1">
        <v>44301</v>
      </c>
      <c r="B1106" s="2">
        <v>202104151277</v>
      </c>
      <c r="C1106" t="s">
        <v>18</v>
      </c>
      <c r="D1106" t="s">
        <v>5431</v>
      </c>
      <c r="E1106" t="s">
        <v>4056</v>
      </c>
      <c r="F1106" t="s">
        <v>19</v>
      </c>
      <c r="G1106" t="s">
        <v>1476</v>
      </c>
      <c r="H1106" s="3" t="s">
        <v>1474</v>
      </c>
      <c r="J1106" t="s">
        <v>1475</v>
      </c>
      <c r="K1106">
        <v>1</v>
      </c>
      <c r="L1106">
        <v>65</v>
      </c>
      <c r="P1106" s="6"/>
      <c r="Q1106" s="6"/>
      <c r="R1106" s="6"/>
      <c r="T1106" s="6"/>
      <c r="U1106" s="6"/>
      <c r="V1106" s="6"/>
      <c r="W1106" s="6"/>
      <c r="X1106" s="6"/>
      <c r="Y1106" s="6"/>
      <c r="Z1106"/>
    </row>
    <row r="1107" spans="1:26">
      <c r="A1107" s="1">
        <v>44301</v>
      </c>
      <c r="B1107" s="2">
        <v>202104151278</v>
      </c>
      <c r="C1107" t="s">
        <v>18</v>
      </c>
      <c r="D1107" t="s">
        <v>5432</v>
      </c>
      <c r="E1107" t="s">
        <v>4062</v>
      </c>
      <c r="F1107" t="s">
        <v>19</v>
      </c>
      <c r="G1107" t="s">
        <v>1476</v>
      </c>
      <c r="H1107" s="3">
        <v>4714781021029</v>
      </c>
      <c r="I1107" t="s">
        <v>1308</v>
      </c>
      <c r="J1107" t="s">
        <v>1475</v>
      </c>
      <c r="K1107">
        <v>2</v>
      </c>
      <c r="L1107">
        <v>266</v>
      </c>
      <c r="N1107" t="s">
        <v>940</v>
      </c>
      <c r="P1107" s="6">
        <v>464</v>
      </c>
      <c r="Q1107" s="6" t="s">
        <v>1476</v>
      </c>
      <c r="R1107" s="6" t="s">
        <v>1477</v>
      </c>
      <c r="T1107" s="6">
        <v>126742</v>
      </c>
      <c r="U1107" s="6" t="s">
        <v>4063</v>
      </c>
      <c r="V1107" s="6" t="s">
        <v>4064</v>
      </c>
      <c r="W1107" s="6"/>
      <c r="X1107" s="6"/>
      <c r="Y1107" s="6"/>
      <c r="Z1107" t="s">
        <v>4060</v>
      </c>
    </row>
    <row r="1108" spans="1:26">
      <c r="A1108" s="1">
        <v>44301</v>
      </c>
      <c r="B1108" s="2">
        <v>202104151278</v>
      </c>
      <c r="C1108" t="s">
        <v>18</v>
      </c>
      <c r="D1108" t="s">
        <v>5432</v>
      </c>
      <c r="E1108" t="s">
        <v>4062</v>
      </c>
      <c r="F1108" t="s">
        <v>19</v>
      </c>
      <c r="G1108" t="s">
        <v>1476</v>
      </c>
      <c r="H1108" s="3" t="s">
        <v>420</v>
      </c>
      <c r="I1108" t="s">
        <v>1385</v>
      </c>
      <c r="J1108" t="s">
        <v>1475</v>
      </c>
      <c r="K1108">
        <v>1</v>
      </c>
      <c r="L1108">
        <v>133</v>
      </c>
      <c r="N1108" t="s">
        <v>941</v>
      </c>
      <c r="P1108" s="6">
        <v>464</v>
      </c>
      <c r="Q1108" s="6" t="s">
        <v>1476</v>
      </c>
      <c r="R1108" s="6" t="s">
        <v>1477</v>
      </c>
      <c r="T1108" s="6">
        <v>126742</v>
      </c>
      <c r="U1108" s="6" t="s">
        <v>4063</v>
      </c>
      <c r="V1108" s="6" t="s">
        <v>4064</v>
      </c>
      <c r="W1108" s="6"/>
      <c r="X1108" s="6"/>
      <c r="Y1108" s="6"/>
      <c r="Z1108" t="s">
        <v>4060</v>
      </c>
    </row>
    <row r="1109" spans="1:26">
      <c r="A1109" s="1">
        <v>44301</v>
      </c>
      <c r="B1109" s="2">
        <v>202104151278</v>
      </c>
      <c r="C1109" t="s">
        <v>18</v>
      </c>
      <c r="D1109" t="s">
        <v>5432</v>
      </c>
      <c r="E1109" t="s">
        <v>4062</v>
      </c>
      <c r="F1109" t="s">
        <v>19</v>
      </c>
      <c r="G1109" t="s">
        <v>1476</v>
      </c>
      <c r="H1109" s="3" t="s">
        <v>1474</v>
      </c>
      <c r="J1109" t="s">
        <v>1475</v>
      </c>
      <c r="K1109">
        <v>1</v>
      </c>
      <c r="L1109">
        <v>65</v>
      </c>
      <c r="P1109" s="6"/>
      <c r="Q1109" s="6"/>
      <c r="R1109" s="6"/>
      <c r="T1109" s="6"/>
      <c r="U1109" s="6"/>
      <c r="V1109" s="6"/>
      <c r="W1109" s="6"/>
      <c r="X1109" s="6"/>
      <c r="Y1109" s="6"/>
      <c r="Z1109"/>
    </row>
    <row r="1110" spans="1:26">
      <c r="A1110" s="1">
        <v>44301</v>
      </c>
      <c r="B1110" s="2">
        <v>202104151279</v>
      </c>
      <c r="C1110" t="s">
        <v>18</v>
      </c>
      <c r="D1110" t="s">
        <v>2489</v>
      </c>
      <c r="E1110" t="s">
        <v>4067</v>
      </c>
      <c r="F1110" t="s">
        <v>19</v>
      </c>
      <c r="G1110" t="s">
        <v>1476</v>
      </c>
      <c r="H1110" s="3" t="s">
        <v>33</v>
      </c>
      <c r="I1110" t="s">
        <v>1304</v>
      </c>
      <c r="J1110" t="s">
        <v>1475</v>
      </c>
      <c r="K1110">
        <v>2</v>
      </c>
      <c r="L1110">
        <v>300</v>
      </c>
      <c r="N1110" t="s">
        <v>34</v>
      </c>
      <c r="P1110" s="6">
        <v>1018</v>
      </c>
      <c r="Q1110" s="6" t="s">
        <v>1476</v>
      </c>
      <c r="R1110" s="6" t="s">
        <v>1477</v>
      </c>
      <c r="T1110" s="6">
        <v>180481</v>
      </c>
      <c r="U1110" s="6" t="s">
        <v>4068</v>
      </c>
      <c r="V1110" s="6" t="s">
        <v>4069</v>
      </c>
      <c r="W1110" s="6"/>
      <c r="X1110" s="6"/>
      <c r="Y1110" s="6"/>
      <c r="Z1110" t="s">
        <v>4066</v>
      </c>
    </row>
    <row r="1111" spans="1:26">
      <c r="A1111" s="1">
        <v>44301</v>
      </c>
      <c r="B1111" s="2">
        <v>202104151279</v>
      </c>
      <c r="C1111" t="s">
        <v>18</v>
      </c>
      <c r="D1111" t="s">
        <v>2489</v>
      </c>
      <c r="E1111" t="s">
        <v>4067</v>
      </c>
      <c r="F1111" t="s">
        <v>19</v>
      </c>
      <c r="G1111" t="s">
        <v>1476</v>
      </c>
      <c r="H1111" s="3" t="s">
        <v>21</v>
      </c>
      <c r="I1111" t="s">
        <v>1301</v>
      </c>
      <c r="J1111" t="s">
        <v>1475</v>
      </c>
      <c r="K1111">
        <v>1</v>
      </c>
      <c r="L1111">
        <v>150</v>
      </c>
      <c r="N1111" t="s">
        <v>22</v>
      </c>
      <c r="P1111" s="6">
        <v>1018</v>
      </c>
      <c r="Q1111" s="6" t="s">
        <v>1476</v>
      </c>
      <c r="R1111" s="6" t="s">
        <v>1477</v>
      </c>
      <c r="T1111" s="6">
        <v>180481</v>
      </c>
      <c r="U1111" s="6" t="s">
        <v>4068</v>
      </c>
      <c r="V1111" s="6" t="s">
        <v>4069</v>
      </c>
      <c r="W1111" s="6"/>
      <c r="X1111" s="6"/>
      <c r="Y1111" s="6"/>
      <c r="Z1111" t="s">
        <v>4066</v>
      </c>
    </row>
    <row r="1112" spans="1:26">
      <c r="A1112" s="1">
        <v>44301</v>
      </c>
      <c r="B1112" s="2">
        <v>202104151279</v>
      </c>
      <c r="C1112" t="s">
        <v>18</v>
      </c>
      <c r="D1112" t="s">
        <v>2489</v>
      </c>
      <c r="E1112" t="s">
        <v>4067</v>
      </c>
      <c r="F1112" t="s">
        <v>19</v>
      </c>
      <c r="G1112" t="s">
        <v>1476</v>
      </c>
      <c r="H1112" s="3" t="s">
        <v>35</v>
      </c>
      <c r="I1112" t="s">
        <v>1384</v>
      </c>
      <c r="J1112" t="s">
        <v>1475</v>
      </c>
      <c r="K1112">
        <v>2</v>
      </c>
      <c r="L1112">
        <v>300</v>
      </c>
      <c r="N1112" t="s">
        <v>36</v>
      </c>
      <c r="P1112" s="6">
        <v>1018</v>
      </c>
      <c r="Q1112" s="6" t="s">
        <v>1476</v>
      </c>
      <c r="R1112" s="6" t="s">
        <v>1477</v>
      </c>
      <c r="T1112" s="6">
        <v>180481</v>
      </c>
      <c r="U1112" s="6" t="s">
        <v>4068</v>
      </c>
      <c r="V1112" s="6" t="s">
        <v>4069</v>
      </c>
      <c r="W1112" s="6"/>
      <c r="X1112" s="6"/>
      <c r="Y1112" s="6"/>
      <c r="Z1112" t="s">
        <v>4066</v>
      </c>
    </row>
    <row r="1113" spans="1:26">
      <c r="A1113" s="1">
        <v>44301</v>
      </c>
      <c r="B1113" s="2">
        <v>202104151279</v>
      </c>
      <c r="C1113" t="s">
        <v>18</v>
      </c>
      <c r="D1113" t="s">
        <v>2489</v>
      </c>
      <c r="E1113" t="s">
        <v>4067</v>
      </c>
      <c r="F1113" t="s">
        <v>19</v>
      </c>
      <c r="G1113" t="s">
        <v>1476</v>
      </c>
      <c r="H1113" s="3" t="s">
        <v>33</v>
      </c>
      <c r="I1113" t="s">
        <v>1304</v>
      </c>
      <c r="J1113" t="s">
        <v>1475</v>
      </c>
      <c r="K1113">
        <v>1</v>
      </c>
      <c r="L1113">
        <v>150</v>
      </c>
      <c r="N1113" t="s">
        <v>34</v>
      </c>
      <c r="P1113" s="6">
        <v>1018</v>
      </c>
      <c r="Q1113" s="6" t="s">
        <v>1476</v>
      </c>
      <c r="R1113" s="6" t="s">
        <v>1477</v>
      </c>
      <c r="T1113" s="6">
        <v>180481</v>
      </c>
      <c r="U1113" s="6" t="s">
        <v>4068</v>
      </c>
      <c r="V1113" s="6" t="s">
        <v>4069</v>
      </c>
      <c r="W1113" s="6"/>
      <c r="X1113" s="6"/>
      <c r="Y1113" s="6"/>
      <c r="Z1113" t="s">
        <v>4066</v>
      </c>
    </row>
    <row r="1114" spans="1:26">
      <c r="A1114" s="1">
        <v>44301</v>
      </c>
      <c r="B1114" s="2">
        <v>202104151279</v>
      </c>
      <c r="C1114" t="s">
        <v>18</v>
      </c>
      <c r="D1114" t="s">
        <v>2489</v>
      </c>
      <c r="E1114" t="s">
        <v>4067</v>
      </c>
      <c r="F1114" t="s">
        <v>19</v>
      </c>
      <c r="G1114" t="s">
        <v>1476</v>
      </c>
      <c r="H1114" s="3">
        <v>4714781021227</v>
      </c>
      <c r="I1114" t="s">
        <v>859</v>
      </c>
      <c r="J1114" t="s">
        <v>425</v>
      </c>
      <c r="K1114">
        <v>1</v>
      </c>
      <c r="L1114">
        <v>59</v>
      </c>
      <c r="N1114" t="s">
        <v>2465</v>
      </c>
      <c r="P1114" s="6">
        <v>1018</v>
      </c>
      <c r="Q1114" s="6" t="s">
        <v>1476</v>
      </c>
      <c r="R1114" s="6" t="s">
        <v>1477</v>
      </c>
      <c r="T1114" s="6">
        <v>180481</v>
      </c>
      <c r="U1114" s="6" t="s">
        <v>4068</v>
      </c>
      <c r="V1114" s="6" t="s">
        <v>4069</v>
      </c>
      <c r="W1114" s="6"/>
      <c r="X1114" s="6"/>
      <c r="Y1114" s="6"/>
      <c r="Z1114" t="s">
        <v>4066</v>
      </c>
    </row>
    <row r="1115" spans="1:26">
      <c r="A1115" s="1">
        <v>44301</v>
      </c>
      <c r="B1115" s="2">
        <v>202104151279</v>
      </c>
      <c r="C1115" t="s">
        <v>18</v>
      </c>
      <c r="D1115" t="s">
        <v>2489</v>
      </c>
      <c r="E1115" t="s">
        <v>4067</v>
      </c>
      <c r="F1115" t="s">
        <v>19</v>
      </c>
      <c r="G1115" t="s">
        <v>1476</v>
      </c>
      <c r="H1115" s="3">
        <v>4714781021234</v>
      </c>
      <c r="I1115" t="s">
        <v>1385</v>
      </c>
      <c r="J1115" t="s">
        <v>425</v>
      </c>
      <c r="K1115">
        <v>1</v>
      </c>
      <c r="L1115">
        <v>59</v>
      </c>
      <c r="N1115" t="s">
        <v>2412</v>
      </c>
      <c r="P1115" s="6">
        <v>1018</v>
      </c>
      <c r="Q1115" s="6" t="s">
        <v>1476</v>
      </c>
      <c r="R1115" s="6" t="s">
        <v>1477</v>
      </c>
      <c r="T1115" s="6">
        <v>180481</v>
      </c>
      <c r="U1115" s="6" t="s">
        <v>4068</v>
      </c>
      <c r="V1115" s="6" t="s">
        <v>4069</v>
      </c>
      <c r="W1115" s="6"/>
      <c r="X1115" s="6"/>
      <c r="Y1115" s="6"/>
      <c r="Z1115" t="s">
        <v>4066</v>
      </c>
    </row>
    <row r="1116" spans="1:26">
      <c r="A1116" s="1">
        <v>44301</v>
      </c>
      <c r="B1116" s="2">
        <v>202104151280</v>
      </c>
      <c r="C1116" t="s">
        <v>18</v>
      </c>
      <c r="D1116" t="s">
        <v>5433</v>
      </c>
      <c r="E1116" t="s">
        <v>4073</v>
      </c>
      <c r="F1116" t="s">
        <v>19</v>
      </c>
      <c r="G1116" t="s">
        <v>1940</v>
      </c>
      <c r="H1116" s="3" t="s">
        <v>25</v>
      </c>
      <c r="I1116" t="s">
        <v>1301</v>
      </c>
      <c r="J1116" t="s">
        <v>1475</v>
      </c>
      <c r="K1116">
        <v>1</v>
      </c>
      <c r="L1116">
        <v>296</v>
      </c>
      <c r="N1116" t="s">
        <v>26</v>
      </c>
      <c r="P1116" s="6">
        <v>1016</v>
      </c>
      <c r="Q1116" s="6" t="s">
        <v>1940</v>
      </c>
      <c r="R1116" s="6" t="s">
        <v>1048</v>
      </c>
      <c r="T1116" s="6"/>
      <c r="U1116" s="6"/>
      <c r="V1116" s="6"/>
      <c r="W1116" s="6">
        <v>231</v>
      </c>
      <c r="X1116" s="6" t="s">
        <v>4074</v>
      </c>
      <c r="Y1116" s="6" t="s">
        <v>1983</v>
      </c>
      <c r="Z1116" t="s">
        <v>4071</v>
      </c>
    </row>
    <row r="1117" spans="1:26">
      <c r="A1117" s="1">
        <v>44301</v>
      </c>
      <c r="B1117" s="2">
        <v>202104151280</v>
      </c>
      <c r="C1117" t="s">
        <v>18</v>
      </c>
      <c r="D1117" t="s">
        <v>5433</v>
      </c>
      <c r="E1117" t="s">
        <v>4073</v>
      </c>
      <c r="F1117" t="s">
        <v>19</v>
      </c>
      <c r="G1117" t="s">
        <v>1940</v>
      </c>
      <c r="H1117" s="3" t="s">
        <v>27</v>
      </c>
      <c r="I1117" t="s">
        <v>1230</v>
      </c>
      <c r="J1117" t="s">
        <v>1475</v>
      </c>
      <c r="K1117">
        <v>1</v>
      </c>
      <c r="L1117">
        <v>296</v>
      </c>
      <c r="N1117" t="s">
        <v>28</v>
      </c>
      <c r="P1117" s="6">
        <v>1016</v>
      </c>
      <c r="Q1117" s="6" t="s">
        <v>1940</v>
      </c>
      <c r="R1117" s="6" t="s">
        <v>1048</v>
      </c>
      <c r="T1117" s="6"/>
      <c r="U1117" s="6"/>
      <c r="V1117" s="6"/>
      <c r="W1117" s="6">
        <v>231</v>
      </c>
      <c r="X1117" s="6" t="s">
        <v>4074</v>
      </c>
      <c r="Y1117" s="6" t="s">
        <v>1983</v>
      </c>
      <c r="Z1117" t="s">
        <v>4071</v>
      </c>
    </row>
    <row r="1118" spans="1:26">
      <c r="A1118" s="1">
        <v>44301</v>
      </c>
      <c r="B1118" s="2">
        <v>202104151280</v>
      </c>
      <c r="C1118" t="s">
        <v>18</v>
      </c>
      <c r="D1118" t="s">
        <v>5433</v>
      </c>
      <c r="E1118" t="s">
        <v>4073</v>
      </c>
      <c r="F1118" t="s">
        <v>19</v>
      </c>
      <c r="G1118" t="s">
        <v>1940</v>
      </c>
      <c r="H1118" s="3" t="s">
        <v>23</v>
      </c>
      <c r="I1118" t="s">
        <v>1230</v>
      </c>
      <c r="J1118" t="s">
        <v>1475</v>
      </c>
      <c r="K1118">
        <v>1</v>
      </c>
      <c r="L1118">
        <v>296</v>
      </c>
      <c r="N1118" t="s">
        <v>24</v>
      </c>
      <c r="P1118" s="6">
        <v>1016</v>
      </c>
      <c r="Q1118" s="6" t="s">
        <v>1940</v>
      </c>
      <c r="R1118" s="6" t="s">
        <v>1048</v>
      </c>
      <c r="T1118" s="6"/>
      <c r="U1118" s="6"/>
      <c r="V1118" s="6"/>
      <c r="W1118" s="6">
        <v>231</v>
      </c>
      <c r="X1118" s="6" t="s">
        <v>4074</v>
      </c>
      <c r="Y1118" s="6" t="s">
        <v>1983</v>
      </c>
      <c r="Z1118" t="s">
        <v>4071</v>
      </c>
    </row>
    <row r="1119" spans="1:26">
      <c r="A1119" s="1">
        <v>44301</v>
      </c>
      <c r="B1119" s="2">
        <v>202104151280</v>
      </c>
      <c r="C1119" t="s">
        <v>18</v>
      </c>
      <c r="D1119" t="s">
        <v>5433</v>
      </c>
      <c r="E1119" t="s">
        <v>4073</v>
      </c>
      <c r="F1119" t="s">
        <v>19</v>
      </c>
      <c r="G1119" t="s">
        <v>1940</v>
      </c>
      <c r="H1119" s="3">
        <v>4714781020794</v>
      </c>
      <c r="I1119" t="s">
        <v>135</v>
      </c>
      <c r="J1119" t="s">
        <v>425</v>
      </c>
      <c r="K1119">
        <v>1</v>
      </c>
      <c r="L1119">
        <v>128</v>
      </c>
      <c r="N1119" t="s">
        <v>1954</v>
      </c>
      <c r="P1119" s="6">
        <v>1016</v>
      </c>
      <c r="Q1119" s="6" t="s">
        <v>1940</v>
      </c>
      <c r="R1119" s="6" t="s">
        <v>1048</v>
      </c>
      <c r="T1119" s="6"/>
      <c r="U1119" s="6"/>
      <c r="V1119" s="6"/>
      <c r="W1119" s="6">
        <v>231</v>
      </c>
      <c r="X1119" s="6" t="s">
        <v>4074</v>
      </c>
      <c r="Y1119" s="6" t="s">
        <v>1983</v>
      </c>
      <c r="Z1119" t="s">
        <v>4071</v>
      </c>
    </row>
    <row r="1120" spans="1:26">
      <c r="A1120" s="1">
        <v>44301</v>
      </c>
      <c r="B1120" s="2">
        <v>202104151280</v>
      </c>
      <c r="C1120" t="s">
        <v>18</v>
      </c>
      <c r="D1120" t="s">
        <v>5433</v>
      </c>
      <c r="E1120" t="s">
        <v>4073</v>
      </c>
      <c r="F1120" t="s">
        <v>19</v>
      </c>
      <c r="G1120" t="s">
        <v>1940</v>
      </c>
      <c r="H1120" s="3" t="s">
        <v>1887</v>
      </c>
      <c r="J1120" t="s">
        <v>425</v>
      </c>
      <c r="K1120">
        <v>1</v>
      </c>
      <c r="L1120">
        <v>0</v>
      </c>
      <c r="N1120" t="s">
        <v>1888</v>
      </c>
      <c r="P1120" s="6">
        <v>1016</v>
      </c>
      <c r="Q1120" s="6" t="s">
        <v>1940</v>
      </c>
      <c r="R1120" s="6" t="s">
        <v>1048</v>
      </c>
      <c r="T1120" s="6"/>
      <c r="U1120" s="6"/>
      <c r="V1120" s="6"/>
      <c r="W1120" s="6">
        <v>231</v>
      </c>
      <c r="X1120" s="6" t="s">
        <v>4074</v>
      </c>
      <c r="Y1120" s="6" t="s">
        <v>1983</v>
      </c>
      <c r="Z1120" t="s">
        <v>4071</v>
      </c>
    </row>
    <row r="1121" spans="1:26">
      <c r="A1121" s="1">
        <v>44301</v>
      </c>
      <c r="B1121" s="2">
        <v>202104151281</v>
      </c>
      <c r="C1121" t="s">
        <v>18</v>
      </c>
      <c r="D1121" t="s">
        <v>5434</v>
      </c>
      <c r="E1121" t="s">
        <v>4078</v>
      </c>
      <c r="F1121" t="s">
        <v>19</v>
      </c>
      <c r="G1121" t="s">
        <v>1476</v>
      </c>
      <c r="H1121" s="3">
        <v>4714781021005</v>
      </c>
      <c r="I1121" t="s">
        <v>1385</v>
      </c>
      <c r="J1121" t="s">
        <v>1475</v>
      </c>
      <c r="K1121">
        <v>3</v>
      </c>
      <c r="L1121">
        <v>333</v>
      </c>
      <c r="N1121" t="s">
        <v>167</v>
      </c>
      <c r="P1121" s="6">
        <v>1263</v>
      </c>
      <c r="Q1121" s="6" t="s">
        <v>1476</v>
      </c>
      <c r="R1121" s="6" t="s">
        <v>1495</v>
      </c>
      <c r="T1121" s="6">
        <v>216603</v>
      </c>
      <c r="U1121" s="6" t="s">
        <v>4079</v>
      </c>
      <c r="V1121" s="6" t="s">
        <v>4080</v>
      </c>
      <c r="W1121" s="6"/>
      <c r="X1121" s="6"/>
      <c r="Y1121" s="6"/>
      <c r="Z1121" t="s">
        <v>4076</v>
      </c>
    </row>
    <row r="1122" spans="1:26">
      <c r="A1122" s="1">
        <v>44301</v>
      </c>
      <c r="B1122" s="2">
        <v>202104151281</v>
      </c>
      <c r="C1122" t="s">
        <v>18</v>
      </c>
      <c r="D1122" t="s">
        <v>5434</v>
      </c>
      <c r="E1122" t="s">
        <v>4078</v>
      </c>
      <c r="F1122" t="s">
        <v>19</v>
      </c>
      <c r="G1122" t="s">
        <v>1476</v>
      </c>
      <c r="H1122" s="3">
        <v>4714781020954</v>
      </c>
      <c r="I1122" t="s">
        <v>1468</v>
      </c>
      <c r="J1122" t="s">
        <v>425</v>
      </c>
      <c r="K1122">
        <v>1</v>
      </c>
      <c r="L1122">
        <v>145</v>
      </c>
      <c r="N1122" t="s">
        <v>1497</v>
      </c>
      <c r="P1122" s="6">
        <v>1263</v>
      </c>
      <c r="Q1122" s="6" t="s">
        <v>1476</v>
      </c>
      <c r="R1122" s="6" t="s">
        <v>1495</v>
      </c>
      <c r="T1122" s="6">
        <v>216603</v>
      </c>
      <c r="U1122" s="6" t="s">
        <v>4079</v>
      </c>
      <c r="V1122" s="6" t="s">
        <v>4080</v>
      </c>
      <c r="W1122" s="6"/>
      <c r="X1122" s="6"/>
      <c r="Y1122" s="6"/>
      <c r="Z1122" t="s">
        <v>4076</v>
      </c>
    </row>
    <row r="1123" spans="1:26">
      <c r="A1123" s="1">
        <v>44301</v>
      </c>
      <c r="B1123" s="2">
        <v>202104151281</v>
      </c>
      <c r="C1123" t="s">
        <v>18</v>
      </c>
      <c r="D1123" t="s">
        <v>5434</v>
      </c>
      <c r="E1123" t="s">
        <v>4078</v>
      </c>
      <c r="F1123" t="s">
        <v>19</v>
      </c>
      <c r="G1123" t="s">
        <v>1476</v>
      </c>
      <c r="H1123" s="3">
        <v>4714781020787</v>
      </c>
      <c r="I1123" t="s">
        <v>1467</v>
      </c>
      <c r="J1123" t="s">
        <v>425</v>
      </c>
      <c r="K1123">
        <v>1</v>
      </c>
      <c r="L1123">
        <v>135</v>
      </c>
      <c r="N1123" t="s">
        <v>1979</v>
      </c>
      <c r="P1123" s="6">
        <v>1263</v>
      </c>
      <c r="Q1123" s="6" t="s">
        <v>1476</v>
      </c>
      <c r="R1123" s="6" t="s">
        <v>1495</v>
      </c>
      <c r="T1123" s="6">
        <v>216603</v>
      </c>
      <c r="U1123" s="6" t="s">
        <v>4079</v>
      </c>
      <c r="V1123" s="6" t="s">
        <v>4080</v>
      </c>
      <c r="W1123" s="6"/>
      <c r="X1123" s="6"/>
      <c r="Y1123" s="6"/>
      <c r="Z1123" t="s">
        <v>4076</v>
      </c>
    </row>
    <row r="1124" spans="1:26">
      <c r="A1124" s="1">
        <v>44301</v>
      </c>
      <c r="B1124" s="2">
        <v>202104151281</v>
      </c>
      <c r="C1124" t="s">
        <v>18</v>
      </c>
      <c r="D1124" t="s">
        <v>5434</v>
      </c>
      <c r="E1124" t="s">
        <v>4078</v>
      </c>
      <c r="F1124" t="s">
        <v>19</v>
      </c>
      <c r="G1124" t="s">
        <v>1476</v>
      </c>
      <c r="H1124" s="3" t="s">
        <v>437</v>
      </c>
      <c r="J1124" t="s">
        <v>1475</v>
      </c>
      <c r="K1124">
        <v>1</v>
      </c>
      <c r="L1124">
        <v>94</v>
      </c>
      <c r="N1124" t="s">
        <v>438</v>
      </c>
      <c r="P1124" s="6">
        <v>1263</v>
      </c>
      <c r="Q1124" s="6" t="s">
        <v>1476</v>
      </c>
      <c r="R1124" s="6" t="s">
        <v>1495</v>
      </c>
      <c r="T1124" s="6">
        <v>216603</v>
      </c>
      <c r="U1124" s="6" t="s">
        <v>4079</v>
      </c>
      <c r="V1124" s="6" t="s">
        <v>4080</v>
      </c>
      <c r="W1124" s="6"/>
      <c r="X1124" s="6"/>
      <c r="Y1124" s="6"/>
      <c r="Z1124" t="s">
        <v>4076</v>
      </c>
    </row>
    <row r="1125" spans="1:26">
      <c r="A1125" s="1">
        <v>44301</v>
      </c>
      <c r="B1125" s="2">
        <v>202104151281</v>
      </c>
      <c r="C1125" t="s">
        <v>18</v>
      </c>
      <c r="D1125" t="s">
        <v>5434</v>
      </c>
      <c r="E1125" t="s">
        <v>4078</v>
      </c>
      <c r="F1125" t="s">
        <v>19</v>
      </c>
      <c r="G1125" t="s">
        <v>1476</v>
      </c>
      <c r="H1125" s="3" t="s">
        <v>439</v>
      </c>
      <c r="I1125" t="s">
        <v>1300</v>
      </c>
      <c r="J1125" t="s">
        <v>1475</v>
      </c>
      <c r="K1125">
        <v>1</v>
      </c>
      <c r="L1125">
        <v>301</v>
      </c>
      <c r="N1125" t="s">
        <v>322</v>
      </c>
      <c r="P1125" s="6">
        <v>1263</v>
      </c>
      <c r="Q1125" s="6" t="s">
        <v>1476</v>
      </c>
      <c r="R1125" s="6" t="s">
        <v>1495</v>
      </c>
      <c r="T1125" s="6">
        <v>216603</v>
      </c>
      <c r="U1125" s="6" t="s">
        <v>4079</v>
      </c>
      <c r="V1125" s="6" t="s">
        <v>4080</v>
      </c>
      <c r="W1125" s="6"/>
      <c r="X1125" s="6"/>
      <c r="Y1125" s="6"/>
      <c r="Z1125" t="s">
        <v>4076</v>
      </c>
    </row>
    <row r="1126" spans="1:26">
      <c r="A1126" s="1">
        <v>44301</v>
      </c>
      <c r="B1126" s="2">
        <v>202104151281</v>
      </c>
      <c r="C1126" t="s">
        <v>18</v>
      </c>
      <c r="D1126" t="s">
        <v>5434</v>
      </c>
      <c r="E1126" t="s">
        <v>4078</v>
      </c>
      <c r="F1126" t="s">
        <v>19</v>
      </c>
      <c r="G1126" t="s">
        <v>1476</v>
      </c>
      <c r="H1126" s="3" t="s">
        <v>440</v>
      </c>
      <c r="I1126" t="s">
        <v>1467</v>
      </c>
      <c r="J1126" t="s">
        <v>1475</v>
      </c>
      <c r="K1126">
        <v>1</v>
      </c>
      <c r="L1126">
        <v>113</v>
      </c>
      <c r="N1126" t="s">
        <v>307</v>
      </c>
      <c r="P1126" s="6">
        <v>1263</v>
      </c>
      <c r="Q1126" s="6" t="s">
        <v>1476</v>
      </c>
      <c r="R1126" s="6" t="s">
        <v>1495</v>
      </c>
      <c r="T1126" s="6">
        <v>216603</v>
      </c>
      <c r="U1126" s="6" t="s">
        <v>4079</v>
      </c>
      <c r="V1126" s="6" t="s">
        <v>4080</v>
      </c>
      <c r="W1126" s="6"/>
      <c r="X1126" s="6"/>
      <c r="Y1126" s="6"/>
      <c r="Z1126" t="s">
        <v>4076</v>
      </c>
    </row>
    <row r="1127" spans="1:26">
      <c r="A1127" s="1">
        <v>44301</v>
      </c>
      <c r="B1127" s="2">
        <v>202104151281</v>
      </c>
      <c r="C1127" t="s">
        <v>18</v>
      </c>
      <c r="D1127" t="s">
        <v>5434</v>
      </c>
      <c r="E1127" t="s">
        <v>4078</v>
      </c>
      <c r="F1127" t="s">
        <v>19</v>
      </c>
      <c r="G1127" t="s">
        <v>1476</v>
      </c>
      <c r="H1127" s="3" t="s">
        <v>441</v>
      </c>
      <c r="I1127" t="s">
        <v>145</v>
      </c>
      <c r="J1127" t="s">
        <v>1475</v>
      </c>
      <c r="K1127">
        <v>1</v>
      </c>
      <c r="L1127">
        <v>47</v>
      </c>
      <c r="N1127" t="s">
        <v>442</v>
      </c>
      <c r="P1127" s="6">
        <v>1263</v>
      </c>
      <c r="Q1127" s="6" t="s">
        <v>1476</v>
      </c>
      <c r="R1127" s="6" t="s">
        <v>1495</v>
      </c>
      <c r="T1127" s="6">
        <v>216603</v>
      </c>
      <c r="U1127" s="6" t="s">
        <v>4079</v>
      </c>
      <c r="V1127" s="6" t="s">
        <v>4080</v>
      </c>
      <c r="W1127" s="6"/>
      <c r="X1127" s="6"/>
      <c r="Y1127" s="6"/>
      <c r="Z1127" t="s">
        <v>4076</v>
      </c>
    </row>
    <row r="1128" spans="1:26">
      <c r="A1128" s="1">
        <v>44301</v>
      </c>
      <c r="B1128" s="2">
        <v>202104151281</v>
      </c>
      <c r="C1128" t="s">
        <v>18</v>
      </c>
      <c r="D1128" t="s">
        <v>5434</v>
      </c>
      <c r="E1128" t="s">
        <v>4078</v>
      </c>
      <c r="F1128" t="s">
        <v>19</v>
      </c>
      <c r="G1128" t="s">
        <v>1476</v>
      </c>
      <c r="H1128" s="3" t="s">
        <v>443</v>
      </c>
      <c r="J1128" t="s">
        <v>1475</v>
      </c>
      <c r="K1128">
        <v>1</v>
      </c>
      <c r="L1128">
        <v>95</v>
      </c>
      <c r="N1128" t="s">
        <v>444</v>
      </c>
      <c r="P1128" s="6">
        <v>1263</v>
      </c>
      <c r="Q1128" s="6" t="s">
        <v>1476</v>
      </c>
      <c r="R1128" s="6" t="s">
        <v>1495</v>
      </c>
      <c r="T1128" s="6">
        <v>216603</v>
      </c>
      <c r="U1128" s="6" t="s">
        <v>4079</v>
      </c>
      <c r="V1128" s="6" t="s">
        <v>4080</v>
      </c>
      <c r="W1128" s="6"/>
      <c r="X1128" s="6"/>
      <c r="Y1128" s="6"/>
      <c r="Z1128" t="s">
        <v>4076</v>
      </c>
    </row>
    <row r="1129" spans="1:26">
      <c r="A1129" s="1">
        <v>44301</v>
      </c>
      <c r="B1129" s="2">
        <v>202104151281</v>
      </c>
      <c r="C1129" t="s">
        <v>18</v>
      </c>
      <c r="D1129" t="s">
        <v>5434</v>
      </c>
      <c r="E1129" t="s">
        <v>4078</v>
      </c>
      <c r="F1129" t="s">
        <v>19</v>
      </c>
      <c r="G1129" t="s">
        <v>1476</v>
      </c>
      <c r="H1129" s="3" t="s">
        <v>1740</v>
      </c>
      <c r="J1129" t="s">
        <v>425</v>
      </c>
      <c r="K1129">
        <v>1</v>
      </c>
      <c r="L1129">
        <v>0</v>
      </c>
      <c r="N1129" t="s">
        <v>1741</v>
      </c>
      <c r="P1129" s="6">
        <v>1263</v>
      </c>
      <c r="Q1129" s="6" t="s">
        <v>1476</v>
      </c>
      <c r="R1129" s="6" t="s">
        <v>1495</v>
      </c>
      <c r="T1129" s="6">
        <v>216603</v>
      </c>
      <c r="U1129" s="6" t="s">
        <v>4079</v>
      </c>
      <c r="V1129" s="6" t="s">
        <v>4080</v>
      </c>
      <c r="W1129" s="6"/>
      <c r="X1129" s="6"/>
      <c r="Y1129" s="6"/>
      <c r="Z1129" t="s">
        <v>4076</v>
      </c>
    </row>
    <row r="1130" spans="1:26">
      <c r="A1130" s="1">
        <v>44301</v>
      </c>
      <c r="B1130" s="2">
        <v>202104151282</v>
      </c>
      <c r="C1130" t="s">
        <v>18</v>
      </c>
      <c r="D1130" t="s">
        <v>5435</v>
      </c>
      <c r="E1130" t="s">
        <v>4084</v>
      </c>
      <c r="F1130" t="s">
        <v>19</v>
      </c>
      <c r="G1130" t="s">
        <v>1476</v>
      </c>
      <c r="H1130" s="3">
        <v>4714781021005</v>
      </c>
      <c r="I1130" t="s">
        <v>1385</v>
      </c>
      <c r="J1130" t="s">
        <v>1475</v>
      </c>
      <c r="K1130">
        <v>3</v>
      </c>
      <c r="L1130">
        <v>399</v>
      </c>
      <c r="N1130" t="s">
        <v>167</v>
      </c>
      <c r="P1130" s="6">
        <v>1197</v>
      </c>
      <c r="Q1130" s="6" t="s">
        <v>1476</v>
      </c>
      <c r="R1130" s="6" t="s">
        <v>1477</v>
      </c>
      <c r="T1130" s="6">
        <v>990097</v>
      </c>
      <c r="U1130" s="6" t="s">
        <v>4085</v>
      </c>
      <c r="V1130" s="6" t="s">
        <v>4086</v>
      </c>
      <c r="W1130" s="6"/>
      <c r="X1130" s="6"/>
      <c r="Y1130" s="6"/>
      <c r="Z1130" t="s">
        <v>4082</v>
      </c>
    </row>
    <row r="1131" spans="1:26">
      <c r="A1131" s="1">
        <v>44301</v>
      </c>
      <c r="B1131" s="2">
        <v>202104151282</v>
      </c>
      <c r="C1131" t="s">
        <v>18</v>
      </c>
      <c r="D1131" t="s">
        <v>5435</v>
      </c>
      <c r="E1131" t="s">
        <v>4084</v>
      </c>
      <c r="F1131" t="s">
        <v>19</v>
      </c>
      <c r="G1131" t="s">
        <v>1476</v>
      </c>
      <c r="H1131" s="3">
        <v>4714781021012</v>
      </c>
      <c r="I1131" t="s">
        <v>1308</v>
      </c>
      <c r="J1131" t="s">
        <v>1475</v>
      </c>
      <c r="K1131">
        <v>3</v>
      </c>
      <c r="L1131">
        <v>399</v>
      </c>
      <c r="N1131" t="s">
        <v>168</v>
      </c>
      <c r="P1131" s="6">
        <v>1197</v>
      </c>
      <c r="Q1131" s="6" t="s">
        <v>1476</v>
      </c>
      <c r="R1131" s="6" t="s">
        <v>1477</v>
      </c>
      <c r="T1131" s="6">
        <v>990097</v>
      </c>
      <c r="U1131" s="6" t="s">
        <v>4085</v>
      </c>
      <c r="V1131" s="6" t="s">
        <v>4086</v>
      </c>
      <c r="W1131" s="6"/>
      <c r="X1131" s="6"/>
      <c r="Y1131" s="6"/>
      <c r="Z1131" t="s">
        <v>4082</v>
      </c>
    </row>
    <row r="1132" spans="1:26">
      <c r="A1132" s="1">
        <v>44301</v>
      </c>
      <c r="B1132" s="2">
        <v>202104151282</v>
      </c>
      <c r="C1132" t="s">
        <v>18</v>
      </c>
      <c r="D1132" t="s">
        <v>5435</v>
      </c>
      <c r="E1132" t="s">
        <v>4084</v>
      </c>
      <c r="F1132" t="s">
        <v>19</v>
      </c>
      <c r="G1132" t="s">
        <v>1476</v>
      </c>
      <c r="H1132" s="3">
        <v>4714781021029</v>
      </c>
      <c r="I1132" t="s">
        <v>1308</v>
      </c>
      <c r="J1132" t="s">
        <v>1475</v>
      </c>
      <c r="K1132">
        <v>3</v>
      </c>
      <c r="L1132">
        <v>399</v>
      </c>
      <c r="N1132" t="s">
        <v>169</v>
      </c>
      <c r="P1132" s="6">
        <v>1197</v>
      </c>
      <c r="Q1132" s="6" t="s">
        <v>1476</v>
      </c>
      <c r="R1132" s="6" t="s">
        <v>1477</v>
      </c>
      <c r="T1132" s="6">
        <v>990097</v>
      </c>
      <c r="U1132" s="6" t="s">
        <v>4085</v>
      </c>
      <c r="V1132" s="6" t="s">
        <v>4086</v>
      </c>
      <c r="W1132" s="6"/>
      <c r="X1132" s="6"/>
      <c r="Y1132" s="6"/>
      <c r="Z1132" t="s">
        <v>4082</v>
      </c>
    </row>
    <row r="1133" spans="1:26">
      <c r="A1133" s="1">
        <v>44301</v>
      </c>
      <c r="B1133" s="2">
        <v>202104151282</v>
      </c>
      <c r="C1133" t="s">
        <v>18</v>
      </c>
      <c r="D1133" t="s">
        <v>5435</v>
      </c>
      <c r="E1133" t="s">
        <v>4084</v>
      </c>
      <c r="F1133" t="s">
        <v>19</v>
      </c>
      <c r="G1133" t="s">
        <v>1476</v>
      </c>
      <c r="H1133" s="3" t="s">
        <v>1887</v>
      </c>
      <c r="J1133" t="s">
        <v>425</v>
      </c>
      <c r="K1133">
        <v>1</v>
      </c>
      <c r="L1133">
        <v>0</v>
      </c>
      <c r="N1133" t="s">
        <v>1888</v>
      </c>
      <c r="P1133" s="6">
        <v>1197</v>
      </c>
      <c r="Q1133" s="6" t="s">
        <v>1476</v>
      </c>
      <c r="R1133" s="6" t="s">
        <v>1477</v>
      </c>
      <c r="T1133" s="6">
        <v>990097</v>
      </c>
      <c r="U1133" s="6" t="s">
        <v>4085</v>
      </c>
      <c r="V1133" s="6" t="s">
        <v>4086</v>
      </c>
      <c r="W1133" s="6"/>
      <c r="X1133" s="6"/>
      <c r="Y1133" s="6"/>
      <c r="Z1133" t="s">
        <v>4082</v>
      </c>
    </row>
    <row r="1134" spans="1:26">
      <c r="A1134" s="1">
        <v>44301</v>
      </c>
      <c r="B1134" s="2">
        <v>202104151283</v>
      </c>
      <c r="C1134" t="s">
        <v>18</v>
      </c>
      <c r="D1134" t="s">
        <v>5436</v>
      </c>
      <c r="E1134" t="s">
        <v>4090</v>
      </c>
      <c r="F1134" t="s">
        <v>19</v>
      </c>
      <c r="G1134" t="s">
        <v>1940</v>
      </c>
      <c r="H1134" s="3">
        <v>4714781021005</v>
      </c>
      <c r="I1134" t="s">
        <v>1385</v>
      </c>
      <c r="J1134" t="s">
        <v>1475</v>
      </c>
      <c r="K1134">
        <v>1</v>
      </c>
      <c r="L1134">
        <v>133</v>
      </c>
      <c r="N1134" t="s">
        <v>167</v>
      </c>
      <c r="P1134" s="6">
        <v>1012</v>
      </c>
      <c r="Q1134" s="6" t="s">
        <v>1940</v>
      </c>
      <c r="R1134" s="6" t="s">
        <v>1495</v>
      </c>
      <c r="T1134" s="6"/>
      <c r="U1134" s="6"/>
      <c r="V1134" s="6"/>
      <c r="W1134" s="6">
        <v>241</v>
      </c>
      <c r="X1134" s="6" t="s">
        <v>4091</v>
      </c>
      <c r="Y1134" s="6"/>
      <c r="Z1134" t="s">
        <v>4088</v>
      </c>
    </row>
    <row r="1135" spans="1:26">
      <c r="A1135" s="1">
        <v>44301</v>
      </c>
      <c r="B1135" s="2">
        <v>202104151283</v>
      </c>
      <c r="C1135" t="s">
        <v>18</v>
      </c>
      <c r="D1135" t="s">
        <v>5436</v>
      </c>
      <c r="E1135" t="s">
        <v>4090</v>
      </c>
      <c r="F1135" t="s">
        <v>19</v>
      </c>
      <c r="G1135" t="s">
        <v>1940</v>
      </c>
      <c r="H1135" s="3">
        <v>4714781021012</v>
      </c>
      <c r="I1135" t="s">
        <v>1308</v>
      </c>
      <c r="J1135" t="s">
        <v>1475</v>
      </c>
      <c r="K1135">
        <v>1</v>
      </c>
      <c r="L1135">
        <v>133</v>
      </c>
      <c r="N1135" t="s">
        <v>168</v>
      </c>
      <c r="P1135" s="6">
        <v>1012</v>
      </c>
      <c r="Q1135" s="6" t="s">
        <v>1940</v>
      </c>
      <c r="R1135" s="6" t="s">
        <v>1495</v>
      </c>
      <c r="T1135" s="6"/>
      <c r="U1135" s="6"/>
      <c r="V1135" s="6"/>
      <c r="W1135" s="6">
        <v>241</v>
      </c>
      <c r="X1135" s="6" t="s">
        <v>4091</v>
      </c>
      <c r="Y1135" s="6"/>
      <c r="Z1135" t="s">
        <v>4088</v>
      </c>
    </row>
    <row r="1136" spans="1:26">
      <c r="A1136" s="1">
        <v>44301</v>
      </c>
      <c r="B1136" s="2">
        <v>202104151283</v>
      </c>
      <c r="C1136" t="s">
        <v>18</v>
      </c>
      <c r="D1136" t="s">
        <v>5436</v>
      </c>
      <c r="E1136" t="s">
        <v>4090</v>
      </c>
      <c r="F1136" t="s">
        <v>19</v>
      </c>
      <c r="G1136" t="s">
        <v>1940</v>
      </c>
      <c r="H1136" s="3">
        <v>4714781021029</v>
      </c>
      <c r="I1136" t="s">
        <v>1308</v>
      </c>
      <c r="J1136" t="s">
        <v>1475</v>
      </c>
      <c r="K1136">
        <v>1</v>
      </c>
      <c r="L1136">
        <v>133</v>
      </c>
      <c r="N1136" t="s">
        <v>169</v>
      </c>
      <c r="P1136" s="6">
        <v>1012</v>
      </c>
      <c r="Q1136" s="6" t="s">
        <v>1940</v>
      </c>
      <c r="R1136" s="6" t="s">
        <v>1495</v>
      </c>
      <c r="T1136" s="6"/>
      <c r="U1136" s="6"/>
      <c r="V1136" s="6"/>
      <c r="W1136" s="6">
        <v>241</v>
      </c>
      <c r="X1136" s="6" t="s">
        <v>4091</v>
      </c>
      <c r="Y1136" s="6"/>
      <c r="Z1136" t="s">
        <v>4088</v>
      </c>
    </row>
    <row r="1137" spans="1:26">
      <c r="A1137" s="1">
        <v>44301</v>
      </c>
      <c r="B1137" s="2">
        <v>202104151283</v>
      </c>
      <c r="C1137" t="s">
        <v>18</v>
      </c>
      <c r="D1137" t="s">
        <v>5436</v>
      </c>
      <c r="E1137" t="s">
        <v>4090</v>
      </c>
      <c r="F1137" t="s">
        <v>19</v>
      </c>
      <c r="G1137" t="s">
        <v>1940</v>
      </c>
      <c r="H1137" s="3">
        <v>4714781020787</v>
      </c>
      <c r="I1137" t="s">
        <v>1467</v>
      </c>
      <c r="J1137" t="s">
        <v>425</v>
      </c>
      <c r="K1137">
        <v>1</v>
      </c>
      <c r="L1137">
        <v>135</v>
      </c>
      <c r="N1137" t="s">
        <v>1979</v>
      </c>
      <c r="P1137" s="6">
        <v>1012</v>
      </c>
      <c r="Q1137" s="6" t="s">
        <v>1940</v>
      </c>
      <c r="R1137" s="6" t="s">
        <v>1495</v>
      </c>
      <c r="T1137" s="6"/>
      <c r="U1137" s="6"/>
      <c r="V1137" s="6"/>
      <c r="W1137" s="6">
        <v>241</v>
      </c>
      <c r="X1137" s="6" t="s">
        <v>4091</v>
      </c>
      <c r="Y1137" s="6"/>
      <c r="Z1137" t="s">
        <v>4088</v>
      </c>
    </row>
    <row r="1138" spans="1:26">
      <c r="A1138" s="1">
        <v>44301</v>
      </c>
      <c r="B1138" s="2">
        <v>202104151283</v>
      </c>
      <c r="C1138" t="s">
        <v>18</v>
      </c>
      <c r="D1138" t="s">
        <v>5436</v>
      </c>
      <c r="E1138" t="s">
        <v>4090</v>
      </c>
      <c r="F1138" t="s">
        <v>19</v>
      </c>
      <c r="G1138" t="s">
        <v>1940</v>
      </c>
      <c r="H1138" s="3">
        <v>4714781020848</v>
      </c>
      <c r="I1138" t="s">
        <v>1300</v>
      </c>
      <c r="J1138" t="s">
        <v>425</v>
      </c>
      <c r="K1138">
        <v>1</v>
      </c>
      <c r="L1138">
        <v>350</v>
      </c>
      <c r="N1138" t="s">
        <v>1821</v>
      </c>
      <c r="P1138" s="6">
        <v>1012</v>
      </c>
      <c r="Q1138" s="6" t="s">
        <v>1940</v>
      </c>
      <c r="R1138" s="6" t="s">
        <v>1495</v>
      </c>
      <c r="T1138" s="6"/>
      <c r="U1138" s="6"/>
      <c r="V1138" s="6"/>
      <c r="W1138" s="6">
        <v>241</v>
      </c>
      <c r="X1138" s="6" t="s">
        <v>4091</v>
      </c>
      <c r="Y1138" s="6"/>
      <c r="Z1138" t="s">
        <v>4088</v>
      </c>
    </row>
    <row r="1139" spans="1:26">
      <c r="A1139" s="1">
        <v>44301</v>
      </c>
      <c r="B1139" s="2">
        <v>202104151283</v>
      </c>
      <c r="C1139" t="s">
        <v>18</v>
      </c>
      <c r="D1139" t="s">
        <v>5436</v>
      </c>
      <c r="E1139" t="s">
        <v>4090</v>
      </c>
      <c r="F1139" t="s">
        <v>19</v>
      </c>
      <c r="G1139" t="s">
        <v>1940</v>
      </c>
      <c r="H1139" s="3">
        <v>4714781020800</v>
      </c>
      <c r="I1139" t="s">
        <v>859</v>
      </c>
      <c r="J1139" t="s">
        <v>425</v>
      </c>
      <c r="K1139">
        <v>1</v>
      </c>
      <c r="L1139">
        <v>128</v>
      </c>
      <c r="N1139" t="s">
        <v>1509</v>
      </c>
      <c r="P1139" s="6">
        <v>1012</v>
      </c>
      <c r="Q1139" s="6" t="s">
        <v>1940</v>
      </c>
      <c r="R1139" s="6" t="s">
        <v>1495</v>
      </c>
      <c r="T1139" s="6"/>
      <c r="U1139" s="6"/>
      <c r="V1139" s="6"/>
      <c r="W1139" s="6">
        <v>241</v>
      </c>
      <c r="X1139" s="6" t="s">
        <v>4091</v>
      </c>
      <c r="Y1139" s="6"/>
      <c r="Z1139" t="s">
        <v>4088</v>
      </c>
    </row>
    <row r="1140" spans="1:26">
      <c r="A1140" s="1">
        <v>44301</v>
      </c>
      <c r="B1140" s="2">
        <v>202104151283</v>
      </c>
      <c r="C1140" t="s">
        <v>18</v>
      </c>
      <c r="D1140" t="s">
        <v>5436</v>
      </c>
      <c r="E1140" t="s">
        <v>4090</v>
      </c>
      <c r="F1140" t="s">
        <v>19</v>
      </c>
      <c r="G1140" t="s">
        <v>1940</v>
      </c>
      <c r="H1140" s="3" t="s">
        <v>1740</v>
      </c>
      <c r="J1140" t="s">
        <v>425</v>
      </c>
      <c r="K1140">
        <v>1</v>
      </c>
      <c r="L1140">
        <v>0</v>
      </c>
      <c r="N1140" t="s">
        <v>1741</v>
      </c>
      <c r="P1140" s="6">
        <v>1012</v>
      </c>
      <c r="Q1140" s="6" t="s">
        <v>1940</v>
      </c>
      <c r="R1140" s="6" t="s">
        <v>1495</v>
      </c>
      <c r="T1140" s="6"/>
      <c r="U1140" s="6"/>
      <c r="V1140" s="6"/>
      <c r="W1140" s="6">
        <v>241</v>
      </c>
      <c r="X1140" s="6" t="s">
        <v>4091</v>
      </c>
      <c r="Y1140" s="6"/>
      <c r="Z1140" t="s">
        <v>4088</v>
      </c>
    </row>
    <row r="1141" spans="1:26">
      <c r="A1141" s="1">
        <v>44301</v>
      </c>
      <c r="B1141" s="2">
        <v>202104151284</v>
      </c>
      <c r="C1141" t="s">
        <v>18</v>
      </c>
      <c r="D1141" t="s">
        <v>5437</v>
      </c>
      <c r="E1141" t="s">
        <v>4095</v>
      </c>
      <c r="F1141" t="s">
        <v>19</v>
      </c>
      <c r="G1141" t="s">
        <v>1476</v>
      </c>
      <c r="H1141" s="3" t="s">
        <v>37</v>
      </c>
      <c r="I1141" t="s">
        <v>1049</v>
      </c>
      <c r="J1141" t="s">
        <v>1475</v>
      </c>
      <c r="K1141">
        <v>1</v>
      </c>
      <c r="L1141">
        <v>335</v>
      </c>
      <c r="N1141" t="s">
        <v>38</v>
      </c>
      <c r="P1141" s="6">
        <v>1016</v>
      </c>
      <c r="Q1141" s="6" t="s">
        <v>1476</v>
      </c>
      <c r="R1141" s="6" t="s">
        <v>1477</v>
      </c>
      <c r="T1141" s="6">
        <v>181657</v>
      </c>
      <c r="U1141" s="6" t="s">
        <v>4096</v>
      </c>
      <c r="V1141" s="6" t="s">
        <v>4097</v>
      </c>
      <c r="W1141" s="6"/>
      <c r="X1141" s="6"/>
      <c r="Y1141" s="6"/>
      <c r="Z1141" t="s">
        <v>4093</v>
      </c>
    </row>
    <row r="1142" spans="1:26">
      <c r="A1142" s="1">
        <v>44301</v>
      </c>
      <c r="B1142" s="2">
        <v>202104151284</v>
      </c>
      <c r="C1142" t="s">
        <v>18</v>
      </c>
      <c r="D1142" t="s">
        <v>5437</v>
      </c>
      <c r="E1142" t="s">
        <v>4095</v>
      </c>
      <c r="F1142" t="s">
        <v>19</v>
      </c>
      <c r="G1142" t="s">
        <v>1476</v>
      </c>
      <c r="H1142" s="3" t="s">
        <v>29</v>
      </c>
      <c r="I1142" t="s">
        <v>2424</v>
      </c>
      <c r="J1142" t="s">
        <v>1475</v>
      </c>
      <c r="K1142">
        <v>1</v>
      </c>
      <c r="L1142">
        <v>286</v>
      </c>
      <c r="N1142" t="s">
        <v>30</v>
      </c>
      <c r="P1142" s="6">
        <v>1016</v>
      </c>
      <c r="Q1142" s="6" t="s">
        <v>1476</v>
      </c>
      <c r="R1142" s="6" t="s">
        <v>1477</v>
      </c>
      <c r="T1142" s="6">
        <v>181657</v>
      </c>
      <c r="U1142" s="6" t="s">
        <v>4096</v>
      </c>
      <c r="V1142" s="6" t="s">
        <v>4097</v>
      </c>
      <c r="W1142" s="6"/>
      <c r="X1142" s="6"/>
      <c r="Y1142" s="6"/>
      <c r="Z1142" t="s">
        <v>4093</v>
      </c>
    </row>
    <row r="1143" spans="1:26">
      <c r="A1143" s="1">
        <v>44301</v>
      </c>
      <c r="B1143" s="2">
        <v>202104151284</v>
      </c>
      <c r="C1143" t="s">
        <v>18</v>
      </c>
      <c r="D1143" t="s">
        <v>5437</v>
      </c>
      <c r="E1143" t="s">
        <v>4095</v>
      </c>
      <c r="F1143" t="s">
        <v>19</v>
      </c>
      <c r="G1143" t="s">
        <v>1476</v>
      </c>
      <c r="H1143" s="3" t="s">
        <v>23</v>
      </c>
      <c r="I1143" t="s">
        <v>1230</v>
      </c>
      <c r="J1143" t="s">
        <v>1475</v>
      </c>
      <c r="K1143">
        <v>1</v>
      </c>
      <c r="L1143">
        <v>286</v>
      </c>
      <c r="N1143" t="s">
        <v>24</v>
      </c>
      <c r="P1143" s="6">
        <v>1016</v>
      </c>
      <c r="Q1143" s="6" t="s">
        <v>1476</v>
      </c>
      <c r="R1143" s="6" t="s">
        <v>1477</v>
      </c>
      <c r="T1143" s="6">
        <v>181657</v>
      </c>
      <c r="U1143" s="6" t="s">
        <v>4096</v>
      </c>
      <c r="V1143" s="6" t="s">
        <v>4097</v>
      </c>
      <c r="W1143" s="6"/>
      <c r="X1143" s="6"/>
      <c r="Y1143" s="6"/>
      <c r="Z1143" t="s">
        <v>4093</v>
      </c>
    </row>
    <row r="1144" spans="1:26">
      <c r="A1144" s="1">
        <v>44301</v>
      </c>
      <c r="B1144" s="2">
        <v>202104151284</v>
      </c>
      <c r="C1144" t="s">
        <v>18</v>
      </c>
      <c r="D1144" t="s">
        <v>5437</v>
      </c>
      <c r="E1144" t="s">
        <v>4095</v>
      </c>
      <c r="F1144" t="s">
        <v>19</v>
      </c>
      <c r="G1144" t="s">
        <v>1476</v>
      </c>
      <c r="H1144" s="3">
        <v>4714781020794</v>
      </c>
      <c r="I1144" t="s">
        <v>859</v>
      </c>
      <c r="J1144" t="s">
        <v>425</v>
      </c>
      <c r="K1144">
        <v>1</v>
      </c>
      <c r="L1144">
        <v>109</v>
      </c>
      <c r="N1144" t="s">
        <v>1490</v>
      </c>
      <c r="P1144" s="6">
        <v>1016</v>
      </c>
      <c r="Q1144" s="6" t="s">
        <v>1476</v>
      </c>
      <c r="R1144" s="6" t="s">
        <v>1477</v>
      </c>
      <c r="T1144" s="6">
        <v>181657</v>
      </c>
      <c r="U1144" s="6" t="s">
        <v>4096</v>
      </c>
      <c r="V1144" s="6" t="s">
        <v>4097</v>
      </c>
      <c r="W1144" s="6"/>
      <c r="X1144" s="6"/>
      <c r="Y1144" s="6"/>
      <c r="Z1144" t="s">
        <v>4093</v>
      </c>
    </row>
    <row r="1145" spans="1:26">
      <c r="A1145" s="1">
        <v>44301</v>
      </c>
      <c r="B1145" s="2">
        <v>202104151284</v>
      </c>
      <c r="C1145" t="s">
        <v>18</v>
      </c>
      <c r="D1145" t="s">
        <v>5437</v>
      </c>
      <c r="E1145" t="s">
        <v>4095</v>
      </c>
      <c r="F1145" t="s">
        <v>19</v>
      </c>
      <c r="G1145" t="s">
        <v>1476</v>
      </c>
      <c r="H1145" s="3" t="s">
        <v>1887</v>
      </c>
      <c r="J1145" t="s">
        <v>425</v>
      </c>
      <c r="K1145">
        <v>1</v>
      </c>
      <c r="L1145">
        <v>0</v>
      </c>
      <c r="N1145" t="s">
        <v>1888</v>
      </c>
      <c r="P1145" s="6">
        <v>1016</v>
      </c>
      <c r="Q1145" s="6" t="s">
        <v>1476</v>
      </c>
      <c r="R1145" s="6" t="s">
        <v>1477</v>
      </c>
      <c r="T1145" s="6">
        <v>181657</v>
      </c>
      <c r="U1145" s="6" t="s">
        <v>4096</v>
      </c>
      <c r="V1145" s="6" t="s">
        <v>4097</v>
      </c>
      <c r="W1145" s="6"/>
      <c r="X1145" s="6"/>
      <c r="Y1145" s="6"/>
      <c r="Z1145" t="s">
        <v>4093</v>
      </c>
    </row>
    <row r="1146" spans="1:26">
      <c r="A1146" s="1">
        <v>44301</v>
      </c>
      <c r="B1146" s="2">
        <v>202104151285</v>
      </c>
      <c r="C1146" t="s">
        <v>18</v>
      </c>
      <c r="D1146" t="s">
        <v>5438</v>
      </c>
      <c r="E1146" t="s">
        <v>4101</v>
      </c>
      <c r="F1146" t="s">
        <v>19</v>
      </c>
      <c r="G1146" t="s">
        <v>1940</v>
      </c>
      <c r="H1146" s="3">
        <v>4714781020541</v>
      </c>
      <c r="I1146" t="s">
        <v>1169</v>
      </c>
      <c r="J1146" t="s">
        <v>425</v>
      </c>
      <c r="K1146">
        <v>2</v>
      </c>
      <c r="L1146">
        <v>600</v>
      </c>
      <c r="N1146" t="s">
        <v>1493</v>
      </c>
      <c r="P1146" s="6">
        <v>660</v>
      </c>
      <c r="Q1146" s="6" t="s">
        <v>1940</v>
      </c>
      <c r="R1146" s="6" t="s">
        <v>1048</v>
      </c>
      <c r="T1146" s="6"/>
      <c r="U1146" s="6"/>
      <c r="V1146" s="6"/>
      <c r="W1146" s="6">
        <v>814</v>
      </c>
      <c r="X1146" s="6" t="s">
        <v>4102</v>
      </c>
      <c r="Y1146" s="6" t="s">
        <v>4103</v>
      </c>
      <c r="Z1146" t="s">
        <v>4099</v>
      </c>
    </row>
    <row r="1147" spans="1:26">
      <c r="A1147" s="1">
        <v>44301</v>
      </c>
      <c r="B1147" s="2">
        <v>202104151285</v>
      </c>
      <c r="C1147" t="s">
        <v>18</v>
      </c>
      <c r="D1147" t="s">
        <v>5438</v>
      </c>
      <c r="E1147" t="s">
        <v>4101</v>
      </c>
      <c r="F1147" t="s">
        <v>19</v>
      </c>
      <c r="G1147" t="s">
        <v>1940</v>
      </c>
      <c r="H1147" s="3" t="s">
        <v>1474</v>
      </c>
      <c r="J1147" t="s">
        <v>1475</v>
      </c>
      <c r="K1147">
        <v>1</v>
      </c>
      <c r="L1147">
        <v>60</v>
      </c>
      <c r="P1147" s="6"/>
      <c r="Q1147" s="6"/>
      <c r="R1147" s="6"/>
      <c r="T1147" s="6"/>
      <c r="U1147" s="6"/>
      <c r="V1147" s="6"/>
      <c r="W1147" s="6"/>
      <c r="X1147" s="6"/>
      <c r="Y1147" s="6"/>
      <c r="Z1147"/>
    </row>
    <row r="1148" spans="1:26">
      <c r="A1148" s="1">
        <v>44301</v>
      </c>
      <c r="B1148" s="2">
        <v>202104151286</v>
      </c>
      <c r="C1148" t="s">
        <v>18</v>
      </c>
      <c r="D1148" t="s">
        <v>5439</v>
      </c>
      <c r="E1148" t="s">
        <v>4107</v>
      </c>
      <c r="F1148" t="s">
        <v>19</v>
      </c>
      <c r="G1148" t="s">
        <v>1960</v>
      </c>
      <c r="H1148" s="3" t="s">
        <v>21</v>
      </c>
      <c r="I1148" t="s">
        <v>1301</v>
      </c>
      <c r="J1148" t="s">
        <v>1475</v>
      </c>
      <c r="K1148">
        <v>2</v>
      </c>
      <c r="L1148">
        <v>300</v>
      </c>
      <c r="N1148" t="s">
        <v>22</v>
      </c>
      <c r="P1148" s="6">
        <v>749</v>
      </c>
      <c r="Q1148" s="6" t="s">
        <v>1960</v>
      </c>
      <c r="R1148" s="6" t="s">
        <v>1961</v>
      </c>
      <c r="T1148" s="6"/>
      <c r="U1148" s="6"/>
      <c r="V1148" s="6"/>
      <c r="W1148" s="6">
        <v>251</v>
      </c>
      <c r="X1148" s="6" t="s">
        <v>4108</v>
      </c>
      <c r="Y1148" s="6"/>
      <c r="Z1148" t="s">
        <v>4105</v>
      </c>
    </row>
    <row r="1149" spans="1:26">
      <c r="A1149" s="1">
        <v>44301</v>
      </c>
      <c r="B1149" s="2">
        <v>202104151286</v>
      </c>
      <c r="C1149" t="s">
        <v>18</v>
      </c>
      <c r="D1149" t="s">
        <v>5439</v>
      </c>
      <c r="E1149" t="s">
        <v>4107</v>
      </c>
      <c r="F1149" t="s">
        <v>19</v>
      </c>
      <c r="G1149" t="s">
        <v>1960</v>
      </c>
      <c r="H1149" s="3" t="s">
        <v>33</v>
      </c>
      <c r="I1149" t="s">
        <v>1304</v>
      </c>
      <c r="J1149" t="s">
        <v>1475</v>
      </c>
      <c r="K1149">
        <v>1</v>
      </c>
      <c r="L1149">
        <v>150</v>
      </c>
      <c r="N1149" t="s">
        <v>34</v>
      </c>
      <c r="P1149" s="6">
        <v>749</v>
      </c>
      <c r="Q1149" s="6" t="s">
        <v>1960</v>
      </c>
      <c r="R1149" s="6" t="s">
        <v>1961</v>
      </c>
      <c r="T1149" s="6"/>
      <c r="U1149" s="6"/>
      <c r="V1149" s="6"/>
      <c r="W1149" s="6">
        <v>251</v>
      </c>
      <c r="X1149" s="6" t="s">
        <v>4108</v>
      </c>
      <c r="Y1149" s="6"/>
      <c r="Z1149" t="s">
        <v>4105</v>
      </c>
    </row>
    <row r="1150" spans="1:26">
      <c r="A1150" s="1">
        <v>44301</v>
      </c>
      <c r="B1150" s="2">
        <v>202104151286</v>
      </c>
      <c r="C1150" t="s">
        <v>18</v>
      </c>
      <c r="D1150" t="s">
        <v>5439</v>
      </c>
      <c r="E1150" t="s">
        <v>4107</v>
      </c>
      <c r="F1150" t="s">
        <v>19</v>
      </c>
      <c r="G1150" t="s">
        <v>1960</v>
      </c>
      <c r="H1150" s="3">
        <v>4714781024716</v>
      </c>
      <c r="I1150" t="s">
        <v>1230</v>
      </c>
      <c r="J1150" t="s">
        <v>425</v>
      </c>
      <c r="K1150">
        <v>1</v>
      </c>
      <c r="L1150">
        <v>299</v>
      </c>
      <c r="N1150" t="s">
        <v>1515</v>
      </c>
      <c r="P1150" s="6">
        <v>749</v>
      </c>
      <c r="Q1150" s="6" t="s">
        <v>1960</v>
      </c>
      <c r="R1150" s="6" t="s">
        <v>1961</v>
      </c>
      <c r="T1150" s="6"/>
      <c r="U1150" s="6"/>
      <c r="V1150" s="6"/>
      <c r="W1150" s="6">
        <v>251</v>
      </c>
      <c r="X1150" s="6" t="s">
        <v>4108</v>
      </c>
      <c r="Y1150" s="6"/>
      <c r="Z1150" t="s">
        <v>4105</v>
      </c>
    </row>
    <row r="1151" spans="1:26">
      <c r="A1151" s="1">
        <v>44301</v>
      </c>
      <c r="B1151" s="2">
        <v>202104151287</v>
      </c>
      <c r="C1151" t="s">
        <v>18</v>
      </c>
      <c r="D1151" t="s">
        <v>5440</v>
      </c>
      <c r="E1151" t="s">
        <v>4112</v>
      </c>
      <c r="F1151" t="s">
        <v>19</v>
      </c>
      <c r="G1151" t="s">
        <v>1960</v>
      </c>
      <c r="H1151" s="3">
        <v>4714781020954</v>
      </c>
      <c r="I1151" t="s">
        <v>1468</v>
      </c>
      <c r="J1151" t="s">
        <v>1475</v>
      </c>
      <c r="K1151">
        <v>2</v>
      </c>
      <c r="L1151">
        <v>280</v>
      </c>
      <c r="N1151" t="s">
        <v>337</v>
      </c>
      <c r="P1151" s="6">
        <v>929</v>
      </c>
      <c r="Q1151" s="6" t="s">
        <v>1960</v>
      </c>
      <c r="R1151" s="6" t="s">
        <v>1961</v>
      </c>
      <c r="T1151" s="6"/>
      <c r="U1151" s="6"/>
      <c r="V1151" s="6"/>
      <c r="W1151" s="6">
        <v>635</v>
      </c>
      <c r="X1151" s="6" t="s">
        <v>4113</v>
      </c>
      <c r="Y1151" s="6" t="s">
        <v>4114</v>
      </c>
      <c r="Z1151" t="s">
        <v>4110</v>
      </c>
    </row>
    <row r="1152" spans="1:26">
      <c r="A1152" s="1">
        <v>44301</v>
      </c>
      <c r="B1152" s="2">
        <v>202104151287</v>
      </c>
      <c r="C1152" t="s">
        <v>18</v>
      </c>
      <c r="D1152" t="s">
        <v>5440</v>
      </c>
      <c r="E1152" t="s">
        <v>4112</v>
      </c>
      <c r="F1152" t="s">
        <v>19</v>
      </c>
      <c r="G1152" t="s">
        <v>1960</v>
      </c>
      <c r="H1152" s="3">
        <v>4714781020817</v>
      </c>
      <c r="I1152" t="s">
        <v>859</v>
      </c>
      <c r="J1152" t="s">
        <v>1475</v>
      </c>
      <c r="K1152">
        <v>4</v>
      </c>
      <c r="L1152">
        <v>500</v>
      </c>
      <c r="N1152" t="s">
        <v>343</v>
      </c>
      <c r="P1152" s="6">
        <v>929</v>
      </c>
      <c r="Q1152" s="6" t="s">
        <v>1960</v>
      </c>
      <c r="R1152" s="6" t="s">
        <v>1961</v>
      </c>
      <c r="T1152" s="6"/>
      <c r="U1152" s="6"/>
      <c r="V1152" s="6"/>
      <c r="W1152" s="6">
        <v>635</v>
      </c>
      <c r="X1152" s="6" t="s">
        <v>4113</v>
      </c>
      <c r="Y1152" s="6" t="s">
        <v>4114</v>
      </c>
      <c r="Z1152" t="s">
        <v>4110</v>
      </c>
    </row>
    <row r="1153" spans="1:26">
      <c r="A1153" s="1">
        <v>44301</v>
      </c>
      <c r="B1153" s="2">
        <v>202104151287</v>
      </c>
      <c r="C1153" t="s">
        <v>18</v>
      </c>
      <c r="D1153" t="s">
        <v>5440</v>
      </c>
      <c r="E1153" t="s">
        <v>4112</v>
      </c>
      <c r="F1153" t="s">
        <v>19</v>
      </c>
      <c r="G1153" t="s">
        <v>1960</v>
      </c>
      <c r="H1153" s="3">
        <v>4714781021029</v>
      </c>
      <c r="I1153" t="s">
        <v>1308</v>
      </c>
      <c r="J1153" t="s">
        <v>425</v>
      </c>
      <c r="K1153">
        <v>1</v>
      </c>
      <c r="L1153">
        <v>149</v>
      </c>
      <c r="N1153" t="s">
        <v>1505</v>
      </c>
      <c r="P1153" s="6">
        <v>929</v>
      </c>
      <c r="Q1153" s="6" t="s">
        <v>1960</v>
      </c>
      <c r="R1153" s="6" t="s">
        <v>1961</v>
      </c>
      <c r="T1153" s="6"/>
      <c r="U1153" s="6"/>
      <c r="V1153" s="6"/>
      <c r="W1153" s="6">
        <v>635</v>
      </c>
      <c r="X1153" s="6" t="s">
        <v>4113</v>
      </c>
      <c r="Y1153" s="6" t="s">
        <v>4114</v>
      </c>
      <c r="Z1153" t="s">
        <v>4110</v>
      </c>
    </row>
    <row r="1154" spans="1:26">
      <c r="A1154" s="1">
        <v>44301</v>
      </c>
      <c r="B1154" s="2">
        <v>202104151288</v>
      </c>
      <c r="C1154" t="s">
        <v>18</v>
      </c>
      <c r="D1154" t="s">
        <v>5441</v>
      </c>
      <c r="E1154" t="s">
        <v>4118</v>
      </c>
      <c r="F1154" t="s">
        <v>19</v>
      </c>
      <c r="G1154" t="s">
        <v>1940</v>
      </c>
      <c r="H1154" s="3">
        <v>4714781020107</v>
      </c>
      <c r="I1154" t="s">
        <v>1049</v>
      </c>
      <c r="J1154" t="s">
        <v>425</v>
      </c>
      <c r="K1154">
        <v>3</v>
      </c>
      <c r="L1154">
        <v>1197</v>
      </c>
      <c r="N1154" t="s">
        <v>877</v>
      </c>
      <c r="P1154" s="6">
        <v>1197</v>
      </c>
      <c r="Q1154" s="6" t="s">
        <v>1940</v>
      </c>
      <c r="R1154" s="6" t="s">
        <v>1495</v>
      </c>
      <c r="T1154" s="6"/>
      <c r="U1154" s="6"/>
      <c r="V1154" s="6"/>
      <c r="W1154" s="6">
        <v>334</v>
      </c>
      <c r="X1154" s="6" t="s">
        <v>4119</v>
      </c>
      <c r="Y1154" s="6" t="s">
        <v>4120</v>
      </c>
      <c r="Z1154" t="s">
        <v>4116</v>
      </c>
    </row>
    <row r="1155" spans="1:26">
      <c r="A1155" s="1">
        <v>44301</v>
      </c>
      <c r="B1155" s="2">
        <v>202104151288</v>
      </c>
      <c r="C1155" t="s">
        <v>18</v>
      </c>
      <c r="D1155" t="s">
        <v>5441</v>
      </c>
      <c r="E1155" t="s">
        <v>4118</v>
      </c>
      <c r="F1155" t="s">
        <v>19</v>
      </c>
      <c r="G1155" t="s">
        <v>1940</v>
      </c>
      <c r="H1155" s="3" t="s">
        <v>1740</v>
      </c>
      <c r="J1155" t="s">
        <v>425</v>
      </c>
      <c r="K1155">
        <v>1</v>
      </c>
      <c r="L1155">
        <v>0</v>
      </c>
      <c r="N1155" t="s">
        <v>1741</v>
      </c>
      <c r="P1155" s="6">
        <v>1197</v>
      </c>
      <c r="Q1155" s="6" t="s">
        <v>1940</v>
      </c>
      <c r="R1155" s="6" t="s">
        <v>1495</v>
      </c>
      <c r="T1155" s="6"/>
      <c r="U1155" s="6"/>
      <c r="V1155" s="6"/>
      <c r="W1155" s="6">
        <v>334</v>
      </c>
      <c r="X1155" s="6" t="s">
        <v>4119</v>
      </c>
      <c r="Y1155" s="6" t="s">
        <v>4120</v>
      </c>
      <c r="Z1155" t="s">
        <v>4116</v>
      </c>
    </row>
    <row r="1156" spans="1:26">
      <c r="A1156" s="1">
        <v>44301</v>
      </c>
      <c r="B1156" s="2">
        <v>202104151289</v>
      </c>
      <c r="C1156" t="s">
        <v>18</v>
      </c>
      <c r="D1156" t="s">
        <v>5442</v>
      </c>
      <c r="E1156" t="s">
        <v>4124</v>
      </c>
      <c r="F1156" t="s">
        <v>19</v>
      </c>
      <c r="G1156" t="s">
        <v>1476</v>
      </c>
      <c r="H1156" s="3" t="s">
        <v>33</v>
      </c>
      <c r="I1156" t="s">
        <v>1304</v>
      </c>
      <c r="J1156" t="s">
        <v>1475</v>
      </c>
      <c r="K1156">
        <v>3</v>
      </c>
      <c r="L1156">
        <v>343</v>
      </c>
      <c r="N1156" t="s">
        <v>34</v>
      </c>
      <c r="P1156" s="6">
        <v>2041</v>
      </c>
      <c r="Q1156" s="6" t="s">
        <v>1476</v>
      </c>
      <c r="R1156" s="6" t="s">
        <v>1477</v>
      </c>
      <c r="T1156" s="6">
        <v>934684</v>
      </c>
      <c r="U1156" s="6" t="s">
        <v>4125</v>
      </c>
      <c r="V1156" s="6" t="s">
        <v>4126</v>
      </c>
      <c r="W1156" s="6"/>
      <c r="X1156" s="6"/>
      <c r="Y1156" s="6"/>
      <c r="Z1156" t="s">
        <v>4122</v>
      </c>
    </row>
    <row r="1157" spans="1:26">
      <c r="A1157" s="1">
        <v>44301</v>
      </c>
      <c r="B1157" s="2">
        <v>202104151289</v>
      </c>
      <c r="C1157" t="s">
        <v>18</v>
      </c>
      <c r="D1157" t="s">
        <v>5442</v>
      </c>
      <c r="E1157" t="s">
        <v>4124</v>
      </c>
      <c r="F1157" t="s">
        <v>19</v>
      </c>
      <c r="G1157" t="s">
        <v>1476</v>
      </c>
      <c r="H1157" s="3" t="s">
        <v>35</v>
      </c>
      <c r="I1157" t="s">
        <v>1384</v>
      </c>
      <c r="J1157" t="s">
        <v>1475</v>
      </c>
      <c r="K1157">
        <v>3</v>
      </c>
      <c r="L1157">
        <v>450</v>
      </c>
      <c r="N1157" t="s">
        <v>36</v>
      </c>
      <c r="P1157" s="6">
        <v>2041</v>
      </c>
      <c r="Q1157" s="6" t="s">
        <v>1476</v>
      </c>
      <c r="R1157" s="6" t="s">
        <v>1477</v>
      </c>
      <c r="T1157" s="6">
        <v>934684</v>
      </c>
      <c r="U1157" s="6" t="s">
        <v>4125</v>
      </c>
      <c r="V1157" s="6" t="s">
        <v>4126</v>
      </c>
      <c r="W1157" s="6"/>
      <c r="X1157" s="6"/>
      <c r="Y1157" s="6"/>
      <c r="Z1157" t="s">
        <v>4122</v>
      </c>
    </row>
    <row r="1158" spans="1:26">
      <c r="A1158" s="1">
        <v>44301</v>
      </c>
      <c r="B1158" s="2">
        <v>202104151289</v>
      </c>
      <c r="C1158" t="s">
        <v>18</v>
      </c>
      <c r="D1158" t="s">
        <v>5442</v>
      </c>
      <c r="E1158" t="s">
        <v>4124</v>
      </c>
      <c r="F1158" t="s">
        <v>19</v>
      </c>
      <c r="G1158" t="s">
        <v>1476</v>
      </c>
      <c r="H1158" s="3">
        <v>4714781021005</v>
      </c>
      <c r="I1158" t="s">
        <v>1385</v>
      </c>
      <c r="J1158" t="s">
        <v>1475</v>
      </c>
      <c r="K1158">
        <v>3</v>
      </c>
      <c r="L1158">
        <v>399</v>
      </c>
      <c r="N1158" t="s">
        <v>167</v>
      </c>
      <c r="P1158" s="6">
        <v>2041</v>
      </c>
      <c r="Q1158" s="6" t="s">
        <v>1476</v>
      </c>
      <c r="R1158" s="6" t="s">
        <v>1477</v>
      </c>
      <c r="T1158" s="6">
        <v>934684</v>
      </c>
      <c r="U1158" s="6" t="s">
        <v>4125</v>
      </c>
      <c r="V1158" s="6" t="s">
        <v>4126</v>
      </c>
      <c r="W1158" s="6"/>
      <c r="X1158" s="6"/>
      <c r="Y1158" s="6"/>
      <c r="Z1158" t="s">
        <v>4122</v>
      </c>
    </row>
    <row r="1159" spans="1:26">
      <c r="A1159" s="1">
        <v>44301</v>
      </c>
      <c r="B1159" s="2">
        <v>202104151289</v>
      </c>
      <c r="C1159" t="s">
        <v>18</v>
      </c>
      <c r="D1159" t="s">
        <v>5442</v>
      </c>
      <c r="E1159" t="s">
        <v>4124</v>
      </c>
      <c r="F1159" t="s">
        <v>19</v>
      </c>
      <c r="G1159" t="s">
        <v>1476</v>
      </c>
      <c r="H1159" s="3">
        <v>4714781021029</v>
      </c>
      <c r="I1159" t="s">
        <v>1308</v>
      </c>
      <c r="J1159" t="s">
        <v>1475</v>
      </c>
      <c r="K1159">
        <v>3</v>
      </c>
      <c r="L1159">
        <v>399</v>
      </c>
      <c r="N1159" t="s">
        <v>169</v>
      </c>
      <c r="P1159" s="6">
        <v>2041</v>
      </c>
      <c r="Q1159" s="6" t="s">
        <v>1476</v>
      </c>
      <c r="R1159" s="6" t="s">
        <v>1477</v>
      </c>
      <c r="T1159" s="6">
        <v>934684</v>
      </c>
      <c r="U1159" s="6" t="s">
        <v>4125</v>
      </c>
      <c r="V1159" s="6" t="s">
        <v>4126</v>
      </c>
      <c r="W1159" s="6"/>
      <c r="X1159" s="6"/>
      <c r="Y1159" s="6"/>
      <c r="Z1159" t="s">
        <v>4122</v>
      </c>
    </row>
    <row r="1160" spans="1:26">
      <c r="A1160" s="1">
        <v>44301</v>
      </c>
      <c r="B1160" s="2">
        <v>202104151289</v>
      </c>
      <c r="C1160" t="s">
        <v>18</v>
      </c>
      <c r="D1160" t="s">
        <v>5442</v>
      </c>
      <c r="E1160" t="s">
        <v>4124</v>
      </c>
      <c r="F1160" t="s">
        <v>19</v>
      </c>
      <c r="G1160" t="s">
        <v>1476</v>
      </c>
      <c r="H1160" s="3" t="s">
        <v>33</v>
      </c>
      <c r="I1160" t="s">
        <v>1304</v>
      </c>
      <c r="J1160" t="s">
        <v>1475</v>
      </c>
      <c r="K1160">
        <v>2</v>
      </c>
      <c r="L1160">
        <v>300</v>
      </c>
      <c r="N1160" t="s">
        <v>34</v>
      </c>
      <c r="P1160" s="6">
        <v>2041</v>
      </c>
      <c r="Q1160" s="6" t="s">
        <v>1476</v>
      </c>
      <c r="R1160" s="6" t="s">
        <v>1477</v>
      </c>
      <c r="T1160" s="6">
        <v>934684</v>
      </c>
      <c r="U1160" s="6" t="s">
        <v>4125</v>
      </c>
      <c r="V1160" s="6" t="s">
        <v>4126</v>
      </c>
      <c r="W1160" s="6"/>
      <c r="X1160" s="6"/>
      <c r="Y1160" s="6"/>
      <c r="Z1160" t="s">
        <v>4122</v>
      </c>
    </row>
    <row r="1161" spans="1:26">
      <c r="A1161" s="1">
        <v>44301</v>
      </c>
      <c r="B1161" s="2">
        <v>202104151289</v>
      </c>
      <c r="C1161" t="s">
        <v>18</v>
      </c>
      <c r="D1161" t="s">
        <v>5442</v>
      </c>
      <c r="E1161" t="s">
        <v>4124</v>
      </c>
      <c r="F1161" t="s">
        <v>19</v>
      </c>
      <c r="G1161" t="s">
        <v>1476</v>
      </c>
      <c r="H1161" s="3" t="s">
        <v>35</v>
      </c>
      <c r="I1161" t="s">
        <v>1384</v>
      </c>
      <c r="J1161" t="s">
        <v>1475</v>
      </c>
      <c r="K1161">
        <v>1</v>
      </c>
      <c r="L1161">
        <v>150</v>
      </c>
      <c r="N1161" t="s">
        <v>36</v>
      </c>
      <c r="P1161" s="6">
        <v>2041</v>
      </c>
      <c r="Q1161" s="6" t="s">
        <v>1476</v>
      </c>
      <c r="R1161" s="6" t="s">
        <v>1477</v>
      </c>
      <c r="T1161" s="6">
        <v>934684</v>
      </c>
      <c r="U1161" s="6" t="s">
        <v>4125</v>
      </c>
      <c r="V1161" s="6" t="s">
        <v>4126</v>
      </c>
      <c r="W1161" s="6"/>
      <c r="X1161" s="6"/>
      <c r="Y1161" s="6"/>
      <c r="Z1161" t="s">
        <v>4122</v>
      </c>
    </row>
    <row r="1162" spans="1:26">
      <c r="A1162" s="1">
        <v>44301</v>
      </c>
      <c r="B1162" s="2">
        <v>202104151289</v>
      </c>
      <c r="C1162" t="s">
        <v>18</v>
      </c>
      <c r="D1162" t="s">
        <v>5442</v>
      </c>
      <c r="E1162" t="s">
        <v>4124</v>
      </c>
      <c r="F1162" t="s">
        <v>19</v>
      </c>
      <c r="G1162" t="s">
        <v>1476</v>
      </c>
      <c r="H1162" s="3" t="s">
        <v>1887</v>
      </c>
      <c r="J1162" t="s">
        <v>425</v>
      </c>
      <c r="K1162">
        <v>1</v>
      </c>
      <c r="L1162">
        <v>0</v>
      </c>
      <c r="N1162" t="s">
        <v>1888</v>
      </c>
      <c r="P1162" s="6">
        <v>2041</v>
      </c>
      <c r="Q1162" s="6" t="s">
        <v>1476</v>
      </c>
      <c r="R1162" s="6" t="s">
        <v>1477</v>
      </c>
      <c r="T1162" s="6">
        <v>934684</v>
      </c>
      <c r="U1162" s="6" t="s">
        <v>4125</v>
      </c>
      <c r="V1162" s="6" t="s">
        <v>4126</v>
      </c>
      <c r="W1162" s="6"/>
      <c r="X1162" s="6"/>
      <c r="Y1162" s="6"/>
      <c r="Z1162" t="s">
        <v>4122</v>
      </c>
    </row>
    <row r="1163" spans="1:26">
      <c r="A1163" s="1">
        <v>44301</v>
      </c>
      <c r="B1163" s="2">
        <v>202104151289</v>
      </c>
      <c r="C1163" t="s">
        <v>18</v>
      </c>
      <c r="D1163" t="s">
        <v>5442</v>
      </c>
      <c r="E1163" t="s">
        <v>4124</v>
      </c>
      <c r="F1163" t="s">
        <v>19</v>
      </c>
      <c r="G1163" t="s">
        <v>1476</v>
      </c>
      <c r="H1163" s="3" t="s">
        <v>1810</v>
      </c>
      <c r="J1163" t="s">
        <v>425</v>
      </c>
      <c r="K1163">
        <v>1</v>
      </c>
      <c r="L1163">
        <v>0</v>
      </c>
      <c r="N1163" t="s">
        <v>1811</v>
      </c>
      <c r="P1163" s="6">
        <v>2041</v>
      </c>
      <c r="Q1163" s="6" t="s">
        <v>1476</v>
      </c>
      <c r="R1163" s="6" t="s">
        <v>1477</v>
      </c>
      <c r="T1163" s="6">
        <v>934684</v>
      </c>
      <c r="U1163" s="6" t="s">
        <v>4125</v>
      </c>
      <c r="V1163" s="6" t="s">
        <v>4126</v>
      </c>
      <c r="W1163" s="6"/>
      <c r="X1163" s="6"/>
      <c r="Y1163" s="6"/>
      <c r="Z1163" t="s">
        <v>4122</v>
      </c>
    </row>
    <row r="1164" spans="1:26">
      <c r="A1164" s="1">
        <v>44301</v>
      </c>
      <c r="B1164" s="2">
        <v>202104151289</v>
      </c>
      <c r="C1164" t="s">
        <v>18</v>
      </c>
      <c r="D1164" t="s">
        <v>5442</v>
      </c>
      <c r="E1164" t="s">
        <v>4124</v>
      </c>
      <c r="F1164" t="s">
        <v>19</v>
      </c>
      <c r="G1164" t="s">
        <v>1476</v>
      </c>
      <c r="H1164" s="3" t="s">
        <v>1740</v>
      </c>
      <c r="J1164" t="s">
        <v>425</v>
      </c>
      <c r="K1164">
        <v>1</v>
      </c>
      <c r="L1164">
        <v>0</v>
      </c>
      <c r="N1164" t="s">
        <v>1741</v>
      </c>
      <c r="P1164" s="6">
        <v>2041</v>
      </c>
      <c r="Q1164" s="6" t="s">
        <v>1476</v>
      </c>
      <c r="R1164" s="6" t="s">
        <v>1477</v>
      </c>
      <c r="T1164" s="6">
        <v>934684</v>
      </c>
      <c r="U1164" s="6" t="s">
        <v>4125</v>
      </c>
      <c r="V1164" s="6" t="s">
        <v>4126</v>
      </c>
      <c r="W1164" s="6"/>
      <c r="X1164" s="6"/>
      <c r="Y1164" s="6"/>
      <c r="Z1164" t="s">
        <v>4122</v>
      </c>
    </row>
    <row r="1165" spans="1:26">
      <c r="A1165" s="1">
        <v>44301</v>
      </c>
      <c r="B1165" s="2">
        <v>202104151290</v>
      </c>
      <c r="C1165" t="s">
        <v>18</v>
      </c>
      <c r="D1165" t="s">
        <v>5443</v>
      </c>
      <c r="E1165" t="s">
        <v>4130</v>
      </c>
      <c r="F1165" t="s">
        <v>19</v>
      </c>
      <c r="G1165" t="s">
        <v>1476</v>
      </c>
      <c r="H1165" s="3">
        <v>4714781024723</v>
      </c>
      <c r="I1165" t="s">
        <v>1301</v>
      </c>
      <c r="J1165" t="s">
        <v>425</v>
      </c>
      <c r="K1165">
        <v>1</v>
      </c>
      <c r="L1165">
        <v>299</v>
      </c>
      <c r="N1165" t="s">
        <v>1525</v>
      </c>
      <c r="P1165" s="6">
        <v>492</v>
      </c>
      <c r="Q1165" s="6" t="s">
        <v>1476</v>
      </c>
      <c r="R1165" s="6" t="s">
        <v>1477</v>
      </c>
      <c r="T1165" s="6">
        <v>197102</v>
      </c>
      <c r="U1165" s="6" t="s">
        <v>4131</v>
      </c>
      <c r="V1165" s="6" t="s">
        <v>4132</v>
      </c>
      <c r="W1165" s="6"/>
      <c r="X1165" s="6"/>
      <c r="Y1165" s="6"/>
      <c r="Z1165" t="s">
        <v>4128</v>
      </c>
    </row>
    <row r="1166" spans="1:26">
      <c r="A1166" s="1">
        <v>44301</v>
      </c>
      <c r="B1166" s="2">
        <v>202104151290</v>
      </c>
      <c r="C1166" t="s">
        <v>18</v>
      </c>
      <c r="D1166" t="s">
        <v>5443</v>
      </c>
      <c r="E1166" t="s">
        <v>4130</v>
      </c>
      <c r="F1166" t="s">
        <v>19</v>
      </c>
      <c r="G1166" t="s">
        <v>1476</v>
      </c>
      <c r="H1166" s="3">
        <v>4714781020800</v>
      </c>
      <c r="I1166" t="s">
        <v>859</v>
      </c>
      <c r="J1166" t="s">
        <v>425</v>
      </c>
      <c r="K1166">
        <v>1</v>
      </c>
      <c r="L1166">
        <v>128</v>
      </c>
      <c r="N1166" t="s">
        <v>1509</v>
      </c>
      <c r="P1166" s="6">
        <v>492</v>
      </c>
      <c r="Q1166" s="6" t="s">
        <v>1476</v>
      </c>
      <c r="R1166" s="6" t="s">
        <v>1477</v>
      </c>
      <c r="T1166" s="6">
        <v>197102</v>
      </c>
      <c r="U1166" s="6" t="s">
        <v>4131</v>
      </c>
      <c r="V1166" s="6" t="s">
        <v>4132</v>
      </c>
      <c r="W1166" s="6"/>
      <c r="X1166" s="6"/>
      <c r="Y1166" s="6"/>
      <c r="Z1166" t="s">
        <v>4128</v>
      </c>
    </row>
    <row r="1167" spans="1:26">
      <c r="A1167" s="1">
        <v>44301</v>
      </c>
      <c r="B1167" s="2">
        <v>202104151290</v>
      </c>
      <c r="C1167" t="s">
        <v>18</v>
      </c>
      <c r="D1167" t="s">
        <v>5443</v>
      </c>
      <c r="E1167" t="s">
        <v>4130</v>
      </c>
      <c r="F1167" t="s">
        <v>19</v>
      </c>
      <c r="G1167" t="s">
        <v>1476</v>
      </c>
      <c r="H1167" s="3" t="s">
        <v>1474</v>
      </c>
      <c r="J1167" t="s">
        <v>1475</v>
      </c>
      <c r="K1167">
        <v>1</v>
      </c>
      <c r="L1167">
        <v>65</v>
      </c>
      <c r="P1167" s="6"/>
      <c r="Q1167" s="6"/>
      <c r="R1167" s="6"/>
      <c r="T1167" s="6"/>
      <c r="U1167" s="6"/>
      <c r="V1167" s="6"/>
      <c r="W1167" s="6"/>
      <c r="X1167" s="6"/>
      <c r="Y1167" s="6"/>
      <c r="Z1167"/>
    </row>
    <row r="1168" spans="1:26">
      <c r="A1168" s="1">
        <v>44301</v>
      </c>
      <c r="B1168" s="2">
        <v>202104151291</v>
      </c>
      <c r="C1168" t="s">
        <v>18</v>
      </c>
      <c r="D1168" t="s">
        <v>5444</v>
      </c>
      <c r="E1168" t="s">
        <v>4136</v>
      </c>
      <c r="F1168" t="s">
        <v>19</v>
      </c>
      <c r="G1168" t="s">
        <v>1960</v>
      </c>
      <c r="H1168" s="3">
        <v>4714781024730</v>
      </c>
      <c r="I1168" t="s">
        <v>1230</v>
      </c>
      <c r="J1168" t="s">
        <v>425</v>
      </c>
      <c r="K1168">
        <v>1</v>
      </c>
      <c r="L1168">
        <v>299</v>
      </c>
      <c r="N1168" t="s">
        <v>1500</v>
      </c>
      <c r="P1168" s="6">
        <v>748</v>
      </c>
      <c r="Q1168" s="6" t="s">
        <v>1960</v>
      </c>
      <c r="R1168" s="6" t="s">
        <v>1961</v>
      </c>
      <c r="T1168" s="6"/>
      <c r="U1168" s="6"/>
      <c r="V1168" s="6"/>
      <c r="W1168" s="6">
        <v>304</v>
      </c>
      <c r="X1168" s="6" t="s">
        <v>4137</v>
      </c>
      <c r="Y1168" s="6"/>
      <c r="Z1168" t="s">
        <v>4134</v>
      </c>
    </row>
    <row r="1169" spans="1:26">
      <c r="A1169" s="1">
        <v>44301</v>
      </c>
      <c r="B1169" s="2">
        <v>202104151291</v>
      </c>
      <c r="C1169" t="s">
        <v>18</v>
      </c>
      <c r="D1169" t="s">
        <v>5444</v>
      </c>
      <c r="E1169" t="s">
        <v>4136</v>
      </c>
      <c r="F1169" t="s">
        <v>19</v>
      </c>
      <c r="G1169" t="s">
        <v>1960</v>
      </c>
      <c r="H1169" s="3">
        <v>4714781024716</v>
      </c>
      <c r="I1169" t="s">
        <v>1230</v>
      </c>
      <c r="J1169" t="s">
        <v>425</v>
      </c>
      <c r="K1169">
        <v>1</v>
      </c>
      <c r="L1169">
        <v>299</v>
      </c>
      <c r="N1169" t="s">
        <v>1515</v>
      </c>
      <c r="P1169" s="6">
        <v>748</v>
      </c>
      <c r="Q1169" s="6" t="s">
        <v>1960</v>
      </c>
      <c r="R1169" s="6" t="s">
        <v>1961</v>
      </c>
      <c r="T1169" s="6"/>
      <c r="U1169" s="6"/>
      <c r="V1169" s="6"/>
      <c r="W1169" s="6">
        <v>304</v>
      </c>
      <c r="X1169" s="6" t="s">
        <v>4137</v>
      </c>
      <c r="Y1169" s="6"/>
      <c r="Z1169" t="s">
        <v>4134</v>
      </c>
    </row>
    <row r="1170" spans="1:26">
      <c r="A1170" s="1">
        <v>44301</v>
      </c>
      <c r="B1170" s="2">
        <v>202104151291</v>
      </c>
      <c r="C1170" t="s">
        <v>18</v>
      </c>
      <c r="D1170" t="s">
        <v>5444</v>
      </c>
      <c r="E1170" t="s">
        <v>4136</v>
      </c>
      <c r="F1170" t="s">
        <v>19</v>
      </c>
      <c r="G1170" t="s">
        <v>1960</v>
      </c>
      <c r="H1170" s="3">
        <v>4714781021043</v>
      </c>
      <c r="I1170" t="s">
        <v>119</v>
      </c>
      <c r="J1170" t="s">
        <v>425</v>
      </c>
      <c r="K1170">
        <v>1</v>
      </c>
      <c r="L1170">
        <v>150</v>
      </c>
      <c r="N1170" t="s">
        <v>1988</v>
      </c>
      <c r="P1170" s="6">
        <v>748</v>
      </c>
      <c r="Q1170" s="6" t="s">
        <v>1960</v>
      </c>
      <c r="R1170" s="6" t="s">
        <v>1961</v>
      </c>
      <c r="T1170" s="6"/>
      <c r="U1170" s="6"/>
      <c r="V1170" s="6"/>
      <c r="W1170" s="6">
        <v>304</v>
      </c>
      <c r="X1170" s="6" t="s">
        <v>4137</v>
      </c>
      <c r="Y1170" s="6"/>
      <c r="Z1170" t="s">
        <v>4134</v>
      </c>
    </row>
    <row r="1171" spans="1:26">
      <c r="A1171" s="1">
        <v>44301</v>
      </c>
      <c r="B1171" s="2">
        <v>202104151292</v>
      </c>
      <c r="C1171" t="s">
        <v>18</v>
      </c>
      <c r="D1171" t="s">
        <v>5445</v>
      </c>
      <c r="E1171" t="s">
        <v>4141</v>
      </c>
      <c r="F1171" t="s">
        <v>19</v>
      </c>
      <c r="G1171" t="s">
        <v>1476</v>
      </c>
      <c r="H1171" s="3" t="s">
        <v>25</v>
      </c>
      <c r="I1171" t="s">
        <v>1301</v>
      </c>
      <c r="J1171" t="s">
        <v>1475</v>
      </c>
      <c r="K1171">
        <v>1</v>
      </c>
      <c r="L1171">
        <v>277</v>
      </c>
      <c r="N1171" t="s">
        <v>26</v>
      </c>
      <c r="P1171" s="6">
        <v>1099</v>
      </c>
      <c r="Q1171" s="6" t="s">
        <v>1476</v>
      </c>
      <c r="R1171" s="6" t="s">
        <v>1477</v>
      </c>
      <c r="T1171" s="6">
        <v>167983</v>
      </c>
      <c r="U1171" s="6" t="s">
        <v>4142</v>
      </c>
      <c r="V1171" s="6" t="s">
        <v>4143</v>
      </c>
      <c r="W1171" s="6"/>
      <c r="X1171" s="6"/>
      <c r="Y1171" s="6"/>
      <c r="Z1171" t="s">
        <v>4139</v>
      </c>
    </row>
    <row r="1172" spans="1:26">
      <c r="A1172" s="1">
        <v>44301</v>
      </c>
      <c r="B1172" s="2">
        <v>202104151292</v>
      </c>
      <c r="C1172" t="s">
        <v>18</v>
      </c>
      <c r="D1172" t="s">
        <v>5445</v>
      </c>
      <c r="E1172" t="s">
        <v>4141</v>
      </c>
      <c r="F1172" t="s">
        <v>19</v>
      </c>
      <c r="G1172" t="s">
        <v>1476</v>
      </c>
      <c r="H1172" s="3" t="s">
        <v>27</v>
      </c>
      <c r="I1172" t="s">
        <v>1230</v>
      </c>
      <c r="J1172" t="s">
        <v>1475</v>
      </c>
      <c r="K1172">
        <v>1</v>
      </c>
      <c r="L1172">
        <v>277</v>
      </c>
      <c r="N1172" t="s">
        <v>28</v>
      </c>
      <c r="P1172" s="6">
        <v>1099</v>
      </c>
      <c r="Q1172" s="6" t="s">
        <v>1476</v>
      </c>
      <c r="R1172" s="6" t="s">
        <v>1477</v>
      </c>
      <c r="T1172" s="6">
        <v>167983</v>
      </c>
      <c r="U1172" s="6" t="s">
        <v>4142</v>
      </c>
      <c r="V1172" s="6" t="s">
        <v>4143</v>
      </c>
      <c r="W1172" s="6"/>
      <c r="X1172" s="6"/>
      <c r="Y1172" s="6"/>
      <c r="Z1172" t="s">
        <v>4139</v>
      </c>
    </row>
    <row r="1173" spans="1:26">
      <c r="A1173" s="1">
        <v>44301</v>
      </c>
      <c r="B1173" s="2">
        <v>202104151292</v>
      </c>
      <c r="C1173" t="s">
        <v>18</v>
      </c>
      <c r="D1173" t="s">
        <v>5445</v>
      </c>
      <c r="E1173" t="s">
        <v>4141</v>
      </c>
      <c r="F1173" t="s">
        <v>19</v>
      </c>
      <c r="G1173" t="s">
        <v>1476</v>
      </c>
      <c r="H1173" s="3" t="s">
        <v>23</v>
      </c>
      <c r="I1173" t="s">
        <v>1230</v>
      </c>
      <c r="J1173" t="s">
        <v>1475</v>
      </c>
      <c r="K1173">
        <v>1</v>
      </c>
      <c r="L1173">
        <v>276</v>
      </c>
      <c r="N1173" t="s">
        <v>24</v>
      </c>
      <c r="P1173" s="6">
        <v>1099</v>
      </c>
      <c r="Q1173" s="6" t="s">
        <v>1476</v>
      </c>
      <c r="R1173" s="6" t="s">
        <v>1477</v>
      </c>
      <c r="T1173" s="6">
        <v>167983</v>
      </c>
      <c r="U1173" s="6" t="s">
        <v>4142</v>
      </c>
      <c r="V1173" s="6" t="s">
        <v>4143</v>
      </c>
      <c r="W1173" s="6"/>
      <c r="X1173" s="6"/>
      <c r="Y1173" s="6"/>
      <c r="Z1173" t="s">
        <v>4139</v>
      </c>
    </row>
    <row r="1174" spans="1:26">
      <c r="A1174" s="1">
        <v>44301</v>
      </c>
      <c r="B1174" s="2">
        <v>202104151292</v>
      </c>
      <c r="C1174" t="s">
        <v>18</v>
      </c>
      <c r="D1174" t="s">
        <v>5445</v>
      </c>
      <c r="E1174" t="s">
        <v>4141</v>
      </c>
      <c r="F1174" t="s">
        <v>19</v>
      </c>
      <c r="G1174" t="s">
        <v>1476</v>
      </c>
      <c r="H1174" s="3">
        <v>4714781021463</v>
      </c>
      <c r="I1174" t="s">
        <v>1301</v>
      </c>
      <c r="J1174" t="s">
        <v>425</v>
      </c>
      <c r="K1174">
        <v>1</v>
      </c>
      <c r="L1174">
        <v>120</v>
      </c>
      <c r="N1174" t="s">
        <v>3102</v>
      </c>
      <c r="P1174" s="6">
        <v>1099</v>
      </c>
      <c r="Q1174" s="6" t="s">
        <v>1476</v>
      </c>
      <c r="R1174" s="6" t="s">
        <v>1477</v>
      </c>
      <c r="T1174" s="6">
        <v>167983</v>
      </c>
      <c r="U1174" s="6" t="s">
        <v>4142</v>
      </c>
      <c r="V1174" s="6" t="s">
        <v>4143</v>
      </c>
      <c r="W1174" s="6"/>
      <c r="X1174" s="6"/>
      <c r="Y1174" s="6"/>
      <c r="Z1174" t="s">
        <v>4139</v>
      </c>
    </row>
    <row r="1175" spans="1:26">
      <c r="A1175" s="1">
        <v>44301</v>
      </c>
      <c r="B1175" s="2">
        <v>202104151292</v>
      </c>
      <c r="C1175" t="s">
        <v>18</v>
      </c>
      <c r="D1175" t="s">
        <v>5445</v>
      </c>
      <c r="E1175" t="s">
        <v>4141</v>
      </c>
      <c r="F1175" t="s">
        <v>19</v>
      </c>
      <c r="G1175" t="s">
        <v>1476</v>
      </c>
      <c r="H1175" s="3">
        <v>4714781020954</v>
      </c>
      <c r="I1175" t="s">
        <v>1468</v>
      </c>
      <c r="J1175" t="s">
        <v>425</v>
      </c>
      <c r="K1175">
        <v>1</v>
      </c>
      <c r="L1175">
        <v>149</v>
      </c>
      <c r="N1175" t="s">
        <v>1523</v>
      </c>
      <c r="P1175" s="6">
        <v>1099</v>
      </c>
      <c r="Q1175" s="6" t="s">
        <v>1476</v>
      </c>
      <c r="R1175" s="6" t="s">
        <v>1477</v>
      </c>
      <c r="T1175" s="6">
        <v>167983</v>
      </c>
      <c r="U1175" s="6" t="s">
        <v>4142</v>
      </c>
      <c r="V1175" s="6" t="s">
        <v>4143</v>
      </c>
      <c r="W1175" s="6"/>
      <c r="X1175" s="6"/>
      <c r="Y1175" s="6"/>
      <c r="Z1175" t="s">
        <v>4139</v>
      </c>
    </row>
    <row r="1176" spans="1:26">
      <c r="A1176" s="1">
        <v>44301</v>
      </c>
      <c r="B1176" s="2">
        <v>202104151292</v>
      </c>
      <c r="C1176" t="s">
        <v>18</v>
      </c>
      <c r="D1176" t="s">
        <v>5445</v>
      </c>
      <c r="E1176" t="s">
        <v>4141</v>
      </c>
      <c r="F1176" t="s">
        <v>19</v>
      </c>
      <c r="G1176" t="s">
        <v>1476</v>
      </c>
      <c r="H1176" s="3" t="s">
        <v>1740</v>
      </c>
      <c r="J1176" t="s">
        <v>425</v>
      </c>
      <c r="K1176">
        <v>1</v>
      </c>
      <c r="L1176">
        <v>0</v>
      </c>
      <c r="N1176" t="s">
        <v>1741</v>
      </c>
      <c r="P1176" s="6">
        <v>1099</v>
      </c>
      <c r="Q1176" s="6" t="s">
        <v>1476</v>
      </c>
      <c r="R1176" s="6" t="s">
        <v>1477</v>
      </c>
      <c r="T1176" s="6">
        <v>167983</v>
      </c>
      <c r="U1176" s="6" t="s">
        <v>4142</v>
      </c>
      <c r="V1176" s="6" t="s">
        <v>4143</v>
      </c>
      <c r="W1176" s="6"/>
      <c r="X1176" s="6"/>
      <c r="Y1176" s="6"/>
      <c r="Z1176" t="s">
        <v>4139</v>
      </c>
    </row>
    <row r="1177" spans="1:26">
      <c r="A1177" s="1">
        <v>44301</v>
      </c>
      <c r="B1177" s="2">
        <v>202104151293</v>
      </c>
      <c r="C1177" t="s">
        <v>18</v>
      </c>
      <c r="D1177" t="s">
        <v>5446</v>
      </c>
      <c r="E1177" t="s">
        <v>4147</v>
      </c>
      <c r="F1177" t="s">
        <v>19</v>
      </c>
      <c r="G1177" t="s">
        <v>1476</v>
      </c>
      <c r="H1177" s="3">
        <v>4714781021005</v>
      </c>
      <c r="I1177" t="s">
        <v>1385</v>
      </c>
      <c r="J1177" t="s">
        <v>1475</v>
      </c>
      <c r="K1177">
        <v>2</v>
      </c>
      <c r="L1177">
        <v>266</v>
      </c>
      <c r="N1177" t="s">
        <v>167</v>
      </c>
      <c r="P1177" s="6">
        <v>933</v>
      </c>
      <c r="Q1177" s="6" t="s">
        <v>1476</v>
      </c>
      <c r="R1177" s="6" t="s">
        <v>1477</v>
      </c>
      <c r="T1177" s="6">
        <v>187965</v>
      </c>
      <c r="U1177" s="6" t="s">
        <v>4148</v>
      </c>
      <c r="V1177" s="6" t="s">
        <v>4149</v>
      </c>
      <c r="W1177" s="6"/>
      <c r="X1177" s="6"/>
      <c r="Y1177" s="6"/>
      <c r="Z1177" t="s">
        <v>4145</v>
      </c>
    </row>
    <row r="1178" spans="1:26">
      <c r="A1178" s="1">
        <v>44301</v>
      </c>
      <c r="B1178" s="2">
        <v>202104151293</v>
      </c>
      <c r="C1178" t="s">
        <v>18</v>
      </c>
      <c r="D1178" t="s">
        <v>5446</v>
      </c>
      <c r="E1178" t="s">
        <v>4147</v>
      </c>
      <c r="F1178" t="s">
        <v>19</v>
      </c>
      <c r="G1178" t="s">
        <v>1476</v>
      </c>
      <c r="H1178" s="3">
        <v>4714781021012</v>
      </c>
      <c r="I1178" t="s">
        <v>1308</v>
      </c>
      <c r="J1178" t="s">
        <v>1475</v>
      </c>
      <c r="K1178">
        <v>2</v>
      </c>
      <c r="L1178">
        <v>266</v>
      </c>
      <c r="N1178" t="s">
        <v>168</v>
      </c>
      <c r="P1178" s="6">
        <v>933</v>
      </c>
      <c r="Q1178" s="6" t="s">
        <v>1476</v>
      </c>
      <c r="R1178" s="6" t="s">
        <v>1477</v>
      </c>
      <c r="T1178" s="6">
        <v>187965</v>
      </c>
      <c r="U1178" s="6" t="s">
        <v>4148</v>
      </c>
      <c r="V1178" s="6" t="s">
        <v>4149</v>
      </c>
      <c r="W1178" s="6"/>
      <c r="X1178" s="6"/>
      <c r="Y1178" s="6"/>
      <c r="Z1178" t="s">
        <v>4145</v>
      </c>
    </row>
    <row r="1179" spans="1:26">
      <c r="A1179" s="1">
        <v>44301</v>
      </c>
      <c r="B1179" s="2">
        <v>202104151293</v>
      </c>
      <c r="C1179" t="s">
        <v>18</v>
      </c>
      <c r="D1179" t="s">
        <v>5446</v>
      </c>
      <c r="E1179" t="s">
        <v>4147</v>
      </c>
      <c r="F1179" t="s">
        <v>19</v>
      </c>
      <c r="G1179" t="s">
        <v>1476</v>
      </c>
      <c r="H1179" s="3">
        <v>4714781021029</v>
      </c>
      <c r="I1179" t="s">
        <v>1308</v>
      </c>
      <c r="J1179" t="s">
        <v>1475</v>
      </c>
      <c r="K1179">
        <v>2</v>
      </c>
      <c r="L1179">
        <v>266</v>
      </c>
      <c r="N1179" t="s">
        <v>169</v>
      </c>
      <c r="P1179" s="6">
        <v>933</v>
      </c>
      <c r="Q1179" s="6" t="s">
        <v>1476</v>
      </c>
      <c r="R1179" s="6" t="s">
        <v>1477</v>
      </c>
      <c r="T1179" s="6">
        <v>187965</v>
      </c>
      <c r="U1179" s="6" t="s">
        <v>4148</v>
      </c>
      <c r="V1179" s="6" t="s">
        <v>4149</v>
      </c>
      <c r="W1179" s="6"/>
      <c r="X1179" s="6"/>
      <c r="Y1179" s="6"/>
      <c r="Z1179" t="s">
        <v>4145</v>
      </c>
    </row>
    <row r="1180" spans="1:26">
      <c r="A1180" s="1">
        <v>44301</v>
      </c>
      <c r="B1180" s="2">
        <v>202104151293</v>
      </c>
      <c r="C1180" t="s">
        <v>18</v>
      </c>
      <c r="D1180" t="s">
        <v>5446</v>
      </c>
      <c r="E1180" t="s">
        <v>4147</v>
      </c>
      <c r="F1180" t="s">
        <v>19</v>
      </c>
      <c r="G1180" t="s">
        <v>1476</v>
      </c>
      <c r="H1180" s="3">
        <v>4714781020787</v>
      </c>
      <c r="I1180" t="s">
        <v>1467</v>
      </c>
      <c r="J1180" t="s">
        <v>425</v>
      </c>
      <c r="K1180">
        <v>1</v>
      </c>
      <c r="L1180">
        <v>135</v>
      </c>
      <c r="N1180" t="s">
        <v>1979</v>
      </c>
      <c r="P1180" s="6">
        <v>933</v>
      </c>
      <c r="Q1180" s="6" t="s">
        <v>1476</v>
      </c>
      <c r="R1180" s="6" t="s">
        <v>1477</v>
      </c>
      <c r="T1180" s="6">
        <v>187965</v>
      </c>
      <c r="U1180" s="6" t="s">
        <v>4148</v>
      </c>
      <c r="V1180" s="6" t="s">
        <v>4149</v>
      </c>
      <c r="W1180" s="6"/>
      <c r="X1180" s="6"/>
      <c r="Y1180" s="6"/>
      <c r="Z1180" t="s">
        <v>4145</v>
      </c>
    </row>
    <row r="1181" spans="1:26">
      <c r="A1181" s="1">
        <v>44301</v>
      </c>
      <c r="B1181" s="2">
        <v>202104151294</v>
      </c>
      <c r="C1181" t="s">
        <v>18</v>
      </c>
      <c r="D1181" t="s">
        <v>5447</v>
      </c>
      <c r="E1181" t="s">
        <v>4153</v>
      </c>
      <c r="F1181" t="s">
        <v>19</v>
      </c>
      <c r="G1181" t="s">
        <v>1476</v>
      </c>
      <c r="H1181" s="3">
        <v>4714781020107</v>
      </c>
      <c r="I1181" t="s">
        <v>1049</v>
      </c>
      <c r="J1181" t="s">
        <v>425</v>
      </c>
      <c r="K1181">
        <v>1</v>
      </c>
      <c r="L1181">
        <v>399</v>
      </c>
      <c r="N1181" t="s">
        <v>877</v>
      </c>
      <c r="P1181" s="6">
        <v>464</v>
      </c>
      <c r="Q1181" s="6" t="s">
        <v>1476</v>
      </c>
      <c r="R1181" s="6" t="s">
        <v>1477</v>
      </c>
      <c r="T1181" s="6">
        <v>971155</v>
      </c>
      <c r="U1181" s="6" t="s">
        <v>4154</v>
      </c>
      <c r="V1181" s="6" t="s">
        <v>4155</v>
      </c>
      <c r="W1181" s="6"/>
      <c r="X1181" s="6"/>
      <c r="Y1181" s="6"/>
      <c r="Z1181" t="s">
        <v>4151</v>
      </c>
    </row>
    <row r="1182" spans="1:26">
      <c r="A1182" s="1">
        <v>44301</v>
      </c>
      <c r="B1182" s="2">
        <v>202104151294</v>
      </c>
      <c r="C1182" t="s">
        <v>18</v>
      </c>
      <c r="D1182" t="s">
        <v>5447</v>
      </c>
      <c r="E1182" t="s">
        <v>4153</v>
      </c>
      <c r="F1182" t="s">
        <v>19</v>
      </c>
      <c r="G1182" t="s">
        <v>1476</v>
      </c>
      <c r="H1182" s="3" t="s">
        <v>1474</v>
      </c>
      <c r="J1182" t="s">
        <v>1475</v>
      </c>
      <c r="K1182">
        <v>1</v>
      </c>
      <c r="L1182">
        <v>65</v>
      </c>
      <c r="P1182" s="6"/>
      <c r="Q1182" s="6"/>
      <c r="R1182" s="6"/>
      <c r="T1182" s="6"/>
      <c r="U1182" s="6"/>
      <c r="V1182" s="6"/>
      <c r="W1182" s="6"/>
      <c r="X1182" s="6"/>
      <c r="Y1182" s="6"/>
      <c r="Z1182"/>
    </row>
    <row r="1183" spans="1:26">
      <c r="A1183" s="1">
        <v>44301</v>
      </c>
      <c r="B1183" s="2">
        <v>202104151295</v>
      </c>
      <c r="C1183" t="s">
        <v>18</v>
      </c>
      <c r="D1183" t="s">
        <v>5448</v>
      </c>
      <c r="E1183" t="s">
        <v>4159</v>
      </c>
      <c r="F1183" t="s">
        <v>19</v>
      </c>
      <c r="G1183" t="s">
        <v>1476</v>
      </c>
      <c r="H1183" s="3">
        <v>4714781020954</v>
      </c>
      <c r="I1183" t="s">
        <v>1468</v>
      </c>
      <c r="J1183" t="s">
        <v>1475</v>
      </c>
      <c r="K1183">
        <v>8</v>
      </c>
      <c r="L1183">
        <v>1083</v>
      </c>
      <c r="N1183" t="s">
        <v>2763</v>
      </c>
      <c r="P1183" s="6">
        <v>1083</v>
      </c>
      <c r="Q1183" s="6" t="s">
        <v>1476</v>
      </c>
      <c r="R1183" s="6" t="s">
        <v>1477</v>
      </c>
      <c r="T1183" s="6">
        <v>112260</v>
      </c>
      <c r="U1183" s="6" t="s">
        <v>4160</v>
      </c>
      <c r="V1183" s="6" t="s">
        <v>4161</v>
      </c>
      <c r="W1183" s="6"/>
      <c r="X1183" s="6"/>
      <c r="Y1183" s="6"/>
      <c r="Z1183" t="s">
        <v>4157</v>
      </c>
    </row>
    <row r="1184" spans="1:26">
      <c r="A1184" s="1">
        <v>44301</v>
      </c>
      <c r="B1184" s="2">
        <v>202104151295</v>
      </c>
      <c r="C1184" t="s">
        <v>18</v>
      </c>
      <c r="D1184" t="s">
        <v>5448</v>
      </c>
      <c r="E1184" t="s">
        <v>4159</v>
      </c>
      <c r="F1184" t="s">
        <v>19</v>
      </c>
      <c r="G1184" t="s">
        <v>1476</v>
      </c>
      <c r="H1184" s="3" t="s">
        <v>1740</v>
      </c>
      <c r="J1184" t="s">
        <v>425</v>
      </c>
      <c r="K1184">
        <v>1</v>
      </c>
      <c r="L1184">
        <v>0</v>
      </c>
      <c r="N1184" t="s">
        <v>1741</v>
      </c>
      <c r="P1184" s="6">
        <v>1083</v>
      </c>
      <c r="Q1184" s="6" t="s">
        <v>1476</v>
      </c>
      <c r="R1184" s="6" t="s">
        <v>1477</v>
      </c>
      <c r="T1184" s="6">
        <v>112260</v>
      </c>
      <c r="U1184" s="6" t="s">
        <v>4160</v>
      </c>
      <c r="V1184" s="6" t="s">
        <v>4161</v>
      </c>
      <c r="W1184" s="6"/>
      <c r="X1184" s="6"/>
      <c r="Y1184" s="6"/>
      <c r="Z1184" t="s">
        <v>4157</v>
      </c>
    </row>
    <row r="1185" spans="1:26">
      <c r="A1185" s="1">
        <v>44301</v>
      </c>
      <c r="B1185" s="2">
        <v>202104151296</v>
      </c>
      <c r="C1185" t="s">
        <v>18</v>
      </c>
      <c r="D1185" t="s">
        <v>5449</v>
      </c>
      <c r="E1185" t="s">
        <v>4165</v>
      </c>
      <c r="F1185" t="s">
        <v>19</v>
      </c>
      <c r="G1185" t="s">
        <v>1940</v>
      </c>
      <c r="H1185" s="3">
        <v>4714781021227</v>
      </c>
      <c r="I1185" t="s">
        <v>859</v>
      </c>
      <c r="J1185" t="s">
        <v>1475</v>
      </c>
      <c r="K1185">
        <v>1</v>
      </c>
      <c r="L1185">
        <v>66</v>
      </c>
      <c r="N1185" t="s">
        <v>862</v>
      </c>
      <c r="P1185" s="6">
        <v>917</v>
      </c>
      <c r="Q1185" s="6" t="s">
        <v>1940</v>
      </c>
      <c r="R1185" s="6" t="s">
        <v>1978</v>
      </c>
      <c r="T1185" s="6"/>
      <c r="U1185" s="6"/>
      <c r="V1185" s="6"/>
      <c r="W1185" s="6">
        <v>300</v>
      </c>
      <c r="X1185" s="6" t="s">
        <v>4166</v>
      </c>
      <c r="Y1185" s="6"/>
      <c r="Z1185" t="s">
        <v>4163</v>
      </c>
    </row>
    <row r="1186" spans="1:26">
      <c r="A1186" s="1">
        <v>44301</v>
      </c>
      <c r="B1186" s="2">
        <v>202104151296</v>
      </c>
      <c r="C1186" t="s">
        <v>18</v>
      </c>
      <c r="D1186" t="s">
        <v>5449</v>
      </c>
      <c r="E1186" t="s">
        <v>4165</v>
      </c>
      <c r="F1186" t="s">
        <v>19</v>
      </c>
      <c r="G1186" t="s">
        <v>1940</v>
      </c>
      <c r="H1186" s="3">
        <v>4714781021234</v>
      </c>
      <c r="I1186" t="s">
        <v>1385</v>
      </c>
      <c r="J1186" t="s">
        <v>1475</v>
      </c>
      <c r="K1186">
        <v>1</v>
      </c>
      <c r="L1186">
        <v>66</v>
      </c>
      <c r="N1186" t="s">
        <v>864</v>
      </c>
      <c r="P1186" s="6">
        <v>917</v>
      </c>
      <c r="Q1186" s="6" t="s">
        <v>1940</v>
      </c>
      <c r="R1186" s="6" t="s">
        <v>1978</v>
      </c>
      <c r="T1186" s="6"/>
      <c r="U1186" s="6"/>
      <c r="V1186" s="6"/>
      <c r="W1186" s="6">
        <v>300</v>
      </c>
      <c r="X1186" s="6" t="s">
        <v>4166</v>
      </c>
      <c r="Y1186" s="6"/>
      <c r="Z1186" t="s">
        <v>4163</v>
      </c>
    </row>
    <row r="1187" spans="1:26">
      <c r="A1187" s="1">
        <v>44301</v>
      </c>
      <c r="B1187" s="2">
        <v>202104151296</v>
      </c>
      <c r="C1187" t="s">
        <v>18</v>
      </c>
      <c r="D1187" t="s">
        <v>5449</v>
      </c>
      <c r="E1187" t="s">
        <v>4165</v>
      </c>
      <c r="F1187" t="s">
        <v>19</v>
      </c>
      <c r="G1187" t="s">
        <v>1940</v>
      </c>
      <c r="H1187" s="3">
        <v>4714781021241</v>
      </c>
      <c r="I1187" t="s">
        <v>859</v>
      </c>
      <c r="J1187" t="s">
        <v>1475</v>
      </c>
      <c r="K1187">
        <v>1</v>
      </c>
      <c r="L1187">
        <v>67</v>
      </c>
      <c r="N1187" t="s">
        <v>867</v>
      </c>
      <c r="P1187" s="6">
        <v>917</v>
      </c>
      <c r="Q1187" s="6" t="s">
        <v>1940</v>
      </c>
      <c r="R1187" s="6" t="s">
        <v>1978</v>
      </c>
      <c r="T1187" s="6"/>
      <c r="U1187" s="6"/>
      <c r="V1187" s="6"/>
      <c r="W1187" s="6">
        <v>300</v>
      </c>
      <c r="X1187" s="6" t="s">
        <v>4166</v>
      </c>
      <c r="Y1187" s="6"/>
      <c r="Z1187" t="s">
        <v>4163</v>
      </c>
    </row>
    <row r="1188" spans="1:26">
      <c r="A1188" s="1">
        <v>44301</v>
      </c>
      <c r="B1188" s="2">
        <v>202104151296</v>
      </c>
      <c r="C1188" t="s">
        <v>18</v>
      </c>
      <c r="D1188" t="s">
        <v>5449</v>
      </c>
      <c r="E1188" t="s">
        <v>4165</v>
      </c>
      <c r="F1188" t="s">
        <v>19</v>
      </c>
      <c r="G1188" t="s">
        <v>1940</v>
      </c>
      <c r="H1188" s="3">
        <v>4714781021463</v>
      </c>
      <c r="I1188" t="s">
        <v>1301</v>
      </c>
      <c r="J1188" t="s">
        <v>425</v>
      </c>
      <c r="K1188">
        <v>1</v>
      </c>
      <c r="L1188">
        <v>120</v>
      </c>
      <c r="N1188" t="s">
        <v>3102</v>
      </c>
      <c r="P1188" s="6">
        <v>917</v>
      </c>
      <c r="Q1188" s="6" t="s">
        <v>1940</v>
      </c>
      <c r="R1188" s="6" t="s">
        <v>1978</v>
      </c>
      <c r="T1188" s="6"/>
      <c r="U1188" s="6"/>
      <c r="V1188" s="6"/>
      <c r="W1188" s="6">
        <v>300</v>
      </c>
      <c r="X1188" s="6" t="s">
        <v>4166</v>
      </c>
      <c r="Y1188" s="6"/>
      <c r="Z1188" t="s">
        <v>4163</v>
      </c>
    </row>
    <row r="1189" spans="1:26">
      <c r="A1189" s="1">
        <v>44301</v>
      </c>
      <c r="B1189" s="2">
        <v>202104151296</v>
      </c>
      <c r="C1189" t="s">
        <v>18</v>
      </c>
      <c r="D1189" t="s">
        <v>5449</v>
      </c>
      <c r="E1189" t="s">
        <v>4165</v>
      </c>
      <c r="F1189" t="s">
        <v>19</v>
      </c>
      <c r="G1189" t="s">
        <v>1940</v>
      </c>
      <c r="H1189" s="3">
        <v>4714781024723</v>
      </c>
      <c r="I1189" t="s">
        <v>1301</v>
      </c>
      <c r="J1189" t="s">
        <v>425</v>
      </c>
      <c r="K1189">
        <v>1</v>
      </c>
      <c r="L1189">
        <v>299</v>
      </c>
      <c r="N1189" t="s">
        <v>1525</v>
      </c>
      <c r="P1189" s="6">
        <v>917</v>
      </c>
      <c r="Q1189" s="6" t="s">
        <v>1940</v>
      </c>
      <c r="R1189" s="6" t="s">
        <v>1978</v>
      </c>
      <c r="T1189" s="6"/>
      <c r="U1189" s="6"/>
      <c r="V1189" s="6"/>
      <c r="W1189" s="6">
        <v>300</v>
      </c>
      <c r="X1189" s="6" t="s">
        <v>4166</v>
      </c>
      <c r="Y1189" s="6"/>
      <c r="Z1189" t="s">
        <v>4163</v>
      </c>
    </row>
    <row r="1190" spans="1:26">
      <c r="A1190" s="1">
        <v>44301</v>
      </c>
      <c r="B1190" s="2">
        <v>202104151296</v>
      </c>
      <c r="C1190" t="s">
        <v>18</v>
      </c>
      <c r="D1190" t="s">
        <v>5449</v>
      </c>
      <c r="E1190" t="s">
        <v>4165</v>
      </c>
      <c r="F1190" t="s">
        <v>19</v>
      </c>
      <c r="G1190" t="s">
        <v>1940</v>
      </c>
      <c r="H1190" s="3">
        <v>4714781024716</v>
      </c>
      <c r="I1190" t="s">
        <v>1230</v>
      </c>
      <c r="J1190" t="s">
        <v>425</v>
      </c>
      <c r="K1190">
        <v>1</v>
      </c>
      <c r="L1190">
        <v>299</v>
      </c>
      <c r="N1190" t="s">
        <v>1515</v>
      </c>
      <c r="P1190" s="6">
        <v>917</v>
      </c>
      <c r="Q1190" s="6" t="s">
        <v>1940</v>
      </c>
      <c r="R1190" s="6" t="s">
        <v>1978</v>
      </c>
      <c r="T1190" s="6"/>
      <c r="U1190" s="6"/>
      <c r="V1190" s="6"/>
      <c r="W1190" s="6">
        <v>300</v>
      </c>
      <c r="X1190" s="6" t="s">
        <v>4166</v>
      </c>
      <c r="Y1190" s="6"/>
      <c r="Z1190" t="s">
        <v>4163</v>
      </c>
    </row>
    <row r="1191" spans="1:26">
      <c r="A1191" s="1">
        <v>44301</v>
      </c>
      <c r="B1191" s="2">
        <v>202104151297</v>
      </c>
      <c r="C1191" t="s">
        <v>18</v>
      </c>
      <c r="D1191" t="s">
        <v>5450</v>
      </c>
      <c r="E1191" t="s">
        <v>4170</v>
      </c>
      <c r="F1191" t="s">
        <v>19</v>
      </c>
      <c r="G1191" t="s">
        <v>1476</v>
      </c>
      <c r="H1191" s="3">
        <v>4714781021005</v>
      </c>
      <c r="I1191" t="s">
        <v>1385</v>
      </c>
      <c r="J1191" t="s">
        <v>1475</v>
      </c>
      <c r="K1191">
        <v>1</v>
      </c>
      <c r="L1191">
        <v>133</v>
      </c>
      <c r="N1191" t="s">
        <v>167</v>
      </c>
      <c r="P1191" s="6">
        <v>849</v>
      </c>
      <c r="Q1191" s="6" t="s">
        <v>1476</v>
      </c>
      <c r="R1191" s="6" t="s">
        <v>1477</v>
      </c>
      <c r="T1191" s="6">
        <v>143242</v>
      </c>
      <c r="U1191" s="6" t="s">
        <v>4171</v>
      </c>
      <c r="V1191" s="6" t="s">
        <v>4172</v>
      </c>
      <c r="W1191" s="6"/>
      <c r="X1191" s="6"/>
      <c r="Y1191" s="6"/>
      <c r="Z1191" t="s">
        <v>4168</v>
      </c>
    </row>
    <row r="1192" spans="1:26">
      <c r="A1192" s="1">
        <v>44301</v>
      </c>
      <c r="B1192" s="2">
        <v>202104151297</v>
      </c>
      <c r="C1192" t="s">
        <v>18</v>
      </c>
      <c r="D1192" t="s">
        <v>5450</v>
      </c>
      <c r="E1192" t="s">
        <v>4170</v>
      </c>
      <c r="F1192" t="s">
        <v>19</v>
      </c>
      <c r="G1192" t="s">
        <v>1476</v>
      </c>
      <c r="H1192" s="3">
        <v>4714781021012</v>
      </c>
      <c r="I1192" t="s">
        <v>1308</v>
      </c>
      <c r="J1192" t="s">
        <v>1475</v>
      </c>
      <c r="K1192">
        <v>1</v>
      </c>
      <c r="L1192">
        <v>133</v>
      </c>
      <c r="N1192" t="s">
        <v>168</v>
      </c>
      <c r="P1192" s="6">
        <v>849</v>
      </c>
      <c r="Q1192" s="6" t="s">
        <v>1476</v>
      </c>
      <c r="R1192" s="6" t="s">
        <v>1477</v>
      </c>
      <c r="T1192" s="6">
        <v>143242</v>
      </c>
      <c r="U1192" s="6" t="s">
        <v>4171</v>
      </c>
      <c r="V1192" s="6" t="s">
        <v>4172</v>
      </c>
      <c r="W1192" s="6"/>
      <c r="X1192" s="6"/>
      <c r="Y1192" s="6"/>
      <c r="Z1192" t="s">
        <v>4168</v>
      </c>
    </row>
    <row r="1193" spans="1:26">
      <c r="A1193" s="1">
        <v>44301</v>
      </c>
      <c r="B1193" s="2">
        <v>202104151297</v>
      </c>
      <c r="C1193" t="s">
        <v>18</v>
      </c>
      <c r="D1193" t="s">
        <v>5450</v>
      </c>
      <c r="E1193" t="s">
        <v>4170</v>
      </c>
      <c r="F1193" t="s">
        <v>19</v>
      </c>
      <c r="G1193" t="s">
        <v>1476</v>
      </c>
      <c r="H1193" s="3">
        <v>4714781021029</v>
      </c>
      <c r="I1193" t="s">
        <v>1308</v>
      </c>
      <c r="J1193" t="s">
        <v>1475</v>
      </c>
      <c r="K1193">
        <v>1</v>
      </c>
      <c r="L1193">
        <v>133</v>
      </c>
      <c r="N1193" t="s">
        <v>169</v>
      </c>
      <c r="P1193" s="6">
        <v>849</v>
      </c>
      <c r="Q1193" s="6" t="s">
        <v>1476</v>
      </c>
      <c r="R1193" s="6" t="s">
        <v>1477</v>
      </c>
      <c r="T1193" s="6">
        <v>143242</v>
      </c>
      <c r="U1193" s="6" t="s">
        <v>4171</v>
      </c>
      <c r="V1193" s="6" t="s">
        <v>4172</v>
      </c>
      <c r="W1193" s="6"/>
      <c r="X1193" s="6"/>
      <c r="Y1193" s="6"/>
      <c r="Z1193" t="s">
        <v>4168</v>
      </c>
    </row>
    <row r="1194" spans="1:26">
      <c r="A1194" s="1">
        <v>44301</v>
      </c>
      <c r="B1194" s="2">
        <v>202104151297</v>
      </c>
      <c r="C1194" t="s">
        <v>18</v>
      </c>
      <c r="D1194" t="s">
        <v>5450</v>
      </c>
      <c r="E1194" t="s">
        <v>4170</v>
      </c>
      <c r="F1194" t="s">
        <v>19</v>
      </c>
      <c r="G1194" t="s">
        <v>1476</v>
      </c>
      <c r="H1194" s="3" t="s">
        <v>21</v>
      </c>
      <c r="I1194" t="s">
        <v>1301</v>
      </c>
      <c r="J1194" t="s">
        <v>1475</v>
      </c>
      <c r="K1194">
        <v>1</v>
      </c>
      <c r="L1194">
        <v>150</v>
      </c>
      <c r="N1194" t="s">
        <v>22</v>
      </c>
      <c r="P1194" s="6">
        <v>849</v>
      </c>
      <c r="Q1194" s="6" t="s">
        <v>1476</v>
      </c>
      <c r="R1194" s="6" t="s">
        <v>1477</v>
      </c>
      <c r="T1194" s="6">
        <v>143242</v>
      </c>
      <c r="U1194" s="6" t="s">
        <v>4171</v>
      </c>
      <c r="V1194" s="6" t="s">
        <v>4172</v>
      </c>
      <c r="W1194" s="6"/>
      <c r="X1194" s="6"/>
      <c r="Y1194" s="6"/>
      <c r="Z1194" t="s">
        <v>4168</v>
      </c>
    </row>
    <row r="1195" spans="1:26">
      <c r="A1195" s="1">
        <v>44301</v>
      </c>
      <c r="B1195" s="2">
        <v>202104151297</v>
      </c>
      <c r="C1195" t="s">
        <v>18</v>
      </c>
      <c r="D1195" t="s">
        <v>5450</v>
      </c>
      <c r="E1195" t="s">
        <v>4170</v>
      </c>
      <c r="F1195" t="s">
        <v>19</v>
      </c>
      <c r="G1195" t="s">
        <v>1476</v>
      </c>
      <c r="H1195" s="3" t="s">
        <v>33</v>
      </c>
      <c r="I1195" t="s">
        <v>1304</v>
      </c>
      <c r="J1195" t="s">
        <v>1475</v>
      </c>
      <c r="K1195">
        <v>1</v>
      </c>
      <c r="L1195">
        <v>150</v>
      </c>
      <c r="N1195" t="s">
        <v>34</v>
      </c>
      <c r="P1195" s="6">
        <v>849</v>
      </c>
      <c r="Q1195" s="6" t="s">
        <v>1476</v>
      </c>
      <c r="R1195" s="6" t="s">
        <v>1477</v>
      </c>
      <c r="T1195" s="6">
        <v>143242</v>
      </c>
      <c r="U1195" s="6" t="s">
        <v>4171</v>
      </c>
      <c r="V1195" s="6" t="s">
        <v>4172</v>
      </c>
      <c r="W1195" s="6"/>
      <c r="X1195" s="6"/>
      <c r="Y1195" s="6"/>
      <c r="Z1195" t="s">
        <v>4168</v>
      </c>
    </row>
    <row r="1196" spans="1:26">
      <c r="A1196" s="1">
        <v>44301</v>
      </c>
      <c r="B1196" s="2">
        <v>202104151297</v>
      </c>
      <c r="C1196" t="s">
        <v>18</v>
      </c>
      <c r="D1196" t="s">
        <v>5450</v>
      </c>
      <c r="E1196" t="s">
        <v>4170</v>
      </c>
      <c r="F1196" t="s">
        <v>19</v>
      </c>
      <c r="G1196" t="s">
        <v>1476</v>
      </c>
      <c r="H1196" s="3" t="s">
        <v>35</v>
      </c>
      <c r="I1196" t="s">
        <v>1384</v>
      </c>
      <c r="J1196" t="s">
        <v>1475</v>
      </c>
      <c r="K1196">
        <v>1</v>
      </c>
      <c r="L1196">
        <v>150</v>
      </c>
      <c r="N1196" t="s">
        <v>36</v>
      </c>
      <c r="P1196" s="6">
        <v>849</v>
      </c>
      <c r="Q1196" s="6" t="s">
        <v>1476</v>
      </c>
      <c r="R1196" s="6" t="s">
        <v>1477</v>
      </c>
      <c r="T1196" s="6">
        <v>143242</v>
      </c>
      <c r="U1196" s="6" t="s">
        <v>4171</v>
      </c>
      <c r="V1196" s="6" t="s">
        <v>4172</v>
      </c>
      <c r="W1196" s="6"/>
      <c r="X1196" s="6"/>
      <c r="Y1196" s="6"/>
      <c r="Z1196" t="s">
        <v>4168</v>
      </c>
    </row>
    <row r="1197" spans="1:26">
      <c r="A1197" s="1">
        <v>44301</v>
      </c>
      <c r="B1197" s="2">
        <v>202104151298</v>
      </c>
      <c r="C1197" t="s">
        <v>18</v>
      </c>
      <c r="D1197" t="s">
        <v>5451</v>
      </c>
      <c r="E1197" t="s">
        <v>4176</v>
      </c>
      <c r="F1197" t="s">
        <v>19</v>
      </c>
      <c r="G1197" t="s">
        <v>1940</v>
      </c>
      <c r="H1197" s="3">
        <v>4714781021005</v>
      </c>
      <c r="I1197" t="s">
        <v>1385</v>
      </c>
      <c r="J1197" t="s">
        <v>1475</v>
      </c>
      <c r="K1197">
        <v>3</v>
      </c>
      <c r="L1197">
        <v>302</v>
      </c>
      <c r="N1197" t="s">
        <v>167</v>
      </c>
      <c r="P1197" s="6">
        <v>1839</v>
      </c>
      <c r="Q1197" s="6" t="s">
        <v>1940</v>
      </c>
      <c r="R1197" s="6" t="s">
        <v>1495</v>
      </c>
      <c r="T1197" s="6"/>
      <c r="U1197" s="6"/>
      <c r="V1197" s="6"/>
      <c r="W1197" s="6">
        <v>840</v>
      </c>
      <c r="X1197" s="6" t="s">
        <v>4177</v>
      </c>
      <c r="Y1197" s="6"/>
      <c r="Z1197" t="s">
        <v>4174</v>
      </c>
    </row>
    <row r="1198" spans="1:26">
      <c r="A1198" s="1">
        <v>44301</v>
      </c>
      <c r="B1198" s="2">
        <v>202104151298</v>
      </c>
      <c r="C1198" t="s">
        <v>18</v>
      </c>
      <c r="D1198" t="s">
        <v>5451</v>
      </c>
      <c r="E1198" t="s">
        <v>4176</v>
      </c>
      <c r="F1198" t="s">
        <v>19</v>
      </c>
      <c r="G1198" t="s">
        <v>1940</v>
      </c>
      <c r="H1198" s="3">
        <v>4714781021005</v>
      </c>
      <c r="I1198" t="s">
        <v>1385</v>
      </c>
      <c r="J1198" t="s">
        <v>1475</v>
      </c>
      <c r="K1198">
        <v>1</v>
      </c>
      <c r="L1198">
        <v>133</v>
      </c>
      <c r="N1198" t="s">
        <v>167</v>
      </c>
      <c r="P1198" s="6">
        <v>1839</v>
      </c>
      <c r="Q1198" s="6" t="s">
        <v>1940</v>
      </c>
      <c r="R1198" s="6" t="s">
        <v>1495</v>
      </c>
      <c r="T1198" s="6"/>
      <c r="U1198" s="6"/>
      <c r="V1198" s="6"/>
      <c r="W1198" s="6">
        <v>840</v>
      </c>
      <c r="X1198" s="6" t="s">
        <v>4177</v>
      </c>
      <c r="Y1198" s="6"/>
      <c r="Z1198" t="s">
        <v>4174</v>
      </c>
    </row>
    <row r="1199" spans="1:26">
      <c r="A1199" s="1">
        <v>44301</v>
      </c>
      <c r="B1199" s="2">
        <v>202104151298</v>
      </c>
      <c r="C1199" t="s">
        <v>18</v>
      </c>
      <c r="D1199" t="s">
        <v>5451</v>
      </c>
      <c r="E1199" t="s">
        <v>4176</v>
      </c>
      <c r="F1199" t="s">
        <v>19</v>
      </c>
      <c r="G1199" t="s">
        <v>1940</v>
      </c>
      <c r="H1199" s="3">
        <v>4714781021012</v>
      </c>
      <c r="I1199" t="s">
        <v>1308</v>
      </c>
      <c r="J1199" t="s">
        <v>1475</v>
      </c>
      <c r="K1199">
        <v>1</v>
      </c>
      <c r="L1199">
        <v>133</v>
      </c>
      <c r="N1199" t="s">
        <v>168</v>
      </c>
      <c r="P1199" s="6">
        <v>1839</v>
      </c>
      <c r="Q1199" s="6" t="s">
        <v>1940</v>
      </c>
      <c r="R1199" s="6" t="s">
        <v>1495</v>
      </c>
      <c r="T1199" s="6"/>
      <c r="U1199" s="6"/>
      <c r="V1199" s="6"/>
      <c r="W1199" s="6">
        <v>840</v>
      </c>
      <c r="X1199" s="6" t="s">
        <v>4177</v>
      </c>
      <c r="Y1199" s="6"/>
      <c r="Z1199" t="s">
        <v>4174</v>
      </c>
    </row>
    <row r="1200" spans="1:26">
      <c r="A1200" s="1">
        <v>44301</v>
      </c>
      <c r="B1200" s="2">
        <v>202104151298</v>
      </c>
      <c r="C1200" t="s">
        <v>18</v>
      </c>
      <c r="D1200" t="s">
        <v>5451</v>
      </c>
      <c r="E1200" t="s">
        <v>4176</v>
      </c>
      <c r="F1200" t="s">
        <v>19</v>
      </c>
      <c r="G1200" t="s">
        <v>1940</v>
      </c>
      <c r="H1200" s="3">
        <v>4714781021029</v>
      </c>
      <c r="I1200" t="s">
        <v>1308</v>
      </c>
      <c r="J1200" t="s">
        <v>1475</v>
      </c>
      <c r="K1200">
        <v>1</v>
      </c>
      <c r="L1200">
        <v>133</v>
      </c>
      <c r="N1200" t="s">
        <v>169</v>
      </c>
      <c r="P1200" s="6">
        <v>1839</v>
      </c>
      <c r="Q1200" s="6" t="s">
        <v>1940</v>
      </c>
      <c r="R1200" s="6" t="s">
        <v>1495</v>
      </c>
      <c r="T1200" s="6"/>
      <c r="U1200" s="6"/>
      <c r="V1200" s="6"/>
      <c r="W1200" s="6">
        <v>840</v>
      </c>
      <c r="X1200" s="6" t="s">
        <v>4177</v>
      </c>
      <c r="Y1200" s="6"/>
      <c r="Z1200" t="s">
        <v>4174</v>
      </c>
    </row>
    <row r="1201" spans="1:26">
      <c r="A1201" s="1">
        <v>44301</v>
      </c>
      <c r="B1201" s="2">
        <v>202104151298</v>
      </c>
      <c r="C1201" t="s">
        <v>18</v>
      </c>
      <c r="D1201" t="s">
        <v>5451</v>
      </c>
      <c r="E1201" t="s">
        <v>4176</v>
      </c>
      <c r="F1201" t="s">
        <v>19</v>
      </c>
      <c r="G1201" t="s">
        <v>1940</v>
      </c>
      <c r="H1201" s="3">
        <v>4714781020503</v>
      </c>
      <c r="I1201" t="s">
        <v>1304</v>
      </c>
      <c r="J1201" t="s">
        <v>425</v>
      </c>
      <c r="K1201">
        <v>2</v>
      </c>
      <c r="L1201">
        <v>336</v>
      </c>
      <c r="N1201" t="s">
        <v>1521</v>
      </c>
      <c r="P1201" s="6">
        <v>1839</v>
      </c>
      <c r="Q1201" s="6" t="s">
        <v>1940</v>
      </c>
      <c r="R1201" s="6" t="s">
        <v>1495</v>
      </c>
      <c r="T1201" s="6"/>
      <c r="U1201" s="6"/>
      <c r="V1201" s="6"/>
      <c r="W1201" s="6">
        <v>840</v>
      </c>
      <c r="X1201" s="6" t="s">
        <v>4177</v>
      </c>
      <c r="Y1201" s="6"/>
      <c r="Z1201" t="s">
        <v>4174</v>
      </c>
    </row>
    <row r="1202" spans="1:26">
      <c r="A1202" s="1">
        <v>44301</v>
      </c>
      <c r="B1202" s="2">
        <v>202104151298</v>
      </c>
      <c r="C1202" t="s">
        <v>18</v>
      </c>
      <c r="D1202" t="s">
        <v>5451</v>
      </c>
      <c r="E1202" t="s">
        <v>4176</v>
      </c>
      <c r="F1202" t="s">
        <v>19</v>
      </c>
      <c r="G1202" t="s">
        <v>1940</v>
      </c>
      <c r="H1202" s="3">
        <v>4714781020466</v>
      </c>
      <c r="I1202" t="s">
        <v>1301</v>
      </c>
      <c r="J1202" t="s">
        <v>425</v>
      </c>
      <c r="K1202">
        <v>1</v>
      </c>
      <c r="L1202">
        <v>168</v>
      </c>
      <c r="N1202" t="s">
        <v>1981</v>
      </c>
      <c r="P1202" s="6">
        <v>1839</v>
      </c>
      <c r="Q1202" s="6" t="s">
        <v>1940</v>
      </c>
      <c r="R1202" s="6" t="s">
        <v>1495</v>
      </c>
      <c r="T1202" s="6"/>
      <c r="U1202" s="6"/>
      <c r="V1202" s="6"/>
      <c r="W1202" s="6">
        <v>840</v>
      </c>
      <c r="X1202" s="6" t="s">
        <v>4177</v>
      </c>
      <c r="Y1202" s="6"/>
      <c r="Z1202" t="s">
        <v>4174</v>
      </c>
    </row>
    <row r="1203" spans="1:26">
      <c r="A1203" s="1">
        <v>44301</v>
      </c>
      <c r="B1203" s="2">
        <v>202104151298</v>
      </c>
      <c r="C1203" t="s">
        <v>18</v>
      </c>
      <c r="D1203" t="s">
        <v>5451</v>
      </c>
      <c r="E1203" t="s">
        <v>4176</v>
      </c>
      <c r="F1203" t="s">
        <v>19</v>
      </c>
      <c r="G1203" t="s">
        <v>1940</v>
      </c>
      <c r="H1203" s="3">
        <v>4714781020558</v>
      </c>
      <c r="I1203" t="s">
        <v>1384</v>
      </c>
      <c r="J1203" t="s">
        <v>425</v>
      </c>
      <c r="K1203">
        <v>2</v>
      </c>
      <c r="L1203">
        <v>336</v>
      </c>
      <c r="N1203" t="s">
        <v>1950</v>
      </c>
      <c r="P1203" s="6">
        <v>1839</v>
      </c>
      <c r="Q1203" s="6" t="s">
        <v>1940</v>
      </c>
      <c r="R1203" s="6" t="s">
        <v>1495</v>
      </c>
      <c r="T1203" s="6"/>
      <c r="U1203" s="6"/>
      <c r="V1203" s="6"/>
      <c r="W1203" s="6">
        <v>840</v>
      </c>
      <c r="X1203" s="6" t="s">
        <v>4177</v>
      </c>
      <c r="Y1203" s="6"/>
      <c r="Z1203" t="s">
        <v>4174</v>
      </c>
    </row>
    <row r="1204" spans="1:26">
      <c r="A1204" s="1">
        <v>44301</v>
      </c>
      <c r="B1204" s="2">
        <v>202104151298</v>
      </c>
      <c r="C1204" t="s">
        <v>18</v>
      </c>
      <c r="D1204" t="s">
        <v>5451</v>
      </c>
      <c r="E1204" t="s">
        <v>4176</v>
      </c>
      <c r="F1204" t="s">
        <v>19</v>
      </c>
      <c r="G1204" t="s">
        <v>1940</v>
      </c>
      <c r="H1204" s="3">
        <v>4714781020954</v>
      </c>
      <c r="I1204" t="s">
        <v>1468</v>
      </c>
      <c r="J1204" t="s">
        <v>425</v>
      </c>
      <c r="K1204">
        <v>2</v>
      </c>
      <c r="L1204">
        <v>298</v>
      </c>
      <c r="N1204" t="s">
        <v>1523</v>
      </c>
      <c r="P1204" s="6">
        <v>1839</v>
      </c>
      <c r="Q1204" s="6" t="s">
        <v>1940</v>
      </c>
      <c r="R1204" s="6" t="s">
        <v>1495</v>
      </c>
      <c r="T1204" s="6"/>
      <c r="U1204" s="6"/>
      <c r="V1204" s="6"/>
      <c r="W1204" s="6">
        <v>840</v>
      </c>
      <c r="X1204" s="6" t="s">
        <v>4177</v>
      </c>
      <c r="Y1204" s="6"/>
      <c r="Z1204" t="s">
        <v>4174</v>
      </c>
    </row>
    <row r="1205" spans="1:26">
      <c r="A1205" s="1">
        <v>44301</v>
      </c>
      <c r="B1205" s="2">
        <v>202104151298</v>
      </c>
      <c r="C1205" t="s">
        <v>18</v>
      </c>
      <c r="D1205" t="s">
        <v>5451</v>
      </c>
      <c r="E1205" t="s">
        <v>4176</v>
      </c>
      <c r="F1205" t="s">
        <v>19</v>
      </c>
      <c r="G1205" t="s">
        <v>1940</v>
      </c>
      <c r="H1205" s="3" t="s">
        <v>1887</v>
      </c>
      <c r="J1205" t="s">
        <v>425</v>
      </c>
      <c r="K1205">
        <v>1</v>
      </c>
      <c r="L1205">
        <v>0</v>
      </c>
      <c r="N1205" t="s">
        <v>1888</v>
      </c>
      <c r="P1205" s="6">
        <v>1839</v>
      </c>
      <c r="Q1205" s="6" t="s">
        <v>1940</v>
      </c>
      <c r="R1205" s="6" t="s">
        <v>1495</v>
      </c>
      <c r="T1205" s="6"/>
      <c r="U1205" s="6"/>
      <c r="V1205" s="6"/>
      <c r="W1205" s="6">
        <v>840</v>
      </c>
      <c r="X1205" s="6" t="s">
        <v>4177</v>
      </c>
      <c r="Y1205" s="6"/>
      <c r="Z1205" t="s">
        <v>4174</v>
      </c>
    </row>
    <row r="1206" spans="1:26">
      <c r="A1206" s="1">
        <v>44301</v>
      </c>
      <c r="B1206" s="2">
        <v>202104151298</v>
      </c>
      <c r="C1206" t="s">
        <v>18</v>
      </c>
      <c r="D1206" t="s">
        <v>5451</v>
      </c>
      <c r="E1206" t="s">
        <v>4176</v>
      </c>
      <c r="F1206" t="s">
        <v>19</v>
      </c>
      <c r="G1206" t="s">
        <v>1940</v>
      </c>
      <c r="H1206" s="3" t="s">
        <v>1740</v>
      </c>
      <c r="J1206" t="s">
        <v>425</v>
      </c>
      <c r="K1206">
        <v>1</v>
      </c>
      <c r="L1206">
        <v>0</v>
      </c>
      <c r="N1206" t="s">
        <v>1741</v>
      </c>
      <c r="P1206" s="6">
        <v>1839</v>
      </c>
      <c r="Q1206" s="6" t="s">
        <v>1940</v>
      </c>
      <c r="R1206" s="6" t="s">
        <v>1495</v>
      </c>
      <c r="T1206" s="6"/>
      <c r="U1206" s="6"/>
      <c r="V1206" s="6"/>
      <c r="W1206" s="6">
        <v>840</v>
      </c>
      <c r="X1206" s="6" t="s">
        <v>4177</v>
      </c>
      <c r="Y1206" s="6"/>
      <c r="Z1206" t="s">
        <v>4174</v>
      </c>
    </row>
    <row r="1207" spans="1:26">
      <c r="A1207" s="1">
        <v>44301</v>
      </c>
      <c r="B1207" s="2">
        <v>202104151298</v>
      </c>
      <c r="C1207" t="s">
        <v>18</v>
      </c>
      <c r="D1207" t="s">
        <v>5451</v>
      </c>
      <c r="E1207" t="s">
        <v>4176</v>
      </c>
      <c r="F1207" t="s">
        <v>19</v>
      </c>
      <c r="G1207" t="s">
        <v>1940</v>
      </c>
      <c r="H1207" s="3" t="s">
        <v>1810</v>
      </c>
      <c r="J1207" t="s">
        <v>425</v>
      </c>
      <c r="K1207">
        <v>1</v>
      </c>
      <c r="L1207">
        <v>0</v>
      </c>
      <c r="N1207" t="s">
        <v>1811</v>
      </c>
      <c r="P1207" s="6">
        <v>1839</v>
      </c>
      <c r="Q1207" s="6" t="s">
        <v>1940</v>
      </c>
      <c r="R1207" s="6" t="s">
        <v>1495</v>
      </c>
      <c r="T1207" s="6"/>
      <c r="U1207" s="6"/>
      <c r="V1207" s="6"/>
      <c r="W1207" s="6">
        <v>840</v>
      </c>
      <c r="X1207" s="6" t="s">
        <v>4177</v>
      </c>
      <c r="Y1207" s="6"/>
      <c r="Z1207" t="s">
        <v>4174</v>
      </c>
    </row>
    <row r="1208" spans="1:26">
      <c r="A1208" s="1">
        <v>44301</v>
      </c>
      <c r="B1208" s="2">
        <v>202104151299</v>
      </c>
      <c r="C1208" t="s">
        <v>18</v>
      </c>
      <c r="D1208" t="s">
        <v>5452</v>
      </c>
      <c r="E1208" t="s">
        <v>4181</v>
      </c>
      <c r="F1208" t="s">
        <v>19</v>
      </c>
      <c r="G1208" t="s">
        <v>1476</v>
      </c>
      <c r="H1208" s="3">
        <v>4714781021463</v>
      </c>
      <c r="I1208" t="s">
        <v>1301</v>
      </c>
      <c r="J1208" t="s">
        <v>425</v>
      </c>
      <c r="K1208">
        <v>1</v>
      </c>
      <c r="L1208">
        <v>48</v>
      </c>
      <c r="N1208" t="s">
        <v>3102</v>
      </c>
      <c r="P1208" s="6">
        <v>1373</v>
      </c>
      <c r="Q1208" s="6" t="s">
        <v>1476</v>
      </c>
      <c r="R1208" s="6" t="s">
        <v>1477</v>
      </c>
      <c r="T1208" s="6">
        <v>111876</v>
      </c>
      <c r="U1208" s="6" t="s">
        <v>4182</v>
      </c>
      <c r="V1208" s="6" t="s">
        <v>4183</v>
      </c>
      <c r="W1208" s="6"/>
      <c r="X1208" s="6"/>
      <c r="Y1208" s="6"/>
      <c r="Z1208" t="s">
        <v>4179</v>
      </c>
    </row>
    <row r="1209" spans="1:26">
      <c r="A1209" s="1">
        <v>44301</v>
      </c>
      <c r="B1209" s="2">
        <v>202104151299</v>
      </c>
      <c r="C1209" t="s">
        <v>18</v>
      </c>
      <c r="D1209" t="s">
        <v>5452</v>
      </c>
      <c r="E1209" t="s">
        <v>4181</v>
      </c>
      <c r="F1209" t="s">
        <v>19</v>
      </c>
      <c r="G1209" t="s">
        <v>1476</v>
      </c>
      <c r="H1209" s="3">
        <v>4714781020107</v>
      </c>
      <c r="I1209" t="s">
        <v>1049</v>
      </c>
      <c r="J1209" t="s">
        <v>425</v>
      </c>
      <c r="K1209">
        <v>3</v>
      </c>
      <c r="L1209">
        <v>1197</v>
      </c>
      <c r="N1209" t="s">
        <v>877</v>
      </c>
      <c r="P1209" s="6">
        <v>1373</v>
      </c>
      <c r="Q1209" s="6" t="s">
        <v>1476</v>
      </c>
      <c r="R1209" s="6" t="s">
        <v>1477</v>
      </c>
      <c r="T1209" s="6">
        <v>111876</v>
      </c>
      <c r="U1209" s="6" t="s">
        <v>4182</v>
      </c>
      <c r="V1209" s="6" t="s">
        <v>4183</v>
      </c>
      <c r="W1209" s="6"/>
      <c r="X1209" s="6"/>
      <c r="Y1209" s="6"/>
      <c r="Z1209" t="s">
        <v>4179</v>
      </c>
    </row>
    <row r="1210" spans="1:26">
      <c r="A1210" s="1">
        <v>44301</v>
      </c>
      <c r="B1210" s="2">
        <v>202104151299</v>
      </c>
      <c r="C1210" t="s">
        <v>18</v>
      </c>
      <c r="D1210" t="s">
        <v>5452</v>
      </c>
      <c r="E1210" t="s">
        <v>4181</v>
      </c>
      <c r="F1210" t="s">
        <v>19</v>
      </c>
      <c r="G1210" t="s">
        <v>1476</v>
      </c>
      <c r="H1210" s="3">
        <v>4714781020817</v>
      </c>
      <c r="I1210" t="s">
        <v>859</v>
      </c>
      <c r="J1210" t="s">
        <v>425</v>
      </c>
      <c r="K1210">
        <v>1</v>
      </c>
      <c r="L1210">
        <v>128</v>
      </c>
      <c r="N1210" t="s">
        <v>1967</v>
      </c>
      <c r="P1210" s="6">
        <v>1373</v>
      </c>
      <c r="Q1210" s="6" t="s">
        <v>1476</v>
      </c>
      <c r="R1210" s="6" t="s">
        <v>1477</v>
      </c>
      <c r="T1210" s="6">
        <v>111876</v>
      </c>
      <c r="U1210" s="6" t="s">
        <v>4182</v>
      </c>
      <c r="V1210" s="6" t="s">
        <v>4183</v>
      </c>
      <c r="W1210" s="6"/>
      <c r="X1210" s="6"/>
      <c r="Y1210" s="6"/>
      <c r="Z1210" t="s">
        <v>4179</v>
      </c>
    </row>
    <row r="1211" spans="1:26">
      <c r="A1211" s="1">
        <v>44301</v>
      </c>
      <c r="B1211" s="2">
        <v>202104151299</v>
      </c>
      <c r="C1211" t="s">
        <v>18</v>
      </c>
      <c r="D1211" t="s">
        <v>5452</v>
      </c>
      <c r="E1211" t="s">
        <v>4181</v>
      </c>
      <c r="F1211" t="s">
        <v>19</v>
      </c>
      <c r="G1211" t="s">
        <v>1476</v>
      </c>
      <c r="H1211" s="3" t="s">
        <v>1810</v>
      </c>
      <c r="J1211" t="s">
        <v>425</v>
      </c>
      <c r="K1211">
        <v>1</v>
      </c>
      <c r="L1211">
        <v>0</v>
      </c>
      <c r="N1211" t="s">
        <v>1811</v>
      </c>
      <c r="P1211" s="6">
        <v>1373</v>
      </c>
      <c r="Q1211" s="6" t="s">
        <v>1476</v>
      </c>
      <c r="R1211" s="6" t="s">
        <v>1477</v>
      </c>
      <c r="T1211" s="6">
        <v>111876</v>
      </c>
      <c r="U1211" s="6" t="s">
        <v>4182</v>
      </c>
      <c r="V1211" s="6" t="s">
        <v>4183</v>
      </c>
      <c r="W1211" s="6"/>
      <c r="X1211" s="6"/>
      <c r="Y1211" s="6"/>
      <c r="Z1211" t="s">
        <v>4179</v>
      </c>
    </row>
    <row r="1212" spans="1:26">
      <c r="A1212" s="1">
        <v>44301</v>
      </c>
      <c r="B1212" s="2">
        <v>202104151300</v>
      </c>
      <c r="C1212" t="s">
        <v>18</v>
      </c>
      <c r="D1212" t="s">
        <v>5453</v>
      </c>
      <c r="E1212" t="s">
        <v>4187</v>
      </c>
      <c r="F1212" t="s">
        <v>19</v>
      </c>
      <c r="G1212" t="s">
        <v>1476</v>
      </c>
      <c r="H1212" s="3">
        <v>4714781020541</v>
      </c>
      <c r="I1212" t="s">
        <v>1169</v>
      </c>
      <c r="J1212" t="s">
        <v>425</v>
      </c>
      <c r="K1212">
        <v>1</v>
      </c>
      <c r="L1212">
        <v>240</v>
      </c>
      <c r="N1212" t="s">
        <v>1493</v>
      </c>
      <c r="P1212" s="6">
        <v>1140</v>
      </c>
      <c r="Q1212" s="6" t="s">
        <v>1476</v>
      </c>
      <c r="R1212" s="6" t="s">
        <v>1477</v>
      </c>
      <c r="T1212" s="6">
        <v>184106</v>
      </c>
      <c r="U1212" s="6" t="s">
        <v>4188</v>
      </c>
      <c r="V1212" s="6" t="s">
        <v>4189</v>
      </c>
      <c r="W1212" s="6"/>
      <c r="X1212" s="6"/>
      <c r="Y1212" s="6"/>
      <c r="Z1212" t="s">
        <v>4185</v>
      </c>
    </row>
    <row r="1213" spans="1:26">
      <c r="A1213" s="1">
        <v>44301</v>
      </c>
      <c r="B1213" s="2">
        <v>202104151300</v>
      </c>
      <c r="C1213" t="s">
        <v>18</v>
      </c>
      <c r="D1213" t="s">
        <v>5453</v>
      </c>
      <c r="E1213" t="s">
        <v>4187</v>
      </c>
      <c r="F1213" t="s">
        <v>19</v>
      </c>
      <c r="G1213" t="s">
        <v>1476</v>
      </c>
      <c r="H1213" s="3" t="s">
        <v>56</v>
      </c>
      <c r="I1213" t="s">
        <v>150</v>
      </c>
      <c r="J1213" t="s">
        <v>1475</v>
      </c>
      <c r="K1213">
        <v>1</v>
      </c>
      <c r="L1213">
        <v>500</v>
      </c>
      <c r="N1213" t="s">
        <v>57</v>
      </c>
      <c r="P1213" s="6">
        <v>1140</v>
      </c>
      <c r="Q1213" s="6" t="s">
        <v>1476</v>
      </c>
      <c r="R1213" s="6" t="s">
        <v>1477</v>
      </c>
      <c r="T1213" s="6">
        <v>184106</v>
      </c>
      <c r="U1213" s="6" t="s">
        <v>4188</v>
      </c>
      <c r="V1213" s="6" t="s">
        <v>4189</v>
      </c>
      <c r="W1213" s="6"/>
      <c r="X1213" s="6"/>
      <c r="Y1213" s="6"/>
      <c r="Z1213" t="s">
        <v>4185</v>
      </c>
    </row>
    <row r="1214" spans="1:26">
      <c r="A1214" s="1">
        <v>44301</v>
      </c>
      <c r="B1214" s="2">
        <v>202104151300</v>
      </c>
      <c r="C1214" t="s">
        <v>18</v>
      </c>
      <c r="D1214" t="s">
        <v>5453</v>
      </c>
      <c r="E1214" t="s">
        <v>4187</v>
      </c>
      <c r="F1214" t="s">
        <v>19</v>
      </c>
      <c r="G1214" t="s">
        <v>1476</v>
      </c>
      <c r="H1214" s="3" t="s">
        <v>54</v>
      </c>
      <c r="I1214" t="s">
        <v>150</v>
      </c>
      <c r="J1214" t="s">
        <v>1475</v>
      </c>
      <c r="K1214">
        <v>1</v>
      </c>
      <c r="L1214">
        <v>400</v>
      </c>
      <c r="N1214" t="s">
        <v>55</v>
      </c>
      <c r="P1214" s="6">
        <v>1140</v>
      </c>
      <c r="Q1214" s="6" t="s">
        <v>1476</v>
      </c>
      <c r="R1214" s="6" t="s">
        <v>1477</v>
      </c>
      <c r="T1214" s="6">
        <v>184106</v>
      </c>
      <c r="U1214" s="6" t="s">
        <v>4188</v>
      </c>
      <c r="V1214" s="6" t="s">
        <v>4189</v>
      </c>
      <c r="W1214" s="6"/>
      <c r="X1214" s="6"/>
      <c r="Y1214" s="6"/>
      <c r="Z1214" t="s">
        <v>4185</v>
      </c>
    </row>
    <row r="1215" spans="1:26">
      <c r="A1215" s="1">
        <v>44301</v>
      </c>
      <c r="B1215" s="2">
        <v>202104151300</v>
      </c>
      <c r="C1215" t="s">
        <v>18</v>
      </c>
      <c r="D1215" t="s">
        <v>5453</v>
      </c>
      <c r="E1215" t="s">
        <v>4187</v>
      </c>
      <c r="F1215" t="s">
        <v>19</v>
      </c>
      <c r="G1215" t="s">
        <v>1476</v>
      </c>
      <c r="H1215" s="3" t="s">
        <v>1740</v>
      </c>
      <c r="J1215" t="s">
        <v>425</v>
      </c>
      <c r="K1215">
        <v>1</v>
      </c>
      <c r="L1215">
        <v>0</v>
      </c>
      <c r="N1215" t="s">
        <v>1741</v>
      </c>
      <c r="P1215" s="6">
        <v>1140</v>
      </c>
      <c r="Q1215" s="6" t="s">
        <v>1476</v>
      </c>
      <c r="R1215" s="6" t="s">
        <v>1477</v>
      </c>
      <c r="T1215" s="6">
        <v>184106</v>
      </c>
      <c r="U1215" s="6" t="s">
        <v>4188</v>
      </c>
      <c r="V1215" s="6" t="s">
        <v>4189</v>
      </c>
      <c r="W1215" s="6"/>
      <c r="X1215" s="6"/>
      <c r="Y1215" s="6"/>
      <c r="Z1215" t="s">
        <v>4185</v>
      </c>
    </row>
    <row r="1216" spans="1:26">
      <c r="A1216" s="1">
        <v>44301</v>
      </c>
      <c r="B1216" s="2">
        <v>202104151301</v>
      </c>
      <c r="C1216" t="s">
        <v>18</v>
      </c>
      <c r="D1216" t="s">
        <v>5454</v>
      </c>
      <c r="E1216" t="s">
        <v>4193</v>
      </c>
      <c r="F1216" t="s">
        <v>19</v>
      </c>
      <c r="G1216" t="s">
        <v>1476</v>
      </c>
      <c r="H1216" s="3">
        <v>4714781021012</v>
      </c>
      <c r="I1216" t="s">
        <v>1308</v>
      </c>
      <c r="J1216" t="s">
        <v>425</v>
      </c>
      <c r="K1216">
        <v>1</v>
      </c>
      <c r="L1216">
        <v>149</v>
      </c>
      <c r="N1216" t="s">
        <v>1948</v>
      </c>
      <c r="P1216" s="6">
        <v>494</v>
      </c>
      <c r="Q1216" s="6" t="s">
        <v>1476</v>
      </c>
      <c r="R1216" s="6" t="s">
        <v>1477</v>
      </c>
      <c r="T1216" s="6">
        <v>174408</v>
      </c>
      <c r="U1216" s="6" t="s">
        <v>4194</v>
      </c>
      <c r="V1216" s="6" t="s">
        <v>4195</v>
      </c>
      <c r="W1216" s="6"/>
      <c r="X1216" s="6"/>
      <c r="Y1216" s="6"/>
      <c r="Z1216" t="s">
        <v>4191</v>
      </c>
    </row>
    <row r="1217" spans="1:26">
      <c r="A1217" s="1">
        <v>44301</v>
      </c>
      <c r="B1217" s="2">
        <v>202104151301</v>
      </c>
      <c r="C1217" t="s">
        <v>18</v>
      </c>
      <c r="D1217" t="s">
        <v>5454</v>
      </c>
      <c r="E1217" t="s">
        <v>4193</v>
      </c>
      <c r="F1217" t="s">
        <v>19</v>
      </c>
      <c r="G1217" t="s">
        <v>1476</v>
      </c>
      <c r="H1217" s="3" t="s">
        <v>128</v>
      </c>
      <c r="I1217" t="s">
        <v>865</v>
      </c>
      <c r="J1217" t="s">
        <v>1475</v>
      </c>
      <c r="K1217">
        <v>1</v>
      </c>
      <c r="L1217">
        <v>140</v>
      </c>
      <c r="N1217" t="s">
        <v>289</v>
      </c>
      <c r="P1217" s="6">
        <v>494</v>
      </c>
      <c r="Q1217" s="6" t="s">
        <v>1476</v>
      </c>
      <c r="R1217" s="6" t="s">
        <v>1477</v>
      </c>
      <c r="T1217" s="6">
        <v>174408</v>
      </c>
      <c r="U1217" s="6" t="s">
        <v>4194</v>
      </c>
      <c r="V1217" s="6" t="s">
        <v>4195</v>
      </c>
      <c r="W1217" s="6"/>
      <c r="X1217" s="6"/>
      <c r="Y1217" s="6"/>
      <c r="Z1217" t="s">
        <v>4191</v>
      </c>
    </row>
    <row r="1218" spans="1:26">
      <c r="A1218" s="1">
        <v>44301</v>
      </c>
      <c r="B1218" s="2">
        <v>202104151301</v>
      </c>
      <c r="C1218" t="s">
        <v>18</v>
      </c>
      <c r="D1218" t="s">
        <v>5454</v>
      </c>
      <c r="E1218" t="s">
        <v>4193</v>
      </c>
      <c r="F1218" t="s">
        <v>19</v>
      </c>
      <c r="G1218" t="s">
        <v>1476</v>
      </c>
      <c r="H1218" s="3" t="s">
        <v>127</v>
      </c>
      <c r="I1218" t="s">
        <v>1467</v>
      </c>
      <c r="J1218" t="s">
        <v>1475</v>
      </c>
      <c r="K1218">
        <v>1</v>
      </c>
      <c r="L1218">
        <v>140</v>
      </c>
      <c r="N1218" t="s">
        <v>287</v>
      </c>
      <c r="P1218" s="6">
        <v>494</v>
      </c>
      <c r="Q1218" s="6" t="s">
        <v>1476</v>
      </c>
      <c r="R1218" s="6" t="s">
        <v>1477</v>
      </c>
      <c r="T1218" s="6">
        <v>174408</v>
      </c>
      <c r="U1218" s="6" t="s">
        <v>4194</v>
      </c>
      <c r="V1218" s="6" t="s">
        <v>4195</v>
      </c>
      <c r="W1218" s="6"/>
      <c r="X1218" s="6"/>
      <c r="Y1218" s="6"/>
      <c r="Z1218" t="s">
        <v>4191</v>
      </c>
    </row>
    <row r="1219" spans="1:26">
      <c r="A1219" s="1">
        <v>44301</v>
      </c>
      <c r="B1219" s="2">
        <v>202104151301</v>
      </c>
      <c r="C1219" t="s">
        <v>18</v>
      </c>
      <c r="D1219" t="s">
        <v>5454</v>
      </c>
      <c r="E1219" t="s">
        <v>4193</v>
      </c>
      <c r="F1219" t="s">
        <v>19</v>
      </c>
      <c r="G1219" t="s">
        <v>1476</v>
      </c>
      <c r="H1219" s="3" t="s">
        <v>1474</v>
      </c>
      <c r="J1219" t="s">
        <v>1475</v>
      </c>
      <c r="K1219">
        <v>1</v>
      </c>
      <c r="L1219">
        <v>65</v>
      </c>
      <c r="P1219" s="6"/>
      <c r="Q1219" s="6"/>
      <c r="R1219" s="6"/>
      <c r="T1219" s="6"/>
      <c r="U1219" s="6"/>
      <c r="V1219" s="6"/>
      <c r="W1219" s="6"/>
      <c r="X1219" s="6"/>
      <c r="Y1219" s="6"/>
      <c r="Z1219"/>
    </row>
    <row r="1220" spans="1:26">
      <c r="A1220" s="1">
        <v>44301</v>
      </c>
      <c r="B1220" s="2">
        <v>202104151302</v>
      </c>
      <c r="C1220" t="s">
        <v>18</v>
      </c>
      <c r="D1220" t="s">
        <v>5455</v>
      </c>
      <c r="E1220" t="s">
        <v>4199</v>
      </c>
      <c r="F1220" t="s">
        <v>19</v>
      </c>
      <c r="G1220" t="s">
        <v>1476</v>
      </c>
      <c r="H1220" s="3">
        <v>4714781020770</v>
      </c>
      <c r="I1220" t="s">
        <v>865</v>
      </c>
      <c r="J1220" t="s">
        <v>1475</v>
      </c>
      <c r="K1220">
        <v>1</v>
      </c>
      <c r="L1220">
        <v>140</v>
      </c>
      <c r="N1220" t="s">
        <v>305</v>
      </c>
      <c r="P1220" s="6">
        <v>495</v>
      </c>
      <c r="Q1220" s="6" t="s">
        <v>1476</v>
      </c>
      <c r="R1220" s="6" t="s">
        <v>1477</v>
      </c>
      <c r="T1220" s="6">
        <v>165264</v>
      </c>
      <c r="U1220" s="6" t="s">
        <v>4200</v>
      </c>
      <c r="V1220" s="6" t="s">
        <v>4201</v>
      </c>
      <c r="W1220" s="6"/>
      <c r="X1220" s="6"/>
      <c r="Y1220" s="6"/>
      <c r="Z1220" t="s">
        <v>4197</v>
      </c>
    </row>
    <row r="1221" spans="1:26">
      <c r="A1221" s="1">
        <v>44301</v>
      </c>
      <c r="B1221" s="2">
        <v>202104151302</v>
      </c>
      <c r="C1221" t="s">
        <v>18</v>
      </c>
      <c r="D1221" t="s">
        <v>5455</v>
      </c>
      <c r="E1221" t="s">
        <v>4199</v>
      </c>
      <c r="F1221" t="s">
        <v>19</v>
      </c>
      <c r="G1221" t="s">
        <v>1476</v>
      </c>
      <c r="H1221" s="3">
        <v>4714781020787</v>
      </c>
      <c r="I1221" t="s">
        <v>1467</v>
      </c>
      <c r="J1221" t="s">
        <v>1475</v>
      </c>
      <c r="K1221">
        <v>1</v>
      </c>
      <c r="L1221">
        <v>140</v>
      </c>
      <c r="N1221" t="s">
        <v>307</v>
      </c>
      <c r="P1221" s="6">
        <v>495</v>
      </c>
      <c r="Q1221" s="6" t="s">
        <v>1476</v>
      </c>
      <c r="R1221" s="6" t="s">
        <v>1477</v>
      </c>
      <c r="T1221" s="6">
        <v>165264</v>
      </c>
      <c r="U1221" s="6" t="s">
        <v>4200</v>
      </c>
      <c r="V1221" s="6" t="s">
        <v>4201</v>
      </c>
      <c r="W1221" s="6"/>
      <c r="X1221" s="6"/>
      <c r="Y1221" s="6"/>
      <c r="Z1221" t="s">
        <v>4197</v>
      </c>
    </row>
    <row r="1222" spans="1:26">
      <c r="A1222" s="1">
        <v>44301</v>
      </c>
      <c r="B1222" s="2">
        <v>202104151302</v>
      </c>
      <c r="C1222" t="s">
        <v>18</v>
      </c>
      <c r="D1222" t="s">
        <v>5455</v>
      </c>
      <c r="E1222" t="s">
        <v>4199</v>
      </c>
      <c r="F1222" t="s">
        <v>19</v>
      </c>
      <c r="G1222" t="s">
        <v>1476</v>
      </c>
      <c r="H1222" s="3">
        <v>4714781020954</v>
      </c>
      <c r="I1222" t="s">
        <v>1468</v>
      </c>
      <c r="J1222" t="s">
        <v>1475</v>
      </c>
      <c r="K1222">
        <v>1</v>
      </c>
      <c r="L1222">
        <v>150</v>
      </c>
      <c r="N1222" t="s">
        <v>183</v>
      </c>
      <c r="P1222" s="6">
        <v>495</v>
      </c>
      <c r="Q1222" s="6" t="s">
        <v>1476</v>
      </c>
      <c r="R1222" s="6" t="s">
        <v>1477</v>
      </c>
      <c r="T1222" s="6">
        <v>165264</v>
      </c>
      <c r="U1222" s="6" t="s">
        <v>4200</v>
      </c>
      <c r="V1222" s="6" t="s">
        <v>4201</v>
      </c>
      <c r="W1222" s="6"/>
      <c r="X1222" s="6"/>
      <c r="Y1222" s="6"/>
      <c r="Z1222" t="s">
        <v>4197</v>
      </c>
    </row>
    <row r="1223" spans="1:26">
      <c r="A1223" s="1">
        <v>44301</v>
      </c>
      <c r="B1223" s="2">
        <v>202104151302</v>
      </c>
      <c r="C1223" t="s">
        <v>18</v>
      </c>
      <c r="D1223" t="s">
        <v>5455</v>
      </c>
      <c r="E1223" t="s">
        <v>4199</v>
      </c>
      <c r="F1223" t="s">
        <v>19</v>
      </c>
      <c r="G1223" t="s">
        <v>1476</v>
      </c>
      <c r="H1223" s="3" t="s">
        <v>1474</v>
      </c>
      <c r="J1223" t="s">
        <v>1475</v>
      </c>
      <c r="K1223">
        <v>1</v>
      </c>
      <c r="L1223">
        <v>65</v>
      </c>
      <c r="P1223" s="6"/>
      <c r="Q1223" s="6"/>
      <c r="R1223" s="6"/>
      <c r="T1223" s="6"/>
      <c r="U1223" s="6"/>
      <c r="V1223" s="6"/>
      <c r="W1223" s="6"/>
      <c r="X1223" s="6"/>
      <c r="Y1223" s="6"/>
      <c r="Z1223"/>
    </row>
    <row r="1224" spans="1:26">
      <c r="A1224" s="1">
        <v>44302</v>
      </c>
      <c r="B1224" s="2">
        <v>202104161303</v>
      </c>
      <c r="C1224" t="s">
        <v>18</v>
      </c>
      <c r="D1224" t="s">
        <v>5456</v>
      </c>
      <c r="E1224" t="s">
        <v>4205</v>
      </c>
      <c r="F1224" t="s">
        <v>19</v>
      </c>
      <c r="G1224" t="s">
        <v>1476</v>
      </c>
      <c r="H1224" s="3" t="s">
        <v>52</v>
      </c>
      <c r="I1224" t="s">
        <v>1472</v>
      </c>
      <c r="J1224" t="s">
        <v>1475</v>
      </c>
      <c r="K1224">
        <v>2</v>
      </c>
      <c r="L1224">
        <v>747</v>
      </c>
      <c r="N1224" t="s">
        <v>53</v>
      </c>
      <c r="P1224" s="6">
        <v>1336</v>
      </c>
      <c r="Q1224" s="6" t="s">
        <v>1476</v>
      </c>
      <c r="R1224" s="6" t="s">
        <v>1048</v>
      </c>
      <c r="T1224" s="6">
        <v>941279</v>
      </c>
      <c r="U1224" s="6" t="s">
        <v>4206</v>
      </c>
      <c r="V1224" s="6" t="s">
        <v>4207</v>
      </c>
      <c r="W1224" s="6"/>
      <c r="X1224" s="6"/>
      <c r="Y1224" s="6"/>
      <c r="Z1224" t="s">
        <v>4203</v>
      </c>
    </row>
    <row r="1225" spans="1:26">
      <c r="A1225" s="1">
        <v>44302</v>
      </c>
      <c r="B1225" s="2">
        <v>202104161303</v>
      </c>
      <c r="C1225" t="s">
        <v>18</v>
      </c>
      <c r="D1225" t="s">
        <v>5456</v>
      </c>
      <c r="E1225" t="s">
        <v>4205</v>
      </c>
      <c r="F1225" t="s">
        <v>19</v>
      </c>
      <c r="G1225" t="s">
        <v>1476</v>
      </c>
      <c r="H1225" s="3" t="s">
        <v>44</v>
      </c>
      <c r="I1225" t="s">
        <v>158</v>
      </c>
      <c r="J1225" t="s">
        <v>1475</v>
      </c>
      <c r="K1225">
        <v>2</v>
      </c>
      <c r="L1225">
        <v>239</v>
      </c>
      <c r="N1225" t="s">
        <v>45</v>
      </c>
      <c r="P1225" s="6">
        <v>1336</v>
      </c>
      <c r="Q1225" s="6" t="s">
        <v>1476</v>
      </c>
      <c r="R1225" s="6" t="s">
        <v>1048</v>
      </c>
      <c r="T1225" s="6">
        <v>941279</v>
      </c>
      <c r="U1225" s="6" t="s">
        <v>4206</v>
      </c>
      <c r="V1225" s="6" t="s">
        <v>4207</v>
      </c>
      <c r="W1225" s="6"/>
      <c r="X1225" s="6"/>
      <c r="Y1225" s="6"/>
      <c r="Z1225" t="s">
        <v>4203</v>
      </c>
    </row>
    <row r="1226" spans="1:26">
      <c r="A1226" s="1">
        <v>44302</v>
      </c>
      <c r="B1226" s="2">
        <v>202104161303</v>
      </c>
      <c r="C1226" t="s">
        <v>18</v>
      </c>
      <c r="D1226" t="s">
        <v>5456</v>
      </c>
      <c r="E1226" t="s">
        <v>4205</v>
      </c>
      <c r="F1226" t="s">
        <v>19</v>
      </c>
      <c r="G1226" t="s">
        <v>1476</v>
      </c>
      <c r="H1226" s="3">
        <v>4714781020268</v>
      </c>
      <c r="I1226" t="s">
        <v>1472</v>
      </c>
      <c r="J1226" t="s">
        <v>425</v>
      </c>
      <c r="K1226">
        <v>1</v>
      </c>
      <c r="L1226">
        <v>350</v>
      </c>
      <c r="N1226" t="s">
        <v>1909</v>
      </c>
      <c r="P1226" s="6">
        <v>1336</v>
      </c>
      <c r="Q1226" s="6" t="s">
        <v>1476</v>
      </c>
      <c r="R1226" s="6" t="s">
        <v>1048</v>
      </c>
      <c r="T1226" s="6">
        <v>941279</v>
      </c>
      <c r="U1226" s="6" t="s">
        <v>4206</v>
      </c>
      <c r="V1226" s="6" t="s">
        <v>4207</v>
      </c>
      <c r="W1226" s="6"/>
      <c r="X1226" s="6"/>
      <c r="Y1226" s="6"/>
      <c r="Z1226" t="s">
        <v>4203</v>
      </c>
    </row>
    <row r="1227" spans="1:26">
      <c r="A1227" s="1">
        <v>44302</v>
      </c>
      <c r="B1227" s="2">
        <v>202104161303</v>
      </c>
      <c r="C1227" t="s">
        <v>18</v>
      </c>
      <c r="D1227" t="s">
        <v>5456</v>
      </c>
      <c r="E1227" t="s">
        <v>4205</v>
      </c>
      <c r="F1227" t="s">
        <v>19</v>
      </c>
      <c r="G1227" t="s">
        <v>1476</v>
      </c>
      <c r="H1227" s="3" t="s">
        <v>1740</v>
      </c>
      <c r="J1227" t="s">
        <v>425</v>
      </c>
      <c r="K1227">
        <v>1</v>
      </c>
      <c r="L1227">
        <v>0</v>
      </c>
      <c r="N1227" t="s">
        <v>1741</v>
      </c>
      <c r="P1227" s="6">
        <v>1336</v>
      </c>
      <c r="Q1227" s="6" t="s">
        <v>1476</v>
      </c>
      <c r="R1227" s="6" t="s">
        <v>1048</v>
      </c>
      <c r="T1227" s="6">
        <v>941279</v>
      </c>
      <c r="U1227" s="6" t="s">
        <v>4206</v>
      </c>
      <c r="V1227" s="6" t="s">
        <v>4207</v>
      </c>
      <c r="W1227" s="6"/>
      <c r="X1227" s="6"/>
      <c r="Y1227" s="6"/>
      <c r="Z1227" t="s">
        <v>4203</v>
      </c>
    </row>
    <row r="1228" spans="1:26">
      <c r="A1228" s="1">
        <v>44302</v>
      </c>
      <c r="B1228" s="2">
        <v>202104161304</v>
      </c>
      <c r="C1228" t="s">
        <v>18</v>
      </c>
      <c r="D1228" t="s">
        <v>5457</v>
      </c>
      <c r="E1228" t="s">
        <v>4211</v>
      </c>
      <c r="F1228" t="s">
        <v>19</v>
      </c>
      <c r="G1228" t="s">
        <v>1476</v>
      </c>
      <c r="H1228" s="3" t="s">
        <v>25</v>
      </c>
      <c r="I1228" t="s">
        <v>1301</v>
      </c>
      <c r="J1228" t="s">
        <v>1475</v>
      </c>
      <c r="K1228">
        <v>1</v>
      </c>
      <c r="L1228">
        <v>296</v>
      </c>
      <c r="N1228" t="s">
        <v>26</v>
      </c>
      <c r="P1228" s="6">
        <v>888</v>
      </c>
      <c r="Q1228" s="6" t="s">
        <v>1476</v>
      </c>
      <c r="R1228" s="6" t="s">
        <v>1477</v>
      </c>
      <c r="T1228" s="6">
        <v>209236</v>
      </c>
      <c r="U1228" s="6" t="s">
        <v>4212</v>
      </c>
      <c r="V1228" s="6" t="s">
        <v>4213</v>
      </c>
      <c r="W1228" s="6"/>
      <c r="X1228" s="6"/>
      <c r="Y1228" s="6"/>
      <c r="Z1228" t="s">
        <v>4209</v>
      </c>
    </row>
    <row r="1229" spans="1:26">
      <c r="A1229" s="1">
        <v>44302</v>
      </c>
      <c r="B1229" s="2">
        <v>202104161304</v>
      </c>
      <c r="C1229" t="s">
        <v>18</v>
      </c>
      <c r="D1229" t="s">
        <v>5457</v>
      </c>
      <c r="E1229" t="s">
        <v>4211</v>
      </c>
      <c r="F1229" t="s">
        <v>19</v>
      </c>
      <c r="G1229" t="s">
        <v>1476</v>
      </c>
      <c r="H1229" s="3" t="s">
        <v>27</v>
      </c>
      <c r="I1229" t="s">
        <v>1230</v>
      </c>
      <c r="J1229" t="s">
        <v>1475</v>
      </c>
      <c r="K1229">
        <v>1</v>
      </c>
      <c r="L1229">
        <v>296</v>
      </c>
      <c r="N1229" t="s">
        <v>28</v>
      </c>
      <c r="P1229" s="6">
        <v>888</v>
      </c>
      <c r="Q1229" s="6" t="s">
        <v>1476</v>
      </c>
      <c r="R1229" s="6" t="s">
        <v>1477</v>
      </c>
      <c r="T1229" s="6">
        <v>209236</v>
      </c>
      <c r="U1229" s="6" t="s">
        <v>4212</v>
      </c>
      <c r="V1229" s="6" t="s">
        <v>4213</v>
      </c>
      <c r="W1229" s="6"/>
      <c r="X1229" s="6"/>
      <c r="Y1229" s="6"/>
      <c r="Z1229" t="s">
        <v>4209</v>
      </c>
    </row>
    <row r="1230" spans="1:26">
      <c r="A1230" s="1">
        <v>44302</v>
      </c>
      <c r="B1230" s="2">
        <v>202104161304</v>
      </c>
      <c r="C1230" t="s">
        <v>18</v>
      </c>
      <c r="D1230" t="s">
        <v>5457</v>
      </c>
      <c r="E1230" t="s">
        <v>4211</v>
      </c>
      <c r="F1230" t="s">
        <v>19</v>
      </c>
      <c r="G1230" t="s">
        <v>1476</v>
      </c>
      <c r="H1230" s="3" t="s">
        <v>23</v>
      </c>
      <c r="I1230" t="s">
        <v>1230</v>
      </c>
      <c r="J1230" t="s">
        <v>1475</v>
      </c>
      <c r="K1230">
        <v>1</v>
      </c>
      <c r="L1230">
        <v>296</v>
      </c>
      <c r="N1230" t="s">
        <v>24</v>
      </c>
      <c r="P1230" s="6">
        <v>888</v>
      </c>
      <c r="Q1230" s="6" t="s">
        <v>1476</v>
      </c>
      <c r="R1230" s="6" t="s">
        <v>1477</v>
      </c>
      <c r="T1230" s="6">
        <v>209236</v>
      </c>
      <c r="U1230" s="6" t="s">
        <v>4212</v>
      </c>
      <c r="V1230" s="6" t="s">
        <v>4213</v>
      </c>
      <c r="W1230" s="6"/>
      <c r="X1230" s="6"/>
      <c r="Y1230" s="6"/>
      <c r="Z1230" t="s">
        <v>4209</v>
      </c>
    </row>
    <row r="1231" spans="1:26">
      <c r="A1231" s="1">
        <v>44302</v>
      </c>
      <c r="B1231" s="2">
        <v>202104161305</v>
      </c>
      <c r="C1231" t="s">
        <v>18</v>
      </c>
      <c r="D1231" t="s">
        <v>5458</v>
      </c>
      <c r="E1231" t="s">
        <v>4217</v>
      </c>
      <c r="F1231" t="s">
        <v>19</v>
      </c>
      <c r="G1231" t="s">
        <v>1476</v>
      </c>
      <c r="H1231" s="3">
        <v>4714781024815</v>
      </c>
      <c r="I1231" t="s">
        <v>1718</v>
      </c>
      <c r="J1231" t="s">
        <v>425</v>
      </c>
      <c r="K1231">
        <v>1</v>
      </c>
      <c r="L1231">
        <v>750</v>
      </c>
      <c r="N1231" t="s">
        <v>2011</v>
      </c>
      <c r="P1231" s="6">
        <v>750</v>
      </c>
      <c r="Q1231" s="6" t="s">
        <v>1476</v>
      </c>
      <c r="R1231" s="6" t="s">
        <v>1477</v>
      </c>
      <c r="T1231" s="6">
        <v>991838</v>
      </c>
      <c r="U1231" s="6" t="s">
        <v>4218</v>
      </c>
      <c r="V1231" s="6" t="s">
        <v>4219</v>
      </c>
      <c r="W1231" s="6"/>
      <c r="X1231" s="6"/>
      <c r="Y1231" s="6"/>
      <c r="Z1231" t="s">
        <v>4215</v>
      </c>
    </row>
    <row r="1232" spans="1:26">
      <c r="A1232" s="1">
        <v>44302</v>
      </c>
      <c r="B1232" s="2">
        <v>202104161306</v>
      </c>
      <c r="C1232" t="s">
        <v>18</v>
      </c>
      <c r="D1232" t="s">
        <v>5459</v>
      </c>
      <c r="E1232" t="s">
        <v>4223</v>
      </c>
      <c r="F1232" t="s">
        <v>19</v>
      </c>
      <c r="G1232" t="s">
        <v>1476</v>
      </c>
      <c r="H1232" s="3" t="s">
        <v>25</v>
      </c>
      <c r="I1232" t="s">
        <v>1301</v>
      </c>
      <c r="J1232" t="s">
        <v>1475</v>
      </c>
      <c r="K1232">
        <v>1</v>
      </c>
      <c r="L1232">
        <v>296</v>
      </c>
      <c r="N1232" t="s">
        <v>26</v>
      </c>
      <c r="P1232" s="6">
        <v>1737</v>
      </c>
      <c r="Q1232" s="6" t="s">
        <v>1476</v>
      </c>
      <c r="R1232" s="6" t="s">
        <v>1477</v>
      </c>
      <c r="T1232" s="6">
        <v>200310</v>
      </c>
      <c r="U1232" s="6" t="s">
        <v>4224</v>
      </c>
      <c r="V1232" s="6" t="s">
        <v>4225</v>
      </c>
      <c r="W1232" s="6"/>
      <c r="X1232" s="6"/>
      <c r="Y1232" s="6"/>
      <c r="Z1232" t="s">
        <v>4221</v>
      </c>
    </row>
    <row r="1233" spans="1:26">
      <c r="A1233" s="1">
        <v>44302</v>
      </c>
      <c r="B1233" s="2">
        <v>202104161306</v>
      </c>
      <c r="C1233" t="s">
        <v>18</v>
      </c>
      <c r="D1233" t="s">
        <v>5459</v>
      </c>
      <c r="E1233" t="s">
        <v>4223</v>
      </c>
      <c r="F1233" t="s">
        <v>19</v>
      </c>
      <c r="G1233" t="s">
        <v>1476</v>
      </c>
      <c r="H1233" s="3" t="s">
        <v>27</v>
      </c>
      <c r="I1233" t="s">
        <v>1230</v>
      </c>
      <c r="J1233" t="s">
        <v>1475</v>
      </c>
      <c r="K1233">
        <v>1</v>
      </c>
      <c r="L1233">
        <v>296</v>
      </c>
      <c r="N1233" t="s">
        <v>28</v>
      </c>
      <c r="P1233" s="6">
        <v>1737</v>
      </c>
      <c r="Q1233" s="6" t="s">
        <v>1476</v>
      </c>
      <c r="R1233" s="6" t="s">
        <v>1477</v>
      </c>
      <c r="T1233" s="6">
        <v>200310</v>
      </c>
      <c r="U1233" s="6" t="s">
        <v>4224</v>
      </c>
      <c r="V1233" s="6" t="s">
        <v>4225</v>
      </c>
      <c r="W1233" s="6"/>
      <c r="X1233" s="6"/>
      <c r="Y1233" s="6"/>
      <c r="Z1233" t="s">
        <v>4221</v>
      </c>
    </row>
    <row r="1234" spans="1:26">
      <c r="A1234" s="1">
        <v>44302</v>
      </c>
      <c r="B1234" s="2">
        <v>202104161306</v>
      </c>
      <c r="C1234" t="s">
        <v>18</v>
      </c>
      <c r="D1234" t="s">
        <v>5459</v>
      </c>
      <c r="E1234" t="s">
        <v>4223</v>
      </c>
      <c r="F1234" t="s">
        <v>19</v>
      </c>
      <c r="G1234" t="s">
        <v>1476</v>
      </c>
      <c r="H1234" s="3" t="s">
        <v>23</v>
      </c>
      <c r="I1234" t="s">
        <v>1230</v>
      </c>
      <c r="J1234" t="s">
        <v>1475</v>
      </c>
      <c r="K1234">
        <v>1</v>
      </c>
      <c r="L1234">
        <v>296</v>
      </c>
      <c r="N1234" t="s">
        <v>24</v>
      </c>
      <c r="P1234" s="6">
        <v>1737</v>
      </c>
      <c r="Q1234" s="6" t="s">
        <v>1476</v>
      </c>
      <c r="R1234" s="6" t="s">
        <v>1477</v>
      </c>
      <c r="T1234" s="6">
        <v>200310</v>
      </c>
      <c r="U1234" s="6" t="s">
        <v>4224</v>
      </c>
      <c r="V1234" s="6" t="s">
        <v>4225</v>
      </c>
      <c r="W1234" s="6"/>
      <c r="X1234" s="6"/>
      <c r="Y1234" s="6"/>
      <c r="Z1234" t="s">
        <v>4221</v>
      </c>
    </row>
    <row r="1235" spans="1:26">
      <c r="A1235" s="1">
        <v>44302</v>
      </c>
      <c r="B1235" s="2">
        <v>202104161306</v>
      </c>
      <c r="C1235" t="s">
        <v>18</v>
      </c>
      <c r="D1235" t="s">
        <v>5459</v>
      </c>
      <c r="E1235" t="s">
        <v>4223</v>
      </c>
      <c r="F1235" t="s">
        <v>19</v>
      </c>
      <c r="G1235" t="s">
        <v>1476</v>
      </c>
      <c r="H1235" s="3" t="s">
        <v>21</v>
      </c>
      <c r="I1235" t="s">
        <v>1301</v>
      </c>
      <c r="J1235" t="s">
        <v>1475</v>
      </c>
      <c r="K1235">
        <v>1</v>
      </c>
      <c r="L1235">
        <v>150</v>
      </c>
      <c r="N1235" t="s">
        <v>22</v>
      </c>
      <c r="P1235" s="6">
        <v>1737</v>
      </c>
      <c r="Q1235" s="6" t="s">
        <v>1476</v>
      </c>
      <c r="R1235" s="6" t="s">
        <v>1477</v>
      </c>
      <c r="T1235" s="6">
        <v>200310</v>
      </c>
      <c r="U1235" s="6" t="s">
        <v>4224</v>
      </c>
      <c r="V1235" s="6" t="s">
        <v>4225</v>
      </c>
      <c r="W1235" s="6"/>
      <c r="X1235" s="6"/>
      <c r="Y1235" s="6"/>
      <c r="Z1235" t="s">
        <v>4221</v>
      </c>
    </row>
    <row r="1236" spans="1:26">
      <c r="A1236" s="1">
        <v>44302</v>
      </c>
      <c r="B1236" s="2">
        <v>202104161306</v>
      </c>
      <c r="C1236" t="s">
        <v>18</v>
      </c>
      <c r="D1236" t="s">
        <v>5459</v>
      </c>
      <c r="E1236" t="s">
        <v>4223</v>
      </c>
      <c r="F1236" t="s">
        <v>19</v>
      </c>
      <c r="G1236" t="s">
        <v>1476</v>
      </c>
      <c r="H1236" s="3" t="s">
        <v>33</v>
      </c>
      <c r="I1236" t="s">
        <v>1304</v>
      </c>
      <c r="J1236" t="s">
        <v>1475</v>
      </c>
      <c r="K1236">
        <v>1</v>
      </c>
      <c r="L1236">
        <v>150</v>
      </c>
      <c r="N1236" t="s">
        <v>34</v>
      </c>
      <c r="P1236" s="6">
        <v>1737</v>
      </c>
      <c r="Q1236" s="6" t="s">
        <v>1476</v>
      </c>
      <c r="R1236" s="6" t="s">
        <v>1477</v>
      </c>
      <c r="T1236" s="6">
        <v>200310</v>
      </c>
      <c r="U1236" s="6" t="s">
        <v>4224</v>
      </c>
      <c r="V1236" s="6" t="s">
        <v>4225</v>
      </c>
      <c r="W1236" s="6"/>
      <c r="X1236" s="6"/>
      <c r="Y1236" s="6"/>
      <c r="Z1236" t="s">
        <v>4221</v>
      </c>
    </row>
    <row r="1237" spans="1:26">
      <c r="A1237" s="1">
        <v>44302</v>
      </c>
      <c r="B1237" s="2">
        <v>202104161306</v>
      </c>
      <c r="C1237" t="s">
        <v>18</v>
      </c>
      <c r="D1237" t="s">
        <v>5459</v>
      </c>
      <c r="E1237" t="s">
        <v>4223</v>
      </c>
      <c r="F1237" t="s">
        <v>19</v>
      </c>
      <c r="G1237" t="s">
        <v>1476</v>
      </c>
      <c r="H1237" s="3" t="s">
        <v>35</v>
      </c>
      <c r="I1237" t="s">
        <v>1384</v>
      </c>
      <c r="J1237" t="s">
        <v>1475</v>
      </c>
      <c r="K1237">
        <v>1</v>
      </c>
      <c r="L1237">
        <v>150</v>
      </c>
      <c r="N1237" t="s">
        <v>36</v>
      </c>
      <c r="P1237" s="6">
        <v>1737</v>
      </c>
      <c r="Q1237" s="6" t="s">
        <v>1476</v>
      </c>
      <c r="R1237" s="6" t="s">
        <v>1477</v>
      </c>
      <c r="T1237" s="6">
        <v>200310</v>
      </c>
      <c r="U1237" s="6" t="s">
        <v>4224</v>
      </c>
      <c r="V1237" s="6" t="s">
        <v>4225</v>
      </c>
      <c r="W1237" s="6"/>
      <c r="X1237" s="6"/>
      <c r="Y1237" s="6"/>
      <c r="Z1237" t="s">
        <v>4221</v>
      </c>
    </row>
    <row r="1238" spans="1:26">
      <c r="A1238" s="1">
        <v>44302</v>
      </c>
      <c r="B1238" s="2">
        <v>202104161306</v>
      </c>
      <c r="C1238" t="s">
        <v>18</v>
      </c>
      <c r="D1238" t="s">
        <v>5459</v>
      </c>
      <c r="E1238" t="s">
        <v>4223</v>
      </c>
      <c r="F1238" t="s">
        <v>19</v>
      </c>
      <c r="G1238" t="s">
        <v>1476</v>
      </c>
      <c r="H1238" s="3">
        <v>4714781021005</v>
      </c>
      <c r="I1238" t="s">
        <v>1385</v>
      </c>
      <c r="J1238" t="s">
        <v>1475</v>
      </c>
      <c r="K1238">
        <v>1</v>
      </c>
      <c r="L1238">
        <v>133</v>
      </c>
      <c r="N1238" t="s">
        <v>167</v>
      </c>
      <c r="P1238" s="6">
        <v>1737</v>
      </c>
      <c r="Q1238" s="6" t="s">
        <v>1476</v>
      </c>
      <c r="R1238" s="6" t="s">
        <v>1477</v>
      </c>
      <c r="T1238" s="6">
        <v>200310</v>
      </c>
      <c r="U1238" s="6" t="s">
        <v>4224</v>
      </c>
      <c r="V1238" s="6" t="s">
        <v>4225</v>
      </c>
      <c r="W1238" s="6"/>
      <c r="X1238" s="6"/>
      <c r="Y1238" s="6"/>
      <c r="Z1238" t="s">
        <v>4221</v>
      </c>
    </row>
    <row r="1239" spans="1:26">
      <c r="A1239" s="1">
        <v>44302</v>
      </c>
      <c r="B1239" s="2">
        <v>202104161306</v>
      </c>
      <c r="C1239" t="s">
        <v>18</v>
      </c>
      <c r="D1239" t="s">
        <v>5459</v>
      </c>
      <c r="E1239" t="s">
        <v>4223</v>
      </c>
      <c r="F1239" t="s">
        <v>19</v>
      </c>
      <c r="G1239" t="s">
        <v>1476</v>
      </c>
      <c r="H1239" s="3">
        <v>4714781021012</v>
      </c>
      <c r="I1239" t="s">
        <v>1308</v>
      </c>
      <c r="J1239" t="s">
        <v>1475</v>
      </c>
      <c r="K1239">
        <v>1</v>
      </c>
      <c r="L1239">
        <v>133</v>
      </c>
      <c r="N1239" t="s">
        <v>168</v>
      </c>
      <c r="P1239" s="6">
        <v>1737</v>
      </c>
      <c r="Q1239" s="6" t="s">
        <v>1476</v>
      </c>
      <c r="R1239" s="6" t="s">
        <v>1477</v>
      </c>
      <c r="T1239" s="6">
        <v>200310</v>
      </c>
      <c r="U1239" s="6" t="s">
        <v>4224</v>
      </c>
      <c r="V1239" s="6" t="s">
        <v>4225</v>
      </c>
      <c r="W1239" s="6"/>
      <c r="X1239" s="6"/>
      <c r="Y1239" s="6"/>
      <c r="Z1239" t="s">
        <v>4221</v>
      </c>
    </row>
    <row r="1240" spans="1:26">
      <c r="A1240" s="1">
        <v>44302</v>
      </c>
      <c r="B1240" s="2">
        <v>202104161306</v>
      </c>
      <c r="C1240" t="s">
        <v>18</v>
      </c>
      <c r="D1240" t="s">
        <v>5459</v>
      </c>
      <c r="E1240" t="s">
        <v>4223</v>
      </c>
      <c r="F1240" t="s">
        <v>19</v>
      </c>
      <c r="G1240" t="s">
        <v>1476</v>
      </c>
      <c r="H1240" s="3">
        <v>4714781021029</v>
      </c>
      <c r="I1240" t="s">
        <v>1308</v>
      </c>
      <c r="J1240" t="s">
        <v>1475</v>
      </c>
      <c r="K1240">
        <v>1</v>
      </c>
      <c r="L1240">
        <v>133</v>
      </c>
      <c r="N1240" t="s">
        <v>169</v>
      </c>
      <c r="P1240" s="6">
        <v>1737</v>
      </c>
      <c r="Q1240" s="6" t="s">
        <v>1476</v>
      </c>
      <c r="R1240" s="6" t="s">
        <v>1477</v>
      </c>
      <c r="T1240" s="6">
        <v>200310</v>
      </c>
      <c r="U1240" s="6" t="s">
        <v>4224</v>
      </c>
      <c r="V1240" s="6" t="s">
        <v>4225</v>
      </c>
      <c r="W1240" s="6"/>
      <c r="X1240" s="6"/>
      <c r="Y1240" s="6"/>
      <c r="Z1240" t="s">
        <v>4221</v>
      </c>
    </row>
    <row r="1241" spans="1:26">
      <c r="A1241" s="1">
        <v>44302</v>
      </c>
      <c r="B1241" s="2">
        <v>202104161306</v>
      </c>
      <c r="C1241" t="s">
        <v>18</v>
      </c>
      <c r="D1241" t="s">
        <v>5459</v>
      </c>
      <c r="E1241" t="s">
        <v>4223</v>
      </c>
      <c r="F1241" t="s">
        <v>19</v>
      </c>
      <c r="G1241" t="s">
        <v>1476</v>
      </c>
      <c r="H1241" s="3" t="s">
        <v>1740</v>
      </c>
      <c r="J1241" t="s">
        <v>425</v>
      </c>
      <c r="K1241">
        <v>1</v>
      </c>
      <c r="L1241">
        <v>0</v>
      </c>
      <c r="N1241" t="s">
        <v>1741</v>
      </c>
      <c r="P1241" s="6">
        <v>1737</v>
      </c>
      <c r="Q1241" s="6" t="s">
        <v>1476</v>
      </c>
      <c r="R1241" s="6" t="s">
        <v>1477</v>
      </c>
      <c r="T1241" s="6">
        <v>200310</v>
      </c>
      <c r="U1241" s="6" t="s">
        <v>4224</v>
      </c>
      <c r="V1241" s="6" t="s">
        <v>4225</v>
      </c>
      <c r="W1241" s="6"/>
      <c r="X1241" s="6"/>
      <c r="Y1241" s="6"/>
      <c r="Z1241" t="s">
        <v>4221</v>
      </c>
    </row>
    <row r="1242" spans="1:26">
      <c r="A1242" s="1">
        <v>44302</v>
      </c>
      <c r="B1242" s="2">
        <v>202104161306</v>
      </c>
      <c r="C1242" t="s">
        <v>18</v>
      </c>
      <c r="D1242" t="s">
        <v>5459</v>
      </c>
      <c r="E1242" t="s">
        <v>4223</v>
      </c>
      <c r="F1242" t="s">
        <v>19</v>
      </c>
      <c r="G1242" t="s">
        <v>1476</v>
      </c>
      <c r="H1242" s="3" t="s">
        <v>1887</v>
      </c>
      <c r="J1242" t="s">
        <v>425</v>
      </c>
      <c r="K1242">
        <v>1</v>
      </c>
      <c r="L1242">
        <v>0</v>
      </c>
      <c r="N1242" t="s">
        <v>1888</v>
      </c>
      <c r="P1242" s="6">
        <v>1737</v>
      </c>
      <c r="Q1242" s="6" t="s">
        <v>1476</v>
      </c>
      <c r="R1242" s="6" t="s">
        <v>1477</v>
      </c>
      <c r="T1242" s="6">
        <v>200310</v>
      </c>
      <c r="U1242" s="6" t="s">
        <v>4224</v>
      </c>
      <c r="V1242" s="6" t="s">
        <v>4225</v>
      </c>
      <c r="W1242" s="6"/>
      <c r="X1242" s="6"/>
      <c r="Y1242" s="6"/>
      <c r="Z1242" t="s">
        <v>4221</v>
      </c>
    </row>
    <row r="1243" spans="1:26">
      <c r="A1243" s="1">
        <v>44302</v>
      </c>
      <c r="B1243" s="2">
        <v>202104161307</v>
      </c>
      <c r="C1243" t="s">
        <v>18</v>
      </c>
      <c r="D1243" t="s">
        <v>5460</v>
      </c>
      <c r="E1243" t="s">
        <v>4229</v>
      </c>
      <c r="F1243" t="s">
        <v>19</v>
      </c>
      <c r="G1243" t="s">
        <v>1960</v>
      </c>
      <c r="H1243" s="3" t="s">
        <v>37</v>
      </c>
      <c r="I1243" t="s">
        <v>1049</v>
      </c>
      <c r="J1243" t="s">
        <v>1475</v>
      </c>
      <c r="K1243">
        <v>1</v>
      </c>
      <c r="L1243">
        <v>355</v>
      </c>
      <c r="N1243" t="s">
        <v>38</v>
      </c>
      <c r="P1243" s="6">
        <v>2835</v>
      </c>
      <c r="Q1243" s="6" t="s">
        <v>1960</v>
      </c>
      <c r="R1243" s="6" t="s">
        <v>1961</v>
      </c>
      <c r="T1243" s="6"/>
      <c r="U1243" s="6"/>
      <c r="V1243" s="6"/>
      <c r="W1243" s="6">
        <v>115</v>
      </c>
      <c r="X1243" s="6" t="s">
        <v>4230</v>
      </c>
      <c r="Y1243" s="6"/>
      <c r="Z1243" t="s">
        <v>4227</v>
      </c>
    </row>
    <row r="1244" spans="1:26">
      <c r="A1244" s="1">
        <v>44302</v>
      </c>
      <c r="B1244" s="2">
        <v>202104161307</v>
      </c>
      <c r="C1244" t="s">
        <v>18</v>
      </c>
      <c r="D1244" t="s">
        <v>5460</v>
      </c>
      <c r="E1244" t="s">
        <v>4229</v>
      </c>
      <c r="F1244" t="s">
        <v>19</v>
      </c>
      <c r="G1244" t="s">
        <v>1960</v>
      </c>
      <c r="H1244" s="3" t="s">
        <v>25</v>
      </c>
      <c r="I1244" t="s">
        <v>1301</v>
      </c>
      <c r="J1244" t="s">
        <v>1475</v>
      </c>
      <c r="K1244">
        <v>1</v>
      </c>
      <c r="L1244">
        <v>303</v>
      </c>
      <c r="N1244" t="s">
        <v>26</v>
      </c>
      <c r="P1244" s="6">
        <v>2835</v>
      </c>
      <c r="Q1244" s="6" t="s">
        <v>1960</v>
      </c>
      <c r="R1244" s="6" t="s">
        <v>1961</v>
      </c>
      <c r="T1244" s="6"/>
      <c r="U1244" s="6"/>
      <c r="V1244" s="6"/>
      <c r="W1244" s="6">
        <v>115</v>
      </c>
      <c r="X1244" s="6" t="s">
        <v>4230</v>
      </c>
      <c r="Y1244" s="6"/>
      <c r="Z1244" t="s">
        <v>4227</v>
      </c>
    </row>
    <row r="1245" spans="1:26">
      <c r="A1245" s="1">
        <v>44302</v>
      </c>
      <c r="B1245" s="2">
        <v>202104161307</v>
      </c>
      <c r="C1245" t="s">
        <v>18</v>
      </c>
      <c r="D1245" t="s">
        <v>5460</v>
      </c>
      <c r="E1245" t="s">
        <v>4229</v>
      </c>
      <c r="F1245" t="s">
        <v>19</v>
      </c>
      <c r="G1245" t="s">
        <v>1960</v>
      </c>
      <c r="H1245" s="3" t="s">
        <v>27</v>
      </c>
      <c r="I1245" t="s">
        <v>1230</v>
      </c>
      <c r="J1245" t="s">
        <v>1475</v>
      </c>
      <c r="K1245">
        <v>1</v>
      </c>
      <c r="L1245">
        <v>302</v>
      </c>
      <c r="N1245" t="s">
        <v>28</v>
      </c>
      <c r="P1245" s="6">
        <v>2835</v>
      </c>
      <c r="Q1245" s="6" t="s">
        <v>1960</v>
      </c>
      <c r="R1245" s="6" t="s">
        <v>1961</v>
      </c>
      <c r="T1245" s="6"/>
      <c r="U1245" s="6"/>
      <c r="V1245" s="6"/>
      <c r="W1245" s="6">
        <v>115</v>
      </c>
      <c r="X1245" s="6" t="s">
        <v>4230</v>
      </c>
      <c r="Y1245" s="6"/>
      <c r="Z1245" t="s">
        <v>4227</v>
      </c>
    </row>
    <row r="1246" spans="1:26">
      <c r="A1246" s="1">
        <v>44302</v>
      </c>
      <c r="B1246" s="2">
        <v>202104161307</v>
      </c>
      <c r="C1246" t="s">
        <v>18</v>
      </c>
      <c r="D1246" t="s">
        <v>5460</v>
      </c>
      <c r="E1246" t="s">
        <v>4229</v>
      </c>
      <c r="F1246" t="s">
        <v>19</v>
      </c>
      <c r="G1246" t="s">
        <v>1960</v>
      </c>
      <c r="H1246" s="3" t="s">
        <v>25</v>
      </c>
      <c r="I1246" t="s">
        <v>1301</v>
      </c>
      <c r="J1246" t="s">
        <v>1475</v>
      </c>
      <c r="K1246">
        <v>2</v>
      </c>
      <c r="L1246">
        <v>592</v>
      </c>
      <c r="N1246" t="s">
        <v>26</v>
      </c>
      <c r="P1246" s="6">
        <v>2835</v>
      </c>
      <c r="Q1246" s="6" t="s">
        <v>1960</v>
      </c>
      <c r="R1246" s="6" t="s">
        <v>1961</v>
      </c>
      <c r="T1246" s="6"/>
      <c r="U1246" s="6"/>
      <c r="V1246" s="6"/>
      <c r="W1246" s="6">
        <v>115</v>
      </c>
      <c r="X1246" s="6" t="s">
        <v>4230</v>
      </c>
      <c r="Y1246" s="6"/>
      <c r="Z1246" t="s">
        <v>4227</v>
      </c>
    </row>
    <row r="1247" spans="1:26">
      <c r="A1247" s="1">
        <v>44302</v>
      </c>
      <c r="B1247" s="2">
        <v>202104161307</v>
      </c>
      <c r="C1247" t="s">
        <v>18</v>
      </c>
      <c r="D1247" t="s">
        <v>5460</v>
      </c>
      <c r="E1247" t="s">
        <v>4229</v>
      </c>
      <c r="F1247" t="s">
        <v>19</v>
      </c>
      <c r="G1247" t="s">
        <v>1960</v>
      </c>
      <c r="H1247" s="3" t="s">
        <v>27</v>
      </c>
      <c r="I1247" t="s">
        <v>1230</v>
      </c>
      <c r="J1247" t="s">
        <v>1475</v>
      </c>
      <c r="K1247">
        <v>2</v>
      </c>
      <c r="L1247">
        <v>592</v>
      </c>
      <c r="N1247" t="s">
        <v>28</v>
      </c>
      <c r="P1247" s="6">
        <v>2835</v>
      </c>
      <c r="Q1247" s="6" t="s">
        <v>1960</v>
      </c>
      <c r="R1247" s="6" t="s">
        <v>1961</v>
      </c>
      <c r="T1247" s="6"/>
      <c r="U1247" s="6"/>
      <c r="V1247" s="6"/>
      <c r="W1247" s="6">
        <v>115</v>
      </c>
      <c r="X1247" s="6" t="s">
        <v>4230</v>
      </c>
      <c r="Y1247" s="6"/>
      <c r="Z1247" t="s">
        <v>4227</v>
      </c>
    </row>
    <row r="1248" spans="1:26">
      <c r="A1248" s="1">
        <v>44302</v>
      </c>
      <c r="B1248" s="2">
        <v>202104161307</v>
      </c>
      <c r="C1248" t="s">
        <v>18</v>
      </c>
      <c r="D1248" t="s">
        <v>5460</v>
      </c>
      <c r="E1248" t="s">
        <v>4229</v>
      </c>
      <c r="F1248" t="s">
        <v>19</v>
      </c>
      <c r="G1248" t="s">
        <v>1960</v>
      </c>
      <c r="H1248" s="3" t="s">
        <v>23</v>
      </c>
      <c r="I1248" t="s">
        <v>1230</v>
      </c>
      <c r="J1248" t="s">
        <v>1475</v>
      </c>
      <c r="K1248">
        <v>2</v>
      </c>
      <c r="L1248">
        <v>592</v>
      </c>
      <c r="N1248" t="s">
        <v>24</v>
      </c>
      <c r="P1248" s="6">
        <v>2835</v>
      </c>
      <c r="Q1248" s="6" t="s">
        <v>1960</v>
      </c>
      <c r="R1248" s="6" t="s">
        <v>1961</v>
      </c>
      <c r="T1248" s="6"/>
      <c r="U1248" s="6"/>
      <c r="V1248" s="6"/>
      <c r="W1248" s="6">
        <v>115</v>
      </c>
      <c r="X1248" s="6" t="s">
        <v>4230</v>
      </c>
      <c r="Y1248" s="6"/>
      <c r="Z1248" t="s">
        <v>4227</v>
      </c>
    </row>
    <row r="1249" spans="1:26">
      <c r="A1249" s="1">
        <v>44302</v>
      </c>
      <c r="B1249" s="2">
        <v>202104161307</v>
      </c>
      <c r="C1249" t="s">
        <v>18</v>
      </c>
      <c r="D1249" t="s">
        <v>5460</v>
      </c>
      <c r="E1249" t="s">
        <v>4229</v>
      </c>
      <c r="F1249" t="s">
        <v>19</v>
      </c>
      <c r="G1249" t="s">
        <v>1960</v>
      </c>
      <c r="H1249" s="3">
        <v>4714781021036</v>
      </c>
      <c r="I1249" t="s">
        <v>1303</v>
      </c>
      <c r="J1249" t="s">
        <v>425</v>
      </c>
      <c r="K1249">
        <v>1</v>
      </c>
      <c r="L1249">
        <v>99</v>
      </c>
      <c r="N1249" t="s">
        <v>2036</v>
      </c>
      <c r="P1249" s="6">
        <v>2835</v>
      </c>
      <c r="Q1249" s="6" t="s">
        <v>1960</v>
      </c>
      <c r="R1249" s="6" t="s">
        <v>1961</v>
      </c>
      <c r="T1249" s="6"/>
      <c r="U1249" s="6"/>
      <c r="V1249" s="6"/>
      <c r="W1249" s="6">
        <v>115</v>
      </c>
      <c r="X1249" s="6" t="s">
        <v>4230</v>
      </c>
      <c r="Y1249" s="6"/>
      <c r="Z1249" t="s">
        <v>4227</v>
      </c>
    </row>
    <row r="1250" spans="1:26">
      <c r="A1250" s="1">
        <v>44302</v>
      </c>
      <c r="B1250" s="2">
        <v>202104161307</v>
      </c>
      <c r="C1250" t="s">
        <v>18</v>
      </c>
      <c r="D1250" t="s">
        <v>5460</v>
      </c>
      <c r="E1250" t="s">
        <v>4229</v>
      </c>
      <c r="F1250" t="s">
        <v>19</v>
      </c>
      <c r="G1250" t="s">
        <v>1960</v>
      </c>
      <c r="H1250" s="3" t="s">
        <v>1887</v>
      </c>
      <c r="J1250" t="s">
        <v>425</v>
      </c>
      <c r="K1250">
        <v>1</v>
      </c>
      <c r="L1250">
        <v>0</v>
      </c>
      <c r="N1250" t="s">
        <v>1888</v>
      </c>
      <c r="P1250" s="6">
        <v>2835</v>
      </c>
      <c r="Q1250" s="6" t="s">
        <v>1960</v>
      </c>
      <c r="R1250" s="6" t="s">
        <v>1961</v>
      </c>
      <c r="T1250" s="6"/>
      <c r="U1250" s="6"/>
      <c r="V1250" s="6"/>
      <c r="W1250" s="6">
        <v>115</v>
      </c>
      <c r="X1250" s="6" t="s">
        <v>4230</v>
      </c>
      <c r="Y1250" s="6"/>
      <c r="Z1250" t="s">
        <v>4227</v>
      </c>
    </row>
    <row r="1251" spans="1:26">
      <c r="A1251" s="1">
        <v>44302</v>
      </c>
      <c r="B1251" s="2">
        <v>202104161307</v>
      </c>
      <c r="C1251" t="s">
        <v>18</v>
      </c>
      <c r="D1251" t="s">
        <v>5460</v>
      </c>
      <c r="E1251" t="s">
        <v>4229</v>
      </c>
      <c r="F1251" t="s">
        <v>19</v>
      </c>
      <c r="G1251" t="s">
        <v>1960</v>
      </c>
      <c r="H1251" s="3" t="s">
        <v>1810</v>
      </c>
      <c r="J1251" t="s">
        <v>425</v>
      </c>
      <c r="K1251">
        <v>1</v>
      </c>
      <c r="L1251">
        <v>0</v>
      </c>
      <c r="N1251" t="s">
        <v>1811</v>
      </c>
      <c r="P1251" s="6">
        <v>2835</v>
      </c>
      <c r="Q1251" s="6" t="s">
        <v>1960</v>
      </c>
      <c r="R1251" s="6" t="s">
        <v>1961</v>
      </c>
      <c r="T1251" s="6"/>
      <c r="U1251" s="6"/>
      <c r="V1251" s="6"/>
      <c r="W1251" s="6">
        <v>115</v>
      </c>
      <c r="X1251" s="6" t="s">
        <v>4230</v>
      </c>
      <c r="Y1251" s="6"/>
      <c r="Z1251" t="s">
        <v>4227</v>
      </c>
    </row>
    <row r="1252" spans="1:26">
      <c r="A1252" s="1">
        <v>44302</v>
      </c>
      <c r="B1252" s="2">
        <v>202104161307</v>
      </c>
      <c r="C1252" t="s">
        <v>18</v>
      </c>
      <c r="D1252" t="s">
        <v>5460</v>
      </c>
      <c r="E1252" t="s">
        <v>4229</v>
      </c>
      <c r="F1252" t="s">
        <v>19</v>
      </c>
      <c r="G1252" t="s">
        <v>1960</v>
      </c>
      <c r="H1252" s="3" t="s">
        <v>1887</v>
      </c>
      <c r="J1252" t="s">
        <v>425</v>
      </c>
      <c r="K1252">
        <v>1</v>
      </c>
      <c r="L1252">
        <v>0</v>
      </c>
      <c r="N1252" t="s">
        <v>1888</v>
      </c>
      <c r="P1252" s="6">
        <v>2835</v>
      </c>
      <c r="Q1252" s="6" t="s">
        <v>1960</v>
      </c>
      <c r="R1252" s="6" t="s">
        <v>1961</v>
      </c>
      <c r="T1252" s="6"/>
      <c r="U1252" s="6"/>
      <c r="V1252" s="6"/>
      <c r="W1252" s="6">
        <v>115</v>
      </c>
      <c r="X1252" s="6" t="s">
        <v>4230</v>
      </c>
      <c r="Y1252" s="6"/>
      <c r="Z1252" t="s">
        <v>4227</v>
      </c>
    </row>
    <row r="1253" spans="1:26">
      <c r="A1253" s="1">
        <v>44302</v>
      </c>
      <c r="B1253" s="2">
        <v>202104161308</v>
      </c>
      <c r="C1253" t="s">
        <v>18</v>
      </c>
      <c r="D1253" t="s">
        <v>5461</v>
      </c>
      <c r="E1253" t="s">
        <v>4234</v>
      </c>
      <c r="F1253" t="s">
        <v>19</v>
      </c>
      <c r="G1253" t="s">
        <v>1960</v>
      </c>
      <c r="H1253" s="3" t="s">
        <v>52</v>
      </c>
      <c r="I1253" t="s">
        <v>1472</v>
      </c>
      <c r="J1253" t="s">
        <v>1475</v>
      </c>
      <c r="K1253">
        <v>1</v>
      </c>
      <c r="L1253">
        <v>400</v>
      </c>
      <c r="N1253" t="s">
        <v>53</v>
      </c>
      <c r="P1253" s="6">
        <v>608</v>
      </c>
      <c r="Q1253" s="6" t="s">
        <v>1960</v>
      </c>
      <c r="R1253" s="6" t="s">
        <v>1961</v>
      </c>
      <c r="T1253" s="6"/>
      <c r="U1253" s="6"/>
      <c r="V1253" s="6"/>
      <c r="W1253" s="6">
        <v>708</v>
      </c>
      <c r="X1253" s="6" t="s">
        <v>4235</v>
      </c>
      <c r="Y1253" s="6"/>
      <c r="Z1253" t="s">
        <v>4232</v>
      </c>
    </row>
    <row r="1254" spans="1:26">
      <c r="A1254" s="1">
        <v>44302</v>
      </c>
      <c r="B1254" s="2">
        <v>202104161308</v>
      </c>
      <c r="C1254" t="s">
        <v>18</v>
      </c>
      <c r="D1254" t="s">
        <v>5461</v>
      </c>
      <c r="E1254" t="s">
        <v>4234</v>
      </c>
      <c r="F1254" t="s">
        <v>19</v>
      </c>
      <c r="G1254" t="s">
        <v>1960</v>
      </c>
      <c r="H1254" s="3" t="s">
        <v>44</v>
      </c>
      <c r="I1254" t="s">
        <v>158</v>
      </c>
      <c r="J1254" t="s">
        <v>1475</v>
      </c>
      <c r="K1254">
        <v>1</v>
      </c>
      <c r="L1254">
        <v>128</v>
      </c>
      <c r="N1254" t="s">
        <v>45</v>
      </c>
      <c r="P1254" s="6">
        <v>608</v>
      </c>
      <c r="Q1254" s="6" t="s">
        <v>1960</v>
      </c>
      <c r="R1254" s="6" t="s">
        <v>1961</v>
      </c>
      <c r="T1254" s="6"/>
      <c r="U1254" s="6"/>
      <c r="V1254" s="6"/>
      <c r="W1254" s="6">
        <v>708</v>
      </c>
      <c r="X1254" s="6" t="s">
        <v>4235</v>
      </c>
      <c r="Y1254" s="6"/>
      <c r="Z1254" t="s">
        <v>4232</v>
      </c>
    </row>
    <row r="1255" spans="1:26">
      <c r="A1255" s="1">
        <v>44302</v>
      </c>
      <c r="B1255" s="2">
        <v>202104161308</v>
      </c>
      <c r="C1255" t="s">
        <v>18</v>
      </c>
      <c r="D1255" t="s">
        <v>5461</v>
      </c>
      <c r="E1255" t="s">
        <v>4234</v>
      </c>
      <c r="F1255" t="s">
        <v>19</v>
      </c>
      <c r="G1255" t="s">
        <v>1960</v>
      </c>
      <c r="H1255" s="3" t="s">
        <v>1474</v>
      </c>
      <c r="J1255" t="s">
        <v>1475</v>
      </c>
      <c r="K1255">
        <v>1</v>
      </c>
      <c r="L1255">
        <v>80</v>
      </c>
      <c r="P1255" s="6"/>
      <c r="Q1255" s="6"/>
      <c r="R1255" s="6"/>
      <c r="T1255" s="6"/>
      <c r="U1255" s="6"/>
      <c r="V1255" s="6"/>
      <c r="W1255" s="6"/>
      <c r="X1255" s="6"/>
      <c r="Y1255" s="6"/>
      <c r="Z1255"/>
    </row>
    <row r="1256" spans="1:26">
      <c r="A1256" s="1">
        <v>44302</v>
      </c>
      <c r="B1256" s="2">
        <v>202104161309</v>
      </c>
      <c r="C1256" t="s">
        <v>18</v>
      </c>
      <c r="D1256" t="s">
        <v>5462</v>
      </c>
      <c r="E1256" t="s">
        <v>4239</v>
      </c>
      <c r="F1256" t="s">
        <v>19</v>
      </c>
      <c r="G1256" t="s">
        <v>1476</v>
      </c>
      <c r="H1256" s="3">
        <v>4714781021012</v>
      </c>
      <c r="I1256" t="s">
        <v>1308</v>
      </c>
      <c r="J1256" t="s">
        <v>1475</v>
      </c>
      <c r="K1256">
        <v>2</v>
      </c>
      <c r="L1256">
        <v>266</v>
      </c>
      <c r="N1256" t="s">
        <v>939</v>
      </c>
      <c r="P1256" s="6">
        <v>1174</v>
      </c>
      <c r="Q1256" s="6" t="s">
        <v>1476</v>
      </c>
      <c r="R1256" s="6" t="s">
        <v>1477</v>
      </c>
      <c r="T1256" s="6">
        <v>116181</v>
      </c>
      <c r="U1256" s="6" t="s">
        <v>3379</v>
      </c>
      <c r="V1256" s="6" t="s">
        <v>3380</v>
      </c>
      <c r="W1256" s="6"/>
      <c r="X1256" s="6"/>
      <c r="Y1256" s="6"/>
      <c r="Z1256" t="s">
        <v>4237</v>
      </c>
    </row>
    <row r="1257" spans="1:26">
      <c r="A1257" s="1">
        <v>44302</v>
      </c>
      <c r="B1257" s="2">
        <v>202104161309</v>
      </c>
      <c r="C1257" t="s">
        <v>18</v>
      </c>
      <c r="D1257" t="s">
        <v>5462</v>
      </c>
      <c r="E1257" t="s">
        <v>4239</v>
      </c>
      <c r="F1257" t="s">
        <v>19</v>
      </c>
      <c r="G1257" t="s">
        <v>1476</v>
      </c>
      <c r="H1257" s="3" t="s">
        <v>420</v>
      </c>
      <c r="I1257" t="s">
        <v>1385</v>
      </c>
      <c r="J1257" t="s">
        <v>1475</v>
      </c>
      <c r="K1257">
        <v>1</v>
      </c>
      <c r="L1257">
        <v>133</v>
      </c>
      <c r="N1257" t="s">
        <v>941</v>
      </c>
      <c r="P1257" s="6">
        <v>1174</v>
      </c>
      <c r="Q1257" s="6" t="s">
        <v>1476</v>
      </c>
      <c r="R1257" s="6" t="s">
        <v>1477</v>
      </c>
      <c r="T1257" s="6">
        <v>116181</v>
      </c>
      <c r="U1257" s="6" t="s">
        <v>3379</v>
      </c>
      <c r="V1257" s="6" t="s">
        <v>3380</v>
      </c>
      <c r="W1257" s="6"/>
      <c r="X1257" s="6"/>
      <c r="Y1257" s="6"/>
      <c r="Z1257" t="s">
        <v>4237</v>
      </c>
    </row>
    <row r="1258" spans="1:26">
      <c r="A1258" s="1">
        <v>44302</v>
      </c>
      <c r="B1258" s="2">
        <v>202104161309</v>
      </c>
      <c r="C1258" t="s">
        <v>18</v>
      </c>
      <c r="D1258" t="s">
        <v>5462</v>
      </c>
      <c r="E1258" t="s">
        <v>4239</v>
      </c>
      <c r="F1258" t="s">
        <v>19</v>
      </c>
      <c r="G1258" t="s">
        <v>1476</v>
      </c>
      <c r="H1258" s="3">
        <v>4714781020848</v>
      </c>
      <c r="I1258" t="s">
        <v>1300</v>
      </c>
      <c r="J1258" t="s">
        <v>425</v>
      </c>
      <c r="K1258">
        <v>1</v>
      </c>
      <c r="L1258">
        <v>350</v>
      </c>
      <c r="N1258" t="s">
        <v>1821</v>
      </c>
      <c r="P1258" s="6">
        <v>1174</v>
      </c>
      <c r="Q1258" s="6" t="s">
        <v>1476</v>
      </c>
      <c r="R1258" s="6" t="s">
        <v>1477</v>
      </c>
      <c r="T1258" s="6">
        <v>116181</v>
      </c>
      <c r="U1258" s="6" t="s">
        <v>3379</v>
      </c>
      <c r="V1258" s="6" t="s">
        <v>3380</v>
      </c>
      <c r="W1258" s="6"/>
      <c r="X1258" s="6"/>
      <c r="Y1258" s="6"/>
      <c r="Z1258" t="s">
        <v>4237</v>
      </c>
    </row>
    <row r="1259" spans="1:26">
      <c r="A1259" s="1">
        <v>44302</v>
      </c>
      <c r="B1259" s="2">
        <v>202104161309</v>
      </c>
      <c r="C1259" t="s">
        <v>18</v>
      </c>
      <c r="D1259" t="s">
        <v>5462</v>
      </c>
      <c r="E1259" t="s">
        <v>4239</v>
      </c>
      <c r="F1259" t="s">
        <v>19</v>
      </c>
      <c r="G1259" t="s">
        <v>1476</v>
      </c>
      <c r="H1259" s="3">
        <v>4714781020954</v>
      </c>
      <c r="I1259" t="s">
        <v>1468</v>
      </c>
      <c r="J1259" t="s">
        <v>425</v>
      </c>
      <c r="K1259">
        <v>2</v>
      </c>
      <c r="L1259">
        <v>290</v>
      </c>
      <c r="N1259" t="s">
        <v>1497</v>
      </c>
      <c r="P1259" s="6">
        <v>1174</v>
      </c>
      <c r="Q1259" s="6" t="s">
        <v>1476</v>
      </c>
      <c r="R1259" s="6" t="s">
        <v>1477</v>
      </c>
      <c r="T1259" s="6">
        <v>116181</v>
      </c>
      <c r="U1259" s="6" t="s">
        <v>3379</v>
      </c>
      <c r="V1259" s="6" t="s">
        <v>3380</v>
      </c>
      <c r="W1259" s="6"/>
      <c r="X1259" s="6"/>
      <c r="Y1259" s="6"/>
      <c r="Z1259" t="s">
        <v>4237</v>
      </c>
    </row>
    <row r="1260" spans="1:26">
      <c r="A1260" s="1">
        <v>44302</v>
      </c>
      <c r="B1260" s="2">
        <v>202104161309</v>
      </c>
      <c r="C1260" t="s">
        <v>18</v>
      </c>
      <c r="D1260" t="s">
        <v>5462</v>
      </c>
      <c r="E1260" t="s">
        <v>4239</v>
      </c>
      <c r="F1260" t="s">
        <v>19</v>
      </c>
      <c r="G1260" t="s">
        <v>1476</v>
      </c>
      <c r="H1260" s="3">
        <v>4714781020787</v>
      </c>
      <c r="I1260" t="s">
        <v>1467</v>
      </c>
      <c r="J1260" t="s">
        <v>425</v>
      </c>
      <c r="K1260">
        <v>1</v>
      </c>
      <c r="L1260">
        <v>135</v>
      </c>
      <c r="N1260" t="s">
        <v>1979</v>
      </c>
      <c r="P1260" s="6">
        <v>1174</v>
      </c>
      <c r="Q1260" s="6" t="s">
        <v>1476</v>
      </c>
      <c r="R1260" s="6" t="s">
        <v>1477</v>
      </c>
      <c r="T1260" s="6">
        <v>116181</v>
      </c>
      <c r="U1260" s="6" t="s">
        <v>3379</v>
      </c>
      <c r="V1260" s="6" t="s">
        <v>3380</v>
      </c>
      <c r="W1260" s="6"/>
      <c r="X1260" s="6"/>
      <c r="Y1260" s="6"/>
      <c r="Z1260" t="s">
        <v>4237</v>
      </c>
    </row>
    <row r="1261" spans="1:26">
      <c r="A1261" s="1">
        <v>44302</v>
      </c>
      <c r="B1261" s="2">
        <v>202104161309</v>
      </c>
      <c r="C1261" t="s">
        <v>18</v>
      </c>
      <c r="D1261" t="s">
        <v>5462</v>
      </c>
      <c r="E1261" t="s">
        <v>4239</v>
      </c>
      <c r="F1261" t="s">
        <v>19</v>
      </c>
      <c r="G1261" t="s">
        <v>1476</v>
      </c>
      <c r="H1261" s="3" t="s">
        <v>1740</v>
      </c>
      <c r="J1261" t="s">
        <v>425</v>
      </c>
      <c r="K1261">
        <v>1</v>
      </c>
      <c r="L1261">
        <v>0</v>
      </c>
      <c r="N1261" t="s">
        <v>1741</v>
      </c>
      <c r="P1261" s="6">
        <v>1174</v>
      </c>
      <c r="Q1261" s="6" t="s">
        <v>1476</v>
      </c>
      <c r="R1261" s="6" t="s">
        <v>1477</v>
      </c>
      <c r="T1261" s="6">
        <v>116181</v>
      </c>
      <c r="U1261" s="6" t="s">
        <v>3379</v>
      </c>
      <c r="V1261" s="6" t="s">
        <v>3380</v>
      </c>
      <c r="W1261" s="6"/>
      <c r="X1261" s="6"/>
      <c r="Y1261" s="6"/>
      <c r="Z1261" t="s">
        <v>4237</v>
      </c>
    </row>
    <row r="1262" spans="1:26">
      <c r="A1262" s="1">
        <v>44302</v>
      </c>
      <c r="B1262" s="2">
        <v>202104161310</v>
      </c>
      <c r="C1262" t="s">
        <v>18</v>
      </c>
      <c r="D1262" t="s">
        <v>5463</v>
      </c>
      <c r="E1262" t="s">
        <v>4243</v>
      </c>
      <c r="F1262" t="s">
        <v>19</v>
      </c>
      <c r="G1262" t="s">
        <v>1476</v>
      </c>
      <c r="H1262" s="3">
        <v>4714781021029</v>
      </c>
      <c r="I1262" t="s">
        <v>1308</v>
      </c>
      <c r="J1262" t="s">
        <v>1475</v>
      </c>
      <c r="K1262">
        <v>2</v>
      </c>
      <c r="L1262">
        <v>226</v>
      </c>
      <c r="N1262" t="s">
        <v>940</v>
      </c>
      <c r="P1262" s="6">
        <v>1139</v>
      </c>
      <c r="Q1262" s="6" t="s">
        <v>1476</v>
      </c>
      <c r="R1262" s="6" t="s">
        <v>1477</v>
      </c>
      <c r="T1262" s="6">
        <v>863632</v>
      </c>
      <c r="U1262" s="6" t="s">
        <v>4244</v>
      </c>
      <c r="V1262" s="6" t="s">
        <v>4245</v>
      </c>
      <c r="W1262" s="6"/>
      <c r="X1262" s="6"/>
      <c r="Y1262" s="6"/>
      <c r="Z1262" t="s">
        <v>4241</v>
      </c>
    </row>
    <row r="1263" spans="1:26">
      <c r="A1263" s="1">
        <v>44302</v>
      </c>
      <c r="B1263" s="2">
        <v>202104161310</v>
      </c>
      <c r="C1263" t="s">
        <v>18</v>
      </c>
      <c r="D1263" t="s">
        <v>5463</v>
      </c>
      <c r="E1263" t="s">
        <v>4243</v>
      </c>
      <c r="F1263" t="s">
        <v>19</v>
      </c>
      <c r="G1263" t="s">
        <v>1476</v>
      </c>
      <c r="H1263" s="3" t="s">
        <v>420</v>
      </c>
      <c r="I1263" t="s">
        <v>1385</v>
      </c>
      <c r="J1263" t="s">
        <v>1475</v>
      </c>
      <c r="K1263">
        <v>1</v>
      </c>
      <c r="L1263">
        <v>113</v>
      </c>
      <c r="N1263" t="s">
        <v>941</v>
      </c>
      <c r="P1263" s="6">
        <v>1139</v>
      </c>
      <c r="Q1263" s="6" t="s">
        <v>1476</v>
      </c>
      <c r="R1263" s="6" t="s">
        <v>1477</v>
      </c>
      <c r="T1263" s="6">
        <v>863632</v>
      </c>
      <c r="U1263" s="6" t="s">
        <v>4244</v>
      </c>
      <c r="V1263" s="6" t="s">
        <v>4245</v>
      </c>
      <c r="W1263" s="6"/>
      <c r="X1263" s="6"/>
      <c r="Y1263" s="6"/>
      <c r="Z1263" t="s">
        <v>4241</v>
      </c>
    </row>
    <row r="1264" spans="1:26">
      <c r="A1264" s="1">
        <v>44302</v>
      </c>
      <c r="B1264" s="2">
        <v>202104161310</v>
      </c>
      <c r="C1264" t="s">
        <v>18</v>
      </c>
      <c r="D1264" t="s">
        <v>5463</v>
      </c>
      <c r="E1264" t="s">
        <v>4243</v>
      </c>
      <c r="F1264" t="s">
        <v>19</v>
      </c>
      <c r="G1264" t="s">
        <v>1476</v>
      </c>
      <c r="H1264" s="3" t="s">
        <v>21</v>
      </c>
      <c r="I1264" t="s">
        <v>1301</v>
      </c>
      <c r="J1264" t="s">
        <v>1475</v>
      </c>
      <c r="K1264">
        <v>1</v>
      </c>
      <c r="L1264">
        <v>150</v>
      </c>
      <c r="N1264" t="s">
        <v>22</v>
      </c>
      <c r="P1264" s="6">
        <v>1139</v>
      </c>
      <c r="Q1264" s="6" t="s">
        <v>1476</v>
      </c>
      <c r="R1264" s="6" t="s">
        <v>1477</v>
      </c>
      <c r="T1264" s="6">
        <v>863632</v>
      </c>
      <c r="U1264" s="6" t="s">
        <v>4244</v>
      </c>
      <c r="V1264" s="6" t="s">
        <v>4245</v>
      </c>
      <c r="W1264" s="6"/>
      <c r="X1264" s="6"/>
      <c r="Y1264" s="6"/>
      <c r="Z1264" t="s">
        <v>4241</v>
      </c>
    </row>
    <row r="1265" spans="1:26">
      <c r="A1265" s="1">
        <v>44302</v>
      </c>
      <c r="B1265" s="2">
        <v>202104161310</v>
      </c>
      <c r="C1265" t="s">
        <v>18</v>
      </c>
      <c r="D1265" t="s">
        <v>5463</v>
      </c>
      <c r="E1265" t="s">
        <v>4243</v>
      </c>
      <c r="F1265" t="s">
        <v>19</v>
      </c>
      <c r="G1265" t="s">
        <v>1476</v>
      </c>
      <c r="H1265" s="3" t="s">
        <v>33</v>
      </c>
      <c r="I1265" t="s">
        <v>1304</v>
      </c>
      <c r="J1265" t="s">
        <v>1475</v>
      </c>
      <c r="K1265">
        <v>1</v>
      </c>
      <c r="L1265">
        <v>150</v>
      </c>
      <c r="N1265" t="s">
        <v>34</v>
      </c>
      <c r="P1265" s="6">
        <v>1139</v>
      </c>
      <c r="Q1265" s="6" t="s">
        <v>1476</v>
      </c>
      <c r="R1265" s="6" t="s">
        <v>1477</v>
      </c>
      <c r="T1265" s="6">
        <v>863632</v>
      </c>
      <c r="U1265" s="6" t="s">
        <v>4244</v>
      </c>
      <c r="V1265" s="6" t="s">
        <v>4245</v>
      </c>
      <c r="W1265" s="6"/>
      <c r="X1265" s="6"/>
      <c r="Y1265" s="6"/>
      <c r="Z1265" t="s">
        <v>4241</v>
      </c>
    </row>
    <row r="1266" spans="1:26">
      <c r="A1266" s="1">
        <v>44302</v>
      </c>
      <c r="B1266" s="2">
        <v>202104161310</v>
      </c>
      <c r="C1266" t="s">
        <v>18</v>
      </c>
      <c r="D1266" t="s">
        <v>5463</v>
      </c>
      <c r="E1266" t="s">
        <v>4243</v>
      </c>
      <c r="F1266" t="s">
        <v>19</v>
      </c>
      <c r="G1266" t="s">
        <v>1476</v>
      </c>
      <c r="H1266" s="3" t="s">
        <v>35</v>
      </c>
      <c r="I1266" t="s">
        <v>1384</v>
      </c>
      <c r="J1266" t="s">
        <v>1475</v>
      </c>
      <c r="K1266">
        <v>1</v>
      </c>
      <c r="L1266">
        <v>150</v>
      </c>
      <c r="N1266" t="s">
        <v>36</v>
      </c>
      <c r="P1266" s="6">
        <v>1139</v>
      </c>
      <c r="Q1266" s="6" t="s">
        <v>1476</v>
      </c>
      <c r="R1266" s="6" t="s">
        <v>1477</v>
      </c>
      <c r="T1266" s="6">
        <v>863632</v>
      </c>
      <c r="U1266" s="6" t="s">
        <v>4244</v>
      </c>
      <c r="V1266" s="6" t="s">
        <v>4245</v>
      </c>
      <c r="W1266" s="6"/>
      <c r="X1266" s="6"/>
      <c r="Y1266" s="6"/>
      <c r="Z1266" t="s">
        <v>4241</v>
      </c>
    </row>
    <row r="1267" spans="1:26">
      <c r="A1267" s="1">
        <v>44302</v>
      </c>
      <c r="B1267" s="2">
        <v>202104161310</v>
      </c>
      <c r="C1267" t="s">
        <v>18</v>
      </c>
      <c r="D1267" t="s">
        <v>5463</v>
      </c>
      <c r="E1267" t="s">
        <v>4243</v>
      </c>
      <c r="F1267" t="s">
        <v>19</v>
      </c>
      <c r="G1267" t="s">
        <v>1476</v>
      </c>
      <c r="H1267" s="3">
        <v>4714781020824</v>
      </c>
      <c r="I1267" t="s">
        <v>141</v>
      </c>
      <c r="J1267" t="s">
        <v>425</v>
      </c>
      <c r="K1267">
        <v>1</v>
      </c>
      <c r="L1267">
        <v>350</v>
      </c>
      <c r="N1267" t="s">
        <v>1920</v>
      </c>
      <c r="P1267" s="6">
        <v>1139</v>
      </c>
      <c r="Q1267" s="6" t="s">
        <v>1476</v>
      </c>
      <c r="R1267" s="6" t="s">
        <v>1477</v>
      </c>
      <c r="T1267" s="6">
        <v>863632</v>
      </c>
      <c r="U1267" s="6" t="s">
        <v>4244</v>
      </c>
      <c r="V1267" s="6" t="s">
        <v>4245</v>
      </c>
      <c r="W1267" s="6"/>
      <c r="X1267" s="6"/>
      <c r="Y1267" s="6"/>
      <c r="Z1267" t="s">
        <v>4241</v>
      </c>
    </row>
    <row r="1268" spans="1:26">
      <c r="A1268" s="1">
        <v>44302</v>
      </c>
      <c r="B1268" s="2">
        <v>202104161310</v>
      </c>
      <c r="C1268" t="s">
        <v>18</v>
      </c>
      <c r="D1268" t="s">
        <v>5463</v>
      </c>
      <c r="E1268" t="s">
        <v>4243</v>
      </c>
      <c r="F1268" t="s">
        <v>19</v>
      </c>
      <c r="G1268" t="s">
        <v>1476</v>
      </c>
      <c r="H1268" s="3" t="s">
        <v>1810</v>
      </c>
      <c r="J1268" t="s">
        <v>425</v>
      </c>
      <c r="K1268">
        <v>1</v>
      </c>
      <c r="L1268">
        <v>0</v>
      </c>
      <c r="N1268" t="s">
        <v>1811</v>
      </c>
      <c r="P1268" s="6">
        <v>1139</v>
      </c>
      <c r="Q1268" s="6" t="s">
        <v>1476</v>
      </c>
      <c r="R1268" s="6" t="s">
        <v>1477</v>
      </c>
      <c r="T1268" s="6">
        <v>863632</v>
      </c>
      <c r="U1268" s="6" t="s">
        <v>4244</v>
      </c>
      <c r="V1268" s="6" t="s">
        <v>4245</v>
      </c>
      <c r="W1268" s="6"/>
      <c r="X1268" s="6"/>
      <c r="Y1268" s="6"/>
      <c r="Z1268" t="s">
        <v>4241</v>
      </c>
    </row>
    <row r="1269" spans="1:26">
      <c r="A1269" s="1">
        <v>44302</v>
      </c>
      <c r="B1269" s="2">
        <v>202104161311</v>
      </c>
      <c r="C1269" t="s">
        <v>18</v>
      </c>
      <c r="D1269" t="s">
        <v>5464</v>
      </c>
      <c r="E1269" t="s">
        <v>4249</v>
      </c>
      <c r="F1269" t="s">
        <v>19</v>
      </c>
      <c r="G1269" t="s">
        <v>1476</v>
      </c>
      <c r="H1269" s="3">
        <v>4714781020107</v>
      </c>
      <c r="I1269" t="s">
        <v>1049</v>
      </c>
      <c r="J1269" t="s">
        <v>425</v>
      </c>
      <c r="K1269">
        <v>3</v>
      </c>
      <c r="L1269">
        <v>1137</v>
      </c>
      <c r="N1269" t="s">
        <v>877</v>
      </c>
      <c r="P1269" s="6">
        <v>1137</v>
      </c>
      <c r="Q1269" s="6" t="s">
        <v>1476</v>
      </c>
      <c r="R1269" s="6" t="s">
        <v>1477</v>
      </c>
      <c r="T1269" s="6">
        <v>965378</v>
      </c>
      <c r="U1269" s="6" t="s">
        <v>4250</v>
      </c>
      <c r="V1269" s="6" t="s">
        <v>4251</v>
      </c>
      <c r="W1269" s="6"/>
      <c r="X1269" s="6"/>
      <c r="Y1269" s="6"/>
      <c r="Z1269" t="s">
        <v>4247</v>
      </c>
    </row>
    <row r="1270" spans="1:26">
      <c r="A1270" s="1">
        <v>44302</v>
      </c>
      <c r="B1270" s="2">
        <v>202104161311</v>
      </c>
      <c r="C1270" t="s">
        <v>18</v>
      </c>
      <c r="D1270" t="s">
        <v>5464</v>
      </c>
      <c r="E1270" t="s">
        <v>4249</v>
      </c>
      <c r="F1270" t="s">
        <v>19</v>
      </c>
      <c r="G1270" t="s">
        <v>1476</v>
      </c>
      <c r="H1270" s="3" t="s">
        <v>1887</v>
      </c>
      <c r="J1270" t="s">
        <v>425</v>
      </c>
      <c r="K1270">
        <v>1</v>
      </c>
      <c r="L1270">
        <v>0</v>
      </c>
      <c r="N1270" t="s">
        <v>1888</v>
      </c>
      <c r="P1270" s="6">
        <v>1137</v>
      </c>
      <c r="Q1270" s="6" t="s">
        <v>1476</v>
      </c>
      <c r="R1270" s="6" t="s">
        <v>1477</v>
      </c>
      <c r="T1270" s="6">
        <v>965378</v>
      </c>
      <c r="U1270" s="6" t="s">
        <v>4250</v>
      </c>
      <c r="V1270" s="6" t="s">
        <v>4251</v>
      </c>
      <c r="W1270" s="6"/>
      <c r="X1270" s="6"/>
      <c r="Y1270" s="6"/>
      <c r="Z1270" t="s">
        <v>4247</v>
      </c>
    </row>
    <row r="1271" spans="1:26">
      <c r="A1271" s="1">
        <v>44302</v>
      </c>
      <c r="B1271" s="2">
        <v>202104161312</v>
      </c>
      <c r="C1271" t="s">
        <v>18</v>
      </c>
      <c r="D1271" t="s">
        <v>5465</v>
      </c>
      <c r="E1271" t="s">
        <v>4255</v>
      </c>
      <c r="F1271" t="s">
        <v>19</v>
      </c>
      <c r="G1271" t="s">
        <v>1960</v>
      </c>
      <c r="H1271" s="3" t="s">
        <v>21</v>
      </c>
      <c r="I1271" t="s">
        <v>1301</v>
      </c>
      <c r="J1271" t="s">
        <v>1475</v>
      </c>
      <c r="K1271">
        <v>2</v>
      </c>
      <c r="L1271">
        <v>300</v>
      </c>
      <c r="N1271" t="s">
        <v>22</v>
      </c>
      <c r="P1271" s="6">
        <v>1049</v>
      </c>
      <c r="Q1271" s="6" t="s">
        <v>1960</v>
      </c>
      <c r="R1271" s="6" t="s">
        <v>1961</v>
      </c>
      <c r="T1271" s="6"/>
      <c r="U1271" s="6"/>
      <c r="V1271" s="6"/>
      <c r="W1271" s="6">
        <v>327</v>
      </c>
      <c r="X1271" s="6" t="s">
        <v>4256</v>
      </c>
      <c r="Y1271" s="6"/>
      <c r="Z1271" t="s">
        <v>4253</v>
      </c>
    </row>
    <row r="1272" spans="1:26">
      <c r="A1272" s="1">
        <v>44302</v>
      </c>
      <c r="B1272" s="2">
        <v>202104161312</v>
      </c>
      <c r="C1272" t="s">
        <v>18</v>
      </c>
      <c r="D1272" t="s">
        <v>5465</v>
      </c>
      <c r="E1272" t="s">
        <v>4255</v>
      </c>
      <c r="F1272" t="s">
        <v>19</v>
      </c>
      <c r="G1272" t="s">
        <v>1960</v>
      </c>
      <c r="H1272" s="3" t="s">
        <v>33</v>
      </c>
      <c r="I1272" t="s">
        <v>1304</v>
      </c>
      <c r="J1272" t="s">
        <v>1475</v>
      </c>
      <c r="K1272">
        <v>2</v>
      </c>
      <c r="L1272">
        <v>300</v>
      </c>
      <c r="N1272" t="s">
        <v>34</v>
      </c>
      <c r="P1272" s="6">
        <v>1049</v>
      </c>
      <c r="Q1272" s="6" t="s">
        <v>1960</v>
      </c>
      <c r="R1272" s="6" t="s">
        <v>1961</v>
      </c>
      <c r="T1272" s="6"/>
      <c r="U1272" s="6"/>
      <c r="V1272" s="6"/>
      <c r="W1272" s="6">
        <v>327</v>
      </c>
      <c r="X1272" s="6" t="s">
        <v>4256</v>
      </c>
      <c r="Y1272" s="6"/>
      <c r="Z1272" t="s">
        <v>4253</v>
      </c>
    </row>
    <row r="1273" spans="1:26">
      <c r="A1273" s="1">
        <v>44302</v>
      </c>
      <c r="B1273" s="2">
        <v>202104161312</v>
      </c>
      <c r="C1273" t="s">
        <v>18</v>
      </c>
      <c r="D1273" t="s">
        <v>5465</v>
      </c>
      <c r="E1273" t="s">
        <v>4255</v>
      </c>
      <c r="F1273" t="s">
        <v>19</v>
      </c>
      <c r="G1273" t="s">
        <v>1960</v>
      </c>
      <c r="H1273" s="3" t="s">
        <v>35</v>
      </c>
      <c r="I1273" t="s">
        <v>1384</v>
      </c>
      <c r="J1273" t="s">
        <v>1475</v>
      </c>
      <c r="K1273">
        <v>2</v>
      </c>
      <c r="L1273">
        <v>300</v>
      </c>
      <c r="N1273" t="s">
        <v>36</v>
      </c>
      <c r="P1273" s="6">
        <v>1049</v>
      </c>
      <c r="Q1273" s="6" t="s">
        <v>1960</v>
      </c>
      <c r="R1273" s="6" t="s">
        <v>1961</v>
      </c>
      <c r="T1273" s="6"/>
      <c r="U1273" s="6"/>
      <c r="V1273" s="6"/>
      <c r="W1273" s="6">
        <v>327</v>
      </c>
      <c r="X1273" s="6" t="s">
        <v>4256</v>
      </c>
      <c r="Y1273" s="6"/>
      <c r="Z1273" t="s">
        <v>4253</v>
      </c>
    </row>
    <row r="1274" spans="1:26">
      <c r="A1274" s="1">
        <v>44302</v>
      </c>
      <c r="B1274" s="2">
        <v>202104161312</v>
      </c>
      <c r="C1274" t="s">
        <v>18</v>
      </c>
      <c r="D1274" t="s">
        <v>5465</v>
      </c>
      <c r="E1274" t="s">
        <v>4255</v>
      </c>
      <c r="F1274" t="s">
        <v>19</v>
      </c>
      <c r="G1274" t="s">
        <v>1960</v>
      </c>
      <c r="H1274" s="3">
        <v>4714781021029</v>
      </c>
      <c r="I1274" t="s">
        <v>1308</v>
      </c>
      <c r="J1274" t="s">
        <v>425</v>
      </c>
      <c r="K1274">
        <v>1</v>
      </c>
      <c r="L1274">
        <v>149</v>
      </c>
      <c r="N1274" t="s">
        <v>1505</v>
      </c>
      <c r="P1274" s="6">
        <v>1049</v>
      </c>
      <c r="Q1274" s="6" t="s">
        <v>1960</v>
      </c>
      <c r="R1274" s="6" t="s">
        <v>1961</v>
      </c>
      <c r="T1274" s="6"/>
      <c r="U1274" s="6"/>
      <c r="V1274" s="6"/>
      <c r="W1274" s="6">
        <v>327</v>
      </c>
      <c r="X1274" s="6" t="s">
        <v>4256</v>
      </c>
      <c r="Y1274" s="6"/>
      <c r="Z1274" t="s">
        <v>4253</v>
      </c>
    </row>
    <row r="1275" spans="1:26">
      <c r="A1275" s="1">
        <v>44302</v>
      </c>
      <c r="B1275" s="2">
        <v>202104161313</v>
      </c>
      <c r="C1275" t="s">
        <v>18</v>
      </c>
      <c r="D1275" t="s">
        <v>5466</v>
      </c>
      <c r="E1275" t="s">
        <v>4260</v>
      </c>
      <c r="F1275" t="s">
        <v>19</v>
      </c>
      <c r="G1275" t="s">
        <v>1476</v>
      </c>
      <c r="H1275" s="3">
        <v>4714781020848</v>
      </c>
      <c r="I1275" t="s">
        <v>1300</v>
      </c>
      <c r="J1275" t="s">
        <v>1475</v>
      </c>
      <c r="K1275">
        <v>3</v>
      </c>
      <c r="L1275">
        <v>926</v>
      </c>
      <c r="N1275" t="s">
        <v>5618</v>
      </c>
      <c r="P1275" s="6">
        <v>2462</v>
      </c>
      <c r="Q1275" s="6" t="s">
        <v>1476</v>
      </c>
      <c r="R1275" s="6" t="s">
        <v>1477</v>
      </c>
      <c r="T1275" s="6">
        <v>171568</v>
      </c>
      <c r="U1275" s="6" t="s">
        <v>2720</v>
      </c>
      <c r="V1275" s="6" t="s">
        <v>2721</v>
      </c>
      <c r="W1275" s="6"/>
      <c r="X1275" s="6"/>
      <c r="Y1275" s="6"/>
      <c r="Z1275" t="s">
        <v>4258</v>
      </c>
    </row>
    <row r="1276" spans="1:26">
      <c r="A1276" s="1">
        <v>44302</v>
      </c>
      <c r="B1276" s="2">
        <v>202104161313</v>
      </c>
      <c r="C1276" t="s">
        <v>18</v>
      </c>
      <c r="D1276" t="s">
        <v>5466</v>
      </c>
      <c r="E1276" t="s">
        <v>4260</v>
      </c>
      <c r="F1276" t="s">
        <v>19</v>
      </c>
      <c r="G1276" t="s">
        <v>1476</v>
      </c>
      <c r="H1276" s="3">
        <v>4714781020855</v>
      </c>
      <c r="I1276" t="s">
        <v>1301</v>
      </c>
      <c r="J1276" t="s">
        <v>1475</v>
      </c>
      <c r="K1276">
        <v>2</v>
      </c>
      <c r="L1276">
        <v>648</v>
      </c>
      <c r="N1276" t="s">
        <v>5619</v>
      </c>
      <c r="P1276" s="6">
        <v>2462</v>
      </c>
      <c r="Q1276" s="6" t="s">
        <v>1476</v>
      </c>
      <c r="R1276" s="6" t="s">
        <v>1477</v>
      </c>
      <c r="T1276" s="6">
        <v>171568</v>
      </c>
      <c r="U1276" s="6" t="s">
        <v>2720</v>
      </c>
      <c r="V1276" s="6" t="s">
        <v>2721</v>
      </c>
      <c r="W1276" s="6"/>
      <c r="X1276" s="6"/>
      <c r="Y1276" s="6"/>
      <c r="Z1276" t="s">
        <v>4258</v>
      </c>
    </row>
    <row r="1277" spans="1:26">
      <c r="A1277" s="1">
        <v>44302</v>
      </c>
      <c r="B1277" s="2">
        <v>202104161313</v>
      </c>
      <c r="C1277" t="s">
        <v>18</v>
      </c>
      <c r="D1277" t="s">
        <v>5466</v>
      </c>
      <c r="E1277" t="s">
        <v>4260</v>
      </c>
      <c r="F1277" t="s">
        <v>19</v>
      </c>
      <c r="G1277" t="s">
        <v>1476</v>
      </c>
      <c r="H1277" s="3" t="s">
        <v>25</v>
      </c>
      <c r="I1277" t="s">
        <v>1301</v>
      </c>
      <c r="J1277" t="s">
        <v>1475</v>
      </c>
      <c r="K1277">
        <v>1</v>
      </c>
      <c r="L1277">
        <v>296</v>
      </c>
      <c r="N1277" t="s">
        <v>26</v>
      </c>
      <c r="P1277" s="6">
        <v>2462</v>
      </c>
      <c r="Q1277" s="6" t="s">
        <v>1476</v>
      </c>
      <c r="R1277" s="6" t="s">
        <v>1477</v>
      </c>
      <c r="T1277" s="6">
        <v>171568</v>
      </c>
      <c r="U1277" s="6" t="s">
        <v>2720</v>
      </c>
      <c r="V1277" s="6" t="s">
        <v>2721</v>
      </c>
      <c r="W1277" s="6"/>
      <c r="X1277" s="6"/>
      <c r="Y1277" s="6"/>
      <c r="Z1277" t="s">
        <v>4258</v>
      </c>
    </row>
    <row r="1278" spans="1:26">
      <c r="A1278" s="1">
        <v>44302</v>
      </c>
      <c r="B1278" s="2">
        <v>202104161313</v>
      </c>
      <c r="C1278" t="s">
        <v>18</v>
      </c>
      <c r="D1278" t="s">
        <v>5466</v>
      </c>
      <c r="E1278" t="s">
        <v>4260</v>
      </c>
      <c r="F1278" t="s">
        <v>19</v>
      </c>
      <c r="G1278" t="s">
        <v>1476</v>
      </c>
      <c r="H1278" s="3" t="s">
        <v>27</v>
      </c>
      <c r="I1278" t="s">
        <v>1230</v>
      </c>
      <c r="J1278" t="s">
        <v>1475</v>
      </c>
      <c r="K1278">
        <v>1</v>
      </c>
      <c r="L1278">
        <v>296</v>
      </c>
      <c r="N1278" t="s">
        <v>28</v>
      </c>
      <c r="P1278" s="6">
        <v>2462</v>
      </c>
      <c r="Q1278" s="6" t="s">
        <v>1476</v>
      </c>
      <c r="R1278" s="6" t="s">
        <v>1477</v>
      </c>
      <c r="T1278" s="6">
        <v>171568</v>
      </c>
      <c r="U1278" s="6" t="s">
        <v>2720</v>
      </c>
      <c r="V1278" s="6" t="s">
        <v>2721</v>
      </c>
      <c r="W1278" s="6"/>
      <c r="X1278" s="6"/>
      <c r="Y1278" s="6"/>
      <c r="Z1278" t="s">
        <v>4258</v>
      </c>
    </row>
    <row r="1279" spans="1:26">
      <c r="A1279" s="1">
        <v>44302</v>
      </c>
      <c r="B1279" s="2">
        <v>202104161313</v>
      </c>
      <c r="C1279" t="s">
        <v>18</v>
      </c>
      <c r="D1279" t="s">
        <v>5466</v>
      </c>
      <c r="E1279" t="s">
        <v>4260</v>
      </c>
      <c r="F1279" t="s">
        <v>19</v>
      </c>
      <c r="G1279" t="s">
        <v>1476</v>
      </c>
      <c r="H1279" s="3" t="s">
        <v>23</v>
      </c>
      <c r="I1279" t="s">
        <v>1230</v>
      </c>
      <c r="J1279" t="s">
        <v>1475</v>
      </c>
      <c r="K1279">
        <v>1</v>
      </c>
      <c r="L1279">
        <v>296</v>
      </c>
      <c r="N1279" t="s">
        <v>24</v>
      </c>
      <c r="P1279" s="6">
        <v>2462</v>
      </c>
      <c r="Q1279" s="6" t="s">
        <v>1476</v>
      </c>
      <c r="R1279" s="6" t="s">
        <v>1477</v>
      </c>
      <c r="T1279" s="6">
        <v>171568</v>
      </c>
      <c r="U1279" s="6" t="s">
        <v>2720</v>
      </c>
      <c r="V1279" s="6" t="s">
        <v>2721</v>
      </c>
      <c r="W1279" s="6"/>
      <c r="X1279" s="6"/>
      <c r="Y1279" s="6"/>
      <c r="Z1279" t="s">
        <v>4258</v>
      </c>
    </row>
    <row r="1280" spans="1:26">
      <c r="A1280" s="1">
        <v>44302</v>
      </c>
      <c r="B1280" s="2">
        <v>202104161313</v>
      </c>
      <c r="C1280" t="s">
        <v>18</v>
      </c>
      <c r="D1280" t="s">
        <v>5466</v>
      </c>
      <c r="E1280" t="s">
        <v>4260</v>
      </c>
      <c r="F1280" t="s">
        <v>19</v>
      </c>
      <c r="G1280" t="s">
        <v>1476</v>
      </c>
      <c r="H1280" s="3" t="s">
        <v>1740</v>
      </c>
      <c r="J1280" t="s">
        <v>425</v>
      </c>
      <c r="K1280">
        <v>1</v>
      </c>
      <c r="L1280">
        <v>0</v>
      </c>
      <c r="N1280" t="s">
        <v>1741</v>
      </c>
      <c r="P1280" s="6">
        <v>2462</v>
      </c>
      <c r="Q1280" s="6" t="s">
        <v>1476</v>
      </c>
      <c r="R1280" s="6" t="s">
        <v>1477</v>
      </c>
      <c r="T1280" s="6">
        <v>171568</v>
      </c>
      <c r="U1280" s="6" t="s">
        <v>2720</v>
      </c>
      <c r="V1280" s="6" t="s">
        <v>2721</v>
      </c>
      <c r="W1280" s="6"/>
      <c r="X1280" s="6"/>
      <c r="Y1280" s="6"/>
      <c r="Z1280" t="s">
        <v>4258</v>
      </c>
    </row>
    <row r="1281" spans="1:26">
      <c r="A1281" s="1">
        <v>44302</v>
      </c>
      <c r="B1281" s="2">
        <v>202104161313</v>
      </c>
      <c r="C1281" t="s">
        <v>18</v>
      </c>
      <c r="D1281" t="s">
        <v>5466</v>
      </c>
      <c r="E1281" t="s">
        <v>4260</v>
      </c>
      <c r="F1281" t="s">
        <v>19</v>
      </c>
      <c r="G1281" t="s">
        <v>1476</v>
      </c>
      <c r="H1281" s="3" t="s">
        <v>1887</v>
      </c>
      <c r="J1281" t="s">
        <v>425</v>
      </c>
      <c r="K1281">
        <v>1</v>
      </c>
      <c r="L1281">
        <v>0</v>
      </c>
      <c r="N1281" t="s">
        <v>1888</v>
      </c>
      <c r="P1281" s="6">
        <v>2462</v>
      </c>
      <c r="Q1281" s="6" t="s">
        <v>1476</v>
      </c>
      <c r="R1281" s="6" t="s">
        <v>1477</v>
      </c>
      <c r="T1281" s="6">
        <v>171568</v>
      </c>
      <c r="U1281" s="6" t="s">
        <v>2720</v>
      </c>
      <c r="V1281" s="6" t="s">
        <v>2721</v>
      </c>
      <c r="W1281" s="6"/>
      <c r="X1281" s="6"/>
      <c r="Y1281" s="6"/>
      <c r="Z1281" t="s">
        <v>4258</v>
      </c>
    </row>
    <row r="1282" spans="1:26">
      <c r="A1282" s="1">
        <v>44302</v>
      </c>
      <c r="B1282" s="2">
        <v>202104161313</v>
      </c>
      <c r="C1282" t="s">
        <v>18</v>
      </c>
      <c r="D1282" t="s">
        <v>5466</v>
      </c>
      <c r="E1282" t="s">
        <v>4260</v>
      </c>
      <c r="F1282" t="s">
        <v>19</v>
      </c>
      <c r="G1282" t="s">
        <v>1476</v>
      </c>
      <c r="H1282" s="3" t="s">
        <v>1810</v>
      </c>
      <c r="J1282" t="s">
        <v>425</v>
      </c>
      <c r="K1282">
        <v>1</v>
      </c>
      <c r="L1282">
        <v>0</v>
      </c>
      <c r="N1282" t="s">
        <v>1811</v>
      </c>
      <c r="P1282" s="6">
        <v>2462</v>
      </c>
      <c r="Q1282" s="6" t="s">
        <v>1476</v>
      </c>
      <c r="R1282" s="6" t="s">
        <v>1477</v>
      </c>
      <c r="T1282" s="6">
        <v>171568</v>
      </c>
      <c r="U1282" s="6" t="s">
        <v>2720</v>
      </c>
      <c r="V1282" s="6" t="s">
        <v>2721</v>
      </c>
      <c r="W1282" s="6"/>
      <c r="X1282" s="6"/>
      <c r="Y1282" s="6"/>
      <c r="Z1282" t="s">
        <v>4258</v>
      </c>
    </row>
    <row r="1283" spans="1:26">
      <c r="A1283" s="1">
        <v>44302</v>
      </c>
      <c r="B1283" s="2">
        <v>202104161314</v>
      </c>
      <c r="C1283" t="s">
        <v>18</v>
      </c>
      <c r="D1283" t="s">
        <v>5467</v>
      </c>
      <c r="E1283" t="s">
        <v>4267</v>
      </c>
      <c r="F1283" t="s">
        <v>19</v>
      </c>
      <c r="G1283" t="s">
        <v>1476</v>
      </c>
      <c r="H1283" s="3">
        <v>4714781020848</v>
      </c>
      <c r="I1283" t="s">
        <v>1300</v>
      </c>
      <c r="J1283" t="s">
        <v>425</v>
      </c>
      <c r="K1283">
        <v>3</v>
      </c>
      <c r="L1283">
        <v>997</v>
      </c>
      <c r="N1283" t="s">
        <v>1821</v>
      </c>
      <c r="P1283" s="6">
        <v>997</v>
      </c>
      <c r="Q1283" s="6" t="s">
        <v>1476</v>
      </c>
      <c r="R1283" s="6" t="s">
        <v>1477</v>
      </c>
      <c r="T1283" s="6">
        <v>958635</v>
      </c>
      <c r="U1283" s="6" t="s">
        <v>4268</v>
      </c>
      <c r="V1283" s="6" t="s">
        <v>4269</v>
      </c>
      <c r="W1283" s="6"/>
      <c r="X1283" s="6"/>
      <c r="Y1283" s="6"/>
      <c r="Z1283" t="s">
        <v>4265</v>
      </c>
    </row>
    <row r="1284" spans="1:26">
      <c r="A1284" s="1">
        <v>44302</v>
      </c>
      <c r="B1284" s="2">
        <v>202104161314</v>
      </c>
      <c r="C1284" t="s">
        <v>18</v>
      </c>
      <c r="D1284" t="s">
        <v>5467</v>
      </c>
      <c r="E1284" t="s">
        <v>4267</v>
      </c>
      <c r="F1284" t="s">
        <v>19</v>
      </c>
      <c r="G1284" t="s">
        <v>1476</v>
      </c>
      <c r="H1284" s="3" t="s">
        <v>1740</v>
      </c>
      <c r="J1284" t="s">
        <v>425</v>
      </c>
      <c r="K1284">
        <v>1</v>
      </c>
      <c r="L1284">
        <v>0</v>
      </c>
      <c r="N1284" t="s">
        <v>1741</v>
      </c>
      <c r="P1284" s="6">
        <v>997</v>
      </c>
      <c r="Q1284" s="6" t="s">
        <v>1476</v>
      </c>
      <c r="R1284" s="6" t="s">
        <v>1477</v>
      </c>
      <c r="T1284" s="6">
        <v>958635</v>
      </c>
      <c r="U1284" s="6" t="s">
        <v>4268</v>
      </c>
      <c r="V1284" s="6" t="s">
        <v>4269</v>
      </c>
      <c r="W1284" s="6"/>
      <c r="X1284" s="6"/>
      <c r="Y1284" s="6"/>
      <c r="Z1284" t="s">
        <v>4265</v>
      </c>
    </row>
    <row r="1285" spans="1:26">
      <c r="A1285" s="1">
        <v>44302</v>
      </c>
      <c r="B1285" s="2">
        <v>202104161315</v>
      </c>
      <c r="C1285" t="s">
        <v>18</v>
      </c>
      <c r="D1285" t="s">
        <v>5468</v>
      </c>
      <c r="E1285" t="s">
        <v>4273</v>
      </c>
      <c r="F1285" t="s">
        <v>19</v>
      </c>
      <c r="G1285" t="s">
        <v>1476</v>
      </c>
      <c r="H1285" s="3" t="s">
        <v>58</v>
      </c>
      <c r="I1285" t="s">
        <v>1718</v>
      </c>
      <c r="J1285" t="s">
        <v>1475</v>
      </c>
      <c r="K1285">
        <v>1</v>
      </c>
      <c r="L1285">
        <v>700</v>
      </c>
      <c r="N1285" t="s">
        <v>59</v>
      </c>
      <c r="P1285" s="6">
        <v>808</v>
      </c>
      <c r="Q1285" s="6" t="s">
        <v>1476</v>
      </c>
      <c r="R1285" s="6" t="s">
        <v>1477</v>
      </c>
      <c r="T1285" s="6">
        <v>177522</v>
      </c>
      <c r="U1285" s="6" t="s">
        <v>4274</v>
      </c>
      <c r="V1285" s="6" t="s">
        <v>4275</v>
      </c>
      <c r="W1285" s="6"/>
      <c r="X1285" s="6"/>
      <c r="Y1285" s="6"/>
      <c r="Z1285" t="s">
        <v>4271</v>
      </c>
    </row>
    <row r="1286" spans="1:26">
      <c r="A1286" s="1">
        <v>44302</v>
      </c>
      <c r="B1286" s="2">
        <v>202104161315</v>
      </c>
      <c r="C1286" t="s">
        <v>18</v>
      </c>
      <c r="D1286" t="s">
        <v>5468</v>
      </c>
      <c r="E1286" t="s">
        <v>4273</v>
      </c>
      <c r="F1286" t="s">
        <v>19</v>
      </c>
      <c r="G1286" t="s">
        <v>1476</v>
      </c>
      <c r="H1286" s="3" t="s">
        <v>48</v>
      </c>
      <c r="I1286" t="s">
        <v>149</v>
      </c>
      <c r="J1286" t="s">
        <v>1475</v>
      </c>
      <c r="K1286">
        <v>2</v>
      </c>
      <c r="L1286">
        <v>69</v>
      </c>
      <c r="N1286" t="s">
        <v>49</v>
      </c>
      <c r="P1286" s="6">
        <v>808</v>
      </c>
      <c r="Q1286" s="6" t="s">
        <v>1476</v>
      </c>
      <c r="R1286" s="6" t="s">
        <v>1477</v>
      </c>
      <c r="T1286" s="6">
        <v>177522</v>
      </c>
      <c r="U1286" s="6" t="s">
        <v>4274</v>
      </c>
      <c r="V1286" s="6" t="s">
        <v>4275</v>
      </c>
      <c r="W1286" s="6"/>
      <c r="X1286" s="6"/>
      <c r="Y1286" s="6"/>
      <c r="Z1286" t="s">
        <v>4271</v>
      </c>
    </row>
    <row r="1287" spans="1:26">
      <c r="A1287" s="1">
        <v>44302</v>
      </c>
      <c r="B1287" s="2">
        <v>202104161315</v>
      </c>
      <c r="C1287" t="s">
        <v>18</v>
      </c>
      <c r="D1287" t="s">
        <v>5468</v>
      </c>
      <c r="E1287" t="s">
        <v>4273</v>
      </c>
      <c r="F1287" t="s">
        <v>19</v>
      </c>
      <c r="G1287" t="s">
        <v>1476</v>
      </c>
      <c r="H1287" s="3">
        <v>4714781024877</v>
      </c>
      <c r="I1287" t="s">
        <v>149</v>
      </c>
      <c r="J1287" t="s">
        <v>425</v>
      </c>
      <c r="K1287">
        <v>1</v>
      </c>
      <c r="L1287">
        <v>39</v>
      </c>
      <c r="N1287" t="s">
        <v>2004</v>
      </c>
      <c r="P1287" s="6">
        <v>808</v>
      </c>
      <c r="Q1287" s="6" t="s">
        <v>1476</v>
      </c>
      <c r="R1287" s="6" t="s">
        <v>1477</v>
      </c>
      <c r="T1287" s="6">
        <v>177522</v>
      </c>
      <c r="U1287" s="6" t="s">
        <v>4274</v>
      </c>
      <c r="V1287" s="6" t="s">
        <v>4275</v>
      </c>
      <c r="W1287" s="6"/>
      <c r="X1287" s="6"/>
      <c r="Y1287" s="6"/>
      <c r="Z1287" t="s">
        <v>4271</v>
      </c>
    </row>
    <row r="1288" spans="1:26">
      <c r="A1288" s="1">
        <v>44302</v>
      </c>
      <c r="B1288" s="2">
        <v>202104161316</v>
      </c>
      <c r="C1288" t="s">
        <v>18</v>
      </c>
      <c r="D1288" t="s">
        <v>5469</v>
      </c>
      <c r="E1288" t="s">
        <v>4279</v>
      </c>
      <c r="F1288" t="s">
        <v>19</v>
      </c>
      <c r="G1288" t="s">
        <v>1476</v>
      </c>
      <c r="H1288" s="3" t="s">
        <v>21</v>
      </c>
      <c r="I1288" t="s">
        <v>1301</v>
      </c>
      <c r="J1288" t="s">
        <v>1475</v>
      </c>
      <c r="K1288">
        <v>1</v>
      </c>
      <c r="L1288">
        <v>126</v>
      </c>
      <c r="N1288" t="s">
        <v>22</v>
      </c>
      <c r="P1288" s="6">
        <v>1375</v>
      </c>
      <c r="Q1288" s="6" t="s">
        <v>1476</v>
      </c>
      <c r="R1288" s="6" t="s">
        <v>1477</v>
      </c>
      <c r="T1288" s="6">
        <v>152006</v>
      </c>
      <c r="U1288" s="6" t="s">
        <v>4280</v>
      </c>
      <c r="V1288" s="6" t="s">
        <v>4281</v>
      </c>
      <c r="W1288" s="6"/>
      <c r="X1288" s="6"/>
      <c r="Y1288" s="6"/>
      <c r="Z1288" t="s">
        <v>4277</v>
      </c>
    </row>
    <row r="1289" spans="1:26">
      <c r="A1289" s="1">
        <v>44302</v>
      </c>
      <c r="B1289" s="2">
        <v>202104161316</v>
      </c>
      <c r="C1289" t="s">
        <v>18</v>
      </c>
      <c r="D1289" t="s">
        <v>5469</v>
      </c>
      <c r="E1289" t="s">
        <v>4279</v>
      </c>
      <c r="F1289" t="s">
        <v>19</v>
      </c>
      <c r="G1289" t="s">
        <v>1476</v>
      </c>
      <c r="H1289" s="3" t="s">
        <v>33</v>
      </c>
      <c r="I1289" t="s">
        <v>1304</v>
      </c>
      <c r="J1289" t="s">
        <v>1475</v>
      </c>
      <c r="K1289">
        <v>1</v>
      </c>
      <c r="L1289">
        <v>126</v>
      </c>
      <c r="N1289" t="s">
        <v>34</v>
      </c>
      <c r="P1289" s="6">
        <v>1375</v>
      </c>
      <c r="Q1289" s="6" t="s">
        <v>1476</v>
      </c>
      <c r="R1289" s="6" t="s">
        <v>1477</v>
      </c>
      <c r="T1289" s="6">
        <v>152006</v>
      </c>
      <c r="U1289" s="6" t="s">
        <v>4280</v>
      </c>
      <c r="V1289" s="6" t="s">
        <v>4281</v>
      </c>
      <c r="W1289" s="6"/>
      <c r="X1289" s="6"/>
      <c r="Y1289" s="6"/>
      <c r="Z1289" t="s">
        <v>4277</v>
      </c>
    </row>
    <row r="1290" spans="1:26">
      <c r="A1290" s="1">
        <v>44302</v>
      </c>
      <c r="B1290" s="2">
        <v>202104161316</v>
      </c>
      <c r="C1290" t="s">
        <v>18</v>
      </c>
      <c r="D1290" t="s">
        <v>5469</v>
      </c>
      <c r="E1290" t="s">
        <v>4279</v>
      </c>
      <c r="F1290" t="s">
        <v>19</v>
      </c>
      <c r="G1290" t="s">
        <v>1476</v>
      </c>
      <c r="H1290" s="3" t="s">
        <v>35</v>
      </c>
      <c r="I1290" t="s">
        <v>1384</v>
      </c>
      <c r="J1290" t="s">
        <v>1475</v>
      </c>
      <c r="K1290">
        <v>1</v>
      </c>
      <c r="L1290">
        <v>126</v>
      </c>
      <c r="N1290" t="s">
        <v>36</v>
      </c>
      <c r="P1290" s="6">
        <v>1375</v>
      </c>
      <c r="Q1290" s="6" t="s">
        <v>1476</v>
      </c>
      <c r="R1290" s="6" t="s">
        <v>1477</v>
      </c>
      <c r="T1290" s="6">
        <v>152006</v>
      </c>
      <c r="U1290" s="6" t="s">
        <v>4280</v>
      </c>
      <c r="V1290" s="6" t="s">
        <v>4281</v>
      </c>
      <c r="W1290" s="6"/>
      <c r="X1290" s="6"/>
      <c r="Y1290" s="6"/>
      <c r="Z1290" t="s">
        <v>4277</v>
      </c>
    </row>
    <row r="1291" spans="1:26">
      <c r="A1291" s="1">
        <v>44302</v>
      </c>
      <c r="B1291" s="2">
        <v>202104161316</v>
      </c>
      <c r="C1291" t="s">
        <v>18</v>
      </c>
      <c r="D1291" t="s">
        <v>5469</v>
      </c>
      <c r="E1291" t="s">
        <v>4279</v>
      </c>
      <c r="F1291" t="s">
        <v>19</v>
      </c>
      <c r="G1291" t="s">
        <v>1476</v>
      </c>
      <c r="H1291" s="3">
        <v>4714781020794</v>
      </c>
      <c r="I1291" t="s">
        <v>859</v>
      </c>
      <c r="J1291" t="s">
        <v>425</v>
      </c>
      <c r="K1291">
        <v>1</v>
      </c>
      <c r="L1291">
        <v>109</v>
      </c>
      <c r="N1291" t="s">
        <v>1490</v>
      </c>
      <c r="P1291" s="6">
        <v>1375</v>
      </c>
      <c r="Q1291" s="6" t="s">
        <v>1476</v>
      </c>
      <c r="R1291" s="6" t="s">
        <v>1477</v>
      </c>
      <c r="T1291" s="6">
        <v>152006</v>
      </c>
      <c r="U1291" s="6" t="s">
        <v>4280</v>
      </c>
      <c r="V1291" s="6" t="s">
        <v>4281</v>
      </c>
      <c r="W1291" s="6"/>
      <c r="X1291" s="6"/>
      <c r="Y1291" s="6"/>
      <c r="Z1291" t="s">
        <v>4277</v>
      </c>
    </row>
    <row r="1292" spans="1:26">
      <c r="A1292" s="1">
        <v>44302</v>
      </c>
      <c r="B1292" s="2">
        <v>202104161316</v>
      </c>
      <c r="C1292" t="s">
        <v>18</v>
      </c>
      <c r="D1292" t="s">
        <v>5469</v>
      </c>
      <c r="E1292" t="s">
        <v>4279</v>
      </c>
      <c r="F1292" t="s">
        <v>19</v>
      </c>
      <c r="G1292" t="s">
        <v>1476</v>
      </c>
      <c r="H1292" s="3" t="s">
        <v>25</v>
      </c>
      <c r="I1292" t="s">
        <v>1301</v>
      </c>
      <c r="J1292" t="s">
        <v>1475</v>
      </c>
      <c r="K1292">
        <v>1</v>
      </c>
      <c r="L1292">
        <v>296</v>
      </c>
      <c r="N1292" t="s">
        <v>26</v>
      </c>
      <c r="P1292" s="6">
        <v>1375</v>
      </c>
      <c r="Q1292" s="6" t="s">
        <v>1476</v>
      </c>
      <c r="R1292" s="6" t="s">
        <v>1477</v>
      </c>
      <c r="T1292" s="6">
        <v>152006</v>
      </c>
      <c r="U1292" s="6" t="s">
        <v>4280</v>
      </c>
      <c r="V1292" s="6" t="s">
        <v>4281</v>
      </c>
      <c r="W1292" s="6"/>
      <c r="X1292" s="6"/>
      <c r="Y1292" s="6"/>
      <c r="Z1292" t="s">
        <v>4277</v>
      </c>
    </row>
    <row r="1293" spans="1:26">
      <c r="A1293" s="1">
        <v>44302</v>
      </c>
      <c r="B1293" s="2">
        <v>202104161316</v>
      </c>
      <c r="C1293" t="s">
        <v>18</v>
      </c>
      <c r="D1293" t="s">
        <v>5469</v>
      </c>
      <c r="E1293" t="s">
        <v>4279</v>
      </c>
      <c r="F1293" t="s">
        <v>19</v>
      </c>
      <c r="G1293" t="s">
        <v>1476</v>
      </c>
      <c r="H1293" s="3" t="s">
        <v>27</v>
      </c>
      <c r="I1293" t="s">
        <v>1230</v>
      </c>
      <c r="J1293" t="s">
        <v>1475</v>
      </c>
      <c r="K1293">
        <v>1</v>
      </c>
      <c r="L1293">
        <v>296</v>
      </c>
      <c r="N1293" t="s">
        <v>28</v>
      </c>
      <c r="P1293" s="6">
        <v>1375</v>
      </c>
      <c r="Q1293" s="6" t="s">
        <v>1476</v>
      </c>
      <c r="R1293" s="6" t="s">
        <v>1477</v>
      </c>
      <c r="T1293" s="6">
        <v>152006</v>
      </c>
      <c r="U1293" s="6" t="s">
        <v>4280</v>
      </c>
      <c r="V1293" s="6" t="s">
        <v>4281</v>
      </c>
      <c r="W1293" s="6"/>
      <c r="X1293" s="6"/>
      <c r="Y1293" s="6"/>
      <c r="Z1293" t="s">
        <v>4277</v>
      </c>
    </row>
    <row r="1294" spans="1:26">
      <c r="A1294" s="1">
        <v>44302</v>
      </c>
      <c r="B1294" s="2">
        <v>202104161316</v>
      </c>
      <c r="C1294" t="s">
        <v>18</v>
      </c>
      <c r="D1294" t="s">
        <v>5469</v>
      </c>
      <c r="E1294" t="s">
        <v>4279</v>
      </c>
      <c r="F1294" t="s">
        <v>19</v>
      </c>
      <c r="G1294" t="s">
        <v>1476</v>
      </c>
      <c r="H1294" s="3" t="s">
        <v>23</v>
      </c>
      <c r="I1294" t="s">
        <v>1230</v>
      </c>
      <c r="J1294" t="s">
        <v>1475</v>
      </c>
      <c r="K1294">
        <v>1</v>
      </c>
      <c r="L1294">
        <v>296</v>
      </c>
      <c r="N1294" t="s">
        <v>24</v>
      </c>
      <c r="P1294" s="6">
        <v>1375</v>
      </c>
      <c r="Q1294" s="6" t="s">
        <v>1476</v>
      </c>
      <c r="R1294" s="6" t="s">
        <v>1477</v>
      </c>
      <c r="T1294" s="6">
        <v>152006</v>
      </c>
      <c r="U1294" s="6" t="s">
        <v>4280</v>
      </c>
      <c r="V1294" s="6" t="s">
        <v>4281</v>
      </c>
      <c r="W1294" s="6"/>
      <c r="X1294" s="6"/>
      <c r="Y1294" s="6"/>
      <c r="Z1294" t="s">
        <v>4277</v>
      </c>
    </row>
    <row r="1295" spans="1:26">
      <c r="A1295" s="1">
        <v>44302</v>
      </c>
      <c r="B1295" s="2">
        <v>202104161316</v>
      </c>
      <c r="C1295" t="s">
        <v>18</v>
      </c>
      <c r="D1295" t="s">
        <v>5469</v>
      </c>
      <c r="E1295" t="s">
        <v>4279</v>
      </c>
      <c r="F1295" t="s">
        <v>19</v>
      </c>
      <c r="G1295" t="s">
        <v>1476</v>
      </c>
      <c r="H1295" s="3" t="s">
        <v>1740</v>
      </c>
      <c r="J1295" t="s">
        <v>425</v>
      </c>
      <c r="K1295">
        <v>1</v>
      </c>
      <c r="L1295">
        <v>0</v>
      </c>
      <c r="N1295" t="s">
        <v>1741</v>
      </c>
      <c r="P1295" s="6">
        <v>1375</v>
      </c>
      <c r="Q1295" s="6" t="s">
        <v>1476</v>
      </c>
      <c r="R1295" s="6" t="s">
        <v>1477</v>
      </c>
      <c r="T1295" s="6">
        <v>152006</v>
      </c>
      <c r="U1295" s="6" t="s">
        <v>4280</v>
      </c>
      <c r="V1295" s="6" t="s">
        <v>4281</v>
      </c>
      <c r="W1295" s="6"/>
      <c r="X1295" s="6"/>
      <c r="Y1295" s="6"/>
      <c r="Z1295" t="s">
        <v>4277</v>
      </c>
    </row>
    <row r="1296" spans="1:26">
      <c r="A1296" s="1">
        <v>44302</v>
      </c>
      <c r="B1296" s="2">
        <v>202104161317</v>
      </c>
      <c r="C1296" t="s">
        <v>18</v>
      </c>
      <c r="D1296" t="s">
        <v>5470</v>
      </c>
      <c r="E1296" t="s">
        <v>4285</v>
      </c>
      <c r="F1296" t="s">
        <v>19</v>
      </c>
      <c r="G1296" t="s">
        <v>1476</v>
      </c>
      <c r="H1296" s="3" t="s">
        <v>126</v>
      </c>
      <c r="I1296" t="s">
        <v>1300</v>
      </c>
      <c r="J1296" t="s">
        <v>1475</v>
      </c>
      <c r="K1296">
        <v>2</v>
      </c>
      <c r="L1296">
        <v>646</v>
      </c>
      <c r="N1296" t="s">
        <v>286</v>
      </c>
      <c r="P1296" s="6">
        <v>1292</v>
      </c>
      <c r="Q1296" s="6" t="s">
        <v>1476</v>
      </c>
      <c r="R1296" s="6" t="s">
        <v>1477</v>
      </c>
      <c r="T1296" s="6">
        <v>870917</v>
      </c>
      <c r="U1296" s="6" t="s">
        <v>4286</v>
      </c>
      <c r="V1296" s="6" t="s">
        <v>4287</v>
      </c>
      <c r="W1296" s="6"/>
      <c r="X1296" s="6"/>
      <c r="Y1296" s="6"/>
      <c r="Z1296" t="s">
        <v>4283</v>
      </c>
    </row>
    <row r="1297" spans="1:26">
      <c r="A1297" s="1">
        <v>44302</v>
      </c>
      <c r="B1297" s="2">
        <v>202104161317</v>
      </c>
      <c r="C1297" t="s">
        <v>18</v>
      </c>
      <c r="D1297" t="s">
        <v>5470</v>
      </c>
      <c r="E1297" t="s">
        <v>4285</v>
      </c>
      <c r="F1297" t="s">
        <v>19</v>
      </c>
      <c r="G1297" t="s">
        <v>1476</v>
      </c>
      <c r="H1297" s="3" t="s">
        <v>129</v>
      </c>
      <c r="I1297" t="s">
        <v>1301</v>
      </c>
      <c r="J1297" t="s">
        <v>1475</v>
      </c>
      <c r="K1297">
        <v>2</v>
      </c>
      <c r="L1297">
        <v>646</v>
      </c>
      <c r="N1297" t="s">
        <v>291</v>
      </c>
      <c r="P1297" s="6">
        <v>1292</v>
      </c>
      <c r="Q1297" s="6" t="s">
        <v>1476</v>
      </c>
      <c r="R1297" s="6" t="s">
        <v>1477</v>
      </c>
      <c r="T1297" s="6">
        <v>870917</v>
      </c>
      <c r="U1297" s="6" t="s">
        <v>4286</v>
      </c>
      <c r="V1297" s="6" t="s">
        <v>4287</v>
      </c>
      <c r="W1297" s="6"/>
      <c r="X1297" s="6"/>
      <c r="Y1297" s="6"/>
      <c r="Z1297" t="s">
        <v>4283</v>
      </c>
    </row>
    <row r="1298" spans="1:26">
      <c r="A1298" s="1">
        <v>44302</v>
      </c>
      <c r="B1298" s="2">
        <v>202104161317</v>
      </c>
      <c r="C1298" t="s">
        <v>18</v>
      </c>
      <c r="D1298" t="s">
        <v>5470</v>
      </c>
      <c r="E1298" t="s">
        <v>4285</v>
      </c>
      <c r="F1298" t="s">
        <v>19</v>
      </c>
      <c r="G1298" t="s">
        <v>1476</v>
      </c>
      <c r="H1298" s="3" t="s">
        <v>1887</v>
      </c>
      <c r="J1298" t="s">
        <v>425</v>
      </c>
      <c r="K1298">
        <v>1</v>
      </c>
      <c r="L1298">
        <v>0</v>
      </c>
      <c r="N1298" t="s">
        <v>1888</v>
      </c>
      <c r="P1298" s="6">
        <v>1292</v>
      </c>
      <c r="Q1298" s="6" t="s">
        <v>1476</v>
      </c>
      <c r="R1298" s="6" t="s">
        <v>1477</v>
      </c>
      <c r="T1298" s="6">
        <v>870917</v>
      </c>
      <c r="U1298" s="6" t="s">
        <v>4286</v>
      </c>
      <c r="V1298" s="6" t="s">
        <v>4287</v>
      </c>
      <c r="W1298" s="6"/>
      <c r="X1298" s="6"/>
      <c r="Y1298" s="6"/>
      <c r="Z1298" t="s">
        <v>4283</v>
      </c>
    </row>
    <row r="1299" spans="1:26">
      <c r="A1299" s="1">
        <v>44302</v>
      </c>
      <c r="B1299" s="2">
        <v>202104161318</v>
      </c>
      <c r="C1299" t="s">
        <v>18</v>
      </c>
      <c r="D1299" t="s">
        <v>5471</v>
      </c>
      <c r="E1299" t="s">
        <v>4291</v>
      </c>
      <c r="F1299" t="s">
        <v>19</v>
      </c>
      <c r="G1299" t="s">
        <v>1940</v>
      </c>
      <c r="H1299" s="3">
        <v>4714781020268</v>
      </c>
      <c r="I1299" t="s">
        <v>1472</v>
      </c>
      <c r="J1299" t="s">
        <v>425</v>
      </c>
      <c r="K1299">
        <v>1</v>
      </c>
      <c r="L1299">
        <v>362</v>
      </c>
      <c r="N1299" t="s">
        <v>2020</v>
      </c>
      <c r="P1299" s="6">
        <v>1301</v>
      </c>
      <c r="Q1299" s="6" t="s">
        <v>1940</v>
      </c>
      <c r="R1299" s="6" t="s">
        <v>1495</v>
      </c>
      <c r="T1299" s="6"/>
      <c r="U1299" s="6"/>
      <c r="V1299" s="6"/>
      <c r="W1299" s="6">
        <v>104</v>
      </c>
      <c r="X1299" s="6" t="s">
        <v>4292</v>
      </c>
      <c r="Y1299" s="6"/>
      <c r="Z1299" t="s">
        <v>4289</v>
      </c>
    </row>
    <row r="1300" spans="1:26">
      <c r="A1300" s="1">
        <v>44302</v>
      </c>
      <c r="B1300" s="2">
        <v>202104161318</v>
      </c>
      <c r="C1300" t="s">
        <v>18</v>
      </c>
      <c r="D1300" t="s">
        <v>5471</v>
      </c>
      <c r="E1300" t="s">
        <v>4291</v>
      </c>
      <c r="F1300" t="s">
        <v>19</v>
      </c>
      <c r="G1300" t="s">
        <v>1940</v>
      </c>
      <c r="H1300" s="3" t="s">
        <v>56</v>
      </c>
      <c r="I1300" t="s">
        <v>150</v>
      </c>
      <c r="J1300" t="s">
        <v>1475</v>
      </c>
      <c r="K1300">
        <v>1</v>
      </c>
      <c r="L1300">
        <v>500</v>
      </c>
      <c r="N1300" t="s">
        <v>57</v>
      </c>
      <c r="P1300" s="6">
        <v>1301</v>
      </c>
      <c r="Q1300" s="6" t="s">
        <v>1940</v>
      </c>
      <c r="R1300" s="6" t="s">
        <v>1495</v>
      </c>
      <c r="T1300" s="6"/>
      <c r="U1300" s="6"/>
      <c r="V1300" s="6"/>
      <c r="W1300" s="6">
        <v>104</v>
      </c>
      <c r="X1300" s="6" t="s">
        <v>4292</v>
      </c>
      <c r="Y1300" s="6"/>
      <c r="Z1300" t="s">
        <v>4289</v>
      </c>
    </row>
    <row r="1301" spans="1:26">
      <c r="A1301" s="1">
        <v>44302</v>
      </c>
      <c r="B1301" s="2">
        <v>202104161318</v>
      </c>
      <c r="C1301" t="s">
        <v>18</v>
      </c>
      <c r="D1301" t="s">
        <v>5471</v>
      </c>
      <c r="E1301" t="s">
        <v>4291</v>
      </c>
      <c r="F1301" t="s">
        <v>19</v>
      </c>
      <c r="G1301" t="s">
        <v>1940</v>
      </c>
      <c r="H1301" s="3" t="s">
        <v>54</v>
      </c>
      <c r="I1301" t="s">
        <v>150</v>
      </c>
      <c r="J1301" t="s">
        <v>1475</v>
      </c>
      <c r="K1301">
        <v>1</v>
      </c>
      <c r="L1301">
        <v>400</v>
      </c>
      <c r="N1301" t="s">
        <v>55</v>
      </c>
      <c r="P1301" s="6">
        <v>1301</v>
      </c>
      <c r="Q1301" s="6" t="s">
        <v>1940</v>
      </c>
      <c r="R1301" s="6" t="s">
        <v>1495</v>
      </c>
      <c r="T1301" s="6"/>
      <c r="U1301" s="6"/>
      <c r="V1301" s="6"/>
      <c r="W1301" s="6">
        <v>104</v>
      </c>
      <c r="X1301" s="6" t="s">
        <v>4292</v>
      </c>
      <c r="Y1301" s="6"/>
      <c r="Z1301" t="s">
        <v>4289</v>
      </c>
    </row>
    <row r="1302" spans="1:26">
      <c r="A1302" s="1">
        <v>44302</v>
      </c>
      <c r="B1302" s="2">
        <v>202104161318</v>
      </c>
      <c r="C1302" t="s">
        <v>18</v>
      </c>
      <c r="D1302" t="s">
        <v>5471</v>
      </c>
      <c r="E1302" t="s">
        <v>4291</v>
      </c>
      <c r="F1302" t="s">
        <v>19</v>
      </c>
      <c r="G1302" t="s">
        <v>1940</v>
      </c>
      <c r="H1302" s="3">
        <v>4714781024877</v>
      </c>
      <c r="I1302" t="s">
        <v>149</v>
      </c>
      <c r="J1302" t="s">
        <v>425</v>
      </c>
      <c r="K1302">
        <v>1</v>
      </c>
      <c r="L1302">
        <v>39</v>
      </c>
      <c r="N1302" t="s">
        <v>2004</v>
      </c>
      <c r="P1302" s="6">
        <v>1301</v>
      </c>
      <c r="Q1302" s="6" t="s">
        <v>1940</v>
      </c>
      <c r="R1302" s="6" t="s">
        <v>1495</v>
      </c>
      <c r="T1302" s="6"/>
      <c r="U1302" s="6"/>
      <c r="V1302" s="6"/>
      <c r="W1302" s="6">
        <v>104</v>
      </c>
      <c r="X1302" s="6" t="s">
        <v>4292</v>
      </c>
      <c r="Y1302" s="6"/>
      <c r="Z1302" t="s">
        <v>4289</v>
      </c>
    </row>
    <row r="1303" spans="1:26">
      <c r="A1303" s="1">
        <v>44302</v>
      </c>
      <c r="B1303" s="2">
        <v>202104161318</v>
      </c>
      <c r="C1303" t="s">
        <v>18</v>
      </c>
      <c r="D1303" t="s">
        <v>5471</v>
      </c>
      <c r="E1303" t="s">
        <v>4291</v>
      </c>
      <c r="F1303" t="s">
        <v>19</v>
      </c>
      <c r="G1303" t="s">
        <v>1940</v>
      </c>
      <c r="H1303" s="3" t="s">
        <v>1740</v>
      </c>
      <c r="J1303" t="s">
        <v>425</v>
      </c>
      <c r="K1303">
        <v>1</v>
      </c>
      <c r="L1303">
        <v>0</v>
      </c>
      <c r="N1303" t="s">
        <v>1741</v>
      </c>
      <c r="P1303" s="6">
        <v>1301</v>
      </c>
      <c r="Q1303" s="6" t="s">
        <v>1940</v>
      </c>
      <c r="R1303" s="6" t="s">
        <v>1495</v>
      </c>
      <c r="T1303" s="6"/>
      <c r="U1303" s="6"/>
      <c r="V1303" s="6"/>
      <c r="W1303" s="6">
        <v>104</v>
      </c>
      <c r="X1303" s="6" t="s">
        <v>4292</v>
      </c>
      <c r="Y1303" s="6"/>
      <c r="Z1303" t="s">
        <v>4289</v>
      </c>
    </row>
    <row r="1304" spans="1:26">
      <c r="A1304" s="1">
        <v>44302</v>
      </c>
      <c r="B1304" s="2">
        <v>202104161319</v>
      </c>
      <c r="C1304" t="s">
        <v>18</v>
      </c>
      <c r="D1304" t="s">
        <v>5472</v>
      </c>
      <c r="E1304" t="s">
        <v>4296</v>
      </c>
      <c r="F1304" t="s">
        <v>19</v>
      </c>
      <c r="G1304" t="s">
        <v>1476</v>
      </c>
      <c r="H1304" s="3">
        <v>4714781021005</v>
      </c>
      <c r="I1304" t="s">
        <v>1385</v>
      </c>
      <c r="J1304" t="s">
        <v>1475</v>
      </c>
      <c r="K1304">
        <v>1</v>
      </c>
      <c r="L1304">
        <v>133</v>
      </c>
      <c r="N1304" t="s">
        <v>167</v>
      </c>
      <c r="P1304" s="6">
        <v>849</v>
      </c>
      <c r="Q1304" s="6" t="s">
        <v>1476</v>
      </c>
      <c r="R1304" s="6" t="s">
        <v>1477</v>
      </c>
      <c r="T1304" s="6">
        <v>113517</v>
      </c>
      <c r="U1304" s="6" t="s">
        <v>4297</v>
      </c>
      <c r="V1304" s="6" t="s">
        <v>4298</v>
      </c>
      <c r="W1304" s="6"/>
      <c r="X1304" s="6"/>
      <c r="Y1304" s="6"/>
      <c r="Z1304" t="s">
        <v>4294</v>
      </c>
    </row>
    <row r="1305" spans="1:26">
      <c r="A1305" s="1">
        <v>44302</v>
      </c>
      <c r="B1305" s="2">
        <v>202104161319</v>
      </c>
      <c r="C1305" t="s">
        <v>18</v>
      </c>
      <c r="D1305" t="s">
        <v>5472</v>
      </c>
      <c r="E1305" t="s">
        <v>4296</v>
      </c>
      <c r="F1305" t="s">
        <v>19</v>
      </c>
      <c r="G1305" t="s">
        <v>1476</v>
      </c>
      <c r="H1305" s="3">
        <v>4714781021012</v>
      </c>
      <c r="I1305" t="s">
        <v>1308</v>
      </c>
      <c r="J1305" t="s">
        <v>1475</v>
      </c>
      <c r="K1305">
        <v>1</v>
      </c>
      <c r="L1305">
        <v>133</v>
      </c>
      <c r="N1305" t="s">
        <v>168</v>
      </c>
      <c r="P1305" s="6">
        <v>849</v>
      </c>
      <c r="Q1305" s="6" t="s">
        <v>1476</v>
      </c>
      <c r="R1305" s="6" t="s">
        <v>1477</v>
      </c>
      <c r="T1305" s="6">
        <v>113517</v>
      </c>
      <c r="U1305" s="6" t="s">
        <v>4297</v>
      </c>
      <c r="V1305" s="6" t="s">
        <v>4298</v>
      </c>
      <c r="W1305" s="6"/>
      <c r="X1305" s="6"/>
      <c r="Y1305" s="6"/>
      <c r="Z1305" t="s">
        <v>4294</v>
      </c>
    </row>
    <row r="1306" spans="1:26">
      <c r="A1306" s="1">
        <v>44302</v>
      </c>
      <c r="B1306" s="2">
        <v>202104161319</v>
      </c>
      <c r="C1306" t="s">
        <v>18</v>
      </c>
      <c r="D1306" t="s">
        <v>5472</v>
      </c>
      <c r="E1306" t="s">
        <v>4296</v>
      </c>
      <c r="F1306" t="s">
        <v>19</v>
      </c>
      <c r="G1306" t="s">
        <v>1476</v>
      </c>
      <c r="H1306" s="3">
        <v>4714781021029</v>
      </c>
      <c r="I1306" t="s">
        <v>1308</v>
      </c>
      <c r="J1306" t="s">
        <v>1475</v>
      </c>
      <c r="K1306">
        <v>1</v>
      </c>
      <c r="L1306">
        <v>133</v>
      </c>
      <c r="N1306" t="s">
        <v>169</v>
      </c>
      <c r="P1306" s="6">
        <v>849</v>
      </c>
      <c r="Q1306" s="6" t="s">
        <v>1476</v>
      </c>
      <c r="R1306" s="6" t="s">
        <v>1477</v>
      </c>
      <c r="T1306" s="6">
        <v>113517</v>
      </c>
      <c r="U1306" s="6" t="s">
        <v>4297</v>
      </c>
      <c r="V1306" s="6" t="s">
        <v>4298</v>
      </c>
      <c r="W1306" s="6"/>
      <c r="X1306" s="6"/>
      <c r="Y1306" s="6"/>
      <c r="Z1306" t="s">
        <v>4294</v>
      </c>
    </row>
    <row r="1307" spans="1:26">
      <c r="A1307" s="1">
        <v>44302</v>
      </c>
      <c r="B1307" s="2">
        <v>202104161319</v>
      </c>
      <c r="C1307" t="s">
        <v>18</v>
      </c>
      <c r="D1307" t="s">
        <v>5472</v>
      </c>
      <c r="E1307" t="s">
        <v>4296</v>
      </c>
      <c r="F1307" t="s">
        <v>19</v>
      </c>
      <c r="G1307" t="s">
        <v>1476</v>
      </c>
      <c r="H1307" s="3" t="s">
        <v>21</v>
      </c>
      <c r="I1307" t="s">
        <v>1301</v>
      </c>
      <c r="J1307" t="s">
        <v>1475</v>
      </c>
      <c r="K1307">
        <v>1</v>
      </c>
      <c r="L1307">
        <v>150</v>
      </c>
      <c r="N1307" t="s">
        <v>22</v>
      </c>
      <c r="P1307" s="6">
        <v>849</v>
      </c>
      <c r="Q1307" s="6" t="s">
        <v>1476</v>
      </c>
      <c r="R1307" s="6" t="s">
        <v>1477</v>
      </c>
      <c r="T1307" s="6">
        <v>113517</v>
      </c>
      <c r="U1307" s="6" t="s">
        <v>4297</v>
      </c>
      <c r="V1307" s="6" t="s">
        <v>4298</v>
      </c>
      <c r="W1307" s="6"/>
      <c r="X1307" s="6"/>
      <c r="Y1307" s="6"/>
      <c r="Z1307" t="s">
        <v>4294</v>
      </c>
    </row>
    <row r="1308" spans="1:26">
      <c r="A1308" s="1">
        <v>44302</v>
      </c>
      <c r="B1308" s="2">
        <v>202104161319</v>
      </c>
      <c r="C1308" t="s">
        <v>18</v>
      </c>
      <c r="D1308" t="s">
        <v>5472</v>
      </c>
      <c r="E1308" t="s">
        <v>4296</v>
      </c>
      <c r="F1308" t="s">
        <v>19</v>
      </c>
      <c r="G1308" t="s">
        <v>1476</v>
      </c>
      <c r="H1308" s="3" t="s">
        <v>33</v>
      </c>
      <c r="I1308" t="s">
        <v>1304</v>
      </c>
      <c r="J1308" t="s">
        <v>1475</v>
      </c>
      <c r="K1308">
        <v>1</v>
      </c>
      <c r="L1308">
        <v>150</v>
      </c>
      <c r="N1308" t="s">
        <v>34</v>
      </c>
      <c r="P1308" s="6">
        <v>849</v>
      </c>
      <c r="Q1308" s="6" t="s">
        <v>1476</v>
      </c>
      <c r="R1308" s="6" t="s">
        <v>1477</v>
      </c>
      <c r="T1308" s="6">
        <v>113517</v>
      </c>
      <c r="U1308" s="6" t="s">
        <v>4297</v>
      </c>
      <c r="V1308" s="6" t="s">
        <v>4298</v>
      </c>
      <c r="W1308" s="6"/>
      <c r="X1308" s="6"/>
      <c r="Y1308" s="6"/>
      <c r="Z1308" t="s">
        <v>4294</v>
      </c>
    </row>
    <row r="1309" spans="1:26">
      <c r="A1309" s="1">
        <v>44302</v>
      </c>
      <c r="B1309" s="2">
        <v>202104161319</v>
      </c>
      <c r="C1309" t="s">
        <v>18</v>
      </c>
      <c r="D1309" t="s">
        <v>5472</v>
      </c>
      <c r="E1309" t="s">
        <v>4296</v>
      </c>
      <c r="F1309" t="s">
        <v>19</v>
      </c>
      <c r="G1309" t="s">
        <v>1476</v>
      </c>
      <c r="H1309" s="3" t="s">
        <v>35</v>
      </c>
      <c r="I1309" t="s">
        <v>1384</v>
      </c>
      <c r="J1309" t="s">
        <v>1475</v>
      </c>
      <c r="K1309">
        <v>1</v>
      </c>
      <c r="L1309">
        <v>150</v>
      </c>
      <c r="N1309" t="s">
        <v>36</v>
      </c>
      <c r="P1309" s="6">
        <v>849</v>
      </c>
      <c r="Q1309" s="6" t="s">
        <v>1476</v>
      </c>
      <c r="R1309" s="6" t="s">
        <v>1477</v>
      </c>
      <c r="T1309" s="6">
        <v>113517</v>
      </c>
      <c r="U1309" s="6" t="s">
        <v>4297</v>
      </c>
      <c r="V1309" s="6" t="s">
        <v>4298</v>
      </c>
      <c r="W1309" s="6"/>
      <c r="X1309" s="6"/>
      <c r="Y1309" s="6"/>
      <c r="Z1309" t="s">
        <v>4294</v>
      </c>
    </row>
    <row r="1310" spans="1:26">
      <c r="A1310" s="1">
        <v>44302</v>
      </c>
      <c r="B1310" s="2">
        <v>202104161320</v>
      </c>
      <c r="C1310" t="s">
        <v>18</v>
      </c>
      <c r="D1310" t="s">
        <v>5473</v>
      </c>
      <c r="E1310" t="s">
        <v>4302</v>
      </c>
      <c r="F1310" t="s">
        <v>19</v>
      </c>
      <c r="G1310" t="s">
        <v>1476</v>
      </c>
      <c r="H1310" s="3" t="s">
        <v>21</v>
      </c>
      <c r="I1310" t="s">
        <v>1301</v>
      </c>
      <c r="J1310" t="s">
        <v>1475</v>
      </c>
      <c r="K1310">
        <v>2</v>
      </c>
      <c r="L1310">
        <v>227</v>
      </c>
      <c r="N1310" t="s">
        <v>22</v>
      </c>
      <c r="P1310" s="6">
        <v>1315</v>
      </c>
      <c r="Q1310" s="6" t="s">
        <v>1476</v>
      </c>
      <c r="R1310" s="6" t="s">
        <v>1477</v>
      </c>
      <c r="T1310" s="6">
        <v>967352</v>
      </c>
      <c r="U1310" s="6" t="s">
        <v>4303</v>
      </c>
      <c r="V1310" s="6" t="s">
        <v>4304</v>
      </c>
      <c r="W1310" s="6"/>
      <c r="X1310" s="6"/>
      <c r="Y1310" s="6"/>
      <c r="Z1310" t="s">
        <v>4300</v>
      </c>
    </row>
    <row r="1311" spans="1:26">
      <c r="A1311" s="1">
        <v>44302</v>
      </c>
      <c r="B1311" s="2">
        <v>202104161320</v>
      </c>
      <c r="C1311" t="s">
        <v>18</v>
      </c>
      <c r="D1311" t="s">
        <v>5473</v>
      </c>
      <c r="E1311" t="s">
        <v>4302</v>
      </c>
      <c r="F1311" t="s">
        <v>19</v>
      </c>
      <c r="G1311" t="s">
        <v>1476</v>
      </c>
      <c r="H1311" s="3" t="s">
        <v>33</v>
      </c>
      <c r="I1311" t="s">
        <v>1304</v>
      </c>
      <c r="J1311" t="s">
        <v>1475</v>
      </c>
      <c r="K1311">
        <v>1</v>
      </c>
      <c r="L1311">
        <v>113</v>
      </c>
      <c r="N1311" t="s">
        <v>34</v>
      </c>
      <c r="P1311" s="6">
        <v>1315</v>
      </c>
      <c r="Q1311" s="6" t="s">
        <v>1476</v>
      </c>
      <c r="R1311" s="6" t="s">
        <v>1477</v>
      </c>
      <c r="T1311" s="6">
        <v>967352</v>
      </c>
      <c r="U1311" s="6" t="s">
        <v>4303</v>
      </c>
      <c r="V1311" s="6" t="s">
        <v>4304</v>
      </c>
      <c r="W1311" s="6"/>
      <c r="X1311" s="6"/>
      <c r="Y1311" s="6"/>
      <c r="Z1311" t="s">
        <v>4300</v>
      </c>
    </row>
    <row r="1312" spans="1:26">
      <c r="A1312" s="1">
        <v>44302</v>
      </c>
      <c r="B1312" s="2">
        <v>202104161320</v>
      </c>
      <c r="C1312" t="s">
        <v>18</v>
      </c>
      <c r="D1312" t="s">
        <v>5473</v>
      </c>
      <c r="E1312" t="s">
        <v>4302</v>
      </c>
      <c r="F1312" t="s">
        <v>19</v>
      </c>
      <c r="G1312" t="s">
        <v>1476</v>
      </c>
      <c r="H1312" s="3" t="s">
        <v>420</v>
      </c>
      <c r="I1312" t="s">
        <v>1385</v>
      </c>
      <c r="J1312" t="s">
        <v>1475</v>
      </c>
      <c r="K1312">
        <v>2</v>
      </c>
      <c r="L1312">
        <v>266</v>
      </c>
      <c r="N1312" t="s">
        <v>941</v>
      </c>
      <c r="P1312" s="6">
        <v>1315</v>
      </c>
      <c r="Q1312" s="6" t="s">
        <v>1476</v>
      </c>
      <c r="R1312" s="6" t="s">
        <v>1477</v>
      </c>
      <c r="T1312" s="6">
        <v>967352</v>
      </c>
      <c r="U1312" s="6" t="s">
        <v>4303</v>
      </c>
      <c r="V1312" s="6" t="s">
        <v>4304</v>
      </c>
      <c r="W1312" s="6"/>
      <c r="X1312" s="6"/>
      <c r="Y1312" s="6"/>
      <c r="Z1312" t="s">
        <v>4300</v>
      </c>
    </row>
    <row r="1313" spans="1:26">
      <c r="A1313" s="1">
        <v>44302</v>
      </c>
      <c r="B1313" s="2">
        <v>202104161320</v>
      </c>
      <c r="C1313" t="s">
        <v>18</v>
      </c>
      <c r="D1313" t="s">
        <v>5473</v>
      </c>
      <c r="E1313" t="s">
        <v>4302</v>
      </c>
      <c r="F1313" t="s">
        <v>19</v>
      </c>
      <c r="G1313" t="s">
        <v>1476</v>
      </c>
      <c r="H1313" s="3">
        <v>4714781021029</v>
      </c>
      <c r="I1313" t="s">
        <v>1308</v>
      </c>
      <c r="J1313" t="s">
        <v>1475</v>
      </c>
      <c r="K1313">
        <v>1</v>
      </c>
      <c r="L1313">
        <v>133</v>
      </c>
      <c r="N1313" t="s">
        <v>940</v>
      </c>
      <c r="P1313" s="6">
        <v>1315</v>
      </c>
      <c r="Q1313" s="6" t="s">
        <v>1476</v>
      </c>
      <c r="R1313" s="6" t="s">
        <v>1477</v>
      </c>
      <c r="T1313" s="6">
        <v>967352</v>
      </c>
      <c r="U1313" s="6" t="s">
        <v>4303</v>
      </c>
      <c r="V1313" s="6" t="s">
        <v>4304</v>
      </c>
      <c r="W1313" s="6"/>
      <c r="X1313" s="6"/>
      <c r="Y1313" s="6"/>
      <c r="Z1313" t="s">
        <v>4300</v>
      </c>
    </row>
    <row r="1314" spans="1:26">
      <c r="A1314" s="1">
        <v>44302</v>
      </c>
      <c r="B1314" s="2">
        <v>202104161320</v>
      </c>
      <c r="C1314" t="s">
        <v>18</v>
      </c>
      <c r="D1314" t="s">
        <v>5473</v>
      </c>
      <c r="E1314" t="s">
        <v>4302</v>
      </c>
      <c r="F1314" t="s">
        <v>19</v>
      </c>
      <c r="G1314" t="s">
        <v>1476</v>
      </c>
      <c r="H1314" s="3">
        <v>4714781021012</v>
      </c>
      <c r="I1314" t="s">
        <v>1308</v>
      </c>
      <c r="J1314" t="s">
        <v>1475</v>
      </c>
      <c r="K1314">
        <v>2</v>
      </c>
      <c r="L1314">
        <v>266</v>
      </c>
      <c r="N1314" t="s">
        <v>939</v>
      </c>
      <c r="P1314" s="6">
        <v>1315</v>
      </c>
      <c r="Q1314" s="6" t="s">
        <v>1476</v>
      </c>
      <c r="R1314" s="6" t="s">
        <v>1477</v>
      </c>
      <c r="T1314" s="6">
        <v>967352</v>
      </c>
      <c r="U1314" s="6" t="s">
        <v>4303</v>
      </c>
      <c r="V1314" s="6" t="s">
        <v>4304</v>
      </c>
      <c r="W1314" s="6"/>
      <c r="X1314" s="6"/>
      <c r="Y1314" s="6"/>
      <c r="Z1314" t="s">
        <v>4300</v>
      </c>
    </row>
    <row r="1315" spans="1:26">
      <c r="A1315" s="1">
        <v>44302</v>
      </c>
      <c r="B1315" s="2">
        <v>202104161320</v>
      </c>
      <c r="C1315" t="s">
        <v>18</v>
      </c>
      <c r="D1315" t="s">
        <v>5473</v>
      </c>
      <c r="E1315" t="s">
        <v>4302</v>
      </c>
      <c r="F1315" t="s">
        <v>19</v>
      </c>
      <c r="G1315" t="s">
        <v>1476</v>
      </c>
      <c r="H1315" s="3" t="s">
        <v>420</v>
      </c>
      <c r="I1315" t="s">
        <v>1385</v>
      </c>
      <c r="J1315" t="s">
        <v>1475</v>
      </c>
      <c r="K1315">
        <v>1</v>
      </c>
      <c r="L1315">
        <v>133</v>
      </c>
      <c r="N1315" t="s">
        <v>941</v>
      </c>
      <c r="P1315" s="6">
        <v>1315</v>
      </c>
      <c r="Q1315" s="6" t="s">
        <v>1476</v>
      </c>
      <c r="R1315" s="6" t="s">
        <v>1477</v>
      </c>
      <c r="T1315" s="6">
        <v>967352</v>
      </c>
      <c r="U1315" s="6" t="s">
        <v>4303</v>
      </c>
      <c r="V1315" s="6" t="s">
        <v>4304</v>
      </c>
      <c r="W1315" s="6"/>
      <c r="X1315" s="6"/>
      <c r="Y1315" s="6"/>
      <c r="Z1315" t="s">
        <v>4300</v>
      </c>
    </row>
    <row r="1316" spans="1:26">
      <c r="A1316" s="1">
        <v>44302</v>
      </c>
      <c r="B1316" s="2">
        <v>202104161320</v>
      </c>
      <c r="C1316" t="s">
        <v>18</v>
      </c>
      <c r="D1316" t="s">
        <v>5473</v>
      </c>
      <c r="E1316" t="s">
        <v>4302</v>
      </c>
      <c r="F1316" t="s">
        <v>19</v>
      </c>
      <c r="G1316" t="s">
        <v>1476</v>
      </c>
      <c r="H1316" s="3">
        <v>4714781021227</v>
      </c>
      <c r="I1316" t="s">
        <v>859</v>
      </c>
      <c r="J1316" t="s">
        <v>425</v>
      </c>
      <c r="K1316">
        <v>1</v>
      </c>
      <c r="L1316">
        <v>59</v>
      </c>
      <c r="N1316" t="s">
        <v>2465</v>
      </c>
      <c r="P1316" s="6">
        <v>1315</v>
      </c>
      <c r="Q1316" s="6" t="s">
        <v>1476</v>
      </c>
      <c r="R1316" s="6" t="s">
        <v>1477</v>
      </c>
      <c r="T1316" s="6">
        <v>967352</v>
      </c>
      <c r="U1316" s="6" t="s">
        <v>4303</v>
      </c>
      <c r="V1316" s="6" t="s">
        <v>4304</v>
      </c>
      <c r="W1316" s="6"/>
      <c r="X1316" s="6"/>
      <c r="Y1316" s="6"/>
      <c r="Z1316" t="s">
        <v>4300</v>
      </c>
    </row>
    <row r="1317" spans="1:26">
      <c r="A1317" s="1">
        <v>44302</v>
      </c>
      <c r="B1317" s="2">
        <v>202104161320</v>
      </c>
      <c r="C1317" t="s">
        <v>18</v>
      </c>
      <c r="D1317" t="s">
        <v>5473</v>
      </c>
      <c r="E1317" t="s">
        <v>4302</v>
      </c>
      <c r="F1317" t="s">
        <v>19</v>
      </c>
      <c r="G1317" t="s">
        <v>1476</v>
      </c>
      <c r="H1317" s="3">
        <v>4714781021234</v>
      </c>
      <c r="I1317" t="s">
        <v>1385</v>
      </c>
      <c r="J1317" t="s">
        <v>425</v>
      </c>
      <c r="K1317">
        <v>1</v>
      </c>
      <c r="L1317">
        <v>59</v>
      </c>
      <c r="N1317" t="s">
        <v>2412</v>
      </c>
      <c r="P1317" s="6">
        <v>1315</v>
      </c>
      <c r="Q1317" s="6" t="s">
        <v>1476</v>
      </c>
      <c r="R1317" s="6" t="s">
        <v>1477</v>
      </c>
      <c r="T1317" s="6">
        <v>967352</v>
      </c>
      <c r="U1317" s="6" t="s">
        <v>4303</v>
      </c>
      <c r="V1317" s="6" t="s">
        <v>4304</v>
      </c>
      <c r="W1317" s="6"/>
      <c r="X1317" s="6"/>
      <c r="Y1317" s="6"/>
      <c r="Z1317" t="s">
        <v>4300</v>
      </c>
    </row>
    <row r="1318" spans="1:26">
      <c r="A1318" s="1">
        <v>44302</v>
      </c>
      <c r="B1318" s="2">
        <v>202104161320</v>
      </c>
      <c r="C1318" t="s">
        <v>18</v>
      </c>
      <c r="D1318" t="s">
        <v>5473</v>
      </c>
      <c r="E1318" t="s">
        <v>4302</v>
      </c>
      <c r="F1318" t="s">
        <v>19</v>
      </c>
      <c r="G1318" t="s">
        <v>1476</v>
      </c>
      <c r="H1318" s="3">
        <v>4714781021241</v>
      </c>
      <c r="I1318" t="s">
        <v>859</v>
      </c>
      <c r="J1318" t="s">
        <v>425</v>
      </c>
      <c r="K1318">
        <v>1</v>
      </c>
      <c r="L1318">
        <v>59</v>
      </c>
      <c r="N1318" t="s">
        <v>2417</v>
      </c>
      <c r="P1318" s="6">
        <v>1315</v>
      </c>
      <c r="Q1318" s="6" t="s">
        <v>1476</v>
      </c>
      <c r="R1318" s="6" t="s">
        <v>1477</v>
      </c>
      <c r="T1318" s="6">
        <v>967352</v>
      </c>
      <c r="U1318" s="6" t="s">
        <v>4303</v>
      </c>
      <c r="V1318" s="6" t="s">
        <v>4304</v>
      </c>
      <c r="W1318" s="6"/>
      <c r="X1318" s="6"/>
      <c r="Y1318" s="6"/>
      <c r="Z1318" t="s">
        <v>4300</v>
      </c>
    </row>
    <row r="1319" spans="1:26">
      <c r="A1319" s="1">
        <v>44302</v>
      </c>
      <c r="B1319" s="2">
        <v>202104161320</v>
      </c>
      <c r="C1319" t="s">
        <v>18</v>
      </c>
      <c r="D1319" t="s">
        <v>5473</v>
      </c>
      <c r="E1319" t="s">
        <v>4302</v>
      </c>
      <c r="F1319" t="s">
        <v>19</v>
      </c>
      <c r="G1319" t="s">
        <v>1476</v>
      </c>
      <c r="H1319" s="3" t="s">
        <v>1740</v>
      </c>
      <c r="J1319" t="s">
        <v>425</v>
      </c>
      <c r="K1319">
        <v>1</v>
      </c>
      <c r="L1319">
        <v>0</v>
      </c>
      <c r="N1319" t="s">
        <v>1741</v>
      </c>
      <c r="P1319" s="6">
        <v>1315</v>
      </c>
      <c r="Q1319" s="6" t="s">
        <v>1476</v>
      </c>
      <c r="R1319" s="6" t="s">
        <v>1477</v>
      </c>
      <c r="T1319" s="6">
        <v>967352</v>
      </c>
      <c r="U1319" s="6" t="s">
        <v>4303</v>
      </c>
      <c r="V1319" s="6" t="s">
        <v>4304</v>
      </c>
      <c r="W1319" s="6"/>
      <c r="X1319" s="6"/>
      <c r="Y1319" s="6"/>
      <c r="Z1319" t="s">
        <v>4300</v>
      </c>
    </row>
    <row r="1320" spans="1:26">
      <c r="A1320" s="1">
        <v>44302</v>
      </c>
      <c r="B1320" s="2">
        <v>202104161321</v>
      </c>
      <c r="C1320" t="s">
        <v>18</v>
      </c>
      <c r="D1320" t="s">
        <v>5474</v>
      </c>
      <c r="E1320" t="s">
        <v>4308</v>
      </c>
      <c r="F1320" t="s">
        <v>19</v>
      </c>
      <c r="G1320" t="s">
        <v>1476</v>
      </c>
      <c r="H1320" s="3">
        <v>4714781020770</v>
      </c>
      <c r="I1320" t="s">
        <v>865</v>
      </c>
      <c r="J1320" t="s">
        <v>425</v>
      </c>
      <c r="K1320">
        <v>1</v>
      </c>
      <c r="L1320">
        <v>149</v>
      </c>
      <c r="N1320" t="s">
        <v>1555</v>
      </c>
      <c r="P1320" s="6">
        <v>1046</v>
      </c>
      <c r="Q1320" s="6" t="s">
        <v>1476</v>
      </c>
      <c r="R1320" s="6" t="s">
        <v>1477</v>
      </c>
      <c r="T1320" s="6">
        <v>185822</v>
      </c>
      <c r="U1320" s="6" t="s">
        <v>4309</v>
      </c>
      <c r="V1320" s="6" t="s">
        <v>4310</v>
      </c>
      <c r="W1320" s="6"/>
      <c r="X1320" s="6"/>
      <c r="Y1320" s="6"/>
      <c r="Z1320" t="s">
        <v>4306</v>
      </c>
    </row>
    <row r="1321" spans="1:26">
      <c r="A1321" s="1">
        <v>44302</v>
      </c>
      <c r="B1321" s="2">
        <v>202104161321</v>
      </c>
      <c r="C1321" t="s">
        <v>18</v>
      </c>
      <c r="D1321" t="s">
        <v>5474</v>
      </c>
      <c r="E1321" t="s">
        <v>4308</v>
      </c>
      <c r="F1321" t="s">
        <v>19</v>
      </c>
      <c r="G1321" t="s">
        <v>1476</v>
      </c>
      <c r="H1321" s="3">
        <v>4714781020282</v>
      </c>
      <c r="I1321" t="s">
        <v>2424</v>
      </c>
      <c r="J1321" t="s">
        <v>425</v>
      </c>
      <c r="K1321">
        <v>1</v>
      </c>
      <c r="L1321">
        <v>299</v>
      </c>
      <c r="N1321" t="s">
        <v>1913</v>
      </c>
      <c r="P1321" s="6">
        <v>1046</v>
      </c>
      <c r="Q1321" s="6" t="s">
        <v>1476</v>
      </c>
      <c r="R1321" s="6" t="s">
        <v>1477</v>
      </c>
      <c r="T1321" s="6">
        <v>185822</v>
      </c>
      <c r="U1321" s="6" t="s">
        <v>4309</v>
      </c>
      <c r="V1321" s="6" t="s">
        <v>4310</v>
      </c>
      <c r="W1321" s="6"/>
      <c r="X1321" s="6"/>
      <c r="Y1321" s="6"/>
      <c r="Z1321" t="s">
        <v>4306</v>
      </c>
    </row>
    <row r="1322" spans="1:26">
      <c r="A1322" s="1">
        <v>44302</v>
      </c>
      <c r="B1322" s="2">
        <v>202104161321</v>
      </c>
      <c r="C1322" t="s">
        <v>18</v>
      </c>
      <c r="D1322" t="s">
        <v>5474</v>
      </c>
      <c r="E1322" t="s">
        <v>4308</v>
      </c>
      <c r="F1322" t="s">
        <v>19</v>
      </c>
      <c r="G1322" t="s">
        <v>1476</v>
      </c>
      <c r="H1322" s="3">
        <v>4714781024730</v>
      </c>
      <c r="I1322" t="s">
        <v>1230</v>
      </c>
      <c r="J1322" t="s">
        <v>425</v>
      </c>
      <c r="K1322">
        <v>1</v>
      </c>
      <c r="L1322">
        <v>299</v>
      </c>
      <c r="N1322" t="s">
        <v>1500</v>
      </c>
      <c r="P1322" s="6">
        <v>1046</v>
      </c>
      <c r="Q1322" s="6" t="s">
        <v>1476</v>
      </c>
      <c r="R1322" s="6" t="s">
        <v>1477</v>
      </c>
      <c r="T1322" s="6">
        <v>185822</v>
      </c>
      <c r="U1322" s="6" t="s">
        <v>4309</v>
      </c>
      <c r="V1322" s="6" t="s">
        <v>4310</v>
      </c>
      <c r="W1322" s="6"/>
      <c r="X1322" s="6"/>
      <c r="Y1322" s="6"/>
      <c r="Z1322" t="s">
        <v>4306</v>
      </c>
    </row>
    <row r="1323" spans="1:26">
      <c r="A1323" s="1">
        <v>44302</v>
      </c>
      <c r="B1323" s="2">
        <v>202104161321</v>
      </c>
      <c r="C1323" t="s">
        <v>18</v>
      </c>
      <c r="D1323" t="s">
        <v>5474</v>
      </c>
      <c r="E1323" t="s">
        <v>4308</v>
      </c>
      <c r="F1323" t="s">
        <v>19</v>
      </c>
      <c r="G1323" t="s">
        <v>1476</v>
      </c>
      <c r="H1323" s="3">
        <v>4714781024716</v>
      </c>
      <c r="I1323" t="s">
        <v>1230</v>
      </c>
      <c r="J1323" t="s">
        <v>425</v>
      </c>
      <c r="K1323">
        <v>1</v>
      </c>
      <c r="L1323">
        <v>299</v>
      </c>
      <c r="N1323" t="s">
        <v>1515</v>
      </c>
      <c r="P1323" s="6">
        <v>1046</v>
      </c>
      <c r="Q1323" s="6" t="s">
        <v>1476</v>
      </c>
      <c r="R1323" s="6" t="s">
        <v>1477</v>
      </c>
      <c r="T1323" s="6">
        <v>185822</v>
      </c>
      <c r="U1323" s="6" t="s">
        <v>4309</v>
      </c>
      <c r="V1323" s="6" t="s">
        <v>4310</v>
      </c>
      <c r="W1323" s="6"/>
      <c r="X1323" s="6"/>
      <c r="Y1323" s="6"/>
      <c r="Z1323" t="s">
        <v>4306</v>
      </c>
    </row>
    <row r="1324" spans="1:26">
      <c r="A1324" s="1">
        <v>44302</v>
      </c>
      <c r="B1324" s="2">
        <v>202104161321</v>
      </c>
      <c r="C1324" t="s">
        <v>18</v>
      </c>
      <c r="D1324" t="s">
        <v>5474</v>
      </c>
      <c r="E1324" t="s">
        <v>4308</v>
      </c>
      <c r="F1324" t="s">
        <v>19</v>
      </c>
      <c r="G1324" t="s">
        <v>1476</v>
      </c>
      <c r="H1324" s="3" t="s">
        <v>1887</v>
      </c>
      <c r="J1324" t="s">
        <v>425</v>
      </c>
      <c r="K1324">
        <v>1</v>
      </c>
      <c r="L1324">
        <v>0</v>
      </c>
      <c r="N1324" t="s">
        <v>1888</v>
      </c>
      <c r="P1324" s="6">
        <v>1046</v>
      </c>
      <c r="Q1324" s="6" t="s">
        <v>1476</v>
      </c>
      <c r="R1324" s="6" t="s">
        <v>1477</v>
      </c>
      <c r="T1324" s="6">
        <v>185822</v>
      </c>
      <c r="U1324" s="6" t="s">
        <v>4309</v>
      </c>
      <c r="V1324" s="6" t="s">
        <v>4310</v>
      </c>
      <c r="W1324" s="6"/>
      <c r="X1324" s="6"/>
      <c r="Y1324" s="6"/>
      <c r="Z1324" t="s">
        <v>4306</v>
      </c>
    </row>
    <row r="1325" spans="1:26">
      <c r="A1325" s="1">
        <v>44302</v>
      </c>
      <c r="B1325" s="2">
        <v>202104161322</v>
      </c>
      <c r="C1325" t="s">
        <v>18</v>
      </c>
      <c r="D1325" t="s">
        <v>5475</v>
      </c>
      <c r="E1325" t="s">
        <v>4314</v>
      </c>
      <c r="F1325" t="s">
        <v>19</v>
      </c>
      <c r="G1325" t="s">
        <v>1940</v>
      </c>
      <c r="H1325" s="3">
        <v>4714781020541</v>
      </c>
      <c r="I1325" t="s">
        <v>1169</v>
      </c>
      <c r="J1325" t="s">
        <v>425</v>
      </c>
      <c r="K1325">
        <v>1</v>
      </c>
      <c r="L1325">
        <v>300</v>
      </c>
      <c r="N1325" t="s">
        <v>1493</v>
      </c>
      <c r="P1325" s="6">
        <v>360</v>
      </c>
      <c r="Q1325" s="6" t="s">
        <v>1940</v>
      </c>
      <c r="R1325" s="6" t="s">
        <v>1495</v>
      </c>
      <c r="T1325" s="6"/>
      <c r="U1325" s="6"/>
      <c r="V1325" s="6"/>
      <c r="W1325" s="6">
        <v>908</v>
      </c>
      <c r="X1325" s="6" t="s">
        <v>4315</v>
      </c>
      <c r="Y1325" s="6"/>
      <c r="Z1325" t="s">
        <v>4312</v>
      </c>
    </row>
    <row r="1326" spans="1:26">
      <c r="A1326" s="1">
        <v>44302</v>
      </c>
      <c r="B1326" s="2">
        <v>202104161322</v>
      </c>
      <c r="C1326" t="s">
        <v>18</v>
      </c>
      <c r="D1326" t="s">
        <v>5475</v>
      </c>
      <c r="E1326" t="s">
        <v>4314</v>
      </c>
      <c r="F1326" t="s">
        <v>19</v>
      </c>
      <c r="G1326" t="s">
        <v>1940</v>
      </c>
      <c r="H1326" s="3" t="s">
        <v>1474</v>
      </c>
      <c r="J1326" t="s">
        <v>1475</v>
      </c>
      <c r="K1326">
        <v>1</v>
      </c>
      <c r="L1326">
        <v>60</v>
      </c>
      <c r="P1326" s="6"/>
      <c r="Q1326" s="6"/>
      <c r="R1326" s="6"/>
      <c r="T1326" s="6"/>
      <c r="U1326" s="6"/>
      <c r="V1326" s="6"/>
      <c r="W1326" s="6"/>
      <c r="X1326" s="6"/>
      <c r="Y1326" s="6"/>
      <c r="Z1326"/>
    </row>
    <row r="1327" spans="1:26">
      <c r="A1327" s="1">
        <v>44302</v>
      </c>
      <c r="B1327" s="2">
        <v>202104161323</v>
      </c>
      <c r="C1327" t="s">
        <v>18</v>
      </c>
      <c r="D1327" t="s">
        <v>5476</v>
      </c>
      <c r="E1327" t="s">
        <v>4319</v>
      </c>
      <c r="F1327" t="s">
        <v>19</v>
      </c>
      <c r="G1327" t="s">
        <v>1940</v>
      </c>
      <c r="H1327" s="3">
        <v>4714781021463</v>
      </c>
      <c r="I1327" t="s">
        <v>1301</v>
      </c>
      <c r="J1327" t="s">
        <v>425</v>
      </c>
      <c r="K1327">
        <v>1</v>
      </c>
      <c r="L1327">
        <v>28</v>
      </c>
      <c r="N1327" t="s">
        <v>3102</v>
      </c>
      <c r="P1327" s="6">
        <v>1932</v>
      </c>
      <c r="Q1327" s="6" t="s">
        <v>1940</v>
      </c>
      <c r="R1327" s="6" t="s">
        <v>1495</v>
      </c>
      <c r="T1327" s="6"/>
      <c r="U1327" s="6"/>
      <c r="V1327" s="6"/>
      <c r="W1327" s="6">
        <v>300</v>
      </c>
      <c r="X1327" s="6" t="s">
        <v>4320</v>
      </c>
      <c r="Y1327" s="6"/>
      <c r="Z1327" t="s">
        <v>4317</v>
      </c>
    </row>
    <row r="1328" spans="1:26">
      <c r="A1328" s="1">
        <v>44302</v>
      </c>
      <c r="B1328" s="2">
        <v>202104161323</v>
      </c>
      <c r="C1328" t="s">
        <v>18</v>
      </c>
      <c r="D1328" t="s">
        <v>5476</v>
      </c>
      <c r="E1328" t="s">
        <v>4319</v>
      </c>
      <c r="F1328" t="s">
        <v>19</v>
      </c>
      <c r="G1328" t="s">
        <v>1940</v>
      </c>
      <c r="H1328" s="3">
        <v>4714781020817</v>
      </c>
      <c r="I1328" t="s">
        <v>859</v>
      </c>
      <c r="J1328" t="s">
        <v>425</v>
      </c>
      <c r="K1328">
        <v>1</v>
      </c>
      <c r="L1328">
        <v>128</v>
      </c>
      <c r="N1328" t="s">
        <v>1967</v>
      </c>
      <c r="P1328" s="6">
        <v>1932</v>
      </c>
      <c r="Q1328" s="6" t="s">
        <v>1940</v>
      </c>
      <c r="R1328" s="6" t="s">
        <v>1495</v>
      </c>
      <c r="T1328" s="6"/>
      <c r="U1328" s="6"/>
      <c r="V1328" s="6"/>
      <c r="W1328" s="6">
        <v>300</v>
      </c>
      <c r="X1328" s="6" t="s">
        <v>4320</v>
      </c>
      <c r="Y1328" s="6"/>
      <c r="Z1328" t="s">
        <v>4317</v>
      </c>
    </row>
    <row r="1329" spans="1:26">
      <c r="A1329" s="1">
        <v>44302</v>
      </c>
      <c r="B1329" s="2">
        <v>202104161323</v>
      </c>
      <c r="C1329" t="s">
        <v>18</v>
      </c>
      <c r="D1329" t="s">
        <v>5476</v>
      </c>
      <c r="E1329" t="s">
        <v>4319</v>
      </c>
      <c r="F1329" t="s">
        <v>19</v>
      </c>
      <c r="G1329" t="s">
        <v>1940</v>
      </c>
      <c r="H1329" s="3" t="s">
        <v>25</v>
      </c>
      <c r="I1329" t="s">
        <v>1301</v>
      </c>
      <c r="J1329" t="s">
        <v>1475</v>
      </c>
      <c r="K1329">
        <v>2</v>
      </c>
      <c r="L1329">
        <v>592</v>
      </c>
      <c r="N1329" t="s">
        <v>26</v>
      </c>
      <c r="P1329" s="6">
        <v>1932</v>
      </c>
      <c r="Q1329" s="6" t="s">
        <v>1940</v>
      </c>
      <c r="R1329" s="6" t="s">
        <v>1495</v>
      </c>
      <c r="T1329" s="6"/>
      <c r="U1329" s="6"/>
      <c r="V1329" s="6"/>
      <c r="W1329" s="6">
        <v>300</v>
      </c>
      <c r="X1329" s="6" t="s">
        <v>4320</v>
      </c>
      <c r="Y1329" s="6"/>
      <c r="Z1329" t="s">
        <v>4317</v>
      </c>
    </row>
    <row r="1330" spans="1:26">
      <c r="A1330" s="1">
        <v>44302</v>
      </c>
      <c r="B1330" s="2">
        <v>202104161323</v>
      </c>
      <c r="C1330" t="s">
        <v>18</v>
      </c>
      <c r="D1330" t="s">
        <v>5476</v>
      </c>
      <c r="E1330" t="s">
        <v>4319</v>
      </c>
      <c r="F1330" t="s">
        <v>19</v>
      </c>
      <c r="G1330" t="s">
        <v>1940</v>
      </c>
      <c r="H1330" s="3" t="s">
        <v>27</v>
      </c>
      <c r="I1330" t="s">
        <v>1230</v>
      </c>
      <c r="J1330" t="s">
        <v>1475</v>
      </c>
      <c r="K1330">
        <v>2</v>
      </c>
      <c r="L1330">
        <v>592</v>
      </c>
      <c r="N1330" t="s">
        <v>28</v>
      </c>
      <c r="P1330" s="6">
        <v>1932</v>
      </c>
      <c r="Q1330" s="6" t="s">
        <v>1940</v>
      </c>
      <c r="R1330" s="6" t="s">
        <v>1495</v>
      </c>
      <c r="T1330" s="6"/>
      <c r="U1330" s="6"/>
      <c r="V1330" s="6"/>
      <c r="W1330" s="6">
        <v>300</v>
      </c>
      <c r="X1330" s="6" t="s">
        <v>4320</v>
      </c>
      <c r="Y1330" s="6"/>
      <c r="Z1330" t="s">
        <v>4317</v>
      </c>
    </row>
    <row r="1331" spans="1:26">
      <c r="A1331" s="1">
        <v>44302</v>
      </c>
      <c r="B1331" s="2">
        <v>202104161323</v>
      </c>
      <c r="C1331" t="s">
        <v>18</v>
      </c>
      <c r="D1331" t="s">
        <v>5476</v>
      </c>
      <c r="E1331" t="s">
        <v>4319</v>
      </c>
      <c r="F1331" t="s">
        <v>19</v>
      </c>
      <c r="G1331" t="s">
        <v>1940</v>
      </c>
      <c r="H1331" s="3" t="s">
        <v>23</v>
      </c>
      <c r="I1331" t="s">
        <v>1230</v>
      </c>
      <c r="J1331" t="s">
        <v>1475</v>
      </c>
      <c r="K1331">
        <v>2</v>
      </c>
      <c r="L1331">
        <v>592</v>
      </c>
      <c r="N1331" t="s">
        <v>24</v>
      </c>
      <c r="P1331" s="6">
        <v>1932</v>
      </c>
      <c r="Q1331" s="6" t="s">
        <v>1940</v>
      </c>
      <c r="R1331" s="6" t="s">
        <v>1495</v>
      </c>
      <c r="T1331" s="6"/>
      <c r="U1331" s="6"/>
      <c r="V1331" s="6"/>
      <c r="W1331" s="6">
        <v>300</v>
      </c>
      <c r="X1331" s="6" t="s">
        <v>4320</v>
      </c>
      <c r="Y1331" s="6"/>
      <c r="Z1331" t="s">
        <v>4317</v>
      </c>
    </row>
    <row r="1332" spans="1:26">
      <c r="A1332" s="1">
        <v>44302</v>
      </c>
      <c r="B1332" s="2">
        <v>202104161323</v>
      </c>
      <c r="C1332" t="s">
        <v>18</v>
      </c>
      <c r="D1332" t="s">
        <v>5476</v>
      </c>
      <c r="E1332" t="s">
        <v>4319</v>
      </c>
      <c r="F1332" t="s">
        <v>19</v>
      </c>
      <c r="G1332" t="s">
        <v>1940</v>
      </c>
      <c r="H1332" s="3" t="s">
        <v>1887</v>
      </c>
      <c r="J1332" t="s">
        <v>425</v>
      </c>
      <c r="K1332">
        <v>1</v>
      </c>
      <c r="L1332">
        <v>0</v>
      </c>
      <c r="N1332" t="s">
        <v>1888</v>
      </c>
      <c r="P1332" s="6">
        <v>1932</v>
      </c>
      <c r="Q1332" s="6" t="s">
        <v>1940</v>
      </c>
      <c r="R1332" s="6" t="s">
        <v>1495</v>
      </c>
      <c r="T1332" s="6"/>
      <c r="U1332" s="6"/>
      <c r="V1332" s="6"/>
      <c r="W1332" s="6">
        <v>300</v>
      </c>
      <c r="X1332" s="6" t="s">
        <v>4320</v>
      </c>
      <c r="Y1332" s="6"/>
      <c r="Z1332" t="s">
        <v>4317</v>
      </c>
    </row>
    <row r="1333" spans="1:26">
      <c r="A1333" s="1">
        <v>44302</v>
      </c>
      <c r="B1333" s="2">
        <v>202104161323</v>
      </c>
      <c r="C1333" t="s">
        <v>18</v>
      </c>
      <c r="D1333" t="s">
        <v>5476</v>
      </c>
      <c r="E1333" t="s">
        <v>4319</v>
      </c>
      <c r="F1333" t="s">
        <v>19</v>
      </c>
      <c r="G1333" t="s">
        <v>1940</v>
      </c>
      <c r="H1333" s="3" t="s">
        <v>1740</v>
      </c>
      <c r="J1333" t="s">
        <v>425</v>
      </c>
      <c r="K1333">
        <v>1</v>
      </c>
      <c r="L1333">
        <v>0</v>
      </c>
      <c r="N1333" t="s">
        <v>1741</v>
      </c>
      <c r="P1333" s="6">
        <v>1932</v>
      </c>
      <c r="Q1333" s="6" t="s">
        <v>1940</v>
      </c>
      <c r="R1333" s="6" t="s">
        <v>1495</v>
      </c>
      <c r="T1333" s="6"/>
      <c r="U1333" s="6"/>
      <c r="V1333" s="6"/>
      <c r="W1333" s="6">
        <v>300</v>
      </c>
      <c r="X1333" s="6" t="s">
        <v>4320</v>
      </c>
      <c r="Y1333" s="6"/>
      <c r="Z1333" t="s">
        <v>4317</v>
      </c>
    </row>
    <row r="1334" spans="1:26">
      <c r="A1334" s="1">
        <v>44302</v>
      </c>
      <c r="B1334" s="2">
        <v>202104161323</v>
      </c>
      <c r="C1334" t="s">
        <v>18</v>
      </c>
      <c r="D1334" t="s">
        <v>5476</v>
      </c>
      <c r="E1334" t="s">
        <v>4319</v>
      </c>
      <c r="F1334" t="s">
        <v>19</v>
      </c>
      <c r="G1334" t="s">
        <v>1940</v>
      </c>
      <c r="H1334" s="3" t="s">
        <v>1887</v>
      </c>
      <c r="J1334" t="s">
        <v>425</v>
      </c>
      <c r="K1334">
        <v>1</v>
      </c>
      <c r="L1334">
        <v>0</v>
      </c>
      <c r="N1334" t="s">
        <v>1888</v>
      </c>
      <c r="P1334" s="6">
        <v>1932</v>
      </c>
      <c r="Q1334" s="6" t="s">
        <v>1940</v>
      </c>
      <c r="R1334" s="6" t="s">
        <v>1495</v>
      </c>
      <c r="T1334" s="6"/>
      <c r="U1334" s="6"/>
      <c r="V1334" s="6"/>
      <c r="W1334" s="6">
        <v>300</v>
      </c>
      <c r="X1334" s="6" t="s">
        <v>4320</v>
      </c>
      <c r="Y1334" s="6"/>
      <c r="Z1334" t="s">
        <v>4317</v>
      </c>
    </row>
    <row r="1335" spans="1:26">
      <c r="A1335" s="1">
        <v>44302</v>
      </c>
      <c r="B1335" s="2">
        <v>202104161324</v>
      </c>
      <c r="C1335" t="s">
        <v>18</v>
      </c>
      <c r="D1335" t="s">
        <v>5477</v>
      </c>
      <c r="E1335" t="s">
        <v>4324</v>
      </c>
      <c r="F1335" t="s">
        <v>19</v>
      </c>
      <c r="G1335" t="s">
        <v>1940</v>
      </c>
      <c r="H1335" s="3" t="s">
        <v>21</v>
      </c>
      <c r="I1335" t="s">
        <v>1301</v>
      </c>
      <c r="J1335" t="s">
        <v>1475</v>
      </c>
      <c r="K1335">
        <v>1</v>
      </c>
      <c r="L1335">
        <v>170</v>
      </c>
      <c r="N1335" t="s">
        <v>22</v>
      </c>
      <c r="P1335" s="6">
        <v>1036</v>
      </c>
      <c r="Q1335" s="6" t="s">
        <v>1940</v>
      </c>
      <c r="R1335" s="6" t="s">
        <v>1495</v>
      </c>
      <c r="T1335" s="6"/>
      <c r="U1335" s="6"/>
      <c r="V1335" s="6"/>
      <c r="W1335" s="6">
        <v>701</v>
      </c>
      <c r="X1335" s="6" t="s">
        <v>4326</v>
      </c>
      <c r="Y1335" s="6"/>
      <c r="Z1335" t="s">
        <v>4322</v>
      </c>
    </row>
    <row r="1336" spans="1:26">
      <c r="A1336" s="1">
        <v>44302</v>
      </c>
      <c r="B1336" s="2">
        <v>202104161324</v>
      </c>
      <c r="C1336" t="s">
        <v>18</v>
      </c>
      <c r="D1336" t="s">
        <v>5477</v>
      </c>
      <c r="E1336" t="s">
        <v>4324</v>
      </c>
      <c r="F1336" t="s">
        <v>19</v>
      </c>
      <c r="G1336" t="s">
        <v>1940</v>
      </c>
      <c r="H1336" s="3" t="s">
        <v>23</v>
      </c>
      <c r="I1336" t="s">
        <v>1230</v>
      </c>
      <c r="J1336" t="s">
        <v>1475</v>
      </c>
      <c r="K1336">
        <v>1</v>
      </c>
      <c r="L1336">
        <v>284</v>
      </c>
      <c r="N1336" t="s">
        <v>24</v>
      </c>
      <c r="P1336" s="6">
        <v>1036</v>
      </c>
      <c r="Q1336" s="6" t="s">
        <v>1940</v>
      </c>
      <c r="R1336" s="6" t="s">
        <v>1495</v>
      </c>
      <c r="T1336" s="6"/>
      <c r="U1336" s="6"/>
      <c r="V1336" s="6"/>
      <c r="W1336" s="6">
        <v>701</v>
      </c>
      <c r="X1336" s="6" t="s">
        <v>4326</v>
      </c>
      <c r="Y1336" s="6"/>
      <c r="Z1336" t="s">
        <v>4322</v>
      </c>
    </row>
    <row r="1337" spans="1:26">
      <c r="A1337" s="1">
        <v>44302</v>
      </c>
      <c r="B1337" s="2">
        <v>202104161324</v>
      </c>
      <c r="C1337" t="s">
        <v>18</v>
      </c>
      <c r="D1337" t="s">
        <v>5477</v>
      </c>
      <c r="E1337" t="s">
        <v>4324</v>
      </c>
      <c r="F1337" t="s">
        <v>19</v>
      </c>
      <c r="G1337" t="s">
        <v>1940</v>
      </c>
      <c r="H1337" s="3" t="s">
        <v>27</v>
      </c>
      <c r="I1337" t="s">
        <v>1230</v>
      </c>
      <c r="J1337" t="s">
        <v>1475</v>
      </c>
      <c r="K1337">
        <v>1</v>
      </c>
      <c r="L1337">
        <v>284</v>
      </c>
      <c r="N1337" t="s">
        <v>28</v>
      </c>
      <c r="P1337" s="6">
        <v>1036</v>
      </c>
      <c r="Q1337" s="6" t="s">
        <v>1940</v>
      </c>
      <c r="R1337" s="6" t="s">
        <v>1495</v>
      </c>
      <c r="T1337" s="6"/>
      <c r="U1337" s="6"/>
      <c r="V1337" s="6"/>
      <c r="W1337" s="6">
        <v>701</v>
      </c>
      <c r="X1337" s="6" t="s">
        <v>4326</v>
      </c>
      <c r="Y1337" s="6"/>
      <c r="Z1337" t="s">
        <v>4322</v>
      </c>
    </row>
    <row r="1338" spans="1:26">
      <c r="A1338" s="1">
        <v>44302</v>
      </c>
      <c r="B1338" s="2">
        <v>202104161324</v>
      </c>
      <c r="C1338" t="s">
        <v>18</v>
      </c>
      <c r="D1338" t="s">
        <v>5477</v>
      </c>
      <c r="E1338" t="s">
        <v>4324</v>
      </c>
      <c r="F1338" t="s">
        <v>19</v>
      </c>
      <c r="G1338" t="s">
        <v>1940</v>
      </c>
      <c r="H1338" s="3">
        <v>4714781021227</v>
      </c>
      <c r="I1338" t="s">
        <v>859</v>
      </c>
      <c r="J1338" t="s">
        <v>1475</v>
      </c>
      <c r="K1338">
        <v>1</v>
      </c>
      <c r="L1338">
        <v>66</v>
      </c>
      <c r="N1338" t="s">
        <v>862</v>
      </c>
      <c r="P1338" s="6">
        <v>1036</v>
      </c>
      <c r="Q1338" s="6" t="s">
        <v>1940</v>
      </c>
      <c r="R1338" s="6" t="s">
        <v>1495</v>
      </c>
      <c r="T1338" s="6"/>
      <c r="U1338" s="6"/>
      <c r="V1338" s="6"/>
      <c r="W1338" s="6">
        <v>701</v>
      </c>
      <c r="X1338" s="6" t="s">
        <v>4326</v>
      </c>
      <c r="Y1338" s="6"/>
      <c r="Z1338" t="s">
        <v>4322</v>
      </c>
    </row>
    <row r="1339" spans="1:26">
      <c r="A1339" s="1">
        <v>44302</v>
      </c>
      <c r="B1339" s="2">
        <v>202104161324</v>
      </c>
      <c r="C1339" t="s">
        <v>18</v>
      </c>
      <c r="D1339" t="s">
        <v>5477</v>
      </c>
      <c r="E1339" t="s">
        <v>4324</v>
      </c>
      <c r="F1339" t="s">
        <v>19</v>
      </c>
      <c r="G1339" t="s">
        <v>1940</v>
      </c>
      <c r="H1339" s="3">
        <v>4714781021234</v>
      </c>
      <c r="I1339" t="s">
        <v>1385</v>
      </c>
      <c r="J1339" t="s">
        <v>1475</v>
      </c>
      <c r="K1339">
        <v>1</v>
      </c>
      <c r="L1339">
        <v>66</v>
      </c>
      <c r="N1339" t="s">
        <v>864</v>
      </c>
      <c r="P1339" s="6">
        <v>1036</v>
      </c>
      <c r="Q1339" s="6" t="s">
        <v>1940</v>
      </c>
      <c r="R1339" s="6" t="s">
        <v>1495</v>
      </c>
      <c r="T1339" s="6"/>
      <c r="U1339" s="6"/>
      <c r="V1339" s="6"/>
      <c r="W1339" s="6">
        <v>701</v>
      </c>
      <c r="X1339" s="6" t="s">
        <v>4326</v>
      </c>
      <c r="Y1339" s="6"/>
      <c r="Z1339" t="s">
        <v>4322</v>
      </c>
    </row>
    <row r="1340" spans="1:26">
      <c r="A1340" s="1">
        <v>44302</v>
      </c>
      <c r="B1340" s="2">
        <v>202104161324</v>
      </c>
      <c r="C1340" t="s">
        <v>18</v>
      </c>
      <c r="D1340" t="s">
        <v>5477</v>
      </c>
      <c r="E1340" t="s">
        <v>4324</v>
      </c>
      <c r="F1340" t="s">
        <v>19</v>
      </c>
      <c r="G1340" t="s">
        <v>1940</v>
      </c>
      <c r="H1340" s="3">
        <v>4714781021241</v>
      </c>
      <c r="I1340" t="s">
        <v>859</v>
      </c>
      <c r="J1340" t="s">
        <v>1475</v>
      </c>
      <c r="K1340">
        <v>1</v>
      </c>
      <c r="L1340">
        <v>67</v>
      </c>
      <c r="N1340" t="s">
        <v>867</v>
      </c>
      <c r="P1340" s="6">
        <v>1036</v>
      </c>
      <c r="Q1340" s="6" t="s">
        <v>1940</v>
      </c>
      <c r="R1340" s="6" t="s">
        <v>1495</v>
      </c>
      <c r="T1340" s="6"/>
      <c r="U1340" s="6"/>
      <c r="V1340" s="6"/>
      <c r="W1340" s="6">
        <v>701</v>
      </c>
      <c r="X1340" s="6" t="s">
        <v>4326</v>
      </c>
      <c r="Y1340" s="6"/>
      <c r="Z1340" t="s">
        <v>4322</v>
      </c>
    </row>
    <row r="1341" spans="1:26">
      <c r="A1341" s="1">
        <v>44302</v>
      </c>
      <c r="B1341" s="2">
        <v>202104161324</v>
      </c>
      <c r="C1341" t="s">
        <v>18</v>
      </c>
      <c r="D1341" t="s">
        <v>5477</v>
      </c>
      <c r="E1341" t="s">
        <v>4324</v>
      </c>
      <c r="F1341" t="s">
        <v>19</v>
      </c>
      <c r="G1341" t="s">
        <v>1940</v>
      </c>
      <c r="H1341" s="3">
        <v>4714781021050</v>
      </c>
      <c r="I1341" t="s">
        <v>148</v>
      </c>
      <c r="J1341" t="s">
        <v>425</v>
      </c>
      <c r="K1341">
        <v>1</v>
      </c>
      <c r="L1341">
        <v>99</v>
      </c>
      <c r="N1341" t="s">
        <v>2028</v>
      </c>
      <c r="P1341" s="6">
        <v>1036</v>
      </c>
      <c r="Q1341" s="6" t="s">
        <v>1940</v>
      </c>
      <c r="R1341" s="6" t="s">
        <v>1495</v>
      </c>
      <c r="T1341" s="6"/>
      <c r="U1341" s="6"/>
      <c r="V1341" s="6"/>
      <c r="W1341" s="6">
        <v>701</v>
      </c>
      <c r="X1341" s="6" t="s">
        <v>4326</v>
      </c>
      <c r="Y1341" s="6"/>
      <c r="Z1341" t="s">
        <v>4322</v>
      </c>
    </row>
    <row r="1342" spans="1:26">
      <c r="A1342" s="1">
        <v>44302</v>
      </c>
      <c r="B1342" s="2">
        <v>202104161324</v>
      </c>
      <c r="C1342" t="s">
        <v>18</v>
      </c>
      <c r="D1342" t="s">
        <v>5477</v>
      </c>
      <c r="E1342" t="s">
        <v>4324</v>
      </c>
      <c r="F1342" t="s">
        <v>19</v>
      </c>
      <c r="G1342" t="s">
        <v>1940</v>
      </c>
      <c r="H1342" s="3" t="s">
        <v>1740</v>
      </c>
      <c r="J1342" t="s">
        <v>425</v>
      </c>
      <c r="K1342">
        <v>1</v>
      </c>
      <c r="L1342">
        <v>0</v>
      </c>
      <c r="N1342" t="s">
        <v>1741</v>
      </c>
      <c r="P1342" s="6">
        <v>1036</v>
      </c>
      <c r="Q1342" s="6" t="s">
        <v>1940</v>
      </c>
      <c r="R1342" s="6" t="s">
        <v>1495</v>
      </c>
      <c r="T1342" s="6"/>
      <c r="U1342" s="6"/>
      <c r="V1342" s="6"/>
      <c r="W1342" s="6">
        <v>701</v>
      </c>
      <c r="X1342" s="6" t="s">
        <v>4326</v>
      </c>
      <c r="Y1342" s="6"/>
      <c r="Z1342" t="s">
        <v>4322</v>
      </c>
    </row>
    <row r="1343" spans="1:26">
      <c r="A1343" s="1">
        <v>44302</v>
      </c>
      <c r="B1343" s="2">
        <v>202104161325</v>
      </c>
      <c r="C1343" t="s">
        <v>18</v>
      </c>
      <c r="D1343" t="s">
        <v>5478</v>
      </c>
      <c r="E1343" t="s">
        <v>4330</v>
      </c>
      <c r="F1343" t="s">
        <v>19</v>
      </c>
      <c r="G1343" t="s">
        <v>1476</v>
      </c>
      <c r="H1343" s="3">
        <v>4714781021005</v>
      </c>
      <c r="I1343" t="s">
        <v>1385</v>
      </c>
      <c r="J1343" t="s">
        <v>1475</v>
      </c>
      <c r="K1343">
        <v>5</v>
      </c>
      <c r="L1343">
        <v>665</v>
      </c>
      <c r="N1343" t="s">
        <v>167</v>
      </c>
      <c r="P1343" s="6">
        <v>1995</v>
      </c>
      <c r="Q1343" s="6" t="s">
        <v>1476</v>
      </c>
      <c r="R1343" s="6" t="s">
        <v>1477</v>
      </c>
      <c r="T1343" s="6">
        <v>197847</v>
      </c>
      <c r="U1343" s="6" t="s">
        <v>4331</v>
      </c>
      <c r="V1343" s="6" t="s">
        <v>4332</v>
      </c>
      <c r="W1343" s="6"/>
      <c r="X1343" s="6"/>
      <c r="Y1343" s="6"/>
      <c r="Z1343" t="s">
        <v>4328</v>
      </c>
    </row>
    <row r="1344" spans="1:26">
      <c r="A1344" s="1">
        <v>44302</v>
      </c>
      <c r="B1344" s="2">
        <v>202104161325</v>
      </c>
      <c r="C1344" t="s">
        <v>18</v>
      </c>
      <c r="D1344" t="s">
        <v>5478</v>
      </c>
      <c r="E1344" t="s">
        <v>4330</v>
      </c>
      <c r="F1344" t="s">
        <v>19</v>
      </c>
      <c r="G1344" t="s">
        <v>1476</v>
      </c>
      <c r="H1344" s="3">
        <v>4714781021012</v>
      </c>
      <c r="I1344" t="s">
        <v>1308</v>
      </c>
      <c r="J1344" t="s">
        <v>1475</v>
      </c>
      <c r="K1344">
        <v>5</v>
      </c>
      <c r="L1344">
        <v>665</v>
      </c>
      <c r="N1344" t="s">
        <v>168</v>
      </c>
      <c r="P1344" s="6">
        <v>1995</v>
      </c>
      <c r="Q1344" s="6" t="s">
        <v>1476</v>
      </c>
      <c r="R1344" s="6" t="s">
        <v>1477</v>
      </c>
      <c r="T1344" s="6">
        <v>197847</v>
      </c>
      <c r="U1344" s="6" t="s">
        <v>4331</v>
      </c>
      <c r="V1344" s="6" t="s">
        <v>4332</v>
      </c>
      <c r="W1344" s="6"/>
      <c r="X1344" s="6"/>
      <c r="Y1344" s="6"/>
      <c r="Z1344" t="s">
        <v>4328</v>
      </c>
    </row>
    <row r="1345" spans="1:26">
      <c r="A1345" s="1">
        <v>44302</v>
      </c>
      <c r="B1345" s="2">
        <v>202104161325</v>
      </c>
      <c r="C1345" t="s">
        <v>18</v>
      </c>
      <c r="D1345" t="s">
        <v>5478</v>
      </c>
      <c r="E1345" t="s">
        <v>4330</v>
      </c>
      <c r="F1345" t="s">
        <v>19</v>
      </c>
      <c r="G1345" t="s">
        <v>1476</v>
      </c>
      <c r="H1345" s="3">
        <v>4714781021029</v>
      </c>
      <c r="I1345" t="s">
        <v>1308</v>
      </c>
      <c r="J1345" t="s">
        <v>1475</v>
      </c>
      <c r="K1345">
        <v>5</v>
      </c>
      <c r="L1345">
        <v>665</v>
      </c>
      <c r="N1345" t="s">
        <v>169</v>
      </c>
      <c r="P1345" s="6">
        <v>1995</v>
      </c>
      <c r="Q1345" s="6" t="s">
        <v>1476</v>
      </c>
      <c r="R1345" s="6" t="s">
        <v>1477</v>
      </c>
      <c r="T1345" s="6">
        <v>197847</v>
      </c>
      <c r="U1345" s="6" t="s">
        <v>4331</v>
      </c>
      <c r="V1345" s="6" t="s">
        <v>4332</v>
      </c>
      <c r="W1345" s="6"/>
      <c r="X1345" s="6"/>
      <c r="Y1345" s="6"/>
      <c r="Z1345" t="s">
        <v>4328</v>
      </c>
    </row>
    <row r="1346" spans="1:26">
      <c r="A1346" s="1">
        <v>44302</v>
      </c>
      <c r="B1346" s="2">
        <v>202104161325</v>
      </c>
      <c r="C1346" t="s">
        <v>18</v>
      </c>
      <c r="D1346" t="s">
        <v>5478</v>
      </c>
      <c r="E1346" t="s">
        <v>4330</v>
      </c>
      <c r="F1346" t="s">
        <v>19</v>
      </c>
      <c r="G1346" t="s">
        <v>1476</v>
      </c>
      <c r="H1346" s="3" t="s">
        <v>1887</v>
      </c>
      <c r="J1346" t="s">
        <v>425</v>
      </c>
      <c r="K1346">
        <v>1</v>
      </c>
      <c r="L1346">
        <v>0</v>
      </c>
      <c r="N1346" t="s">
        <v>1888</v>
      </c>
      <c r="P1346" s="6">
        <v>1995</v>
      </c>
      <c r="Q1346" s="6" t="s">
        <v>1476</v>
      </c>
      <c r="R1346" s="6" t="s">
        <v>1477</v>
      </c>
      <c r="T1346" s="6">
        <v>197847</v>
      </c>
      <c r="U1346" s="6" t="s">
        <v>4331</v>
      </c>
      <c r="V1346" s="6" t="s">
        <v>4332</v>
      </c>
      <c r="W1346" s="6"/>
      <c r="X1346" s="6"/>
      <c r="Y1346" s="6"/>
      <c r="Z1346" t="s">
        <v>4328</v>
      </c>
    </row>
    <row r="1347" spans="1:26">
      <c r="A1347" s="1">
        <v>44302</v>
      </c>
      <c r="B1347" s="2">
        <v>202104161325</v>
      </c>
      <c r="C1347" t="s">
        <v>18</v>
      </c>
      <c r="D1347" t="s">
        <v>5478</v>
      </c>
      <c r="E1347" t="s">
        <v>4330</v>
      </c>
      <c r="F1347" t="s">
        <v>19</v>
      </c>
      <c r="G1347" t="s">
        <v>1476</v>
      </c>
      <c r="H1347" s="3" t="s">
        <v>1740</v>
      </c>
      <c r="J1347" t="s">
        <v>425</v>
      </c>
      <c r="K1347">
        <v>1</v>
      </c>
      <c r="L1347">
        <v>0</v>
      </c>
      <c r="N1347" t="s">
        <v>1741</v>
      </c>
      <c r="P1347" s="6">
        <v>1995</v>
      </c>
      <c r="Q1347" s="6" t="s">
        <v>1476</v>
      </c>
      <c r="R1347" s="6" t="s">
        <v>1477</v>
      </c>
      <c r="T1347" s="6">
        <v>197847</v>
      </c>
      <c r="U1347" s="6" t="s">
        <v>4331</v>
      </c>
      <c r="V1347" s="6" t="s">
        <v>4332</v>
      </c>
      <c r="W1347" s="6"/>
      <c r="X1347" s="6"/>
      <c r="Y1347" s="6"/>
      <c r="Z1347" t="s">
        <v>4328</v>
      </c>
    </row>
    <row r="1348" spans="1:26">
      <c r="A1348" s="1">
        <v>44302</v>
      </c>
      <c r="B1348" s="2">
        <v>202104161325</v>
      </c>
      <c r="C1348" t="s">
        <v>18</v>
      </c>
      <c r="D1348" t="s">
        <v>5478</v>
      </c>
      <c r="E1348" t="s">
        <v>4330</v>
      </c>
      <c r="F1348" t="s">
        <v>19</v>
      </c>
      <c r="G1348" t="s">
        <v>1476</v>
      </c>
      <c r="H1348" s="3" t="s">
        <v>1810</v>
      </c>
      <c r="J1348" t="s">
        <v>425</v>
      </c>
      <c r="K1348">
        <v>1</v>
      </c>
      <c r="L1348">
        <v>0</v>
      </c>
      <c r="N1348" t="s">
        <v>1811</v>
      </c>
      <c r="P1348" s="6">
        <v>1995</v>
      </c>
      <c r="Q1348" s="6" t="s">
        <v>1476</v>
      </c>
      <c r="R1348" s="6" t="s">
        <v>1477</v>
      </c>
      <c r="T1348" s="6">
        <v>197847</v>
      </c>
      <c r="U1348" s="6" t="s">
        <v>4331</v>
      </c>
      <c r="V1348" s="6" t="s">
        <v>4332</v>
      </c>
      <c r="W1348" s="6"/>
      <c r="X1348" s="6"/>
      <c r="Y1348" s="6"/>
      <c r="Z1348" t="s">
        <v>4328</v>
      </c>
    </row>
    <row r="1349" spans="1:26">
      <c r="A1349" s="1">
        <v>44302</v>
      </c>
      <c r="B1349" s="2">
        <v>202104161326</v>
      </c>
      <c r="C1349" t="s">
        <v>18</v>
      </c>
      <c r="D1349" t="s">
        <v>5479</v>
      </c>
      <c r="E1349" t="s">
        <v>4336</v>
      </c>
      <c r="F1349" t="s">
        <v>19</v>
      </c>
      <c r="G1349" t="s">
        <v>1476</v>
      </c>
      <c r="H1349" s="3" t="s">
        <v>37</v>
      </c>
      <c r="I1349" t="s">
        <v>1049</v>
      </c>
      <c r="J1349" t="s">
        <v>1475</v>
      </c>
      <c r="K1349">
        <v>1</v>
      </c>
      <c r="L1349">
        <v>355</v>
      </c>
      <c r="N1349" t="s">
        <v>38</v>
      </c>
      <c r="P1349" s="6">
        <v>960</v>
      </c>
      <c r="Q1349" s="6" t="s">
        <v>1476</v>
      </c>
      <c r="R1349" s="6" t="s">
        <v>1477</v>
      </c>
      <c r="T1349" s="6">
        <v>197434</v>
      </c>
      <c r="U1349" s="6" t="s">
        <v>4337</v>
      </c>
      <c r="V1349" s="6" t="s">
        <v>4338</v>
      </c>
      <c r="W1349" s="6"/>
      <c r="X1349" s="6"/>
      <c r="Y1349" s="6"/>
      <c r="Z1349" t="s">
        <v>4334</v>
      </c>
    </row>
    <row r="1350" spans="1:26">
      <c r="A1350" s="1">
        <v>44302</v>
      </c>
      <c r="B1350" s="2">
        <v>202104161326</v>
      </c>
      <c r="C1350" t="s">
        <v>18</v>
      </c>
      <c r="D1350" t="s">
        <v>5479</v>
      </c>
      <c r="E1350" t="s">
        <v>4336</v>
      </c>
      <c r="F1350" t="s">
        <v>19</v>
      </c>
      <c r="G1350" t="s">
        <v>1476</v>
      </c>
      <c r="H1350" s="3" t="s">
        <v>25</v>
      </c>
      <c r="I1350" t="s">
        <v>1301</v>
      </c>
      <c r="J1350" t="s">
        <v>1475</v>
      </c>
      <c r="K1350">
        <v>2</v>
      </c>
      <c r="L1350">
        <v>605</v>
      </c>
      <c r="N1350" t="s">
        <v>26</v>
      </c>
      <c r="P1350" s="6">
        <v>960</v>
      </c>
      <c r="Q1350" s="6" t="s">
        <v>1476</v>
      </c>
      <c r="R1350" s="6" t="s">
        <v>1477</v>
      </c>
      <c r="T1350" s="6">
        <v>197434</v>
      </c>
      <c r="U1350" s="6" t="s">
        <v>4337</v>
      </c>
      <c r="V1350" s="6" t="s">
        <v>4338</v>
      </c>
      <c r="W1350" s="6"/>
      <c r="X1350" s="6"/>
      <c r="Y1350" s="6"/>
      <c r="Z1350" t="s">
        <v>4334</v>
      </c>
    </row>
    <row r="1351" spans="1:26">
      <c r="A1351" s="1">
        <v>44302</v>
      </c>
      <c r="B1351" s="2">
        <v>202104161327</v>
      </c>
      <c r="C1351" t="s">
        <v>18</v>
      </c>
      <c r="D1351" t="s">
        <v>5480</v>
      </c>
      <c r="E1351" t="s">
        <v>4342</v>
      </c>
      <c r="F1351" t="s">
        <v>19</v>
      </c>
      <c r="G1351" t="s">
        <v>1476</v>
      </c>
      <c r="H1351" s="3">
        <v>4714781021463</v>
      </c>
      <c r="I1351" t="s">
        <v>1301</v>
      </c>
      <c r="J1351" t="s">
        <v>425</v>
      </c>
      <c r="K1351">
        <v>5</v>
      </c>
      <c r="L1351">
        <v>600</v>
      </c>
      <c r="N1351" t="s">
        <v>3102</v>
      </c>
      <c r="P1351" s="6">
        <v>1050</v>
      </c>
      <c r="Q1351" s="6" t="s">
        <v>1476</v>
      </c>
      <c r="R1351" s="6" t="s">
        <v>1477</v>
      </c>
      <c r="T1351" s="6">
        <v>112879</v>
      </c>
      <c r="U1351" s="6" t="s">
        <v>4343</v>
      </c>
      <c r="V1351" s="6" t="s">
        <v>4344</v>
      </c>
      <c r="W1351" s="6"/>
      <c r="X1351" s="6"/>
      <c r="Y1351" s="6"/>
      <c r="Z1351" t="s">
        <v>4340</v>
      </c>
    </row>
    <row r="1352" spans="1:26">
      <c r="A1352" s="1">
        <v>44302</v>
      </c>
      <c r="B1352" s="2">
        <v>202104161327</v>
      </c>
      <c r="C1352" t="s">
        <v>18</v>
      </c>
      <c r="D1352" t="s">
        <v>5480</v>
      </c>
      <c r="E1352" t="s">
        <v>4342</v>
      </c>
      <c r="F1352" t="s">
        <v>19</v>
      </c>
      <c r="G1352" t="s">
        <v>1476</v>
      </c>
      <c r="H1352" s="3" t="s">
        <v>21</v>
      </c>
      <c r="I1352" t="s">
        <v>1301</v>
      </c>
      <c r="J1352" t="s">
        <v>1475</v>
      </c>
      <c r="K1352">
        <v>1</v>
      </c>
      <c r="L1352">
        <v>150</v>
      </c>
      <c r="N1352" t="s">
        <v>22</v>
      </c>
      <c r="P1352" s="6">
        <v>1050</v>
      </c>
      <c r="Q1352" s="6" t="s">
        <v>1476</v>
      </c>
      <c r="R1352" s="6" t="s">
        <v>1477</v>
      </c>
      <c r="T1352" s="6">
        <v>112879</v>
      </c>
      <c r="U1352" s="6" t="s">
        <v>4343</v>
      </c>
      <c r="V1352" s="6" t="s">
        <v>4344</v>
      </c>
      <c r="W1352" s="6"/>
      <c r="X1352" s="6"/>
      <c r="Y1352" s="6"/>
      <c r="Z1352" t="s">
        <v>4340</v>
      </c>
    </row>
    <row r="1353" spans="1:26">
      <c r="A1353" s="1">
        <v>44302</v>
      </c>
      <c r="B1353" s="2">
        <v>202104161327</v>
      </c>
      <c r="C1353" t="s">
        <v>18</v>
      </c>
      <c r="D1353" t="s">
        <v>5480</v>
      </c>
      <c r="E1353" t="s">
        <v>4342</v>
      </c>
      <c r="F1353" t="s">
        <v>19</v>
      </c>
      <c r="G1353" t="s">
        <v>1476</v>
      </c>
      <c r="H1353" s="3" t="s">
        <v>33</v>
      </c>
      <c r="I1353" t="s">
        <v>1304</v>
      </c>
      <c r="J1353" t="s">
        <v>1475</v>
      </c>
      <c r="K1353">
        <v>1</v>
      </c>
      <c r="L1353">
        <v>150</v>
      </c>
      <c r="N1353" t="s">
        <v>34</v>
      </c>
      <c r="P1353" s="6">
        <v>1050</v>
      </c>
      <c r="Q1353" s="6" t="s">
        <v>1476</v>
      </c>
      <c r="R1353" s="6" t="s">
        <v>1477</v>
      </c>
      <c r="T1353" s="6">
        <v>112879</v>
      </c>
      <c r="U1353" s="6" t="s">
        <v>4343</v>
      </c>
      <c r="V1353" s="6" t="s">
        <v>4344</v>
      </c>
      <c r="W1353" s="6"/>
      <c r="X1353" s="6"/>
      <c r="Y1353" s="6"/>
      <c r="Z1353" t="s">
        <v>4340</v>
      </c>
    </row>
    <row r="1354" spans="1:26">
      <c r="A1354" s="1">
        <v>44302</v>
      </c>
      <c r="B1354" s="2">
        <v>202104161327</v>
      </c>
      <c r="C1354" t="s">
        <v>18</v>
      </c>
      <c r="D1354" t="s">
        <v>5480</v>
      </c>
      <c r="E1354" t="s">
        <v>4342</v>
      </c>
      <c r="F1354" t="s">
        <v>19</v>
      </c>
      <c r="G1354" t="s">
        <v>1476</v>
      </c>
      <c r="H1354" s="3" t="s">
        <v>35</v>
      </c>
      <c r="I1354" t="s">
        <v>1384</v>
      </c>
      <c r="J1354" t="s">
        <v>1475</v>
      </c>
      <c r="K1354">
        <v>1</v>
      </c>
      <c r="L1354">
        <v>150</v>
      </c>
      <c r="N1354" t="s">
        <v>36</v>
      </c>
      <c r="P1354" s="6">
        <v>1050</v>
      </c>
      <c r="Q1354" s="6" t="s">
        <v>1476</v>
      </c>
      <c r="R1354" s="6" t="s">
        <v>1477</v>
      </c>
      <c r="T1354" s="6">
        <v>112879</v>
      </c>
      <c r="U1354" s="6" t="s">
        <v>4343</v>
      </c>
      <c r="V1354" s="6" t="s">
        <v>4344</v>
      </c>
      <c r="W1354" s="6"/>
      <c r="X1354" s="6"/>
      <c r="Y1354" s="6"/>
      <c r="Z1354" t="s">
        <v>4340</v>
      </c>
    </row>
    <row r="1355" spans="1:26">
      <c r="A1355" s="1">
        <v>44302</v>
      </c>
      <c r="B1355" s="2">
        <v>202104161327</v>
      </c>
      <c r="C1355" t="s">
        <v>18</v>
      </c>
      <c r="D1355" t="s">
        <v>5480</v>
      </c>
      <c r="E1355" t="s">
        <v>4342</v>
      </c>
      <c r="F1355" t="s">
        <v>19</v>
      </c>
      <c r="G1355" t="s">
        <v>1476</v>
      </c>
      <c r="H1355" s="3" t="s">
        <v>1740</v>
      </c>
      <c r="J1355" t="s">
        <v>425</v>
      </c>
      <c r="K1355">
        <v>1</v>
      </c>
      <c r="L1355">
        <v>0</v>
      </c>
      <c r="N1355" t="s">
        <v>1741</v>
      </c>
      <c r="P1355" s="6">
        <v>1050</v>
      </c>
      <c r="Q1355" s="6" t="s">
        <v>1476</v>
      </c>
      <c r="R1355" s="6" t="s">
        <v>1477</v>
      </c>
      <c r="T1355" s="6">
        <v>112879</v>
      </c>
      <c r="U1355" s="6" t="s">
        <v>4343</v>
      </c>
      <c r="V1355" s="6" t="s">
        <v>4344</v>
      </c>
      <c r="W1355" s="6"/>
      <c r="X1355" s="6"/>
      <c r="Y1355" s="6"/>
      <c r="Z1355" t="s">
        <v>4340</v>
      </c>
    </row>
    <row r="1356" spans="1:26">
      <c r="A1356" s="1">
        <v>44302</v>
      </c>
      <c r="B1356" s="2">
        <v>202104161328</v>
      </c>
      <c r="C1356" t="s">
        <v>18</v>
      </c>
      <c r="D1356" t="s">
        <v>5481</v>
      </c>
      <c r="E1356" t="s">
        <v>4348</v>
      </c>
      <c r="F1356" t="s">
        <v>19</v>
      </c>
      <c r="G1356" t="s">
        <v>1476</v>
      </c>
      <c r="H1356" s="3">
        <v>4714781020107</v>
      </c>
      <c r="I1356" t="s">
        <v>1049</v>
      </c>
      <c r="J1356" t="s">
        <v>425</v>
      </c>
      <c r="K1356">
        <v>2</v>
      </c>
      <c r="L1356">
        <v>696</v>
      </c>
      <c r="N1356" t="s">
        <v>877</v>
      </c>
      <c r="P1356" s="6">
        <v>995</v>
      </c>
      <c r="Q1356" s="6" t="s">
        <v>1476</v>
      </c>
      <c r="R1356" s="6" t="s">
        <v>1477</v>
      </c>
      <c r="T1356" s="6">
        <v>170853</v>
      </c>
      <c r="U1356" s="6" t="s">
        <v>4349</v>
      </c>
      <c r="V1356" s="6" t="s">
        <v>4350</v>
      </c>
      <c r="W1356" s="6"/>
      <c r="X1356" s="6"/>
      <c r="Y1356" s="6"/>
      <c r="Z1356" t="s">
        <v>4346</v>
      </c>
    </row>
    <row r="1357" spans="1:26">
      <c r="A1357" s="1">
        <v>44302</v>
      </c>
      <c r="B1357" s="2">
        <v>202104161328</v>
      </c>
      <c r="C1357" t="s">
        <v>18</v>
      </c>
      <c r="D1357" t="s">
        <v>5481</v>
      </c>
      <c r="E1357" t="s">
        <v>4348</v>
      </c>
      <c r="F1357" t="s">
        <v>19</v>
      </c>
      <c r="G1357" t="s">
        <v>1476</v>
      </c>
      <c r="H1357" s="3">
        <v>4714781020282</v>
      </c>
      <c r="I1357" t="s">
        <v>2424</v>
      </c>
      <c r="J1357" t="s">
        <v>425</v>
      </c>
      <c r="K1357">
        <v>1</v>
      </c>
      <c r="L1357">
        <v>299</v>
      </c>
      <c r="N1357" t="s">
        <v>1913</v>
      </c>
      <c r="P1357" s="6">
        <v>995</v>
      </c>
      <c r="Q1357" s="6" t="s">
        <v>1476</v>
      </c>
      <c r="R1357" s="6" t="s">
        <v>1477</v>
      </c>
      <c r="T1357" s="6">
        <v>170853</v>
      </c>
      <c r="U1357" s="6" t="s">
        <v>4349</v>
      </c>
      <c r="V1357" s="6" t="s">
        <v>4350</v>
      </c>
      <c r="W1357" s="6"/>
      <c r="X1357" s="6"/>
      <c r="Y1357" s="6"/>
      <c r="Z1357" t="s">
        <v>4346</v>
      </c>
    </row>
    <row r="1358" spans="1:26">
      <c r="A1358" s="1">
        <v>44302</v>
      </c>
      <c r="B1358" s="2">
        <v>202104161328</v>
      </c>
      <c r="C1358" t="s">
        <v>18</v>
      </c>
      <c r="D1358" t="s">
        <v>5481</v>
      </c>
      <c r="E1358" t="s">
        <v>4348</v>
      </c>
      <c r="F1358" t="s">
        <v>19</v>
      </c>
      <c r="G1358" t="s">
        <v>1476</v>
      </c>
      <c r="H1358" s="3" t="s">
        <v>1740</v>
      </c>
      <c r="J1358" t="s">
        <v>425</v>
      </c>
      <c r="K1358">
        <v>1</v>
      </c>
      <c r="L1358">
        <v>0</v>
      </c>
      <c r="N1358" t="s">
        <v>1741</v>
      </c>
      <c r="P1358" s="6">
        <v>995</v>
      </c>
      <c r="Q1358" s="6" t="s">
        <v>1476</v>
      </c>
      <c r="R1358" s="6" t="s">
        <v>1477</v>
      </c>
      <c r="T1358" s="6">
        <v>170853</v>
      </c>
      <c r="U1358" s="6" t="s">
        <v>4349</v>
      </c>
      <c r="V1358" s="6" t="s">
        <v>4350</v>
      </c>
      <c r="W1358" s="6"/>
      <c r="X1358" s="6"/>
      <c r="Y1358" s="6"/>
      <c r="Z1358" t="s">
        <v>4346</v>
      </c>
    </row>
    <row r="1359" spans="1:26">
      <c r="A1359" s="1">
        <v>44302</v>
      </c>
      <c r="B1359" s="2">
        <v>202104161329</v>
      </c>
      <c r="C1359" t="s">
        <v>18</v>
      </c>
      <c r="D1359" t="s">
        <v>5482</v>
      </c>
      <c r="E1359" t="s">
        <v>4354</v>
      </c>
      <c r="F1359" t="s">
        <v>19</v>
      </c>
      <c r="G1359" t="s">
        <v>1476</v>
      </c>
      <c r="H1359" s="3">
        <v>4714781020541</v>
      </c>
      <c r="I1359" t="s">
        <v>1169</v>
      </c>
      <c r="J1359" t="s">
        <v>425</v>
      </c>
      <c r="K1359">
        <v>2</v>
      </c>
      <c r="L1359">
        <v>600</v>
      </c>
      <c r="N1359" t="s">
        <v>1493</v>
      </c>
      <c r="P1359" s="6">
        <v>665</v>
      </c>
      <c r="Q1359" s="6" t="s">
        <v>1476</v>
      </c>
      <c r="R1359" s="6" t="s">
        <v>1477</v>
      </c>
      <c r="T1359" s="6">
        <v>119261</v>
      </c>
      <c r="U1359" s="6" t="s">
        <v>4355</v>
      </c>
      <c r="V1359" s="6" t="s">
        <v>4356</v>
      </c>
      <c r="W1359" s="6"/>
      <c r="X1359" s="6"/>
      <c r="Y1359" s="6"/>
      <c r="Z1359" t="s">
        <v>4352</v>
      </c>
    </row>
    <row r="1360" spans="1:26">
      <c r="A1360" s="1">
        <v>44302</v>
      </c>
      <c r="B1360" s="2">
        <v>202104161329</v>
      </c>
      <c r="C1360" t="s">
        <v>18</v>
      </c>
      <c r="D1360" t="s">
        <v>5482</v>
      </c>
      <c r="E1360" t="s">
        <v>4354</v>
      </c>
      <c r="F1360" t="s">
        <v>19</v>
      </c>
      <c r="G1360" t="s">
        <v>1476</v>
      </c>
      <c r="H1360" s="3" t="s">
        <v>1474</v>
      </c>
      <c r="J1360" t="s">
        <v>1475</v>
      </c>
      <c r="K1360">
        <v>1</v>
      </c>
      <c r="L1360">
        <v>65</v>
      </c>
      <c r="P1360" s="6"/>
      <c r="Q1360" s="6"/>
      <c r="R1360" s="6"/>
      <c r="T1360" s="6"/>
      <c r="U1360" s="6"/>
      <c r="V1360" s="6"/>
      <c r="W1360" s="6"/>
      <c r="X1360" s="6"/>
      <c r="Y1360" s="6"/>
      <c r="Z1360"/>
    </row>
    <row r="1361" spans="1:26">
      <c r="A1361" s="1">
        <v>44302</v>
      </c>
      <c r="B1361" s="2">
        <v>202104161330</v>
      </c>
      <c r="C1361" t="s">
        <v>18</v>
      </c>
      <c r="D1361" t="s">
        <v>5483</v>
      </c>
      <c r="E1361" t="s">
        <v>4360</v>
      </c>
      <c r="F1361" t="s">
        <v>19</v>
      </c>
      <c r="G1361" t="s">
        <v>1476</v>
      </c>
      <c r="H1361" s="3">
        <v>4714781020152</v>
      </c>
      <c r="I1361" t="s">
        <v>1467</v>
      </c>
      <c r="J1361" t="s">
        <v>425</v>
      </c>
      <c r="K1361">
        <v>1</v>
      </c>
      <c r="L1361">
        <v>59</v>
      </c>
      <c r="N1361" t="s">
        <v>282</v>
      </c>
      <c r="P1361" s="6">
        <v>939</v>
      </c>
      <c r="Q1361" s="6" t="s">
        <v>1476</v>
      </c>
      <c r="R1361" s="6" t="s">
        <v>1477</v>
      </c>
      <c r="T1361" s="6">
        <v>183918</v>
      </c>
      <c r="U1361" s="6" t="s">
        <v>4361</v>
      </c>
      <c r="V1361" s="6" t="s">
        <v>4362</v>
      </c>
      <c r="W1361" s="6"/>
      <c r="X1361" s="6"/>
      <c r="Y1361" s="6"/>
      <c r="Z1361" t="s">
        <v>4358</v>
      </c>
    </row>
    <row r="1362" spans="1:26">
      <c r="A1362" s="1">
        <v>44302</v>
      </c>
      <c r="B1362" s="2">
        <v>202104161330</v>
      </c>
      <c r="C1362" t="s">
        <v>18</v>
      </c>
      <c r="D1362" t="s">
        <v>5483</v>
      </c>
      <c r="E1362" t="s">
        <v>4360</v>
      </c>
      <c r="F1362" t="s">
        <v>19</v>
      </c>
      <c r="G1362" t="s">
        <v>1476</v>
      </c>
      <c r="H1362" s="3" t="s">
        <v>21</v>
      </c>
      <c r="I1362" t="s">
        <v>1301</v>
      </c>
      <c r="J1362" t="s">
        <v>1475</v>
      </c>
      <c r="K1362">
        <v>1</v>
      </c>
      <c r="L1362">
        <v>150</v>
      </c>
      <c r="N1362" t="s">
        <v>22</v>
      </c>
      <c r="P1362" s="6">
        <v>939</v>
      </c>
      <c r="Q1362" s="6" t="s">
        <v>1476</v>
      </c>
      <c r="R1362" s="6" t="s">
        <v>1477</v>
      </c>
      <c r="T1362" s="6">
        <v>183918</v>
      </c>
      <c r="U1362" s="6" t="s">
        <v>4361</v>
      </c>
      <c r="V1362" s="6" t="s">
        <v>4362</v>
      </c>
      <c r="W1362" s="6"/>
      <c r="X1362" s="6"/>
      <c r="Y1362" s="6"/>
      <c r="Z1362" t="s">
        <v>4358</v>
      </c>
    </row>
    <row r="1363" spans="1:26">
      <c r="A1363" s="1">
        <v>44302</v>
      </c>
      <c r="B1363" s="2">
        <v>202104161330</v>
      </c>
      <c r="C1363" t="s">
        <v>18</v>
      </c>
      <c r="D1363" t="s">
        <v>5483</v>
      </c>
      <c r="E1363" t="s">
        <v>4360</v>
      </c>
      <c r="F1363" t="s">
        <v>19</v>
      </c>
      <c r="G1363" t="s">
        <v>1476</v>
      </c>
      <c r="H1363" s="3" t="s">
        <v>33</v>
      </c>
      <c r="I1363" t="s">
        <v>1304</v>
      </c>
      <c r="J1363" t="s">
        <v>1475</v>
      </c>
      <c r="K1363">
        <v>1</v>
      </c>
      <c r="L1363">
        <v>150</v>
      </c>
      <c r="N1363" t="s">
        <v>34</v>
      </c>
      <c r="P1363" s="6">
        <v>939</v>
      </c>
      <c r="Q1363" s="6" t="s">
        <v>1476</v>
      </c>
      <c r="R1363" s="6" t="s">
        <v>1477</v>
      </c>
      <c r="T1363" s="6">
        <v>183918</v>
      </c>
      <c r="U1363" s="6" t="s">
        <v>4361</v>
      </c>
      <c r="V1363" s="6" t="s">
        <v>4362</v>
      </c>
      <c r="W1363" s="6"/>
      <c r="X1363" s="6"/>
      <c r="Y1363" s="6"/>
      <c r="Z1363" t="s">
        <v>4358</v>
      </c>
    </row>
    <row r="1364" spans="1:26">
      <c r="A1364" s="1">
        <v>44302</v>
      </c>
      <c r="B1364" s="2">
        <v>202104161330</v>
      </c>
      <c r="C1364" t="s">
        <v>18</v>
      </c>
      <c r="D1364" t="s">
        <v>5483</v>
      </c>
      <c r="E1364" t="s">
        <v>4360</v>
      </c>
      <c r="F1364" t="s">
        <v>19</v>
      </c>
      <c r="G1364" t="s">
        <v>1476</v>
      </c>
      <c r="H1364" s="3" t="s">
        <v>35</v>
      </c>
      <c r="I1364" t="s">
        <v>1384</v>
      </c>
      <c r="J1364" t="s">
        <v>1475</v>
      </c>
      <c r="K1364">
        <v>1</v>
      </c>
      <c r="L1364">
        <v>150</v>
      </c>
      <c r="N1364" t="s">
        <v>36</v>
      </c>
      <c r="P1364" s="6">
        <v>939</v>
      </c>
      <c r="Q1364" s="6" t="s">
        <v>1476</v>
      </c>
      <c r="R1364" s="6" t="s">
        <v>1477</v>
      </c>
      <c r="T1364" s="6">
        <v>183918</v>
      </c>
      <c r="U1364" s="6" t="s">
        <v>4361</v>
      </c>
      <c r="V1364" s="6" t="s">
        <v>4362</v>
      </c>
      <c r="W1364" s="6"/>
      <c r="X1364" s="6"/>
      <c r="Y1364" s="6"/>
      <c r="Z1364" t="s">
        <v>4358</v>
      </c>
    </row>
    <row r="1365" spans="1:26">
      <c r="A1365" s="1">
        <v>44302</v>
      </c>
      <c r="B1365" s="2">
        <v>202104161330</v>
      </c>
      <c r="C1365" t="s">
        <v>18</v>
      </c>
      <c r="D1365" t="s">
        <v>5483</v>
      </c>
      <c r="E1365" t="s">
        <v>4360</v>
      </c>
      <c r="F1365" t="s">
        <v>19</v>
      </c>
      <c r="G1365" t="s">
        <v>1476</v>
      </c>
      <c r="H1365" s="3">
        <v>4714781020770</v>
      </c>
      <c r="I1365" t="s">
        <v>1467</v>
      </c>
      <c r="J1365" t="s">
        <v>1475</v>
      </c>
      <c r="K1365">
        <v>1</v>
      </c>
      <c r="L1365">
        <v>140</v>
      </c>
      <c r="N1365" t="s">
        <v>305</v>
      </c>
      <c r="P1365" s="6">
        <v>939</v>
      </c>
      <c r="Q1365" s="6" t="s">
        <v>1476</v>
      </c>
      <c r="R1365" s="6" t="s">
        <v>1477</v>
      </c>
      <c r="T1365" s="6">
        <v>183918</v>
      </c>
      <c r="U1365" s="6" t="s">
        <v>4361</v>
      </c>
      <c r="V1365" s="6" t="s">
        <v>4362</v>
      </c>
      <c r="W1365" s="6"/>
      <c r="X1365" s="6"/>
      <c r="Y1365" s="6"/>
      <c r="Z1365" t="s">
        <v>4358</v>
      </c>
    </row>
    <row r="1366" spans="1:26">
      <c r="A1366" s="1">
        <v>44302</v>
      </c>
      <c r="B1366" s="2">
        <v>202104161330</v>
      </c>
      <c r="C1366" t="s">
        <v>18</v>
      </c>
      <c r="D1366" t="s">
        <v>5483</v>
      </c>
      <c r="E1366" t="s">
        <v>4360</v>
      </c>
      <c r="F1366" t="s">
        <v>19</v>
      </c>
      <c r="G1366" t="s">
        <v>1476</v>
      </c>
      <c r="H1366" s="3">
        <v>4714781020787</v>
      </c>
      <c r="I1366" t="s">
        <v>1467</v>
      </c>
      <c r="J1366" t="s">
        <v>1475</v>
      </c>
      <c r="K1366">
        <v>1</v>
      </c>
      <c r="L1366">
        <v>140</v>
      </c>
      <c r="N1366" t="s">
        <v>307</v>
      </c>
      <c r="P1366" s="6">
        <v>939</v>
      </c>
      <c r="Q1366" s="6" t="s">
        <v>1476</v>
      </c>
      <c r="R1366" s="6" t="s">
        <v>1477</v>
      </c>
      <c r="T1366" s="6">
        <v>183918</v>
      </c>
      <c r="U1366" s="6" t="s">
        <v>4361</v>
      </c>
      <c r="V1366" s="6" t="s">
        <v>4362</v>
      </c>
      <c r="W1366" s="6"/>
      <c r="X1366" s="6"/>
      <c r="Y1366" s="6"/>
      <c r="Z1366" t="s">
        <v>4358</v>
      </c>
    </row>
    <row r="1367" spans="1:26">
      <c r="A1367" s="1">
        <v>44302</v>
      </c>
      <c r="B1367" s="2">
        <v>202104161330</v>
      </c>
      <c r="C1367" t="s">
        <v>18</v>
      </c>
      <c r="D1367" t="s">
        <v>5483</v>
      </c>
      <c r="E1367" t="s">
        <v>4360</v>
      </c>
      <c r="F1367" t="s">
        <v>19</v>
      </c>
      <c r="G1367" t="s">
        <v>1476</v>
      </c>
      <c r="H1367" s="3">
        <v>4714781020954</v>
      </c>
      <c r="I1367" t="s">
        <v>1468</v>
      </c>
      <c r="J1367" t="s">
        <v>1475</v>
      </c>
      <c r="K1367">
        <v>1</v>
      </c>
      <c r="L1367">
        <v>150</v>
      </c>
      <c r="N1367" t="s">
        <v>183</v>
      </c>
      <c r="P1367" s="6">
        <v>939</v>
      </c>
      <c r="Q1367" s="6" t="s">
        <v>1476</v>
      </c>
      <c r="R1367" s="6" t="s">
        <v>1477</v>
      </c>
      <c r="T1367" s="6">
        <v>183918</v>
      </c>
      <c r="U1367" s="6" t="s">
        <v>4361</v>
      </c>
      <c r="V1367" s="6" t="s">
        <v>4362</v>
      </c>
      <c r="W1367" s="6"/>
      <c r="X1367" s="6"/>
      <c r="Y1367" s="6"/>
      <c r="Z1367" t="s">
        <v>4358</v>
      </c>
    </row>
    <row r="1368" spans="1:26">
      <c r="A1368" s="1">
        <v>44302</v>
      </c>
      <c r="B1368" s="2">
        <v>202104161331</v>
      </c>
      <c r="C1368" t="s">
        <v>18</v>
      </c>
      <c r="D1368" t="s">
        <v>5484</v>
      </c>
      <c r="E1368" t="s">
        <v>4366</v>
      </c>
      <c r="F1368" t="s">
        <v>19</v>
      </c>
      <c r="G1368" t="s">
        <v>1960</v>
      </c>
      <c r="H1368" s="3">
        <v>4714781020954</v>
      </c>
      <c r="I1368" t="s">
        <v>1468</v>
      </c>
      <c r="J1368" t="s">
        <v>425</v>
      </c>
      <c r="K1368">
        <v>1</v>
      </c>
      <c r="L1368">
        <v>149</v>
      </c>
      <c r="N1368" t="s">
        <v>1523</v>
      </c>
      <c r="P1368" s="6">
        <v>628</v>
      </c>
      <c r="Q1368" s="6" t="s">
        <v>1960</v>
      </c>
      <c r="R1368" s="6" t="s">
        <v>1961</v>
      </c>
      <c r="T1368" s="6"/>
      <c r="U1368" s="6"/>
      <c r="V1368" s="6"/>
      <c r="W1368" s="6">
        <v>235</v>
      </c>
      <c r="X1368" s="6" t="s">
        <v>4367</v>
      </c>
      <c r="Y1368" s="6"/>
      <c r="Z1368" t="s">
        <v>4364</v>
      </c>
    </row>
    <row r="1369" spans="1:26">
      <c r="A1369" s="1">
        <v>44302</v>
      </c>
      <c r="B1369" s="2">
        <v>202104161331</v>
      </c>
      <c r="C1369" t="s">
        <v>18</v>
      </c>
      <c r="D1369" t="s">
        <v>5484</v>
      </c>
      <c r="E1369" t="s">
        <v>4366</v>
      </c>
      <c r="F1369" t="s">
        <v>19</v>
      </c>
      <c r="G1369" t="s">
        <v>1960</v>
      </c>
      <c r="H1369" s="3">
        <v>4714781020107</v>
      </c>
      <c r="I1369" t="s">
        <v>1049</v>
      </c>
      <c r="J1369" t="s">
        <v>425</v>
      </c>
      <c r="K1369">
        <v>1</v>
      </c>
      <c r="L1369">
        <v>399</v>
      </c>
      <c r="N1369" t="s">
        <v>877</v>
      </c>
      <c r="P1369" s="6">
        <v>628</v>
      </c>
      <c r="Q1369" s="6" t="s">
        <v>1960</v>
      </c>
      <c r="R1369" s="6" t="s">
        <v>1961</v>
      </c>
      <c r="T1369" s="6"/>
      <c r="U1369" s="6"/>
      <c r="V1369" s="6"/>
      <c r="W1369" s="6">
        <v>235</v>
      </c>
      <c r="X1369" s="6" t="s">
        <v>4367</v>
      </c>
      <c r="Y1369" s="6"/>
      <c r="Z1369" t="s">
        <v>4364</v>
      </c>
    </row>
    <row r="1370" spans="1:26">
      <c r="A1370" s="1">
        <v>44302</v>
      </c>
      <c r="B1370" s="2">
        <v>202104161331</v>
      </c>
      <c r="C1370" t="s">
        <v>18</v>
      </c>
      <c r="D1370" t="s">
        <v>5484</v>
      </c>
      <c r="E1370" t="s">
        <v>4366</v>
      </c>
      <c r="F1370" t="s">
        <v>19</v>
      </c>
      <c r="G1370" t="s">
        <v>1960</v>
      </c>
      <c r="H1370" s="3" t="s">
        <v>1474</v>
      </c>
      <c r="J1370" t="s">
        <v>1475</v>
      </c>
      <c r="K1370">
        <v>1</v>
      </c>
      <c r="L1370">
        <v>80</v>
      </c>
      <c r="P1370" s="6"/>
      <c r="Q1370" s="6"/>
      <c r="R1370" s="6"/>
      <c r="T1370" s="6"/>
      <c r="U1370" s="6"/>
      <c r="V1370" s="6"/>
      <c r="W1370" s="6"/>
      <c r="X1370" s="6"/>
      <c r="Y1370" s="6"/>
      <c r="Z1370"/>
    </row>
    <row r="1371" spans="1:26">
      <c r="A1371" s="1">
        <v>44302</v>
      </c>
      <c r="B1371" s="2">
        <v>202104161332</v>
      </c>
      <c r="C1371" t="s">
        <v>18</v>
      </c>
      <c r="D1371" t="s">
        <v>5485</v>
      </c>
      <c r="E1371" t="s">
        <v>4371</v>
      </c>
      <c r="F1371" t="s">
        <v>19</v>
      </c>
      <c r="G1371" t="s">
        <v>1940</v>
      </c>
      <c r="H1371" s="3">
        <v>4714781021005</v>
      </c>
      <c r="I1371" t="s">
        <v>1385</v>
      </c>
      <c r="J1371" t="s">
        <v>1475</v>
      </c>
      <c r="K1371">
        <v>2</v>
      </c>
      <c r="L1371">
        <v>233</v>
      </c>
      <c r="N1371" t="s">
        <v>167</v>
      </c>
      <c r="P1371" s="6">
        <v>956</v>
      </c>
      <c r="Q1371" s="6" t="s">
        <v>1940</v>
      </c>
      <c r="R1371" s="6" t="s">
        <v>1978</v>
      </c>
      <c r="T1371" s="6"/>
      <c r="U1371" s="6"/>
      <c r="V1371" s="6"/>
      <c r="W1371" s="6">
        <v>338</v>
      </c>
      <c r="X1371" s="6" t="s">
        <v>4372</v>
      </c>
      <c r="Y1371" s="6"/>
      <c r="Z1371" t="s">
        <v>4369</v>
      </c>
    </row>
    <row r="1372" spans="1:26">
      <c r="A1372" s="1">
        <v>44302</v>
      </c>
      <c r="B1372" s="2">
        <v>202104161332</v>
      </c>
      <c r="C1372" t="s">
        <v>18</v>
      </c>
      <c r="D1372" t="s">
        <v>5485</v>
      </c>
      <c r="E1372" t="s">
        <v>4371</v>
      </c>
      <c r="F1372" t="s">
        <v>19</v>
      </c>
      <c r="G1372" t="s">
        <v>1940</v>
      </c>
      <c r="H1372" s="3">
        <v>4714781021012</v>
      </c>
      <c r="I1372" t="s">
        <v>1308</v>
      </c>
      <c r="J1372" t="s">
        <v>1475</v>
      </c>
      <c r="K1372">
        <v>2</v>
      </c>
      <c r="L1372">
        <v>233</v>
      </c>
      <c r="N1372" t="s">
        <v>168</v>
      </c>
      <c r="P1372" s="6">
        <v>956</v>
      </c>
      <c r="Q1372" s="6" t="s">
        <v>1940</v>
      </c>
      <c r="R1372" s="6" t="s">
        <v>1978</v>
      </c>
      <c r="T1372" s="6"/>
      <c r="U1372" s="6"/>
      <c r="V1372" s="6"/>
      <c r="W1372" s="6">
        <v>338</v>
      </c>
      <c r="X1372" s="6" t="s">
        <v>4372</v>
      </c>
      <c r="Y1372" s="6"/>
      <c r="Z1372" t="s">
        <v>4369</v>
      </c>
    </row>
    <row r="1373" spans="1:26">
      <c r="A1373" s="1">
        <v>44302</v>
      </c>
      <c r="B1373" s="2">
        <v>202104161332</v>
      </c>
      <c r="C1373" t="s">
        <v>18</v>
      </c>
      <c r="D1373" t="s">
        <v>5485</v>
      </c>
      <c r="E1373" t="s">
        <v>4371</v>
      </c>
      <c r="F1373" t="s">
        <v>19</v>
      </c>
      <c r="G1373" t="s">
        <v>1940</v>
      </c>
      <c r="H1373" s="3">
        <v>4714781021029</v>
      </c>
      <c r="I1373" t="s">
        <v>1308</v>
      </c>
      <c r="J1373" t="s">
        <v>1475</v>
      </c>
      <c r="K1373">
        <v>2</v>
      </c>
      <c r="L1373">
        <v>232</v>
      </c>
      <c r="N1373" t="s">
        <v>169</v>
      </c>
      <c r="P1373" s="6">
        <v>956</v>
      </c>
      <c r="Q1373" s="6" t="s">
        <v>1940</v>
      </c>
      <c r="R1373" s="6" t="s">
        <v>1978</v>
      </c>
      <c r="T1373" s="6"/>
      <c r="U1373" s="6"/>
      <c r="V1373" s="6"/>
      <c r="W1373" s="6">
        <v>338</v>
      </c>
      <c r="X1373" s="6" t="s">
        <v>4372</v>
      </c>
      <c r="Y1373" s="6"/>
      <c r="Z1373" t="s">
        <v>4369</v>
      </c>
    </row>
    <row r="1374" spans="1:26">
      <c r="A1374" s="1">
        <v>44302</v>
      </c>
      <c r="B1374" s="2">
        <v>202104161332</v>
      </c>
      <c r="C1374" t="s">
        <v>18</v>
      </c>
      <c r="D1374" t="s">
        <v>5485</v>
      </c>
      <c r="E1374" t="s">
        <v>4371</v>
      </c>
      <c r="F1374" t="s">
        <v>19</v>
      </c>
      <c r="G1374" t="s">
        <v>1940</v>
      </c>
      <c r="H1374" s="3">
        <v>4714781021227</v>
      </c>
      <c r="I1374" t="s">
        <v>859</v>
      </c>
      <c r="J1374" t="s">
        <v>1475</v>
      </c>
      <c r="K1374">
        <v>1</v>
      </c>
      <c r="L1374">
        <v>66</v>
      </c>
      <c r="N1374" t="s">
        <v>862</v>
      </c>
      <c r="P1374" s="6">
        <v>956</v>
      </c>
      <c r="Q1374" s="6" t="s">
        <v>1940</v>
      </c>
      <c r="R1374" s="6" t="s">
        <v>1978</v>
      </c>
      <c r="T1374" s="6"/>
      <c r="U1374" s="6"/>
      <c r="V1374" s="6"/>
      <c r="W1374" s="6">
        <v>338</v>
      </c>
      <c r="X1374" s="6" t="s">
        <v>4372</v>
      </c>
      <c r="Y1374" s="6"/>
      <c r="Z1374" t="s">
        <v>4369</v>
      </c>
    </row>
    <row r="1375" spans="1:26">
      <c r="A1375" s="1">
        <v>44302</v>
      </c>
      <c r="B1375" s="2">
        <v>202104161332</v>
      </c>
      <c r="C1375" t="s">
        <v>18</v>
      </c>
      <c r="D1375" t="s">
        <v>5485</v>
      </c>
      <c r="E1375" t="s">
        <v>4371</v>
      </c>
      <c r="F1375" t="s">
        <v>19</v>
      </c>
      <c r="G1375" t="s">
        <v>1940</v>
      </c>
      <c r="H1375" s="3">
        <v>4714781021234</v>
      </c>
      <c r="I1375" t="s">
        <v>1385</v>
      </c>
      <c r="J1375" t="s">
        <v>1475</v>
      </c>
      <c r="K1375">
        <v>1</v>
      </c>
      <c r="L1375">
        <v>66</v>
      </c>
      <c r="N1375" t="s">
        <v>864</v>
      </c>
      <c r="P1375" s="6">
        <v>956</v>
      </c>
      <c r="Q1375" s="6" t="s">
        <v>1940</v>
      </c>
      <c r="R1375" s="6" t="s">
        <v>1978</v>
      </c>
      <c r="T1375" s="6"/>
      <c r="U1375" s="6"/>
      <c r="V1375" s="6"/>
      <c r="W1375" s="6">
        <v>338</v>
      </c>
      <c r="X1375" s="6" t="s">
        <v>4372</v>
      </c>
      <c r="Y1375" s="6"/>
      <c r="Z1375" t="s">
        <v>4369</v>
      </c>
    </row>
    <row r="1376" spans="1:26">
      <c r="A1376" s="1">
        <v>44302</v>
      </c>
      <c r="B1376" s="2">
        <v>202104161332</v>
      </c>
      <c r="C1376" t="s">
        <v>18</v>
      </c>
      <c r="D1376" t="s">
        <v>5485</v>
      </c>
      <c r="E1376" t="s">
        <v>4371</v>
      </c>
      <c r="F1376" t="s">
        <v>19</v>
      </c>
      <c r="G1376" t="s">
        <v>1940</v>
      </c>
      <c r="H1376" s="3">
        <v>4714781021241</v>
      </c>
      <c r="I1376" t="s">
        <v>859</v>
      </c>
      <c r="J1376" t="s">
        <v>1475</v>
      </c>
      <c r="K1376">
        <v>1</v>
      </c>
      <c r="L1376">
        <v>67</v>
      </c>
      <c r="N1376" t="s">
        <v>867</v>
      </c>
      <c r="P1376" s="6">
        <v>956</v>
      </c>
      <c r="Q1376" s="6" t="s">
        <v>1940</v>
      </c>
      <c r="R1376" s="6" t="s">
        <v>1978</v>
      </c>
      <c r="T1376" s="6"/>
      <c r="U1376" s="6"/>
      <c r="V1376" s="6"/>
      <c r="W1376" s="6">
        <v>338</v>
      </c>
      <c r="X1376" s="6" t="s">
        <v>4372</v>
      </c>
      <c r="Y1376" s="6"/>
      <c r="Z1376" t="s">
        <v>4369</v>
      </c>
    </row>
    <row r="1377" spans="1:26">
      <c r="A1377" s="1">
        <v>44302</v>
      </c>
      <c r="B1377" s="2">
        <v>202104161332</v>
      </c>
      <c r="C1377" t="s">
        <v>18</v>
      </c>
      <c r="D1377" t="s">
        <v>5485</v>
      </c>
      <c r="E1377" t="s">
        <v>4371</v>
      </c>
      <c r="F1377" t="s">
        <v>19</v>
      </c>
      <c r="G1377" t="s">
        <v>1940</v>
      </c>
      <c r="H1377" s="3">
        <v>4714781020169</v>
      </c>
      <c r="I1377" t="s">
        <v>135</v>
      </c>
      <c r="J1377" t="s">
        <v>425</v>
      </c>
      <c r="K1377">
        <v>1</v>
      </c>
      <c r="L1377">
        <v>59</v>
      </c>
      <c r="N1377" t="s">
        <v>195</v>
      </c>
      <c r="P1377" s="6">
        <v>956</v>
      </c>
      <c r="Q1377" s="6" t="s">
        <v>1940</v>
      </c>
      <c r="R1377" s="6" t="s">
        <v>1978</v>
      </c>
      <c r="T1377" s="6"/>
      <c r="U1377" s="6"/>
      <c r="V1377" s="6"/>
      <c r="W1377" s="6">
        <v>338</v>
      </c>
      <c r="X1377" s="6" t="s">
        <v>4372</v>
      </c>
      <c r="Y1377" s="6"/>
      <c r="Z1377" t="s">
        <v>4369</v>
      </c>
    </row>
    <row r="1378" spans="1:26">
      <c r="A1378" s="1">
        <v>44302</v>
      </c>
      <c r="B1378" s="2">
        <v>202104161332</v>
      </c>
      <c r="C1378" t="s">
        <v>18</v>
      </c>
      <c r="D1378" t="s">
        <v>5485</v>
      </c>
      <c r="E1378" t="s">
        <v>4371</v>
      </c>
      <c r="F1378" t="s">
        <v>19</v>
      </c>
      <c r="G1378" t="s">
        <v>1940</v>
      </c>
      <c r="H1378" s="3" t="s">
        <v>1810</v>
      </c>
      <c r="J1378" t="s">
        <v>425</v>
      </c>
      <c r="K1378">
        <v>1</v>
      </c>
      <c r="L1378">
        <v>0</v>
      </c>
      <c r="N1378" t="s">
        <v>1811</v>
      </c>
      <c r="P1378" s="6">
        <v>956</v>
      </c>
      <c r="Q1378" s="6" t="s">
        <v>1940</v>
      </c>
      <c r="R1378" s="6" t="s">
        <v>1978</v>
      </c>
      <c r="T1378" s="6"/>
      <c r="U1378" s="6"/>
      <c r="V1378" s="6"/>
      <c r="W1378" s="6">
        <v>338</v>
      </c>
      <c r="X1378" s="6" t="s">
        <v>4372</v>
      </c>
      <c r="Y1378" s="6"/>
      <c r="Z1378" t="s">
        <v>4369</v>
      </c>
    </row>
    <row r="1379" spans="1:26">
      <c r="A1379" s="1">
        <v>44302</v>
      </c>
      <c r="B1379" s="2">
        <v>202104161333</v>
      </c>
      <c r="C1379" t="s">
        <v>18</v>
      </c>
      <c r="D1379" t="s">
        <v>5486</v>
      </c>
      <c r="E1379" t="s">
        <v>4376</v>
      </c>
      <c r="F1379" t="s">
        <v>19</v>
      </c>
      <c r="G1379" t="s">
        <v>1476</v>
      </c>
      <c r="H1379" s="3" t="s">
        <v>52</v>
      </c>
      <c r="I1379" t="s">
        <v>1472</v>
      </c>
      <c r="J1379" t="s">
        <v>1475</v>
      </c>
      <c r="K1379">
        <v>1</v>
      </c>
      <c r="L1379">
        <v>400</v>
      </c>
      <c r="N1379" t="s">
        <v>53</v>
      </c>
      <c r="P1379" s="6">
        <v>593</v>
      </c>
      <c r="Q1379" s="6" t="s">
        <v>1476</v>
      </c>
      <c r="R1379" s="6" t="s">
        <v>1477</v>
      </c>
      <c r="T1379" s="6">
        <v>167260</v>
      </c>
      <c r="U1379" s="6" t="s">
        <v>4377</v>
      </c>
      <c r="V1379" s="6" t="s">
        <v>4378</v>
      </c>
      <c r="W1379" s="6"/>
      <c r="X1379" s="6"/>
      <c r="Y1379" s="6"/>
      <c r="Z1379" t="s">
        <v>4374</v>
      </c>
    </row>
    <row r="1380" spans="1:26">
      <c r="A1380" s="1">
        <v>44302</v>
      </c>
      <c r="B1380" s="2">
        <v>202104161333</v>
      </c>
      <c r="C1380" t="s">
        <v>18</v>
      </c>
      <c r="D1380" t="s">
        <v>5486</v>
      </c>
      <c r="E1380" t="s">
        <v>4376</v>
      </c>
      <c r="F1380" t="s">
        <v>19</v>
      </c>
      <c r="G1380" t="s">
        <v>1476</v>
      </c>
      <c r="H1380" s="3" t="s">
        <v>44</v>
      </c>
      <c r="I1380" t="s">
        <v>158</v>
      </c>
      <c r="J1380" t="s">
        <v>1475</v>
      </c>
      <c r="K1380">
        <v>1</v>
      </c>
      <c r="L1380">
        <v>128</v>
      </c>
      <c r="N1380" t="s">
        <v>45</v>
      </c>
      <c r="P1380" s="6">
        <v>593</v>
      </c>
      <c r="Q1380" s="6" t="s">
        <v>1476</v>
      </c>
      <c r="R1380" s="6" t="s">
        <v>1477</v>
      </c>
      <c r="T1380" s="6">
        <v>167260</v>
      </c>
      <c r="U1380" s="6" t="s">
        <v>4377</v>
      </c>
      <c r="V1380" s="6" t="s">
        <v>4378</v>
      </c>
      <c r="W1380" s="6"/>
      <c r="X1380" s="6"/>
      <c r="Y1380" s="6"/>
      <c r="Z1380" t="s">
        <v>4374</v>
      </c>
    </row>
    <row r="1381" spans="1:26">
      <c r="A1381" s="1">
        <v>44302</v>
      </c>
      <c r="B1381" s="2">
        <v>202104161333</v>
      </c>
      <c r="C1381" t="s">
        <v>18</v>
      </c>
      <c r="D1381" t="s">
        <v>5486</v>
      </c>
      <c r="E1381" t="s">
        <v>4376</v>
      </c>
      <c r="F1381" t="s">
        <v>19</v>
      </c>
      <c r="G1381" t="s">
        <v>1476</v>
      </c>
      <c r="H1381" s="3" t="s">
        <v>1474</v>
      </c>
      <c r="J1381" t="s">
        <v>1475</v>
      </c>
      <c r="K1381">
        <v>1</v>
      </c>
      <c r="L1381">
        <v>65</v>
      </c>
      <c r="P1381" s="6"/>
      <c r="Q1381" s="6"/>
      <c r="R1381" s="6"/>
      <c r="T1381" s="6"/>
      <c r="U1381" s="6"/>
      <c r="V1381" s="6"/>
      <c r="W1381" s="6"/>
      <c r="X1381" s="6"/>
      <c r="Y1381" s="6"/>
      <c r="Z1381"/>
    </row>
    <row r="1382" spans="1:26">
      <c r="A1382" s="1">
        <v>44302</v>
      </c>
      <c r="B1382" s="2">
        <v>202104161334</v>
      </c>
      <c r="C1382" t="s">
        <v>18</v>
      </c>
      <c r="D1382" t="s">
        <v>5487</v>
      </c>
      <c r="E1382" t="s">
        <v>4382</v>
      </c>
      <c r="F1382" t="s">
        <v>19</v>
      </c>
      <c r="G1382" t="s">
        <v>1960</v>
      </c>
      <c r="H1382" s="3">
        <v>4714781020107</v>
      </c>
      <c r="I1382" t="s">
        <v>1049</v>
      </c>
      <c r="J1382" t="s">
        <v>425</v>
      </c>
      <c r="K1382">
        <v>1</v>
      </c>
      <c r="L1382">
        <v>399</v>
      </c>
      <c r="N1382" t="s">
        <v>877</v>
      </c>
      <c r="P1382" s="6">
        <v>599</v>
      </c>
      <c r="Q1382" s="6" t="s">
        <v>1960</v>
      </c>
      <c r="R1382" s="6" t="s">
        <v>1961</v>
      </c>
      <c r="T1382" s="6"/>
      <c r="U1382" s="6"/>
      <c r="V1382" s="6"/>
      <c r="W1382" s="6">
        <v>110</v>
      </c>
      <c r="X1382" s="6" t="s">
        <v>4383</v>
      </c>
      <c r="Y1382" s="6"/>
      <c r="Z1382" t="s">
        <v>4380</v>
      </c>
    </row>
    <row r="1383" spans="1:26">
      <c r="A1383" s="1">
        <v>44302</v>
      </c>
      <c r="B1383" s="2">
        <v>202104161334</v>
      </c>
      <c r="C1383" t="s">
        <v>18</v>
      </c>
      <c r="D1383" t="s">
        <v>5487</v>
      </c>
      <c r="E1383" t="s">
        <v>4382</v>
      </c>
      <c r="F1383" t="s">
        <v>19</v>
      </c>
      <c r="G1383" t="s">
        <v>1960</v>
      </c>
      <c r="H1383" s="3">
        <v>4714781021463</v>
      </c>
      <c r="I1383" t="s">
        <v>1301</v>
      </c>
      <c r="J1383" t="s">
        <v>425</v>
      </c>
      <c r="K1383">
        <v>1</v>
      </c>
      <c r="L1383">
        <v>120</v>
      </c>
      <c r="N1383" t="s">
        <v>3102</v>
      </c>
      <c r="P1383" s="6">
        <v>599</v>
      </c>
      <c r="Q1383" s="6" t="s">
        <v>1960</v>
      </c>
      <c r="R1383" s="6" t="s">
        <v>1961</v>
      </c>
      <c r="T1383" s="6"/>
      <c r="U1383" s="6"/>
      <c r="V1383" s="6"/>
      <c r="W1383" s="6">
        <v>110</v>
      </c>
      <c r="X1383" s="6" t="s">
        <v>4383</v>
      </c>
      <c r="Y1383" s="6"/>
      <c r="Z1383" t="s">
        <v>4380</v>
      </c>
    </row>
    <row r="1384" spans="1:26">
      <c r="A1384" s="1">
        <v>44302</v>
      </c>
      <c r="B1384" s="2">
        <v>202104161334</v>
      </c>
      <c r="C1384" t="s">
        <v>18</v>
      </c>
      <c r="D1384" t="s">
        <v>5487</v>
      </c>
      <c r="E1384" t="s">
        <v>4382</v>
      </c>
      <c r="F1384" t="s">
        <v>19</v>
      </c>
      <c r="G1384" t="s">
        <v>1960</v>
      </c>
      <c r="H1384" s="3" t="s">
        <v>1474</v>
      </c>
      <c r="J1384" t="s">
        <v>1475</v>
      </c>
      <c r="K1384">
        <v>1</v>
      </c>
      <c r="L1384">
        <v>80</v>
      </c>
      <c r="P1384" s="6"/>
      <c r="Q1384" s="6"/>
      <c r="R1384" s="6"/>
      <c r="T1384" s="6"/>
      <c r="U1384" s="6"/>
      <c r="V1384" s="6"/>
      <c r="W1384" s="6"/>
      <c r="X1384" s="6"/>
      <c r="Y1384" s="6"/>
      <c r="Z1384"/>
    </row>
    <row r="1385" spans="1:26">
      <c r="A1385" s="1">
        <v>44302</v>
      </c>
      <c r="B1385" s="2">
        <v>202104161335</v>
      </c>
      <c r="C1385" t="s">
        <v>18</v>
      </c>
      <c r="D1385" t="s">
        <v>5488</v>
      </c>
      <c r="E1385" t="s">
        <v>4387</v>
      </c>
      <c r="F1385" t="s">
        <v>19</v>
      </c>
      <c r="G1385" t="s">
        <v>1476</v>
      </c>
      <c r="H1385" s="3" t="s">
        <v>25</v>
      </c>
      <c r="I1385" t="s">
        <v>1301</v>
      </c>
      <c r="J1385" t="s">
        <v>1475</v>
      </c>
      <c r="K1385">
        <v>1</v>
      </c>
      <c r="L1385">
        <v>296</v>
      </c>
      <c r="N1385" t="s">
        <v>26</v>
      </c>
      <c r="P1385" s="6">
        <v>1278</v>
      </c>
      <c r="Q1385" s="6" t="s">
        <v>1476</v>
      </c>
      <c r="R1385" s="6" t="s">
        <v>1495</v>
      </c>
      <c r="T1385" s="6">
        <v>943714</v>
      </c>
      <c r="U1385" s="6" t="s">
        <v>4388</v>
      </c>
      <c r="V1385" s="6" t="s">
        <v>4389</v>
      </c>
      <c r="W1385" s="6"/>
      <c r="X1385" s="6"/>
      <c r="Y1385" s="6"/>
      <c r="Z1385" t="s">
        <v>4385</v>
      </c>
    </row>
    <row r="1386" spans="1:26">
      <c r="A1386" s="1">
        <v>44302</v>
      </c>
      <c r="B1386" s="2">
        <v>202104161335</v>
      </c>
      <c r="C1386" t="s">
        <v>18</v>
      </c>
      <c r="D1386" t="s">
        <v>5488</v>
      </c>
      <c r="E1386" t="s">
        <v>4387</v>
      </c>
      <c r="F1386" t="s">
        <v>19</v>
      </c>
      <c r="G1386" t="s">
        <v>1476</v>
      </c>
      <c r="H1386" s="3" t="s">
        <v>27</v>
      </c>
      <c r="I1386" t="s">
        <v>1230</v>
      </c>
      <c r="J1386" t="s">
        <v>1475</v>
      </c>
      <c r="K1386">
        <v>1</v>
      </c>
      <c r="L1386">
        <v>296</v>
      </c>
      <c r="N1386" t="s">
        <v>28</v>
      </c>
      <c r="P1386" s="6">
        <v>1278</v>
      </c>
      <c r="Q1386" s="6" t="s">
        <v>1476</v>
      </c>
      <c r="R1386" s="6" t="s">
        <v>1495</v>
      </c>
      <c r="T1386" s="6">
        <v>943714</v>
      </c>
      <c r="U1386" s="6" t="s">
        <v>4388</v>
      </c>
      <c r="V1386" s="6" t="s">
        <v>4389</v>
      </c>
      <c r="W1386" s="6"/>
      <c r="X1386" s="6"/>
      <c r="Y1386" s="6"/>
      <c r="Z1386" t="s">
        <v>4385</v>
      </c>
    </row>
    <row r="1387" spans="1:26">
      <c r="A1387" s="1">
        <v>44302</v>
      </c>
      <c r="B1387" s="2">
        <v>202104161335</v>
      </c>
      <c r="C1387" t="s">
        <v>18</v>
      </c>
      <c r="D1387" t="s">
        <v>5488</v>
      </c>
      <c r="E1387" t="s">
        <v>4387</v>
      </c>
      <c r="F1387" t="s">
        <v>19</v>
      </c>
      <c r="G1387" t="s">
        <v>1476</v>
      </c>
      <c r="H1387" s="3" t="s">
        <v>23</v>
      </c>
      <c r="I1387" t="s">
        <v>1230</v>
      </c>
      <c r="J1387" t="s">
        <v>1475</v>
      </c>
      <c r="K1387">
        <v>1</v>
      </c>
      <c r="L1387">
        <v>296</v>
      </c>
      <c r="N1387" t="s">
        <v>24</v>
      </c>
      <c r="P1387" s="6">
        <v>1278</v>
      </c>
      <c r="Q1387" s="6" t="s">
        <v>1476</v>
      </c>
      <c r="R1387" s="6" t="s">
        <v>1495</v>
      </c>
      <c r="T1387" s="6">
        <v>943714</v>
      </c>
      <c r="U1387" s="6" t="s">
        <v>4388</v>
      </c>
      <c r="V1387" s="6" t="s">
        <v>4389</v>
      </c>
      <c r="W1387" s="6"/>
      <c r="X1387" s="6"/>
      <c r="Y1387" s="6"/>
      <c r="Z1387" t="s">
        <v>4385</v>
      </c>
    </row>
    <row r="1388" spans="1:26">
      <c r="A1388" s="1">
        <v>44302</v>
      </c>
      <c r="B1388" s="2">
        <v>202104161335</v>
      </c>
      <c r="C1388" t="s">
        <v>18</v>
      </c>
      <c r="D1388" t="s">
        <v>5488</v>
      </c>
      <c r="E1388" t="s">
        <v>4387</v>
      </c>
      <c r="F1388" t="s">
        <v>19</v>
      </c>
      <c r="G1388" t="s">
        <v>1476</v>
      </c>
      <c r="H1388" s="3">
        <v>4714781020954</v>
      </c>
      <c r="I1388" t="s">
        <v>1468</v>
      </c>
      <c r="J1388" t="s">
        <v>1475</v>
      </c>
      <c r="K1388">
        <v>1</v>
      </c>
      <c r="L1388">
        <v>140</v>
      </c>
      <c r="N1388" t="s">
        <v>337</v>
      </c>
      <c r="P1388" s="6">
        <v>1278</v>
      </c>
      <c r="Q1388" s="6" t="s">
        <v>1476</v>
      </c>
      <c r="R1388" s="6" t="s">
        <v>1495</v>
      </c>
      <c r="T1388" s="6">
        <v>943714</v>
      </c>
      <c r="U1388" s="6" t="s">
        <v>4388</v>
      </c>
      <c r="V1388" s="6" t="s">
        <v>4389</v>
      </c>
      <c r="W1388" s="6"/>
      <c r="X1388" s="6"/>
      <c r="Y1388" s="6"/>
      <c r="Z1388" t="s">
        <v>4385</v>
      </c>
    </row>
    <row r="1389" spans="1:26">
      <c r="A1389" s="1">
        <v>44302</v>
      </c>
      <c r="B1389" s="2">
        <v>202104161335</v>
      </c>
      <c r="C1389" t="s">
        <v>18</v>
      </c>
      <c r="D1389" t="s">
        <v>5488</v>
      </c>
      <c r="E1389" t="s">
        <v>4387</v>
      </c>
      <c r="F1389" t="s">
        <v>19</v>
      </c>
      <c r="G1389" t="s">
        <v>1476</v>
      </c>
      <c r="H1389" s="3">
        <v>4714781020794</v>
      </c>
      <c r="I1389" t="s">
        <v>859</v>
      </c>
      <c r="J1389" t="s">
        <v>1475</v>
      </c>
      <c r="K1389">
        <v>1</v>
      </c>
      <c r="L1389">
        <v>125</v>
      </c>
      <c r="N1389" t="s">
        <v>339</v>
      </c>
      <c r="P1389" s="6">
        <v>1278</v>
      </c>
      <c r="Q1389" s="6" t="s">
        <v>1476</v>
      </c>
      <c r="R1389" s="6" t="s">
        <v>1495</v>
      </c>
      <c r="T1389" s="6">
        <v>943714</v>
      </c>
      <c r="U1389" s="6" t="s">
        <v>4388</v>
      </c>
      <c r="V1389" s="6" t="s">
        <v>4389</v>
      </c>
      <c r="W1389" s="6"/>
      <c r="X1389" s="6"/>
      <c r="Y1389" s="6"/>
      <c r="Z1389" t="s">
        <v>4385</v>
      </c>
    </row>
    <row r="1390" spans="1:26">
      <c r="A1390" s="1">
        <v>44302</v>
      </c>
      <c r="B1390" s="2">
        <v>202104161335</v>
      </c>
      <c r="C1390" t="s">
        <v>18</v>
      </c>
      <c r="D1390" t="s">
        <v>5488</v>
      </c>
      <c r="E1390" t="s">
        <v>4387</v>
      </c>
      <c r="F1390" t="s">
        <v>19</v>
      </c>
      <c r="G1390" t="s">
        <v>1476</v>
      </c>
      <c r="H1390" s="3">
        <v>4714781020817</v>
      </c>
      <c r="I1390" t="s">
        <v>859</v>
      </c>
      <c r="J1390" t="s">
        <v>1475</v>
      </c>
      <c r="K1390">
        <v>1</v>
      </c>
      <c r="L1390">
        <v>125</v>
      </c>
      <c r="N1390" t="s">
        <v>343</v>
      </c>
      <c r="P1390" s="6">
        <v>1278</v>
      </c>
      <c r="Q1390" s="6" t="s">
        <v>1476</v>
      </c>
      <c r="R1390" s="6" t="s">
        <v>1495</v>
      </c>
      <c r="T1390" s="6">
        <v>943714</v>
      </c>
      <c r="U1390" s="6" t="s">
        <v>4388</v>
      </c>
      <c r="V1390" s="6" t="s">
        <v>4389</v>
      </c>
      <c r="W1390" s="6"/>
      <c r="X1390" s="6"/>
      <c r="Y1390" s="6"/>
      <c r="Z1390" t="s">
        <v>4385</v>
      </c>
    </row>
    <row r="1391" spans="1:26">
      <c r="A1391" s="1">
        <v>44302</v>
      </c>
      <c r="B1391" s="2">
        <v>202104161335</v>
      </c>
      <c r="C1391" t="s">
        <v>18</v>
      </c>
      <c r="D1391" t="s">
        <v>5488</v>
      </c>
      <c r="E1391" t="s">
        <v>4387</v>
      </c>
      <c r="F1391" t="s">
        <v>19</v>
      </c>
      <c r="G1391" t="s">
        <v>1476</v>
      </c>
      <c r="H1391" s="3" t="s">
        <v>1887</v>
      </c>
      <c r="J1391" t="s">
        <v>425</v>
      </c>
      <c r="K1391">
        <v>1</v>
      </c>
      <c r="L1391">
        <v>0</v>
      </c>
      <c r="N1391" t="s">
        <v>1888</v>
      </c>
      <c r="P1391" s="6">
        <v>1278</v>
      </c>
      <c r="Q1391" s="6" t="s">
        <v>1476</v>
      </c>
      <c r="R1391" s="6" t="s">
        <v>1495</v>
      </c>
      <c r="T1391" s="6">
        <v>943714</v>
      </c>
      <c r="U1391" s="6" t="s">
        <v>4388</v>
      </c>
      <c r="V1391" s="6" t="s">
        <v>4389</v>
      </c>
      <c r="W1391" s="6"/>
      <c r="X1391" s="6"/>
      <c r="Y1391" s="6"/>
      <c r="Z1391" t="s">
        <v>4385</v>
      </c>
    </row>
    <row r="1392" spans="1:26">
      <c r="A1392" s="1">
        <v>44302</v>
      </c>
      <c r="B1392" s="2">
        <v>202104161336</v>
      </c>
      <c r="C1392" t="s">
        <v>18</v>
      </c>
      <c r="D1392" t="s">
        <v>5489</v>
      </c>
      <c r="E1392" t="s">
        <v>4393</v>
      </c>
      <c r="F1392" t="s">
        <v>19</v>
      </c>
      <c r="G1392" t="s">
        <v>1476</v>
      </c>
      <c r="H1392" s="3" t="s">
        <v>437</v>
      </c>
      <c r="J1392" t="s">
        <v>1475</v>
      </c>
      <c r="K1392">
        <v>1</v>
      </c>
      <c r="L1392">
        <v>76</v>
      </c>
      <c r="N1392" t="s">
        <v>438</v>
      </c>
      <c r="P1392" s="6">
        <v>2384</v>
      </c>
      <c r="Q1392" s="6" t="s">
        <v>1476</v>
      </c>
      <c r="R1392" s="6" t="s">
        <v>1477</v>
      </c>
      <c r="T1392" s="6">
        <v>167732</v>
      </c>
      <c r="U1392" s="6" t="s">
        <v>4394</v>
      </c>
      <c r="V1392" s="6" t="s">
        <v>4395</v>
      </c>
      <c r="W1392" s="6"/>
      <c r="X1392" s="6"/>
      <c r="Y1392" s="6"/>
      <c r="Z1392" t="s">
        <v>4391</v>
      </c>
    </row>
    <row r="1393" spans="1:26">
      <c r="A1393" s="1">
        <v>44302</v>
      </c>
      <c r="B1393" s="2">
        <v>202104161336</v>
      </c>
      <c r="C1393" t="s">
        <v>18</v>
      </c>
      <c r="D1393" t="s">
        <v>5489</v>
      </c>
      <c r="E1393" t="s">
        <v>4393</v>
      </c>
      <c r="F1393" t="s">
        <v>19</v>
      </c>
      <c r="G1393" t="s">
        <v>1476</v>
      </c>
      <c r="H1393" s="3" t="s">
        <v>443</v>
      </c>
      <c r="J1393" t="s">
        <v>1475</v>
      </c>
      <c r="K1393">
        <v>1</v>
      </c>
      <c r="L1393">
        <v>76</v>
      </c>
      <c r="N1393" t="s">
        <v>444</v>
      </c>
      <c r="P1393" s="6">
        <v>2384</v>
      </c>
      <c r="Q1393" s="6" t="s">
        <v>1476</v>
      </c>
      <c r="R1393" s="6" t="s">
        <v>1477</v>
      </c>
      <c r="T1393" s="6">
        <v>167732</v>
      </c>
      <c r="U1393" s="6" t="s">
        <v>4394</v>
      </c>
      <c r="V1393" s="6" t="s">
        <v>4395</v>
      </c>
      <c r="W1393" s="6"/>
      <c r="X1393" s="6"/>
      <c r="Y1393" s="6"/>
      <c r="Z1393" t="s">
        <v>4391</v>
      </c>
    </row>
    <row r="1394" spans="1:26">
      <c r="A1394" s="1">
        <v>44302</v>
      </c>
      <c r="B1394" s="2">
        <v>202104161336</v>
      </c>
      <c r="C1394" t="s">
        <v>18</v>
      </c>
      <c r="D1394" t="s">
        <v>5489</v>
      </c>
      <c r="E1394" t="s">
        <v>4393</v>
      </c>
      <c r="F1394" t="s">
        <v>19</v>
      </c>
      <c r="G1394" t="s">
        <v>1476</v>
      </c>
      <c r="H1394" s="3" t="s">
        <v>441</v>
      </c>
      <c r="I1394" t="s">
        <v>145</v>
      </c>
      <c r="J1394" t="s">
        <v>1475</v>
      </c>
      <c r="K1394">
        <v>1</v>
      </c>
      <c r="L1394">
        <v>38</v>
      </c>
      <c r="N1394" t="s">
        <v>442</v>
      </c>
      <c r="P1394" s="6">
        <v>2384</v>
      </c>
      <c r="Q1394" s="6" t="s">
        <v>1476</v>
      </c>
      <c r="R1394" s="6" t="s">
        <v>1477</v>
      </c>
      <c r="T1394" s="6">
        <v>167732</v>
      </c>
      <c r="U1394" s="6" t="s">
        <v>4394</v>
      </c>
      <c r="V1394" s="6" t="s">
        <v>4395</v>
      </c>
      <c r="W1394" s="6"/>
      <c r="X1394" s="6"/>
      <c r="Y1394" s="6"/>
      <c r="Z1394" t="s">
        <v>4391</v>
      </c>
    </row>
    <row r="1395" spans="1:26">
      <c r="A1395" s="1">
        <v>44302</v>
      </c>
      <c r="B1395" s="2">
        <v>202104161336</v>
      </c>
      <c r="C1395" t="s">
        <v>18</v>
      </c>
      <c r="D1395" t="s">
        <v>5489</v>
      </c>
      <c r="E1395" t="s">
        <v>4393</v>
      </c>
      <c r="F1395" t="s">
        <v>19</v>
      </c>
      <c r="G1395" t="s">
        <v>1476</v>
      </c>
      <c r="H1395" s="3">
        <v>4714781020800</v>
      </c>
      <c r="I1395" t="s">
        <v>859</v>
      </c>
      <c r="J1395" t="s">
        <v>1475</v>
      </c>
      <c r="K1395">
        <v>1</v>
      </c>
      <c r="L1395">
        <v>91</v>
      </c>
      <c r="N1395" t="s">
        <v>271</v>
      </c>
      <c r="P1395" s="6">
        <v>2384</v>
      </c>
      <c r="Q1395" s="6" t="s">
        <v>1476</v>
      </c>
      <c r="R1395" s="6" t="s">
        <v>1477</v>
      </c>
      <c r="T1395" s="6">
        <v>167732</v>
      </c>
      <c r="U1395" s="6" t="s">
        <v>4394</v>
      </c>
      <c r="V1395" s="6" t="s">
        <v>4395</v>
      </c>
      <c r="W1395" s="6"/>
      <c r="X1395" s="6"/>
      <c r="Y1395" s="6"/>
      <c r="Z1395" t="s">
        <v>4391</v>
      </c>
    </row>
    <row r="1396" spans="1:26">
      <c r="A1396" s="1">
        <v>44302</v>
      </c>
      <c r="B1396" s="2">
        <v>202104161336</v>
      </c>
      <c r="C1396" t="s">
        <v>18</v>
      </c>
      <c r="D1396" t="s">
        <v>5489</v>
      </c>
      <c r="E1396" t="s">
        <v>4393</v>
      </c>
      <c r="F1396" t="s">
        <v>19</v>
      </c>
      <c r="G1396" t="s">
        <v>1476</v>
      </c>
      <c r="H1396" s="3">
        <v>4714781020824</v>
      </c>
      <c r="I1396" t="s">
        <v>141</v>
      </c>
      <c r="J1396" t="s">
        <v>1475</v>
      </c>
      <c r="K1396">
        <v>1</v>
      </c>
      <c r="L1396">
        <v>243</v>
      </c>
      <c r="N1396" t="s">
        <v>325</v>
      </c>
      <c r="P1396" s="6">
        <v>2384</v>
      </c>
      <c r="Q1396" s="6" t="s">
        <v>1476</v>
      </c>
      <c r="R1396" s="6" t="s">
        <v>1477</v>
      </c>
      <c r="T1396" s="6">
        <v>167732</v>
      </c>
      <c r="U1396" s="6" t="s">
        <v>4394</v>
      </c>
      <c r="V1396" s="6" t="s">
        <v>4395</v>
      </c>
      <c r="W1396" s="6"/>
      <c r="X1396" s="6"/>
      <c r="Y1396" s="6"/>
      <c r="Z1396" t="s">
        <v>4391</v>
      </c>
    </row>
    <row r="1397" spans="1:26">
      <c r="A1397" s="1">
        <v>44302</v>
      </c>
      <c r="B1397" s="2">
        <v>202104161336</v>
      </c>
      <c r="C1397" t="s">
        <v>18</v>
      </c>
      <c r="D1397" t="s">
        <v>5489</v>
      </c>
      <c r="E1397" t="s">
        <v>4393</v>
      </c>
      <c r="F1397" t="s">
        <v>19</v>
      </c>
      <c r="G1397" t="s">
        <v>1476</v>
      </c>
      <c r="H1397" s="3" t="s">
        <v>37</v>
      </c>
      <c r="I1397" t="s">
        <v>1049</v>
      </c>
      <c r="J1397" t="s">
        <v>1475</v>
      </c>
      <c r="K1397">
        <v>1</v>
      </c>
      <c r="L1397">
        <v>355</v>
      </c>
      <c r="N1397" t="s">
        <v>38</v>
      </c>
      <c r="P1397" s="6">
        <v>2384</v>
      </c>
      <c r="Q1397" s="6" t="s">
        <v>1476</v>
      </c>
      <c r="R1397" s="6" t="s">
        <v>1477</v>
      </c>
      <c r="T1397" s="6">
        <v>167732</v>
      </c>
      <c r="U1397" s="6" t="s">
        <v>4394</v>
      </c>
      <c r="V1397" s="6" t="s">
        <v>4395</v>
      </c>
      <c r="W1397" s="6"/>
      <c r="X1397" s="6"/>
      <c r="Y1397" s="6"/>
      <c r="Z1397" t="s">
        <v>4391</v>
      </c>
    </row>
    <row r="1398" spans="1:26">
      <c r="A1398" s="1">
        <v>44302</v>
      </c>
      <c r="B1398" s="2">
        <v>202104161336</v>
      </c>
      <c r="C1398" t="s">
        <v>18</v>
      </c>
      <c r="D1398" t="s">
        <v>5489</v>
      </c>
      <c r="E1398" t="s">
        <v>4393</v>
      </c>
      <c r="F1398" t="s">
        <v>19</v>
      </c>
      <c r="G1398" t="s">
        <v>1476</v>
      </c>
      <c r="H1398" s="3" t="s">
        <v>29</v>
      </c>
      <c r="I1398" t="s">
        <v>2424</v>
      </c>
      <c r="J1398" t="s">
        <v>1475</v>
      </c>
      <c r="K1398">
        <v>1</v>
      </c>
      <c r="L1398">
        <v>303</v>
      </c>
      <c r="N1398" t="s">
        <v>30</v>
      </c>
      <c r="P1398" s="6">
        <v>2384</v>
      </c>
      <c r="Q1398" s="6" t="s">
        <v>1476</v>
      </c>
      <c r="R1398" s="6" t="s">
        <v>1477</v>
      </c>
      <c r="T1398" s="6">
        <v>167732</v>
      </c>
      <c r="U1398" s="6" t="s">
        <v>4394</v>
      </c>
      <c r="V1398" s="6" t="s">
        <v>4395</v>
      </c>
      <c r="W1398" s="6"/>
      <c r="X1398" s="6"/>
      <c r="Y1398" s="6"/>
      <c r="Z1398" t="s">
        <v>4391</v>
      </c>
    </row>
    <row r="1399" spans="1:26">
      <c r="A1399" s="1">
        <v>44302</v>
      </c>
      <c r="B1399" s="2">
        <v>202104161336</v>
      </c>
      <c r="C1399" t="s">
        <v>18</v>
      </c>
      <c r="D1399" t="s">
        <v>5489</v>
      </c>
      <c r="E1399" t="s">
        <v>4393</v>
      </c>
      <c r="F1399" t="s">
        <v>19</v>
      </c>
      <c r="G1399" t="s">
        <v>1476</v>
      </c>
      <c r="H1399" s="3" t="s">
        <v>23</v>
      </c>
      <c r="I1399" t="s">
        <v>1230</v>
      </c>
      <c r="J1399" t="s">
        <v>1475</v>
      </c>
      <c r="K1399">
        <v>1</v>
      </c>
      <c r="L1399">
        <v>302</v>
      </c>
      <c r="N1399" t="s">
        <v>24</v>
      </c>
      <c r="P1399" s="6">
        <v>2384</v>
      </c>
      <c r="Q1399" s="6" t="s">
        <v>1476</v>
      </c>
      <c r="R1399" s="6" t="s">
        <v>1477</v>
      </c>
      <c r="T1399" s="6">
        <v>167732</v>
      </c>
      <c r="U1399" s="6" t="s">
        <v>4394</v>
      </c>
      <c r="V1399" s="6" t="s">
        <v>4395</v>
      </c>
      <c r="W1399" s="6"/>
      <c r="X1399" s="6"/>
      <c r="Y1399" s="6"/>
      <c r="Z1399" t="s">
        <v>4391</v>
      </c>
    </row>
    <row r="1400" spans="1:26">
      <c r="A1400" s="1">
        <v>44302</v>
      </c>
      <c r="B1400" s="2">
        <v>202104161336</v>
      </c>
      <c r="C1400" t="s">
        <v>18</v>
      </c>
      <c r="D1400" t="s">
        <v>5489</v>
      </c>
      <c r="E1400" t="s">
        <v>4393</v>
      </c>
      <c r="F1400" t="s">
        <v>19</v>
      </c>
      <c r="G1400" t="s">
        <v>1476</v>
      </c>
      <c r="H1400" s="3" t="s">
        <v>56</v>
      </c>
      <c r="I1400" t="s">
        <v>150</v>
      </c>
      <c r="J1400" t="s">
        <v>1475</v>
      </c>
      <c r="K1400">
        <v>1</v>
      </c>
      <c r="L1400">
        <v>500</v>
      </c>
      <c r="N1400" t="s">
        <v>57</v>
      </c>
      <c r="P1400" s="6">
        <v>2384</v>
      </c>
      <c r="Q1400" s="6" t="s">
        <v>1476</v>
      </c>
      <c r="R1400" s="6" t="s">
        <v>1477</v>
      </c>
      <c r="T1400" s="6">
        <v>167732</v>
      </c>
      <c r="U1400" s="6" t="s">
        <v>4394</v>
      </c>
      <c r="V1400" s="6" t="s">
        <v>4395</v>
      </c>
      <c r="W1400" s="6"/>
      <c r="X1400" s="6"/>
      <c r="Y1400" s="6"/>
      <c r="Z1400" t="s">
        <v>4391</v>
      </c>
    </row>
    <row r="1401" spans="1:26">
      <c r="A1401" s="1">
        <v>44302</v>
      </c>
      <c r="B1401" s="2">
        <v>202104161336</v>
      </c>
      <c r="C1401" t="s">
        <v>18</v>
      </c>
      <c r="D1401" t="s">
        <v>5489</v>
      </c>
      <c r="E1401" t="s">
        <v>4393</v>
      </c>
      <c r="F1401" t="s">
        <v>19</v>
      </c>
      <c r="G1401" t="s">
        <v>1476</v>
      </c>
      <c r="H1401" s="3" t="s">
        <v>54</v>
      </c>
      <c r="I1401" t="s">
        <v>150</v>
      </c>
      <c r="J1401" t="s">
        <v>1475</v>
      </c>
      <c r="K1401">
        <v>1</v>
      </c>
      <c r="L1401">
        <v>400</v>
      </c>
      <c r="N1401" t="s">
        <v>55</v>
      </c>
      <c r="P1401" s="6">
        <v>2384</v>
      </c>
      <c r="Q1401" s="6" t="s">
        <v>1476</v>
      </c>
      <c r="R1401" s="6" t="s">
        <v>1477</v>
      </c>
      <c r="T1401" s="6">
        <v>167732</v>
      </c>
      <c r="U1401" s="6" t="s">
        <v>4394</v>
      </c>
      <c r="V1401" s="6" t="s">
        <v>4395</v>
      </c>
      <c r="W1401" s="6"/>
      <c r="X1401" s="6"/>
      <c r="Y1401" s="6"/>
      <c r="Z1401" t="s">
        <v>4391</v>
      </c>
    </row>
    <row r="1402" spans="1:26">
      <c r="A1402" s="1">
        <v>44302</v>
      </c>
      <c r="B1402" s="2">
        <v>202104161336</v>
      </c>
      <c r="C1402" t="s">
        <v>18</v>
      </c>
      <c r="D1402" t="s">
        <v>5489</v>
      </c>
      <c r="E1402" t="s">
        <v>4393</v>
      </c>
      <c r="F1402" t="s">
        <v>19</v>
      </c>
      <c r="G1402" t="s">
        <v>1476</v>
      </c>
      <c r="H1402" s="3" t="s">
        <v>1887</v>
      </c>
      <c r="J1402" t="s">
        <v>425</v>
      </c>
      <c r="K1402">
        <v>1</v>
      </c>
      <c r="L1402">
        <v>0</v>
      </c>
      <c r="N1402" t="s">
        <v>1888</v>
      </c>
      <c r="P1402" s="6">
        <v>2384</v>
      </c>
      <c r="Q1402" s="6" t="s">
        <v>1476</v>
      </c>
      <c r="R1402" s="6" t="s">
        <v>1477</v>
      </c>
      <c r="T1402" s="6">
        <v>167732</v>
      </c>
      <c r="U1402" s="6" t="s">
        <v>4394</v>
      </c>
      <c r="V1402" s="6" t="s">
        <v>4395</v>
      </c>
      <c r="W1402" s="6"/>
      <c r="X1402" s="6"/>
      <c r="Y1402" s="6"/>
      <c r="Z1402" t="s">
        <v>4391</v>
      </c>
    </row>
    <row r="1403" spans="1:26">
      <c r="A1403" s="1">
        <v>44302</v>
      </c>
      <c r="B1403" s="2">
        <v>202104161336</v>
      </c>
      <c r="C1403" t="s">
        <v>18</v>
      </c>
      <c r="D1403" t="s">
        <v>5489</v>
      </c>
      <c r="E1403" t="s">
        <v>4393</v>
      </c>
      <c r="F1403" t="s">
        <v>19</v>
      </c>
      <c r="G1403" t="s">
        <v>1476</v>
      </c>
      <c r="H1403" s="3" t="s">
        <v>1740</v>
      </c>
      <c r="J1403" t="s">
        <v>425</v>
      </c>
      <c r="K1403">
        <v>1</v>
      </c>
      <c r="L1403">
        <v>0</v>
      </c>
      <c r="N1403" t="s">
        <v>1741</v>
      </c>
      <c r="P1403" s="6">
        <v>2384</v>
      </c>
      <c r="Q1403" s="6" t="s">
        <v>1476</v>
      </c>
      <c r="R1403" s="6" t="s">
        <v>1477</v>
      </c>
      <c r="T1403" s="6">
        <v>167732</v>
      </c>
      <c r="U1403" s="6" t="s">
        <v>4394</v>
      </c>
      <c r="V1403" s="6" t="s">
        <v>4395</v>
      </c>
      <c r="W1403" s="6"/>
      <c r="X1403" s="6"/>
      <c r="Y1403" s="6"/>
      <c r="Z1403" t="s">
        <v>4391</v>
      </c>
    </row>
    <row r="1404" spans="1:26">
      <c r="A1404" s="1">
        <v>44302</v>
      </c>
      <c r="B1404" s="2">
        <v>202104161336</v>
      </c>
      <c r="C1404" t="s">
        <v>18</v>
      </c>
      <c r="D1404" t="s">
        <v>5489</v>
      </c>
      <c r="E1404" t="s">
        <v>4393</v>
      </c>
      <c r="F1404" t="s">
        <v>19</v>
      </c>
      <c r="G1404" t="s">
        <v>1476</v>
      </c>
      <c r="H1404" s="3" t="s">
        <v>1810</v>
      </c>
      <c r="J1404" t="s">
        <v>425</v>
      </c>
      <c r="K1404">
        <v>1</v>
      </c>
      <c r="L1404">
        <v>0</v>
      </c>
      <c r="N1404" t="s">
        <v>1811</v>
      </c>
      <c r="P1404" s="6">
        <v>2384</v>
      </c>
      <c r="Q1404" s="6" t="s">
        <v>1476</v>
      </c>
      <c r="R1404" s="6" t="s">
        <v>1477</v>
      </c>
      <c r="T1404" s="6">
        <v>167732</v>
      </c>
      <c r="U1404" s="6" t="s">
        <v>4394</v>
      </c>
      <c r="V1404" s="6" t="s">
        <v>4395</v>
      </c>
      <c r="W1404" s="6"/>
      <c r="X1404" s="6"/>
      <c r="Y1404" s="6"/>
      <c r="Z1404" t="s">
        <v>4391</v>
      </c>
    </row>
    <row r="1405" spans="1:26">
      <c r="A1405" s="1">
        <v>44302</v>
      </c>
      <c r="B1405" s="2">
        <v>202104161337</v>
      </c>
      <c r="C1405" t="s">
        <v>18</v>
      </c>
      <c r="D1405" t="s">
        <v>5490</v>
      </c>
      <c r="E1405" t="s">
        <v>4399</v>
      </c>
      <c r="F1405" t="s">
        <v>19</v>
      </c>
      <c r="G1405" t="s">
        <v>1940</v>
      </c>
      <c r="H1405" s="3">
        <v>4714781020107</v>
      </c>
      <c r="I1405" t="s">
        <v>1049</v>
      </c>
      <c r="J1405" t="s">
        <v>425</v>
      </c>
      <c r="K1405">
        <v>3</v>
      </c>
      <c r="L1405">
        <v>1197</v>
      </c>
      <c r="N1405" t="s">
        <v>877</v>
      </c>
      <c r="P1405" s="6">
        <v>1197</v>
      </c>
      <c r="Q1405" s="6" t="s">
        <v>1940</v>
      </c>
      <c r="R1405" s="6" t="s">
        <v>1048</v>
      </c>
      <c r="T1405" s="6"/>
      <c r="U1405" s="6"/>
      <c r="V1405" s="6"/>
      <c r="W1405" s="6">
        <v>800</v>
      </c>
      <c r="X1405" s="6" t="s">
        <v>4400</v>
      </c>
      <c r="Y1405" s="6"/>
      <c r="Z1405" t="s">
        <v>4397</v>
      </c>
    </row>
    <row r="1406" spans="1:26">
      <c r="A1406" s="1">
        <v>44302</v>
      </c>
      <c r="B1406" s="2">
        <v>202104161337</v>
      </c>
      <c r="C1406" t="s">
        <v>18</v>
      </c>
      <c r="D1406" t="s">
        <v>5490</v>
      </c>
      <c r="E1406" t="s">
        <v>4399</v>
      </c>
      <c r="F1406" t="s">
        <v>19</v>
      </c>
      <c r="G1406" t="s">
        <v>1940</v>
      </c>
      <c r="H1406" s="3" t="s">
        <v>1740</v>
      </c>
      <c r="J1406" t="s">
        <v>425</v>
      </c>
      <c r="K1406">
        <v>1</v>
      </c>
      <c r="L1406">
        <v>0</v>
      </c>
      <c r="N1406" t="s">
        <v>1741</v>
      </c>
      <c r="P1406" s="6">
        <v>1197</v>
      </c>
      <c r="Q1406" s="6" t="s">
        <v>1940</v>
      </c>
      <c r="R1406" s="6" t="s">
        <v>1048</v>
      </c>
      <c r="T1406" s="6"/>
      <c r="U1406" s="6"/>
      <c r="V1406" s="6"/>
      <c r="W1406" s="6">
        <v>800</v>
      </c>
      <c r="X1406" s="6" t="s">
        <v>4400</v>
      </c>
      <c r="Y1406" s="6"/>
      <c r="Z1406" t="s">
        <v>4397</v>
      </c>
    </row>
    <row r="1407" spans="1:26">
      <c r="A1407" s="1">
        <v>44302</v>
      </c>
      <c r="B1407" s="2">
        <v>202104161338</v>
      </c>
      <c r="C1407" t="s">
        <v>18</v>
      </c>
      <c r="D1407" t="s">
        <v>5491</v>
      </c>
      <c r="E1407" t="s">
        <v>4404</v>
      </c>
      <c r="F1407" t="s">
        <v>19</v>
      </c>
      <c r="G1407" t="s">
        <v>1476</v>
      </c>
      <c r="H1407" s="3" t="s">
        <v>21</v>
      </c>
      <c r="I1407" t="s">
        <v>1301</v>
      </c>
      <c r="J1407" t="s">
        <v>1475</v>
      </c>
      <c r="K1407">
        <v>1</v>
      </c>
      <c r="L1407">
        <v>152</v>
      </c>
      <c r="N1407" t="s">
        <v>22</v>
      </c>
      <c r="P1407" s="6">
        <v>1203</v>
      </c>
      <c r="Q1407" s="6" t="s">
        <v>1476</v>
      </c>
      <c r="R1407" s="6" t="s">
        <v>1477</v>
      </c>
      <c r="T1407" s="6">
        <v>914233</v>
      </c>
      <c r="U1407" s="6" t="s">
        <v>4405</v>
      </c>
      <c r="V1407" s="6" t="s">
        <v>4406</v>
      </c>
      <c r="W1407" s="6"/>
      <c r="X1407" s="6"/>
      <c r="Y1407" s="6"/>
      <c r="Z1407" t="s">
        <v>4402</v>
      </c>
    </row>
    <row r="1408" spans="1:26">
      <c r="A1408" s="1">
        <v>44302</v>
      </c>
      <c r="B1408" s="2">
        <v>202104161338</v>
      </c>
      <c r="C1408" t="s">
        <v>18</v>
      </c>
      <c r="D1408" t="s">
        <v>5491</v>
      </c>
      <c r="E1408" t="s">
        <v>4404</v>
      </c>
      <c r="F1408" t="s">
        <v>19</v>
      </c>
      <c r="G1408" t="s">
        <v>1476</v>
      </c>
      <c r="H1408" s="3" t="s">
        <v>29</v>
      </c>
      <c r="I1408" t="s">
        <v>2424</v>
      </c>
      <c r="J1408" t="s">
        <v>1475</v>
      </c>
      <c r="K1408">
        <v>2</v>
      </c>
      <c r="L1408">
        <v>507</v>
      </c>
      <c r="N1408" t="s">
        <v>30</v>
      </c>
      <c r="P1408" s="6">
        <v>1203</v>
      </c>
      <c r="Q1408" s="6" t="s">
        <v>1476</v>
      </c>
      <c r="R1408" s="6" t="s">
        <v>1477</v>
      </c>
      <c r="T1408" s="6">
        <v>914233</v>
      </c>
      <c r="U1408" s="6" t="s">
        <v>4405</v>
      </c>
      <c r="V1408" s="6" t="s">
        <v>4406</v>
      </c>
      <c r="W1408" s="6"/>
      <c r="X1408" s="6"/>
      <c r="Y1408" s="6"/>
      <c r="Z1408" t="s">
        <v>4402</v>
      </c>
    </row>
    <row r="1409" spans="1:26">
      <c r="A1409" s="1">
        <v>44302</v>
      </c>
      <c r="B1409" s="2">
        <v>202104161338</v>
      </c>
      <c r="C1409" t="s">
        <v>18</v>
      </c>
      <c r="D1409" t="s">
        <v>5491</v>
      </c>
      <c r="E1409" t="s">
        <v>4404</v>
      </c>
      <c r="F1409" t="s">
        <v>19</v>
      </c>
      <c r="G1409" t="s">
        <v>1476</v>
      </c>
      <c r="H1409" s="3">
        <v>4714781021005</v>
      </c>
      <c r="I1409" t="s">
        <v>1385</v>
      </c>
      <c r="J1409" t="s">
        <v>1475</v>
      </c>
      <c r="K1409">
        <v>1</v>
      </c>
      <c r="L1409">
        <v>133</v>
      </c>
      <c r="N1409" t="s">
        <v>167</v>
      </c>
      <c r="P1409" s="6">
        <v>1203</v>
      </c>
      <c r="Q1409" s="6" t="s">
        <v>1476</v>
      </c>
      <c r="R1409" s="6" t="s">
        <v>1477</v>
      </c>
      <c r="T1409" s="6">
        <v>914233</v>
      </c>
      <c r="U1409" s="6" t="s">
        <v>4405</v>
      </c>
      <c r="V1409" s="6" t="s">
        <v>4406</v>
      </c>
      <c r="W1409" s="6"/>
      <c r="X1409" s="6"/>
      <c r="Y1409" s="6"/>
      <c r="Z1409" t="s">
        <v>4402</v>
      </c>
    </row>
    <row r="1410" spans="1:26">
      <c r="A1410" s="1">
        <v>44302</v>
      </c>
      <c r="B1410" s="2">
        <v>202104161338</v>
      </c>
      <c r="C1410" t="s">
        <v>18</v>
      </c>
      <c r="D1410" t="s">
        <v>5491</v>
      </c>
      <c r="E1410" t="s">
        <v>4404</v>
      </c>
      <c r="F1410" t="s">
        <v>19</v>
      </c>
      <c r="G1410" t="s">
        <v>1476</v>
      </c>
      <c r="H1410" s="3">
        <v>4714781021012</v>
      </c>
      <c r="I1410" t="s">
        <v>1308</v>
      </c>
      <c r="J1410" t="s">
        <v>1475</v>
      </c>
      <c r="K1410">
        <v>1</v>
      </c>
      <c r="L1410">
        <v>133</v>
      </c>
      <c r="N1410" t="s">
        <v>168</v>
      </c>
      <c r="P1410" s="6">
        <v>1203</v>
      </c>
      <c r="Q1410" s="6" t="s">
        <v>1476</v>
      </c>
      <c r="R1410" s="6" t="s">
        <v>1477</v>
      </c>
      <c r="T1410" s="6">
        <v>914233</v>
      </c>
      <c r="U1410" s="6" t="s">
        <v>4405</v>
      </c>
      <c r="V1410" s="6" t="s">
        <v>4406</v>
      </c>
      <c r="W1410" s="6"/>
      <c r="X1410" s="6"/>
      <c r="Y1410" s="6"/>
      <c r="Z1410" t="s">
        <v>4402</v>
      </c>
    </row>
    <row r="1411" spans="1:26">
      <c r="A1411" s="1">
        <v>44302</v>
      </c>
      <c r="B1411" s="2">
        <v>202104161338</v>
      </c>
      <c r="C1411" t="s">
        <v>18</v>
      </c>
      <c r="D1411" t="s">
        <v>5491</v>
      </c>
      <c r="E1411" t="s">
        <v>4404</v>
      </c>
      <c r="F1411" t="s">
        <v>19</v>
      </c>
      <c r="G1411" t="s">
        <v>1476</v>
      </c>
      <c r="H1411" s="3">
        <v>4714781021029</v>
      </c>
      <c r="I1411" t="s">
        <v>1308</v>
      </c>
      <c r="J1411" t="s">
        <v>1475</v>
      </c>
      <c r="K1411">
        <v>1</v>
      </c>
      <c r="L1411">
        <v>133</v>
      </c>
      <c r="N1411" t="s">
        <v>169</v>
      </c>
      <c r="P1411" s="6">
        <v>1203</v>
      </c>
      <c r="Q1411" s="6" t="s">
        <v>1476</v>
      </c>
      <c r="R1411" s="6" t="s">
        <v>1477</v>
      </c>
      <c r="T1411" s="6">
        <v>914233</v>
      </c>
      <c r="U1411" s="6" t="s">
        <v>4405</v>
      </c>
      <c r="V1411" s="6" t="s">
        <v>4406</v>
      </c>
      <c r="W1411" s="6"/>
      <c r="X1411" s="6"/>
      <c r="Y1411" s="6"/>
      <c r="Z1411" t="s">
        <v>4402</v>
      </c>
    </row>
    <row r="1412" spans="1:26">
      <c r="A1412" s="1">
        <v>44302</v>
      </c>
      <c r="B1412" s="2">
        <v>202104161338</v>
      </c>
      <c r="C1412" t="s">
        <v>18</v>
      </c>
      <c r="D1412" t="s">
        <v>5491</v>
      </c>
      <c r="E1412" t="s">
        <v>4404</v>
      </c>
      <c r="F1412" t="s">
        <v>19</v>
      </c>
      <c r="G1412" t="s">
        <v>1476</v>
      </c>
      <c r="H1412" s="3">
        <v>4714781020954</v>
      </c>
      <c r="I1412" t="s">
        <v>1468</v>
      </c>
      <c r="J1412" t="s">
        <v>425</v>
      </c>
      <c r="K1412">
        <v>1</v>
      </c>
      <c r="L1412">
        <v>145</v>
      </c>
      <c r="N1412" t="s">
        <v>1497</v>
      </c>
      <c r="P1412" s="6">
        <v>1203</v>
      </c>
      <c r="Q1412" s="6" t="s">
        <v>1476</v>
      </c>
      <c r="R1412" s="6" t="s">
        <v>1477</v>
      </c>
      <c r="T1412" s="6">
        <v>914233</v>
      </c>
      <c r="U1412" s="6" t="s">
        <v>4405</v>
      </c>
      <c r="V1412" s="6" t="s">
        <v>4406</v>
      </c>
      <c r="W1412" s="6"/>
      <c r="X1412" s="6"/>
      <c r="Y1412" s="6"/>
      <c r="Z1412" t="s">
        <v>4402</v>
      </c>
    </row>
    <row r="1413" spans="1:26">
      <c r="A1413" s="1">
        <v>44302</v>
      </c>
      <c r="B1413" s="2">
        <v>202104161338</v>
      </c>
      <c r="C1413" t="s">
        <v>18</v>
      </c>
      <c r="D1413" t="s">
        <v>5491</v>
      </c>
      <c r="E1413" t="s">
        <v>4404</v>
      </c>
      <c r="F1413" t="s">
        <v>19</v>
      </c>
      <c r="G1413" t="s">
        <v>1476</v>
      </c>
      <c r="H1413" s="3" t="s">
        <v>1740</v>
      </c>
      <c r="J1413" t="s">
        <v>425</v>
      </c>
      <c r="K1413">
        <v>1</v>
      </c>
      <c r="L1413">
        <v>0</v>
      </c>
      <c r="N1413" t="s">
        <v>1741</v>
      </c>
      <c r="P1413" s="6">
        <v>1203</v>
      </c>
      <c r="Q1413" s="6" t="s">
        <v>1476</v>
      </c>
      <c r="R1413" s="6" t="s">
        <v>1477</v>
      </c>
      <c r="T1413" s="6">
        <v>914233</v>
      </c>
      <c r="U1413" s="6" t="s">
        <v>4405</v>
      </c>
      <c r="V1413" s="6" t="s">
        <v>4406</v>
      </c>
      <c r="W1413" s="6"/>
      <c r="X1413" s="6"/>
      <c r="Y1413" s="6"/>
      <c r="Z1413" t="s">
        <v>4402</v>
      </c>
    </row>
    <row r="1414" spans="1:26">
      <c r="A1414" s="1">
        <v>44302</v>
      </c>
      <c r="B1414" s="2">
        <v>202104161339</v>
      </c>
      <c r="C1414" t="s">
        <v>18</v>
      </c>
      <c r="D1414" t="s">
        <v>5492</v>
      </c>
      <c r="E1414" t="s">
        <v>4410</v>
      </c>
      <c r="F1414" t="s">
        <v>19</v>
      </c>
      <c r="G1414" t="s">
        <v>1476</v>
      </c>
      <c r="H1414" s="3" t="s">
        <v>37</v>
      </c>
      <c r="I1414" t="s">
        <v>1049</v>
      </c>
      <c r="J1414" t="s">
        <v>1475</v>
      </c>
      <c r="K1414">
        <v>1</v>
      </c>
      <c r="L1414">
        <v>355</v>
      </c>
      <c r="N1414" t="s">
        <v>38</v>
      </c>
      <c r="P1414" s="6">
        <v>960</v>
      </c>
      <c r="Q1414" s="6" t="s">
        <v>1476</v>
      </c>
      <c r="R1414" s="6" t="s">
        <v>1477</v>
      </c>
      <c r="T1414" s="6">
        <v>911555</v>
      </c>
      <c r="U1414" s="6" t="s">
        <v>4411</v>
      </c>
      <c r="V1414" s="6" t="s">
        <v>4412</v>
      </c>
      <c r="W1414" s="6"/>
      <c r="X1414" s="6"/>
      <c r="Y1414" s="6"/>
      <c r="Z1414" t="s">
        <v>4408</v>
      </c>
    </row>
    <row r="1415" spans="1:26">
      <c r="A1415" s="1">
        <v>44302</v>
      </c>
      <c r="B1415" s="2">
        <v>202104161339</v>
      </c>
      <c r="C1415" t="s">
        <v>18</v>
      </c>
      <c r="D1415" t="s">
        <v>5492</v>
      </c>
      <c r="E1415" t="s">
        <v>4410</v>
      </c>
      <c r="F1415" t="s">
        <v>19</v>
      </c>
      <c r="G1415" t="s">
        <v>1476</v>
      </c>
      <c r="H1415" s="3" t="s">
        <v>29</v>
      </c>
      <c r="I1415" t="s">
        <v>2424</v>
      </c>
      <c r="J1415" t="s">
        <v>1475</v>
      </c>
      <c r="K1415">
        <v>1</v>
      </c>
      <c r="L1415">
        <v>303</v>
      </c>
      <c r="N1415" t="s">
        <v>30</v>
      </c>
      <c r="P1415" s="6">
        <v>960</v>
      </c>
      <c r="Q1415" s="6" t="s">
        <v>1476</v>
      </c>
      <c r="R1415" s="6" t="s">
        <v>1477</v>
      </c>
      <c r="T1415" s="6">
        <v>911555</v>
      </c>
      <c r="U1415" s="6" t="s">
        <v>4411</v>
      </c>
      <c r="V1415" s="6" t="s">
        <v>4412</v>
      </c>
      <c r="W1415" s="6"/>
      <c r="X1415" s="6"/>
      <c r="Y1415" s="6"/>
      <c r="Z1415" t="s">
        <v>4408</v>
      </c>
    </row>
    <row r="1416" spans="1:26">
      <c r="A1416" s="1">
        <v>44302</v>
      </c>
      <c r="B1416" s="2">
        <v>202104161339</v>
      </c>
      <c r="C1416" t="s">
        <v>18</v>
      </c>
      <c r="D1416" t="s">
        <v>5492</v>
      </c>
      <c r="E1416" t="s">
        <v>4410</v>
      </c>
      <c r="F1416" t="s">
        <v>19</v>
      </c>
      <c r="G1416" t="s">
        <v>1476</v>
      </c>
      <c r="H1416" s="3" t="s">
        <v>27</v>
      </c>
      <c r="I1416" t="s">
        <v>1885</v>
      </c>
      <c r="J1416" t="s">
        <v>1475</v>
      </c>
      <c r="K1416">
        <v>1</v>
      </c>
      <c r="L1416">
        <v>302</v>
      </c>
      <c r="N1416" t="s">
        <v>28</v>
      </c>
      <c r="P1416" s="6">
        <v>960</v>
      </c>
      <c r="Q1416" s="6" t="s">
        <v>1476</v>
      </c>
      <c r="R1416" s="6" t="s">
        <v>1477</v>
      </c>
      <c r="T1416" s="6">
        <v>911555</v>
      </c>
      <c r="U1416" s="6" t="s">
        <v>4411</v>
      </c>
      <c r="V1416" s="6" t="s">
        <v>4412</v>
      </c>
      <c r="W1416" s="6"/>
      <c r="X1416" s="6"/>
      <c r="Y1416" s="6"/>
      <c r="Z1416" t="s">
        <v>4408</v>
      </c>
    </row>
    <row r="1417" spans="1:26">
      <c r="A1417" s="1">
        <v>44302</v>
      </c>
      <c r="B1417" s="2">
        <v>202104161340</v>
      </c>
      <c r="C1417" t="s">
        <v>18</v>
      </c>
      <c r="D1417" t="s">
        <v>5493</v>
      </c>
      <c r="E1417" t="s">
        <v>4416</v>
      </c>
      <c r="F1417" t="s">
        <v>19</v>
      </c>
      <c r="G1417" t="s">
        <v>1476</v>
      </c>
      <c r="H1417" s="3">
        <v>4714781020510</v>
      </c>
      <c r="I1417" t="s">
        <v>1467</v>
      </c>
      <c r="J1417" t="s">
        <v>425</v>
      </c>
      <c r="K1417">
        <v>1</v>
      </c>
      <c r="L1417">
        <v>204</v>
      </c>
      <c r="N1417" t="s">
        <v>1902</v>
      </c>
      <c r="P1417" s="6">
        <v>1802</v>
      </c>
      <c r="Q1417" s="6" t="s">
        <v>1476</v>
      </c>
      <c r="R1417" s="6" t="s">
        <v>1477</v>
      </c>
      <c r="T1417" s="6">
        <v>199267</v>
      </c>
      <c r="U1417" s="6" t="s">
        <v>4417</v>
      </c>
      <c r="V1417" s="6" t="s">
        <v>4418</v>
      </c>
      <c r="W1417" s="6"/>
      <c r="X1417" s="6"/>
      <c r="Y1417" s="6"/>
      <c r="Z1417" t="s">
        <v>4414</v>
      </c>
    </row>
    <row r="1418" spans="1:26">
      <c r="A1418" s="1">
        <v>44302</v>
      </c>
      <c r="B1418" s="2">
        <v>202104161340</v>
      </c>
      <c r="C1418" t="s">
        <v>18</v>
      </c>
      <c r="D1418" t="s">
        <v>5493</v>
      </c>
      <c r="E1418" t="s">
        <v>4416</v>
      </c>
      <c r="F1418" t="s">
        <v>19</v>
      </c>
      <c r="G1418" t="s">
        <v>1476</v>
      </c>
      <c r="H1418" s="3" t="s">
        <v>437</v>
      </c>
      <c r="J1418" t="s">
        <v>1475</v>
      </c>
      <c r="K1418">
        <v>1</v>
      </c>
      <c r="L1418">
        <v>94</v>
      </c>
      <c r="N1418" t="s">
        <v>438</v>
      </c>
      <c r="P1418" s="6">
        <v>1802</v>
      </c>
      <c r="Q1418" s="6" t="s">
        <v>1476</v>
      </c>
      <c r="R1418" s="6" t="s">
        <v>1477</v>
      </c>
      <c r="T1418" s="6">
        <v>199267</v>
      </c>
      <c r="U1418" s="6" t="s">
        <v>4417</v>
      </c>
      <c r="V1418" s="6" t="s">
        <v>4418</v>
      </c>
      <c r="W1418" s="6"/>
      <c r="X1418" s="6"/>
      <c r="Y1418" s="6"/>
      <c r="Z1418" t="s">
        <v>4414</v>
      </c>
    </row>
    <row r="1419" spans="1:26">
      <c r="A1419" s="1">
        <v>44302</v>
      </c>
      <c r="B1419" s="2">
        <v>202104161340</v>
      </c>
      <c r="C1419" t="s">
        <v>18</v>
      </c>
      <c r="D1419" t="s">
        <v>5493</v>
      </c>
      <c r="E1419" t="s">
        <v>4416</v>
      </c>
      <c r="F1419" t="s">
        <v>19</v>
      </c>
      <c r="G1419" t="s">
        <v>1476</v>
      </c>
      <c r="H1419" s="3" t="s">
        <v>445</v>
      </c>
      <c r="I1419" t="s">
        <v>1301</v>
      </c>
      <c r="J1419" t="s">
        <v>1475</v>
      </c>
      <c r="K1419">
        <v>1</v>
      </c>
      <c r="L1419">
        <v>301</v>
      </c>
      <c r="N1419" t="s">
        <v>324</v>
      </c>
      <c r="P1419" s="6">
        <v>1802</v>
      </c>
      <c r="Q1419" s="6" t="s">
        <v>1476</v>
      </c>
      <c r="R1419" s="6" t="s">
        <v>1477</v>
      </c>
      <c r="T1419" s="6">
        <v>199267</v>
      </c>
      <c r="U1419" s="6" t="s">
        <v>4417</v>
      </c>
      <c r="V1419" s="6" t="s">
        <v>4418</v>
      </c>
      <c r="W1419" s="6"/>
      <c r="X1419" s="6"/>
      <c r="Y1419" s="6"/>
      <c r="Z1419" t="s">
        <v>4414</v>
      </c>
    </row>
    <row r="1420" spans="1:26">
      <c r="A1420" s="1">
        <v>44302</v>
      </c>
      <c r="B1420" s="2">
        <v>202104161340</v>
      </c>
      <c r="C1420" t="s">
        <v>18</v>
      </c>
      <c r="D1420" t="s">
        <v>5493</v>
      </c>
      <c r="E1420" t="s">
        <v>4416</v>
      </c>
      <c r="F1420" t="s">
        <v>19</v>
      </c>
      <c r="G1420" t="s">
        <v>1476</v>
      </c>
      <c r="H1420" s="3" t="s">
        <v>446</v>
      </c>
      <c r="I1420" t="s">
        <v>1467</v>
      </c>
      <c r="J1420" t="s">
        <v>1475</v>
      </c>
      <c r="K1420">
        <v>1</v>
      </c>
      <c r="L1420">
        <v>113</v>
      </c>
      <c r="N1420" t="s">
        <v>305</v>
      </c>
      <c r="P1420" s="6">
        <v>1802</v>
      </c>
      <c r="Q1420" s="6" t="s">
        <v>1476</v>
      </c>
      <c r="R1420" s="6" t="s">
        <v>1477</v>
      </c>
      <c r="T1420" s="6">
        <v>199267</v>
      </c>
      <c r="U1420" s="6" t="s">
        <v>4417</v>
      </c>
      <c r="V1420" s="6" t="s">
        <v>4418</v>
      </c>
      <c r="W1420" s="6"/>
      <c r="X1420" s="6"/>
      <c r="Y1420" s="6"/>
      <c r="Z1420" t="s">
        <v>4414</v>
      </c>
    </row>
    <row r="1421" spans="1:26">
      <c r="A1421" s="1">
        <v>44302</v>
      </c>
      <c r="B1421" s="2">
        <v>202104161340</v>
      </c>
      <c r="C1421" t="s">
        <v>18</v>
      </c>
      <c r="D1421" t="s">
        <v>5493</v>
      </c>
      <c r="E1421" t="s">
        <v>4416</v>
      </c>
      <c r="F1421" t="s">
        <v>19</v>
      </c>
      <c r="G1421" t="s">
        <v>1476</v>
      </c>
      <c r="H1421" s="3" t="s">
        <v>447</v>
      </c>
      <c r="I1421" t="s">
        <v>145</v>
      </c>
      <c r="J1421" t="s">
        <v>1475</v>
      </c>
      <c r="K1421">
        <v>1</v>
      </c>
      <c r="L1421">
        <v>47</v>
      </c>
      <c r="N1421" t="s">
        <v>448</v>
      </c>
      <c r="P1421" s="6">
        <v>1802</v>
      </c>
      <c r="Q1421" s="6" t="s">
        <v>1476</v>
      </c>
      <c r="R1421" s="6" t="s">
        <v>1477</v>
      </c>
      <c r="T1421" s="6">
        <v>199267</v>
      </c>
      <c r="U1421" s="6" t="s">
        <v>4417</v>
      </c>
      <c r="V1421" s="6" t="s">
        <v>4418</v>
      </c>
      <c r="W1421" s="6"/>
      <c r="X1421" s="6"/>
      <c r="Y1421" s="6"/>
      <c r="Z1421" t="s">
        <v>4414</v>
      </c>
    </row>
    <row r="1422" spans="1:26">
      <c r="A1422" s="1">
        <v>44302</v>
      </c>
      <c r="B1422" s="2">
        <v>202104161340</v>
      </c>
      <c r="C1422" t="s">
        <v>18</v>
      </c>
      <c r="D1422" t="s">
        <v>5493</v>
      </c>
      <c r="E1422" t="s">
        <v>4416</v>
      </c>
      <c r="F1422" t="s">
        <v>19</v>
      </c>
      <c r="G1422" t="s">
        <v>1476</v>
      </c>
      <c r="H1422" s="3" t="s">
        <v>443</v>
      </c>
      <c r="J1422" t="s">
        <v>1475</v>
      </c>
      <c r="K1422">
        <v>1</v>
      </c>
      <c r="L1422">
        <v>95</v>
      </c>
      <c r="N1422" t="s">
        <v>444</v>
      </c>
      <c r="P1422" s="6">
        <v>1802</v>
      </c>
      <c r="Q1422" s="6" t="s">
        <v>1476</v>
      </c>
      <c r="R1422" s="6" t="s">
        <v>1477</v>
      </c>
      <c r="T1422" s="6">
        <v>199267</v>
      </c>
      <c r="U1422" s="6" t="s">
        <v>4417</v>
      </c>
      <c r="V1422" s="6" t="s">
        <v>4418</v>
      </c>
      <c r="W1422" s="6"/>
      <c r="X1422" s="6"/>
      <c r="Y1422" s="6"/>
      <c r="Z1422" t="s">
        <v>4414</v>
      </c>
    </row>
    <row r="1423" spans="1:26">
      <c r="A1423" s="1">
        <v>44302</v>
      </c>
      <c r="B1423" s="2">
        <v>202104161340</v>
      </c>
      <c r="C1423" t="s">
        <v>18</v>
      </c>
      <c r="D1423" t="s">
        <v>5493</v>
      </c>
      <c r="E1423" t="s">
        <v>4416</v>
      </c>
      <c r="F1423" t="s">
        <v>19</v>
      </c>
      <c r="G1423" t="s">
        <v>1476</v>
      </c>
      <c r="H1423" s="3">
        <v>4714781021715</v>
      </c>
      <c r="I1423" t="s">
        <v>1813</v>
      </c>
      <c r="J1423" t="s">
        <v>425</v>
      </c>
      <c r="K1423">
        <v>1</v>
      </c>
      <c r="L1423">
        <v>299</v>
      </c>
      <c r="N1423" t="s">
        <v>2415</v>
      </c>
      <c r="P1423" s="6">
        <v>1802</v>
      </c>
      <c r="Q1423" s="6" t="s">
        <v>1476</v>
      </c>
      <c r="R1423" s="6" t="s">
        <v>1477</v>
      </c>
      <c r="T1423" s="6">
        <v>199267</v>
      </c>
      <c r="U1423" s="6" t="s">
        <v>4417</v>
      </c>
      <c r="V1423" s="6" t="s">
        <v>4418</v>
      </c>
      <c r="W1423" s="6"/>
      <c r="X1423" s="6"/>
      <c r="Y1423" s="6"/>
      <c r="Z1423" t="s">
        <v>4414</v>
      </c>
    </row>
    <row r="1424" spans="1:26">
      <c r="A1424" s="1">
        <v>44302</v>
      </c>
      <c r="B1424" s="2">
        <v>202104161340</v>
      </c>
      <c r="C1424" t="s">
        <v>18</v>
      </c>
      <c r="D1424" t="s">
        <v>5493</v>
      </c>
      <c r="E1424" t="s">
        <v>4416</v>
      </c>
      <c r="F1424" t="s">
        <v>19</v>
      </c>
      <c r="G1424" t="s">
        <v>1476</v>
      </c>
      <c r="H1424" s="3" t="s">
        <v>21</v>
      </c>
      <c r="I1424" t="s">
        <v>1301</v>
      </c>
      <c r="J1424" t="s">
        <v>1475</v>
      </c>
      <c r="K1424">
        <v>1</v>
      </c>
      <c r="L1424">
        <v>150</v>
      </c>
      <c r="N1424" t="s">
        <v>22</v>
      </c>
      <c r="P1424" s="6">
        <v>1802</v>
      </c>
      <c r="Q1424" s="6" t="s">
        <v>1476</v>
      </c>
      <c r="R1424" s="6" t="s">
        <v>1477</v>
      </c>
      <c r="T1424" s="6">
        <v>199267</v>
      </c>
      <c r="U1424" s="6" t="s">
        <v>4417</v>
      </c>
      <c r="V1424" s="6" t="s">
        <v>4418</v>
      </c>
      <c r="W1424" s="6"/>
      <c r="X1424" s="6"/>
      <c r="Y1424" s="6"/>
      <c r="Z1424" t="s">
        <v>4414</v>
      </c>
    </row>
    <row r="1425" spans="1:26">
      <c r="A1425" s="1">
        <v>44302</v>
      </c>
      <c r="B1425" s="2">
        <v>202104161340</v>
      </c>
      <c r="C1425" t="s">
        <v>18</v>
      </c>
      <c r="D1425" t="s">
        <v>5493</v>
      </c>
      <c r="E1425" t="s">
        <v>4416</v>
      </c>
      <c r="F1425" t="s">
        <v>19</v>
      </c>
      <c r="G1425" t="s">
        <v>1476</v>
      </c>
      <c r="H1425" s="3" t="s">
        <v>33</v>
      </c>
      <c r="I1425" t="s">
        <v>1304</v>
      </c>
      <c r="J1425" t="s">
        <v>1475</v>
      </c>
      <c r="K1425">
        <v>1</v>
      </c>
      <c r="L1425">
        <v>150</v>
      </c>
      <c r="N1425" t="s">
        <v>34</v>
      </c>
      <c r="P1425" s="6">
        <v>1802</v>
      </c>
      <c r="Q1425" s="6" t="s">
        <v>1476</v>
      </c>
      <c r="R1425" s="6" t="s">
        <v>1477</v>
      </c>
      <c r="T1425" s="6">
        <v>199267</v>
      </c>
      <c r="U1425" s="6" t="s">
        <v>4417</v>
      </c>
      <c r="V1425" s="6" t="s">
        <v>4418</v>
      </c>
      <c r="W1425" s="6"/>
      <c r="X1425" s="6"/>
      <c r="Y1425" s="6"/>
      <c r="Z1425" t="s">
        <v>4414</v>
      </c>
    </row>
    <row r="1426" spans="1:26">
      <c r="A1426" s="1">
        <v>44302</v>
      </c>
      <c r="B1426" s="2">
        <v>202104161340</v>
      </c>
      <c r="C1426" t="s">
        <v>18</v>
      </c>
      <c r="D1426" t="s">
        <v>5493</v>
      </c>
      <c r="E1426" t="s">
        <v>4416</v>
      </c>
      <c r="F1426" t="s">
        <v>19</v>
      </c>
      <c r="G1426" t="s">
        <v>1476</v>
      </c>
      <c r="H1426" s="3" t="s">
        <v>35</v>
      </c>
      <c r="I1426" t="s">
        <v>1384</v>
      </c>
      <c r="J1426" t="s">
        <v>1475</v>
      </c>
      <c r="K1426">
        <v>1</v>
      </c>
      <c r="L1426">
        <v>150</v>
      </c>
      <c r="N1426" t="s">
        <v>36</v>
      </c>
      <c r="P1426" s="6">
        <v>1802</v>
      </c>
      <c r="Q1426" s="6" t="s">
        <v>1476</v>
      </c>
      <c r="R1426" s="6" t="s">
        <v>1477</v>
      </c>
      <c r="T1426" s="6">
        <v>199267</v>
      </c>
      <c r="U1426" s="6" t="s">
        <v>4417</v>
      </c>
      <c r="V1426" s="6" t="s">
        <v>4418</v>
      </c>
      <c r="W1426" s="6"/>
      <c r="X1426" s="6"/>
      <c r="Y1426" s="6"/>
      <c r="Z1426" t="s">
        <v>4414</v>
      </c>
    </row>
    <row r="1427" spans="1:26">
      <c r="A1427" s="1">
        <v>44302</v>
      </c>
      <c r="B1427" s="2">
        <v>202104161340</v>
      </c>
      <c r="C1427" t="s">
        <v>18</v>
      </c>
      <c r="D1427" t="s">
        <v>5493</v>
      </c>
      <c r="E1427" t="s">
        <v>4416</v>
      </c>
      <c r="F1427" t="s">
        <v>19</v>
      </c>
      <c r="G1427" t="s">
        <v>1476</v>
      </c>
      <c r="H1427" s="3">
        <v>4714781021227</v>
      </c>
      <c r="I1427" t="s">
        <v>859</v>
      </c>
      <c r="J1427" t="s">
        <v>1475</v>
      </c>
      <c r="K1427">
        <v>1</v>
      </c>
      <c r="L1427">
        <v>66</v>
      </c>
      <c r="N1427" t="s">
        <v>862</v>
      </c>
      <c r="P1427" s="6">
        <v>1802</v>
      </c>
      <c r="Q1427" s="6" t="s">
        <v>1476</v>
      </c>
      <c r="R1427" s="6" t="s">
        <v>1477</v>
      </c>
      <c r="T1427" s="6">
        <v>199267</v>
      </c>
      <c r="U1427" s="6" t="s">
        <v>4417</v>
      </c>
      <c r="V1427" s="6" t="s">
        <v>4418</v>
      </c>
      <c r="W1427" s="6"/>
      <c r="X1427" s="6"/>
      <c r="Y1427" s="6"/>
      <c r="Z1427" t="s">
        <v>4414</v>
      </c>
    </row>
    <row r="1428" spans="1:26">
      <c r="A1428" s="1">
        <v>44302</v>
      </c>
      <c r="B1428" s="2">
        <v>202104161340</v>
      </c>
      <c r="C1428" t="s">
        <v>18</v>
      </c>
      <c r="D1428" t="s">
        <v>5493</v>
      </c>
      <c r="E1428" t="s">
        <v>4416</v>
      </c>
      <c r="F1428" t="s">
        <v>19</v>
      </c>
      <c r="G1428" t="s">
        <v>1476</v>
      </c>
      <c r="H1428" s="3">
        <v>4714781021234</v>
      </c>
      <c r="I1428" t="s">
        <v>1385</v>
      </c>
      <c r="J1428" t="s">
        <v>1475</v>
      </c>
      <c r="K1428">
        <v>1</v>
      </c>
      <c r="L1428">
        <v>66</v>
      </c>
      <c r="N1428" t="s">
        <v>864</v>
      </c>
      <c r="P1428" s="6">
        <v>1802</v>
      </c>
      <c r="Q1428" s="6" t="s">
        <v>1476</v>
      </c>
      <c r="R1428" s="6" t="s">
        <v>1477</v>
      </c>
      <c r="T1428" s="6">
        <v>199267</v>
      </c>
      <c r="U1428" s="6" t="s">
        <v>4417</v>
      </c>
      <c r="V1428" s="6" t="s">
        <v>4418</v>
      </c>
      <c r="W1428" s="6"/>
      <c r="X1428" s="6"/>
      <c r="Y1428" s="6"/>
      <c r="Z1428" t="s">
        <v>4414</v>
      </c>
    </row>
    <row r="1429" spans="1:26">
      <c r="A1429" s="1">
        <v>44302</v>
      </c>
      <c r="B1429" s="2">
        <v>202104161340</v>
      </c>
      <c r="C1429" t="s">
        <v>18</v>
      </c>
      <c r="D1429" t="s">
        <v>5493</v>
      </c>
      <c r="E1429" t="s">
        <v>4416</v>
      </c>
      <c r="F1429" t="s">
        <v>19</v>
      </c>
      <c r="G1429" t="s">
        <v>1476</v>
      </c>
      <c r="H1429" s="3">
        <v>4714781021241</v>
      </c>
      <c r="I1429" t="s">
        <v>859</v>
      </c>
      <c r="J1429" t="s">
        <v>1475</v>
      </c>
      <c r="K1429">
        <v>1</v>
      </c>
      <c r="L1429">
        <v>67</v>
      </c>
      <c r="N1429" t="s">
        <v>867</v>
      </c>
      <c r="P1429" s="6">
        <v>1802</v>
      </c>
      <c r="Q1429" s="6" t="s">
        <v>1476</v>
      </c>
      <c r="R1429" s="6" t="s">
        <v>1477</v>
      </c>
      <c r="T1429" s="6">
        <v>199267</v>
      </c>
      <c r="U1429" s="6" t="s">
        <v>4417</v>
      </c>
      <c r="V1429" s="6" t="s">
        <v>4418</v>
      </c>
      <c r="W1429" s="6"/>
      <c r="X1429" s="6"/>
      <c r="Y1429" s="6"/>
      <c r="Z1429" t="s">
        <v>4414</v>
      </c>
    </row>
    <row r="1430" spans="1:26">
      <c r="A1430" s="1">
        <v>44302</v>
      </c>
      <c r="B1430" s="2">
        <v>202104161340</v>
      </c>
      <c r="C1430" t="s">
        <v>18</v>
      </c>
      <c r="D1430" t="s">
        <v>5493</v>
      </c>
      <c r="E1430" t="s">
        <v>4416</v>
      </c>
      <c r="F1430" t="s">
        <v>19</v>
      </c>
      <c r="G1430" t="s">
        <v>1476</v>
      </c>
      <c r="H1430" s="3" t="s">
        <v>1740</v>
      </c>
      <c r="J1430" t="s">
        <v>425</v>
      </c>
      <c r="K1430">
        <v>1</v>
      </c>
      <c r="L1430">
        <v>0</v>
      </c>
      <c r="N1430" t="s">
        <v>1741</v>
      </c>
      <c r="P1430" s="6">
        <v>1802</v>
      </c>
      <c r="Q1430" s="6" t="s">
        <v>1476</v>
      </c>
      <c r="R1430" s="6" t="s">
        <v>1477</v>
      </c>
      <c r="T1430" s="6">
        <v>199267</v>
      </c>
      <c r="U1430" s="6" t="s">
        <v>4417</v>
      </c>
      <c r="V1430" s="6" t="s">
        <v>4418</v>
      </c>
      <c r="W1430" s="6"/>
      <c r="X1430" s="6"/>
      <c r="Y1430" s="6"/>
      <c r="Z1430" t="s">
        <v>4414</v>
      </c>
    </row>
    <row r="1431" spans="1:26">
      <c r="A1431" s="1">
        <v>44302</v>
      </c>
      <c r="B1431" s="2">
        <v>202104161340</v>
      </c>
      <c r="C1431" t="s">
        <v>18</v>
      </c>
      <c r="D1431" t="s">
        <v>5493</v>
      </c>
      <c r="E1431" t="s">
        <v>4416</v>
      </c>
      <c r="F1431" t="s">
        <v>19</v>
      </c>
      <c r="G1431" t="s">
        <v>1476</v>
      </c>
      <c r="H1431" s="3" t="s">
        <v>1810</v>
      </c>
      <c r="J1431" t="s">
        <v>425</v>
      </c>
      <c r="K1431">
        <v>1</v>
      </c>
      <c r="L1431">
        <v>0</v>
      </c>
      <c r="N1431" t="s">
        <v>1811</v>
      </c>
      <c r="P1431" s="6">
        <v>1802</v>
      </c>
      <c r="Q1431" s="6" t="s">
        <v>1476</v>
      </c>
      <c r="R1431" s="6" t="s">
        <v>1477</v>
      </c>
      <c r="T1431" s="6">
        <v>199267</v>
      </c>
      <c r="U1431" s="6" t="s">
        <v>4417</v>
      </c>
      <c r="V1431" s="6" t="s">
        <v>4418</v>
      </c>
      <c r="W1431" s="6"/>
      <c r="X1431" s="6"/>
      <c r="Y1431" s="6"/>
      <c r="Z1431" t="s">
        <v>4414</v>
      </c>
    </row>
    <row r="1432" spans="1:26">
      <c r="A1432" s="1">
        <v>44302</v>
      </c>
      <c r="B1432" s="2">
        <v>202104161340</v>
      </c>
      <c r="C1432" t="s">
        <v>18</v>
      </c>
      <c r="D1432" t="s">
        <v>5493</v>
      </c>
      <c r="E1432" t="s">
        <v>4416</v>
      </c>
      <c r="F1432" t="s">
        <v>19</v>
      </c>
      <c r="G1432" t="s">
        <v>1476</v>
      </c>
      <c r="H1432" s="3" t="s">
        <v>1887</v>
      </c>
      <c r="J1432" t="s">
        <v>425</v>
      </c>
      <c r="K1432">
        <v>1</v>
      </c>
      <c r="L1432">
        <v>0</v>
      </c>
      <c r="N1432" t="s">
        <v>1888</v>
      </c>
      <c r="P1432" s="6">
        <v>1802</v>
      </c>
      <c r="Q1432" s="6" t="s">
        <v>1476</v>
      </c>
      <c r="R1432" s="6" t="s">
        <v>1477</v>
      </c>
      <c r="T1432" s="6">
        <v>199267</v>
      </c>
      <c r="U1432" s="6" t="s">
        <v>4417</v>
      </c>
      <c r="V1432" s="6" t="s">
        <v>4418</v>
      </c>
      <c r="W1432" s="6"/>
      <c r="X1432" s="6"/>
      <c r="Y1432" s="6"/>
      <c r="Z1432" t="s">
        <v>4414</v>
      </c>
    </row>
    <row r="1433" spans="1:26">
      <c r="A1433" s="1">
        <v>44302</v>
      </c>
      <c r="B1433" s="2">
        <v>202104161341</v>
      </c>
      <c r="C1433" t="s">
        <v>18</v>
      </c>
      <c r="D1433" t="s">
        <v>5494</v>
      </c>
      <c r="E1433" t="s">
        <v>4422</v>
      </c>
      <c r="F1433" t="s">
        <v>19</v>
      </c>
      <c r="G1433" t="s">
        <v>1476</v>
      </c>
      <c r="H1433" s="3">
        <v>4714781021005</v>
      </c>
      <c r="I1433" t="s">
        <v>1385</v>
      </c>
      <c r="J1433" t="s">
        <v>1475</v>
      </c>
      <c r="K1433">
        <v>2</v>
      </c>
      <c r="L1433">
        <v>245</v>
      </c>
      <c r="N1433" t="s">
        <v>167</v>
      </c>
      <c r="P1433" s="6">
        <v>1186</v>
      </c>
      <c r="Q1433" s="6" t="s">
        <v>1476</v>
      </c>
      <c r="R1433" s="6" t="s">
        <v>1477</v>
      </c>
      <c r="T1433" s="6">
        <v>188049</v>
      </c>
      <c r="U1433" s="6" t="s">
        <v>4423</v>
      </c>
      <c r="V1433" s="6" t="s">
        <v>4424</v>
      </c>
      <c r="W1433" s="6"/>
      <c r="X1433" s="6"/>
      <c r="Y1433" s="6"/>
      <c r="Z1433" t="s">
        <v>4420</v>
      </c>
    </row>
    <row r="1434" spans="1:26">
      <c r="A1434" s="1">
        <v>44302</v>
      </c>
      <c r="B1434" s="2">
        <v>202104161341</v>
      </c>
      <c r="C1434" t="s">
        <v>18</v>
      </c>
      <c r="D1434" t="s">
        <v>5494</v>
      </c>
      <c r="E1434" t="s">
        <v>4422</v>
      </c>
      <c r="F1434" t="s">
        <v>19</v>
      </c>
      <c r="G1434" t="s">
        <v>1476</v>
      </c>
      <c r="H1434" s="3">
        <v>4714781021012</v>
      </c>
      <c r="I1434" t="s">
        <v>1308</v>
      </c>
      <c r="J1434" t="s">
        <v>1475</v>
      </c>
      <c r="K1434">
        <v>2</v>
      </c>
      <c r="L1434">
        <v>245</v>
      </c>
      <c r="N1434" t="s">
        <v>168</v>
      </c>
      <c r="P1434" s="6">
        <v>1186</v>
      </c>
      <c r="Q1434" s="6" t="s">
        <v>1476</v>
      </c>
      <c r="R1434" s="6" t="s">
        <v>1477</v>
      </c>
      <c r="T1434" s="6">
        <v>188049</v>
      </c>
      <c r="U1434" s="6" t="s">
        <v>4423</v>
      </c>
      <c r="V1434" s="6" t="s">
        <v>4424</v>
      </c>
      <c r="W1434" s="6"/>
      <c r="X1434" s="6"/>
      <c r="Y1434" s="6"/>
      <c r="Z1434" t="s">
        <v>4420</v>
      </c>
    </row>
    <row r="1435" spans="1:26">
      <c r="A1435" s="1">
        <v>44302</v>
      </c>
      <c r="B1435" s="2">
        <v>202104161341</v>
      </c>
      <c r="C1435" t="s">
        <v>18</v>
      </c>
      <c r="D1435" t="s">
        <v>5494</v>
      </c>
      <c r="E1435" t="s">
        <v>4422</v>
      </c>
      <c r="F1435" t="s">
        <v>19</v>
      </c>
      <c r="G1435" t="s">
        <v>1476</v>
      </c>
      <c r="H1435" s="3">
        <v>4714781021029</v>
      </c>
      <c r="I1435" t="s">
        <v>1308</v>
      </c>
      <c r="J1435" t="s">
        <v>1475</v>
      </c>
      <c r="K1435">
        <v>2</v>
      </c>
      <c r="L1435">
        <v>246</v>
      </c>
      <c r="N1435" t="s">
        <v>169</v>
      </c>
      <c r="P1435" s="6">
        <v>1186</v>
      </c>
      <c r="Q1435" s="6" t="s">
        <v>1476</v>
      </c>
      <c r="R1435" s="6" t="s">
        <v>1477</v>
      </c>
      <c r="T1435" s="6">
        <v>188049</v>
      </c>
      <c r="U1435" s="6" t="s">
        <v>4423</v>
      </c>
      <c r="V1435" s="6" t="s">
        <v>4424</v>
      </c>
      <c r="W1435" s="6"/>
      <c r="X1435" s="6"/>
      <c r="Y1435" s="6"/>
      <c r="Z1435" t="s">
        <v>4420</v>
      </c>
    </row>
    <row r="1436" spans="1:26">
      <c r="A1436" s="1">
        <v>44302</v>
      </c>
      <c r="B1436" s="2">
        <v>202104161341</v>
      </c>
      <c r="C1436" t="s">
        <v>18</v>
      </c>
      <c r="D1436" t="s">
        <v>5494</v>
      </c>
      <c r="E1436" t="s">
        <v>4422</v>
      </c>
      <c r="F1436" t="s">
        <v>19</v>
      </c>
      <c r="G1436" t="s">
        <v>1476</v>
      </c>
      <c r="H1436" s="3" t="s">
        <v>21</v>
      </c>
      <c r="I1436" t="s">
        <v>1301</v>
      </c>
      <c r="J1436" t="s">
        <v>1475</v>
      </c>
      <c r="K1436">
        <v>1</v>
      </c>
      <c r="L1436">
        <v>150</v>
      </c>
      <c r="N1436" t="s">
        <v>22</v>
      </c>
      <c r="P1436" s="6">
        <v>1186</v>
      </c>
      <c r="Q1436" s="6" t="s">
        <v>1476</v>
      </c>
      <c r="R1436" s="6" t="s">
        <v>1477</v>
      </c>
      <c r="T1436" s="6">
        <v>188049</v>
      </c>
      <c r="U1436" s="6" t="s">
        <v>4423</v>
      </c>
      <c r="V1436" s="6" t="s">
        <v>4424</v>
      </c>
      <c r="W1436" s="6"/>
      <c r="X1436" s="6"/>
      <c r="Y1436" s="6"/>
      <c r="Z1436" t="s">
        <v>4420</v>
      </c>
    </row>
    <row r="1437" spans="1:26">
      <c r="A1437" s="1">
        <v>44302</v>
      </c>
      <c r="B1437" s="2">
        <v>202104161341</v>
      </c>
      <c r="C1437" t="s">
        <v>18</v>
      </c>
      <c r="D1437" t="s">
        <v>5494</v>
      </c>
      <c r="E1437" t="s">
        <v>4422</v>
      </c>
      <c r="F1437" t="s">
        <v>19</v>
      </c>
      <c r="G1437" t="s">
        <v>1476</v>
      </c>
      <c r="H1437" s="3" t="s">
        <v>33</v>
      </c>
      <c r="I1437" t="s">
        <v>1304</v>
      </c>
      <c r="J1437" t="s">
        <v>1475</v>
      </c>
      <c r="K1437">
        <v>1</v>
      </c>
      <c r="L1437">
        <v>150</v>
      </c>
      <c r="N1437" t="s">
        <v>34</v>
      </c>
      <c r="P1437" s="6">
        <v>1186</v>
      </c>
      <c r="Q1437" s="6" t="s">
        <v>1476</v>
      </c>
      <c r="R1437" s="6" t="s">
        <v>1477</v>
      </c>
      <c r="T1437" s="6">
        <v>188049</v>
      </c>
      <c r="U1437" s="6" t="s">
        <v>4423</v>
      </c>
      <c r="V1437" s="6" t="s">
        <v>4424</v>
      </c>
      <c r="W1437" s="6"/>
      <c r="X1437" s="6"/>
      <c r="Y1437" s="6"/>
      <c r="Z1437" t="s">
        <v>4420</v>
      </c>
    </row>
    <row r="1438" spans="1:26">
      <c r="A1438" s="1">
        <v>44302</v>
      </c>
      <c r="B1438" s="2">
        <v>202104161341</v>
      </c>
      <c r="C1438" t="s">
        <v>18</v>
      </c>
      <c r="D1438" t="s">
        <v>5494</v>
      </c>
      <c r="E1438" t="s">
        <v>4422</v>
      </c>
      <c r="F1438" t="s">
        <v>19</v>
      </c>
      <c r="G1438" t="s">
        <v>1476</v>
      </c>
      <c r="H1438" s="3" t="s">
        <v>35</v>
      </c>
      <c r="I1438" t="s">
        <v>1384</v>
      </c>
      <c r="J1438" t="s">
        <v>1475</v>
      </c>
      <c r="K1438">
        <v>1</v>
      </c>
      <c r="L1438">
        <v>150</v>
      </c>
      <c r="N1438" t="s">
        <v>36</v>
      </c>
      <c r="P1438" s="6">
        <v>1186</v>
      </c>
      <c r="Q1438" s="6" t="s">
        <v>1476</v>
      </c>
      <c r="R1438" s="6" t="s">
        <v>1477</v>
      </c>
      <c r="T1438" s="6">
        <v>188049</v>
      </c>
      <c r="U1438" s="6" t="s">
        <v>4423</v>
      </c>
      <c r="V1438" s="6" t="s">
        <v>4424</v>
      </c>
      <c r="W1438" s="6"/>
      <c r="X1438" s="6"/>
      <c r="Y1438" s="6"/>
      <c r="Z1438" t="s">
        <v>4420</v>
      </c>
    </row>
    <row r="1439" spans="1:26">
      <c r="A1439" s="1">
        <v>44302</v>
      </c>
      <c r="B1439" s="2">
        <v>202104161341</v>
      </c>
      <c r="C1439" t="s">
        <v>18</v>
      </c>
      <c r="D1439" t="s">
        <v>5494</v>
      </c>
      <c r="E1439" t="s">
        <v>4422</v>
      </c>
      <c r="F1439" t="s">
        <v>19</v>
      </c>
      <c r="G1439" t="s">
        <v>1476</v>
      </c>
      <c r="H1439" s="3" t="s">
        <v>1740</v>
      </c>
      <c r="J1439" t="s">
        <v>425</v>
      </c>
      <c r="K1439">
        <v>1</v>
      </c>
      <c r="L1439">
        <v>0</v>
      </c>
      <c r="N1439" t="s">
        <v>1741</v>
      </c>
      <c r="P1439" s="6">
        <v>1186</v>
      </c>
      <c r="Q1439" s="6" t="s">
        <v>1476</v>
      </c>
      <c r="R1439" s="6" t="s">
        <v>1477</v>
      </c>
      <c r="T1439" s="6">
        <v>188049</v>
      </c>
      <c r="U1439" s="6" t="s">
        <v>4423</v>
      </c>
      <c r="V1439" s="6" t="s">
        <v>4424</v>
      </c>
      <c r="W1439" s="6"/>
      <c r="X1439" s="6"/>
      <c r="Y1439" s="6"/>
      <c r="Z1439" t="s">
        <v>4420</v>
      </c>
    </row>
    <row r="1440" spans="1:26">
      <c r="A1440" s="1">
        <v>44302</v>
      </c>
      <c r="B1440" s="2">
        <v>202104161342</v>
      </c>
      <c r="C1440" t="s">
        <v>18</v>
      </c>
      <c r="D1440" t="s">
        <v>5495</v>
      </c>
      <c r="E1440" t="s">
        <v>4428</v>
      </c>
      <c r="F1440" t="s">
        <v>19</v>
      </c>
      <c r="G1440" t="s">
        <v>1940</v>
      </c>
      <c r="H1440" s="3">
        <v>4714781020541</v>
      </c>
      <c r="I1440" t="s">
        <v>1169</v>
      </c>
      <c r="J1440" t="s">
        <v>425</v>
      </c>
      <c r="K1440">
        <v>2</v>
      </c>
      <c r="L1440">
        <v>600</v>
      </c>
      <c r="N1440" t="s">
        <v>1493</v>
      </c>
      <c r="P1440" s="6">
        <v>950</v>
      </c>
      <c r="Q1440" s="6" t="s">
        <v>1940</v>
      </c>
      <c r="R1440" s="6" t="s">
        <v>1048</v>
      </c>
      <c r="T1440" s="6"/>
      <c r="U1440" s="6"/>
      <c r="V1440" s="6"/>
      <c r="W1440" s="6">
        <v>221</v>
      </c>
      <c r="X1440" s="6" t="s">
        <v>4429</v>
      </c>
      <c r="Y1440" s="6"/>
      <c r="Z1440" t="s">
        <v>4426</v>
      </c>
    </row>
    <row r="1441" spans="1:26">
      <c r="A1441" s="1">
        <v>44302</v>
      </c>
      <c r="B1441" s="2">
        <v>202104161342</v>
      </c>
      <c r="C1441" t="s">
        <v>18</v>
      </c>
      <c r="D1441" t="s">
        <v>5495</v>
      </c>
      <c r="E1441" t="s">
        <v>4428</v>
      </c>
      <c r="F1441" t="s">
        <v>19</v>
      </c>
      <c r="G1441" t="s">
        <v>1940</v>
      </c>
      <c r="H1441" s="3">
        <v>4714781020268</v>
      </c>
      <c r="I1441" t="s">
        <v>1472</v>
      </c>
      <c r="J1441" t="s">
        <v>425</v>
      </c>
      <c r="K1441">
        <v>1</v>
      </c>
      <c r="L1441">
        <v>350</v>
      </c>
      <c r="N1441" t="s">
        <v>1909</v>
      </c>
      <c r="P1441" s="6">
        <v>950</v>
      </c>
      <c r="Q1441" s="6" t="s">
        <v>1940</v>
      </c>
      <c r="R1441" s="6" t="s">
        <v>1048</v>
      </c>
      <c r="T1441" s="6"/>
      <c r="U1441" s="6"/>
      <c r="V1441" s="6"/>
      <c r="W1441" s="6">
        <v>221</v>
      </c>
      <c r="X1441" s="6" t="s">
        <v>4429</v>
      </c>
      <c r="Y1441" s="6"/>
      <c r="Z1441" t="s">
        <v>4426</v>
      </c>
    </row>
    <row r="1442" spans="1:26">
      <c r="A1442" s="1">
        <v>44302</v>
      </c>
      <c r="B1442" s="2">
        <v>202104161343</v>
      </c>
      <c r="C1442" t="s">
        <v>18</v>
      </c>
      <c r="D1442" t="s">
        <v>5496</v>
      </c>
      <c r="E1442" t="s">
        <v>4433</v>
      </c>
      <c r="F1442" t="s">
        <v>19</v>
      </c>
      <c r="G1442" t="s">
        <v>1476</v>
      </c>
      <c r="H1442" s="3">
        <v>4714781020510</v>
      </c>
      <c r="I1442" t="s">
        <v>1467</v>
      </c>
      <c r="J1442" t="s">
        <v>425</v>
      </c>
      <c r="K1442">
        <v>1</v>
      </c>
      <c r="L1442">
        <v>299</v>
      </c>
      <c r="N1442" t="s">
        <v>1902</v>
      </c>
      <c r="P1442" s="6">
        <v>718</v>
      </c>
      <c r="Q1442" s="6" t="s">
        <v>1476</v>
      </c>
      <c r="R1442" s="6" t="s">
        <v>1477</v>
      </c>
      <c r="T1442" s="6">
        <v>201597</v>
      </c>
      <c r="U1442" s="6" t="s">
        <v>4434</v>
      </c>
      <c r="V1442" s="6" t="s">
        <v>4435</v>
      </c>
      <c r="W1442" s="6"/>
      <c r="X1442" s="6"/>
      <c r="Y1442" s="6"/>
      <c r="Z1442" t="s">
        <v>4431</v>
      </c>
    </row>
    <row r="1443" spans="1:26">
      <c r="A1443" s="1">
        <v>44302</v>
      </c>
      <c r="B1443" s="2">
        <v>202104161343</v>
      </c>
      <c r="C1443" t="s">
        <v>18</v>
      </c>
      <c r="D1443" t="s">
        <v>5496</v>
      </c>
      <c r="E1443" t="s">
        <v>4433</v>
      </c>
      <c r="F1443" t="s">
        <v>19</v>
      </c>
      <c r="G1443" t="s">
        <v>1476</v>
      </c>
      <c r="H1443" s="3">
        <v>4714781021463</v>
      </c>
      <c r="I1443" t="s">
        <v>1301</v>
      </c>
      <c r="J1443" t="s">
        <v>425</v>
      </c>
      <c r="K1443">
        <v>1</v>
      </c>
      <c r="L1443">
        <v>120</v>
      </c>
      <c r="N1443" t="s">
        <v>3102</v>
      </c>
      <c r="P1443" s="6">
        <v>718</v>
      </c>
      <c r="Q1443" s="6" t="s">
        <v>1476</v>
      </c>
      <c r="R1443" s="6" t="s">
        <v>1477</v>
      </c>
      <c r="T1443" s="6">
        <v>201597</v>
      </c>
      <c r="U1443" s="6" t="s">
        <v>4434</v>
      </c>
      <c r="V1443" s="6" t="s">
        <v>4435</v>
      </c>
      <c r="W1443" s="6"/>
      <c r="X1443" s="6"/>
      <c r="Y1443" s="6"/>
      <c r="Z1443" t="s">
        <v>4431</v>
      </c>
    </row>
    <row r="1444" spans="1:26">
      <c r="A1444" s="1">
        <v>44302</v>
      </c>
      <c r="B1444" s="2">
        <v>202104161343</v>
      </c>
      <c r="C1444" t="s">
        <v>18</v>
      </c>
      <c r="D1444" t="s">
        <v>5496</v>
      </c>
      <c r="E1444" t="s">
        <v>4433</v>
      </c>
      <c r="F1444" t="s">
        <v>19</v>
      </c>
      <c r="G1444" t="s">
        <v>1476</v>
      </c>
      <c r="H1444" s="3">
        <v>4714781024716</v>
      </c>
      <c r="I1444" t="s">
        <v>1230</v>
      </c>
      <c r="J1444" t="s">
        <v>425</v>
      </c>
      <c r="K1444">
        <v>1</v>
      </c>
      <c r="L1444">
        <v>299</v>
      </c>
      <c r="N1444" t="s">
        <v>1515</v>
      </c>
      <c r="P1444" s="6">
        <v>718</v>
      </c>
      <c r="Q1444" s="6" t="s">
        <v>1476</v>
      </c>
      <c r="R1444" s="6" t="s">
        <v>1477</v>
      </c>
      <c r="T1444" s="6">
        <v>201597</v>
      </c>
      <c r="U1444" s="6" t="s">
        <v>4434</v>
      </c>
      <c r="V1444" s="6" t="s">
        <v>4435</v>
      </c>
      <c r="W1444" s="6"/>
      <c r="X1444" s="6"/>
      <c r="Y1444" s="6"/>
      <c r="Z1444" t="s">
        <v>4431</v>
      </c>
    </row>
    <row r="1445" spans="1:26">
      <c r="A1445" s="1">
        <v>44302</v>
      </c>
      <c r="B1445" s="2">
        <v>202104161344</v>
      </c>
      <c r="C1445" t="s">
        <v>18</v>
      </c>
      <c r="D1445" t="s">
        <v>5497</v>
      </c>
      <c r="E1445" t="s">
        <v>4439</v>
      </c>
      <c r="F1445" t="s">
        <v>19</v>
      </c>
      <c r="G1445" t="s">
        <v>1940</v>
      </c>
      <c r="H1445" s="3" t="s">
        <v>126</v>
      </c>
      <c r="I1445" t="s">
        <v>1300</v>
      </c>
      <c r="J1445" t="s">
        <v>1475</v>
      </c>
      <c r="K1445">
        <v>6</v>
      </c>
      <c r="L1445">
        <v>1985</v>
      </c>
      <c r="N1445" t="s">
        <v>286</v>
      </c>
      <c r="P1445" s="6">
        <v>1985</v>
      </c>
      <c r="Q1445" s="6" t="s">
        <v>1940</v>
      </c>
      <c r="R1445" s="6" t="s">
        <v>1495</v>
      </c>
      <c r="T1445" s="6"/>
      <c r="U1445" s="6"/>
      <c r="V1445" s="6"/>
      <c r="W1445" s="6">
        <v>303</v>
      </c>
      <c r="X1445" s="6" t="s">
        <v>4440</v>
      </c>
      <c r="Y1445" s="6"/>
      <c r="Z1445" t="s">
        <v>4437</v>
      </c>
    </row>
    <row r="1446" spans="1:26">
      <c r="A1446" s="1">
        <v>44302</v>
      </c>
      <c r="B1446" s="2">
        <v>202104161344</v>
      </c>
      <c r="C1446" t="s">
        <v>18</v>
      </c>
      <c r="D1446" t="s">
        <v>5497</v>
      </c>
      <c r="E1446" t="s">
        <v>4439</v>
      </c>
      <c r="F1446" t="s">
        <v>19</v>
      </c>
      <c r="G1446" t="s">
        <v>1940</v>
      </c>
      <c r="H1446" s="3" t="s">
        <v>1740</v>
      </c>
      <c r="J1446" t="s">
        <v>425</v>
      </c>
      <c r="K1446">
        <v>1</v>
      </c>
      <c r="L1446">
        <v>0</v>
      </c>
      <c r="N1446" t="s">
        <v>1741</v>
      </c>
      <c r="P1446" s="6">
        <v>1985</v>
      </c>
      <c r="Q1446" s="6" t="s">
        <v>1940</v>
      </c>
      <c r="R1446" s="6" t="s">
        <v>1495</v>
      </c>
      <c r="T1446" s="6"/>
      <c r="U1446" s="6"/>
      <c r="V1446" s="6"/>
      <c r="W1446" s="6">
        <v>303</v>
      </c>
      <c r="X1446" s="6" t="s">
        <v>4440</v>
      </c>
      <c r="Y1446" s="6"/>
      <c r="Z1446" t="s">
        <v>4437</v>
      </c>
    </row>
    <row r="1447" spans="1:26">
      <c r="A1447" s="1">
        <v>44302</v>
      </c>
      <c r="B1447" s="2">
        <v>202104161344</v>
      </c>
      <c r="C1447" t="s">
        <v>18</v>
      </c>
      <c r="D1447" t="s">
        <v>5497</v>
      </c>
      <c r="E1447" t="s">
        <v>4439</v>
      </c>
      <c r="F1447" t="s">
        <v>19</v>
      </c>
      <c r="G1447" t="s">
        <v>1940</v>
      </c>
      <c r="H1447" s="3" t="s">
        <v>1740</v>
      </c>
      <c r="J1447" t="s">
        <v>425</v>
      </c>
      <c r="K1447">
        <v>1</v>
      </c>
      <c r="L1447">
        <v>0</v>
      </c>
      <c r="N1447" t="s">
        <v>1741</v>
      </c>
      <c r="P1447" s="6">
        <v>1985</v>
      </c>
      <c r="Q1447" s="6" t="s">
        <v>1940</v>
      </c>
      <c r="R1447" s="6" t="s">
        <v>1495</v>
      </c>
      <c r="T1447" s="6"/>
      <c r="U1447" s="6"/>
      <c r="V1447" s="6"/>
      <c r="W1447" s="6">
        <v>303</v>
      </c>
      <c r="X1447" s="6" t="s">
        <v>4440</v>
      </c>
      <c r="Y1447" s="6"/>
      <c r="Z1447" t="s">
        <v>4437</v>
      </c>
    </row>
    <row r="1448" spans="1:26">
      <c r="A1448" s="1">
        <v>44302</v>
      </c>
      <c r="B1448" s="2">
        <v>202104161344</v>
      </c>
      <c r="C1448" t="s">
        <v>18</v>
      </c>
      <c r="D1448" t="s">
        <v>5497</v>
      </c>
      <c r="E1448" t="s">
        <v>4439</v>
      </c>
      <c r="F1448" t="s">
        <v>19</v>
      </c>
      <c r="G1448" t="s">
        <v>1940</v>
      </c>
      <c r="H1448" s="3" t="s">
        <v>1740</v>
      </c>
      <c r="J1448" t="s">
        <v>425</v>
      </c>
      <c r="K1448">
        <v>1</v>
      </c>
      <c r="L1448">
        <v>0</v>
      </c>
      <c r="N1448" t="s">
        <v>1741</v>
      </c>
      <c r="P1448" s="6">
        <v>1985</v>
      </c>
      <c r="Q1448" s="6" t="s">
        <v>1940</v>
      </c>
      <c r="R1448" s="6" t="s">
        <v>1495</v>
      </c>
      <c r="T1448" s="6"/>
      <c r="U1448" s="6"/>
      <c r="V1448" s="6"/>
      <c r="W1448" s="6">
        <v>303</v>
      </c>
      <c r="X1448" s="6" t="s">
        <v>4440</v>
      </c>
      <c r="Y1448" s="6"/>
      <c r="Z1448" t="s">
        <v>4437</v>
      </c>
    </row>
    <row r="1449" spans="1:26">
      <c r="A1449" s="1">
        <v>44302</v>
      </c>
      <c r="B1449" s="2">
        <v>202104161345</v>
      </c>
      <c r="C1449" t="s">
        <v>18</v>
      </c>
      <c r="D1449" t="s">
        <v>5498</v>
      </c>
      <c r="E1449" t="s">
        <v>4444</v>
      </c>
      <c r="F1449" t="s">
        <v>19</v>
      </c>
      <c r="G1449" t="s">
        <v>1476</v>
      </c>
      <c r="H1449" s="3" t="s">
        <v>25</v>
      </c>
      <c r="I1449" t="s">
        <v>1301</v>
      </c>
      <c r="J1449" t="s">
        <v>1475</v>
      </c>
      <c r="K1449">
        <v>1</v>
      </c>
      <c r="L1449">
        <v>296</v>
      </c>
      <c r="N1449" t="s">
        <v>26</v>
      </c>
      <c r="P1449" s="6">
        <v>888</v>
      </c>
      <c r="Q1449" s="6" t="s">
        <v>1476</v>
      </c>
      <c r="R1449" s="6" t="s">
        <v>1477</v>
      </c>
      <c r="T1449" s="6">
        <v>199441</v>
      </c>
      <c r="U1449" s="6" t="s">
        <v>4445</v>
      </c>
      <c r="V1449" s="6" t="s">
        <v>4446</v>
      </c>
      <c r="W1449" s="6"/>
      <c r="X1449" s="6"/>
      <c r="Y1449" s="6"/>
      <c r="Z1449" t="s">
        <v>4442</v>
      </c>
    </row>
    <row r="1450" spans="1:26">
      <c r="A1450" s="1">
        <v>44302</v>
      </c>
      <c r="B1450" s="2">
        <v>202104161345</v>
      </c>
      <c r="C1450" t="s">
        <v>18</v>
      </c>
      <c r="D1450" t="s">
        <v>5498</v>
      </c>
      <c r="E1450" t="s">
        <v>4444</v>
      </c>
      <c r="F1450" t="s">
        <v>19</v>
      </c>
      <c r="G1450" t="s">
        <v>1476</v>
      </c>
      <c r="H1450" s="3" t="s">
        <v>27</v>
      </c>
      <c r="I1450" t="s">
        <v>1885</v>
      </c>
      <c r="J1450" t="s">
        <v>1475</v>
      </c>
      <c r="K1450">
        <v>1</v>
      </c>
      <c r="L1450">
        <v>296</v>
      </c>
      <c r="N1450" t="s">
        <v>28</v>
      </c>
      <c r="P1450" s="6">
        <v>888</v>
      </c>
      <c r="Q1450" s="6" t="s">
        <v>1476</v>
      </c>
      <c r="R1450" s="6" t="s">
        <v>1477</v>
      </c>
      <c r="T1450" s="6">
        <v>199441</v>
      </c>
      <c r="U1450" s="6" t="s">
        <v>4445</v>
      </c>
      <c r="V1450" s="6" t="s">
        <v>4446</v>
      </c>
      <c r="W1450" s="6"/>
      <c r="X1450" s="6"/>
      <c r="Y1450" s="6"/>
      <c r="Z1450" t="s">
        <v>4442</v>
      </c>
    </row>
    <row r="1451" spans="1:26">
      <c r="A1451" s="1">
        <v>44302</v>
      </c>
      <c r="B1451" s="2">
        <v>202104161345</v>
      </c>
      <c r="C1451" t="s">
        <v>18</v>
      </c>
      <c r="D1451" t="s">
        <v>5498</v>
      </c>
      <c r="E1451" t="s">
        <v>4444</v>
      </c>
      <c r="F1451" t="s">
        <v>19</v>
      </c>
      <c r="G1451" t="s">
        <v>1476</v>
      </c>
      <c r="H1451" s="3" t="s">
        <v>23</v>
      </c>
      <c r="I1451" t="s">
        <v>1230</v>
      </c>
      <c r="J1451" t="s">
        <v>1475</v>
      </c>
      <c r="K1451">
        <v>1</v>
      </c>
      <c r="L1451">
        <v>296</v>
      </c>
      <c r="N1451" t="s">
        <v>24</v>
      </c>
      <c r="P1451" s="6">
        <v>888</v>
      </c>
      <c r="Q1451" s="6" t="s">
        <v>1476</v>
      </c>
      <c r="R1451" s="6" t="s">
        <v>1477</v>
      </c>
      <c r="T1451" s="6">
        <v>199441</v>
      </c>
      <c r="U1451" s="6" t="s">
        <v>4445</v>
      </c>
      <c r="V1451" s="6" t="s">
        <v>4446</v>
      </c>
      <c r="W1451" s="6"/>
      <c r="X1451" s="6"/>
      <c r="Y1451" s="6"/>
      <c r="Z1451" t="s">
        <v>4442</v>
      </c>
    </row>
    <row r="1452" spans="1:26">
      <c r="A1452" s="1">
        <v>44302</v>
      </c>
      <c r="B1452" s="2">
        <v>202104161346</v>
      </c>
      <c r="C1452" t="s">
        <v>18</v>
      </c>
      <c r="D1452" t="s">
        <v>5499</v>
      </c>
      <c r="E1452" t="s">
        <v>4450</v>
      </c>
      <c r="F1452" t="s">
        <v>19</v>
      </c>
      <c r="G1452" t="s">
        <v>1476</v>
      </c>
      <c r="H1452" s="3">
        <v>4714781021012</v>
      </c>
      <c r="I1452" t="s">
        <v>1308</v>
      </c>
      <c r="J1452" t="s">
        <v>1475</v>
      </c>
      <c r="K1452">
        <v>3</v>
      </c>
      <c r="L1452">
        <v>399</v>
      </c>
      <c r="N1452" t="s">
        <v>168</v>
      </c>
      <c r="P1452" s="6">
        <v>798</v>
      </c>
      <c r="Q1452" s="6" t="s">
        <v>1476</v>
      </c>
      <c r="R1452" s="6" t="s">
        <v>1048</v>
      </c>
      <c r="T1452" s="6">
        <v>165367</v>
      </c>
      <c r="U1452" s="6" t="s">
        <v>4451</v>
      </c>
      <c r="V1452" s="6" t="s">
        <v>4452</v>
      </c>
      <c r="W1452" s="6"/>
      <c r="X1452" s="6"/>
      <c r="Y1452" s="6"/>
      <c r="Z1452" t="s">
        <v>4448</v>
      </c>
    </row>
    <row r="1453" spans="1:26">
      <c r="A1453" s="1">
        <v>44302</v>
      </c>
      <c r="B1453" s="2">
        <v>202104161346</v>
      </c>
      <c r="C1453" t="s">
        <v>18</v>
      </c>
      <c r="D1453" t="s">
        <v>5499</v>
      </c>
      <c r="E1453" t="s">
        <v>4450</v>
      </c>
      <c r="F1453" t="s">
        <v>19</v>
      </c>
      <c r="G1453" t="s">
        <v>1476</v>
      </c>
      <c r="H1453" s="3">
        <v>4714781021029</v>
      </c>
      <c r="I1453" t="s">
        <v>1308</v>
      </c>
      <c r="J1453" t="s">
        <v>1475</v>
      </c>
      <c r="K1453">
        <v>3</v>
      </c>
      <c r="L1453">
        <v>399</v>
      </c>
      <c r="N1453" t="s">
        <v>169</v>
      </c>
      <c r="P1453" s="6">
        <v>798</v>
      </c>
      <c r="Q1453" s="6" t="s">
        <v>1476</v>
      </c>
      <c r="R1453" s="6" t="s">
        <v>1048</v>
      </c>
      <c r="T1453" s="6">
        <v>165367</v>
      </c>
      <c r="U1453" s="6" t="s">
        <v>4451</v>
      </c>
      <c r="V1453" s="6" t="s">
        <v>4452</v>
      </c>
      <c r="W1453" s="6"/>
      <c r="X1453" s="6"/>
      <c r="Y1453" s="6"/>
      <c r="Z1453" t="s">
        <v>4448</v>
      </c>
    </row>
    <row r="1454" spans="1:26">
      <c r="A1454" s="1">
        <v>44302</v>
      </c>
      <c r="B1454" s="2">
        <v>202104161347</v>
      </c>
      <c r="C1454" t="s">
        <v>18</v>
      </c>
      <c r="D1454" t="s">
        <v>5500</v>
      </c>
      <c r="E1454" t="s">
        <v>4456</v>
      </c>
      <c r="F1454" t="s">
        <v>19</v>
      </c>
      <c r="G1454" t="s">
        <v>1476</v>
      </c>
      <c r="H1454" s="3" t="s">
        <v>420</v>
      </c>
      <c r="I1454" t="s">
        <v>1385</v>
      </c>
      <c r="J1454" t="s">
        <v>1475</v>
      </c>
      <c r="K1454">
        <v>2</v>
      </c>
      <c r="L1454">
        <v>228</v>
      </c>
      <c r="N1454" t="s">
        <v>941</v>
      </c>
      <c r="P1454" s="6">
        <v>1091</v>
      </c>
      <c r="Q1454" s="6" t="s">
        <v>1476</v>
      </c>
      <c r="R1454" s="6" t="s">
        <v>1477</v>
      </c>
      <c r="T1454" s="6">
        <v>913012</v>
      </c>
      <c r="U1454" s="6" t="s">
        <v>4457</v>
      </c>
      <c r="V1454" s="6" t="s">
        <v>4458</v>
      </c>
      <c r="W1454" s="6"/>
      <c r="X1454" s="6"/>
      <c r="Y1454" s="6"/>
      <c r="Z1454" t="s">
        <v>4454</v>
      </c>
    </row>
    <row r="1455" spans="1:26">
      <c r="A1455" s="1">
        <v>44302</v>
      </c>
      <c r="B1455" s="2">
        <v>202104161347</v>
      </c>
      <c r="C1455" t="s">
        <v>18</v>
      </c>
      <c r="D1455" t="s">
        <v>5500</v>
      </c>
      <c r="E1455" t="s">
        <v>4456</v>
      </c>
      <c r="F1455" t="s">
        <v>19</v>
      </c>
      <c r="G1455" t="s">
        <v>1476</v>
      </c>
      <c r="H1455" s="3">
        <v>4714781021012</v>
      </c>
      <c r="I1455" t="s">
        <v>1308</v>
      </c>
      <c r="J1455" t="s">
        <v>1475</v>
      </c>
      <c r="K1455">
        <v>1</v>
      </c>
      <c r="L1455">
        <v>114</v>
      </c>
      <c r="N1455" t="s">
        <v>939</v>
      </c>
      <c r="P1455" s="6">
        <v>1091</v>
      </c>
      <c r="Q1455" s="6" t="s">
        <v>1476</v>
      </c>
      <c r="R1455" s="6" t="s">
        <v>1477</v>
      </c>
      <c r="T1455" s="6">
        <v>913012</v>
      </c>
      <c r="U1455" s="6" t="s">
        <v>4457</v>
      </c>
      <c r="V1455" s="6" t="s">
        <v>4458</v>
      </c>
      <c r="W1455" s="6"/>
      <c r="X1455" s="6"/>
      <c r="Y1455" s="6"/>
      <c r="Z1455" t="s">
        <v>4454</v>
      </c>
    </row>
    <row r="1456" spans="1:26">
      <c r="A1456" s="1">
        <v>44302</v>
      </c>
      <c r="B1456" s="2">
        <v>202104161347</v>
      </c>
      <c r="C1456" t="s">
        <v>18</v>
      </c>
      <c r="D1456" t="s">
        <v>5500</v>
      </c>
      <c r="E1456" t="s">
        <v>4456</v>
      </c>
      <c r="F1456" t="s">
        <v>19</v>
      </c>
      <c r="G1456" t="s">
        <v>1476</v>
      </c>
      <c r="H1456" s="3" t="s">
        <v>21</v>
      </c>
      <c r="I1456" t="s">
        <v>1301</v>
      </c>
      <c r="J1456" t="s">
        <v>1475</v>
      </c>
      <c r="K1456">
        <v>1</v>
      </c>
      <c r="L1456">
        <v>150</v>
      </c>
      <c r="N1456" t="s">
        <v>22</v>
      </c>
      <c r="P1456" s="6">
        <v>1091</v>
      </c>
      <c r="Q1456" s="6" t="s">
        <v>1476</v>
      </c>
      <c r="R1456" s="6" t="s">
        <v>1477</v>
      </c>
      <c r="T1456" s="6">
        <v>913012</v>
      </c>
      <c r="U1456" s="6" t="s">
        <v>4457</v>
      </c>
      <c r="V1456" s="6" t="s">
        <v>4458</v>
      </c>
      <c r="W1456" s="6"/>
      <c r="X1456" s="6"/>
      <c r="Y1456" s="6"/>
      <c r="Z1456" t="s">
        <v>4454</v>
      </c>
    </row>
    <row r="1457" spans="1:26">
      <c r="A1457" s="1">
        <v>44302</v>
      </c>
      <c r="B1457" s="2">
        <v>202104161347</v>
      </c>
      <c r="C1457" t="s">
        <v>18</v>
      </c>
      <c r="D1457" t="s">
        <v>5500</v>
      </c>
      <c r="E1457" t="s">
        <v>4456</v>
      </c>
      <c r="F1457" t="s">
        <v>19</v>
      </c>
      <c r="G1457" t="s">
        <v>1476</v>
      </c>
      <c r="H1457" s="3" t="s">
        <v>33</v>
      </c>
      <c r="I1457" t="s">
        <v>1304</v>
      </c>
      <c r="J1457" t="s">
        <v>1475</v>
      </c>
      <c r="K1457">
        <v>1</v>
      </c>
      <c r="L1457">
        <v>150</v>
      </c>
      <c r="N1457" t="s">
        <v>34</v>
      </c>
      <c r="P1457" s="6">
        <v>1091</v>
      </c>
      <c r="Q1457" s="6" t="s">
        <v>1476</v>
      </c>
      <c r="R1457" s="6" t="s">
        <v>1477</v>
      </c>
      <c r="T1457" s="6">
        <v>913012</v>
      </c>
      <c r="U1457" s="6" t="s">
        <v>4457</v>
      </c>
      <c r="V1457" s="6" t="s">
        <v>4458</v>
      </c>
      <c r="W1457" s="6"/>
      <c r="X1457" s="6"/>
      <c r="Y1457" s="6"/>
      <c r="Z1457" t="s">
        <v>4454</v>
      </c>
    </row>
    <row r="1458" spans="1:26">
      <c r="A1458" s="1">
        <v>44302</v>
      </c>
      <c r="B1458" s="2">
        <v>202104161347</v>
      </c>
      <c r="C1458" t="s">
        <v>18</v>
      </c>
      <c r="D1458" t="s">
        <v>5500</v>
      </c>
      <c r="E1458" t="s">
        <v>4456</v>
      </c>
      <c r="F1458" t="s">
        <v>19</v>
      </c>
      <c r="G1458" t="s">
        <v>1476</v>
      </c>
      <c r="H1458" s="3" t="s">
        <v>35</v>
      </c>
      <c r="I1458" t="s">
        <v>1384</v>
      </c>
      <c r="J1458" t="s">
        <v>1475</v>
      </c>
      <c r="K1458">
        <v>1</v>
      </c>
      <c r="L1458">
        <v>150</v>
      </c>
      <c r="N1458" t="s">
        <v>36</v>
      </c>
      <c r="P1458" s="6">
        <v>1091</v>
      </c>
      <c r="Q1458" s="6" t="s">
        <v>1476</v>
      </c>
      <c r="R1458" s="6" t="s">
        <v>1477</v>
      </c>
      <c r="T1458" s="6">
        <v>913012</v>
      </c>
      <c r="U1458" s="6" t="s">
        <v>4457</v>
      </c>
      <c r="V1458" s="6" t="s">
        <v>4458</v>
      </c>
      <c r="W1458" s="6"/>
      <c r="X1458" s="6"/>
      <c r="Y1458" s="6"/>
      <c r="Z1458" t="s">
        <v>4454</v>
      </c>
    </row>
    <row r="1459" spans="1:26">
      <c r="A1459" s="1">
        <v>44302</v>
      </c>
      <c r="B1459" s="2">
        <v>202104161347</v>
      </c>
      <c r="C1459" t="s">
        <v>18</v>
      </c>
      <c r="D1459" t="s">
        <v>5500</v>
      </c>
      <c r="E1459" t="s">
        <v>4456</v>
      </c>
      <c r="F1459" t="s">
        <v>19</v>
      </c>
      <c r="G1459" t="s">
        <v>1476</v>
      </c>
      <c r="H1459" s="3">
        <v>4714781024723</v>
      </c>
      <c r="I1459" t="s">
        <v>1301</v>
      </c>
      <c r="J1459" t="s">
        <v>425</v>
      </c>
      <c r="K1459">
        <v>1</v>
      </c>
      <c r="L1459">
        <v>299</v>
      </c>
      <c r="N1459" t="s">
        <v>1525</v>
      </c>
      <c r="P1459" s="6">
        <v>1091</v>
      </c>
      <c r="Q1459" s="6" t="s">
        <v>1476</v>
      </c>
      <c r="R1459" s="6" t="s">
        <v>1477</v>
      </c>
      <c r="T1459" s="6">
        <v>913012</v>
      </c>
      <c r="U1459" s="6" t="s">
        <v>4457</v>
      </c>
      <c r="V1459" s="6" t="s">
        <v>4458</v>
      </c>
      <c r="W1459" s="6"/>
      <c r="X1459" s="6"/>
      <c r="Y1459" s="6"/>
      <c r="Z1459" t="s">
        <v>4454</v>
      </c>
    </row>
    <row r="1460" spans="1:26">
      <c r="A1460" s="1">
        <v>44302</v>
      </c>
      <c r="B1460" s="2">
        <v>202104161347</v>
      </c>
      <c r="C1460" t="s">
        <v>18</v>
      </c>
      <c r="D1460" t="s">
        <v>5500</v>
      </c>
      <c r="E1460" t="s">
        <v>4456</v>
      </c>
      <c r="F1460" t="s">
        <v>19</v>
      </c>
      <c r="G1460" t="s">
        <v>1476</v>
      </c>
      <c r="H1460" s="3" t="s">
        <v>1740</v>
      </c>
      <c r="J1460" t="s">
        <v>425</v>
      </c>
      <c r="K1460">
        <v>1</v>
      </c>
      <c r="L1460">
        <v>0</v>
      </c>
      <c r="N1460" t="s">
        <v>1741</v>
      </c>
      <c r="P1460" s="6">
        <v>1091</v>
      </c>
      <c r="Q1460" s="6" t="s">
        <v>1476</v>
      </c>
      <c r="R1460" s="6" t="s">
        <v>1477</v>
      </c>
      <c r="T1460" s="6">
        <v>913012</v>
      </c>
      <c r="U1460" s="6" t="s">
        <v>4457</v>
      </c>
      <c r="V1460" s="6" t="s">
        <v>4458</v>
      </c>
      <c r="W1460" s="6"/>
      <c r="X1460" s="6"/>
      <c r="Y1460" s="6"/>
      <c r="Z1460" t="s">
        <v>4454</v>
      </c>
    </row>
    <row r="1461" spans="1:26">
      <c r="A1461" s="1">
        <v>44302</v>
      </c>
      <c r="B1461" s="2">
        <v>202104161348</v>
      </c>
      <c r="C1461" t="s">
        <v>18</v>
      </c>
      <c r="D1461" t="s">
        <v>5501</v>
      </c>
      <c r="E1461" t="s">
        <v>4462</v>
      </c>
      <c r="F1461" t="s">
        <v>19</v>
      </c>
      <c r="G1461" t="s">
        <v>1476</v>
      </c>
      <c r="H1461" s="3" t="s">
        <v>128</v>
      </c>
      <c r="I1461" t="s">
        <v>1467</v>
      </c>
      <c r="J1461" t="s">
        <v>1475</v>
      </c>
      <c r="K1461">
        <v>1</v>
      </c>
      <c r="L1461">
        <v>114</v>
      </c>
      <c r="N1461" t="s">
        <v>289</v>
      </c>
      <c r="P1461" s="6">
        <v>1507</v>
      </c>
      <c r="Q1461" s="6" t="s">
        <v>1476</v>
      </c>
      <c r="R1461" s="6" t="s">
        <v>1477</v>
      </c>
      <c r="T1461" s="6">
        <v>185349</v>
      </c>
      <c r="U1461" s="6" t="s">
        <v>4463</v>
      </c>
      <c r="V1461" s="6" t="s">
        <v>4464</v>
      </c>
      <c r="W1461" s="6"/>
      <c r="X1461" s="6"/>
      <c r="Y1461" s="6"/>
      <c r="Z1461" t="s">
        <v>4460</v>
      </c>
    </row>
    <row r="1462" spans="1:26">
      <c r="A1462" s="1">
        <v>44302</v>
      </c>
      <c r="B1462" s="2">
        <v>202104161348</v>
      </c>
      <c r="C1462" t="s">
        <v>18</v>
      </c>
      <c r="D1462" t="s">
        <v>5501</v>
      </c>
      <c r="E1462" t="s">
        <v>4462</v>
      </c>
      <c r="F1462" t="s">
        <v>19</v>
      </c>
      <c r="G1462" t="s">
        <v>1476</v>
      </c>
      <c r="H1462" s="3" t="s">
        <v>127</v>
      </c>
      <c r="I1462" t="s">
        <v>1467</v>
      </c>
      <c r="J1462" t="s">
        <v>1475</v>
      </c>
      <c r="K1462">
        <v>1</v>
      </c>
      <c r="L1462">
        <v>115</v>
      </c>
      <c r="N1462" t="s">
        <v>287</v>
      </c>
      <c r="P1462" s="6">
        <v>1507</v>
      </c>
      <c r="Q1462" s="6" t="s">
        <v>1476</v>
      </c>
      <c r="R1462" s="6" t="s">
        <v>1477</v>
      </c>
      <c r="T1462" s="6">
        <v>185349</v>
      </c>
      <c r="U1462" s="6" t="s">
        <v>4463</v>
      </c>
      <c r="V1462" s="6" t="s">
        <v>4464</v>
      </c>
      <c r="W1462" s="6"/>
      <c r="X1462" s="6"/>
      <c r="Y1462" s="6"/>
      <c r="Z1462" t="s">
        <v>4460</v>
      </c>
    </row>
    <row r="1463" spans="1:26">
      <c r="A1463" s="1">
        <v>44302</v>
      </c>
      <c r="B1463" s="2">
        <v>202104161348</v>
      </c>
      <c r="C1463" t="s">
        <v>18</v>
      </c>
      <c r="D1463" t="s">
        <v>5501</v>
      </c>
      <c r="E1463" t="s">
        <v>4462</v>
      </c>
      <c r="F1463" t="s">
        <v>19</v>
      </c>
      <c r="G1463" t="s">
        <v>1476</v>
      </c>
      <c r="H1463" s="3" t="s">
        <v>126</v>
      </c>
      <c r="I1463" t="s">
        <v>1300</v>
      </c>
      <c r="J1463" t="s">
        <v>1475</v>
      </c>
      <c r="K1463">
        <v>1</v>
      </c>
      <c r="L1463">
        <v>340</v>
      </c>
      <c r="N1463" t="s">
        <v>286</v>
      </c>
      <c r="P1463" s="6">
        <v>1507</v>
      </c>
      <c r="Q1463" s="6" t="s">
        <v>1476</v>
      </c>
      <c r="R1463" s="6" t="s">
        <v>1477</v>
      </c>
      <c r="T1463" s="6">
        <v>185349</v>
      </c>
      <c r="U1463" s="6" t="s">
        <v>4463</v>
      </c>
      <c r="V1463" s="6" t="s">
        <v>4464</v>
      </c>
      <c r="W1463" s="6"/>
      <c r="X1463" s="6"/>
      <c r="Y1463" s="6"/>
      <c r="Z1463" t="s">
        <v>4460</v>
      </c>
    </row>
    <row r="1464" spans="1:26">
      <c r="A1464" s="1">
        <v>44302</v>
      </c>
      <c r="B1464" s="2">
        <v>202104161348</v>
      </c>
      <c r="C1464" t="s">
        <v>18</v>
      </c>
      <c r="D1464" t="s">
        <v>5501</v>
      </c>
      <c r="E1464" t="s">
        <v>4462</v>
      </c>
      <c r="F1464" t="s">
        <v>19</v>
      </c>
      <c r="G1464" t="s">
        <v>1476</v>
      </c>
      <c r="H1464" s="3" t="s">
        <v>129</v>
      </c>
      <c r="I1464" t="s">
        <v>1301</v>
      </c>
      <c r="J1464" t="s">
        <v>1475</v>
      </c>
      <c r="K1464">
        <v>1</v>
      </c>
      <c r="L1464">
        <v>340</v>
      </c>
      <c r="N1464" t="s">
        <v>291</v>
      </c>
      <c r="P1464" s="6">
        <v>1507</v>
      </c>
      <c r="Q1464" s="6" t="s">
        <v>1476</v>
      </c>
      <c r="R1464" s="6" t="s">
        <v>1477</v>
      </c>
      <c r="T1464" s="6">
        <v>185349</v>
      </c>
      <c r="U1464" s="6" t="s">
        <v>4463</v>
      </c>
      <c r="V1464" s="6" t="s">
        <v>4464</v>
      </c>
      <c r="W1464" s="6"/>
      <c r="X1464" s="6"/>
      <c r="Y1464" s="6"/>
      <c r="Z1464" t="s">
        <v>4460</v>
      </c>
    </row>
    <row r="1465" spans="1:26">
      <c r="A1465" s="1">
        <v>44302</v>
      </c>
      <c r="B1465" s="2">
        <v>202104161348</v>
      </c>
      <c r="C1465" t="s">
        <v>18</v>
      </c>
      <c r="D1465" t="s">
        <v>5501</v>
      </c>
      <c r="E1465" t="s">
        <v>4462</v>
      </c>
      <c r="F1465" t="s">
        <v>19</v>
      </c>
      <c r="G1465" t="s">
        <v>1476</v>
      </c>
      <c r="H1465" s="3">
        <v>4714781024723</v>
      </c>
      <c r="I1465" t="s">
        <v>1301</v>
      </c>
      <c r="J1465" t="s">
        <v>425</v>
      </c>
      <c r="K1465">
        <v>1</v>
      </c>
      <c r="L1465">
        <v>299</v>
      </c>
      <c r="N1465" t="s">
        <v>1525</v>
      </c>
      <c r="P1465" s="6">
        <v>1507</v>
      </c>
      <c r="Q1465" s="6" t="s">
        <v>1476</v>
      </c>
      <c r="R1465" s="6" t="s">
        <v>1477</v>
      </c>
      <c r="T1465" s="6">
        <v>185349</v>
      </c>
      <c r="U1465" s="6" t="s">
        <v>4463</v>
      </c>
      <c r="V1465" s="6" t="s">
        <v>4464</v>
      </c>
      <c r="W1465" s="6"/>
      <c r="X1465" s="6"/>
      <c r="Y1465" s="6"/>
      <c r="Z1465" t="s">
        <v>4460</v>
      </c>
    </row>
    <row r="1466" spans="1:26">
      <c r="A1466" s="1">
        <v>44302</v>
      </c>
      <c r="B1466" s="2">
        <v>202104161348</v>
      </c>
      <c r="C1466" t="s">
        <v>18</v>
      </c>
      <c r="D1466" t="s">
        <v>5501</v>
      </c>
      <c r="E1466" t="s">
        <v>4462</v>
      </c>
      <c r="F1466" t="s">
        <v>19</v>
      </c>
      <c r="G1466" t="s">
        <v>1476</v>
      </c>
      <c r="H1466" s="3">
        <v>4714781020282</v>
      </c>
      <c r="I1466" t="s">
        <v>2424</v>
      </c>
      <c r="J1466" t="s">
        <v>425</v>
      </c>
      <c r="K1466">
        <v>1</v>
      </c>
      <c r="L1466">
        <v>299</v>
      </c>
      <c r="N1466" t="s">
        <v>1913</v>
      </c>
      <c r="P1466" s="6">
        <v>1507</v>
      </c>
      <c r="Q1466" s="6" t="s">
        <v>1476</v>
      </c>
      <c r="R1466" s="6" t="s">
        <v>1477</v>
      </c>
      <c r="T1466" s="6">
        <v>185349</v>
      </c>
      <c r="U1466" s="6" t="s">
        <v>4463</v>
      </c>
      <c r="V1466" s="6" t="s">
        <v>4464</v>
      </c>
      <c r="W1466" s="6"/>
      <c r="X1466" s="6"/>
      <c r="Y1466" s="6"/>
      <c r="Z1466" t="s">
        <v>4460</v>
      </c>
    </row>
    <row r="1467" spans="1:26">
      <c r="A1467" s="1">
        <v>44302</v>
      </c>
      <c r="B1467" s="2">
        <v>202104161348</v>
      </c>
      <c r="C1467" t="s">
        <v>18</v>
      </c>
      <c r="D1467" t="s">
        <v>5501</v>
      </c>
      <c r="E1467" t="s">
        <v>4462</v>
      </c>
      <c r="F1467" t="s">
        <v>19</v>
      </c>
      <c r="G1467" t="s">
        <v>1476</v>
      </c>
      <c r="H1467" s="3" t="s">
        <v>1740</v>
      </c>
      <c r="J1467" t="s">
        <v>425</v>
      </c>
      <c r="K1467">
        <v>1</v>
      </c>
      <c r="L1467">
        <v>0</v>
      </c>
      <c r="N1467" t="s">
        <v>1741</v>
      </c>
      <c r="P1467" s="6">
        <v>1507</v>
      </c>
      <c r="Q1467" s="6" t="s">
        <v>1476</v>
      </c>
      <c r="R1467" s="6" t="s">
        <v>1477</v>
      </c>
      <c r="T1467" s="6">
        <v>185349</v>
      </c>
      <c r="U1467" s="6" t="s">
        <v>4463</v>
      </c>
      <c r="V1467" s="6" t="s">
        <v>4464</v>
      </c>
      <c r="W1467" s="6"/>
      <c r="X1467" s="6"/>
      <c r="Y1467" s="6"/>
      <c r="Z1467" t="s">
        <v>4460</v>
      </c>
    </row>
    <row r="1468" spans="1:26">
      <c r="A1468" s="1">
        <v>44302</v>
      </c>
      <c r="B1468" s="2">
        <v>202104161348</v>
      </c>
      <c r="C1468" t="s">
        <v>18</v>
      </c>
      <c r="D1468" t="s">
        <v>5501</v>
      </c>
      <c r="E1468" t="s">
        <v>4462</v>
      </c>
      <c r="F1468" t="s">
        <v>19</v>
      </c>
      <c r="G1468" t="s">
        <v>1476</v>
      </c>
      <c r="H1468" s="3" t="s">
        <v>1887</v>
      </c>
      <c r="J1468" t="s">
        <v>425</v>
      </c>
      <c r="K1468">
        <v>1</v>
      </c>
      <c r="L1468">
        <v>0</v>
      </c>
      <c r="N1468" t="s">
        <v>1888</v>
      </c>
      <c r="P1468" s="6">
        <v>1507</v>
      </c>
      <c r="Q1468" s="6" t="s">
        <v>1476</v>
      </c>
      <c r="R1468" s="6" t="s">
        <v>1477</v>
      </c>
      <c r="T1468" s="6">
        <v>185349</v>
      </c>
      <c r="U1468" s="6" t="s">
        <v>4463</v>
      </c>
      <c r="V1468" s="6" t="s">
        <v>4464</v>
      </c>
      <c r="W1468" s="6"/>
      <c r="X1468" s="6"/>
      <c r="Y1468" s="6"/>
      <c r="Z1468" t="s">
        <v>4460</v>
      </c>
    </row>
    <row r="1469" spans="1:26">
      <c r="A1469" s="1">
        <v>44302</v>
      </c>
      <c r="B1469" s="2">
        <v>202104161349</v>
      </c>
      <c r="C1469" t="s">
        <v>18</v>
      </c>
      <c r="D1469" t="s">
        <v>5502</v>
      </c>
      <c r="E1469" t="s">
        <v>4468</v>
      </c>
      <c r="F1469" t="s">
        <v>19</v>
      </c>
      <c r="G1469" t="s">
        <v>1940</v>
      </c>
      <c r="H1469" s="3">
        <v>4714781020107</v>
      </c>
      <c r="I1469" t="s">
        <v>1049</v>
      </c>
      <c r="J1469" t="s">
        <v>425</v>
      </c>
      <c r="K1469">
        <v>2</v>
      </c>
      <c r="L1469">
        <v>798</v>
      </c>
      <c r="N1469" t="s">
        <v>877</v>
      </c>
      <c r="P1469" s="6">
        <v>798</v>
      </c>
      <c r="Q1469" s="6" t="s">
        <v>1940</v>
      </c>
      <c r="R1469" s="6" t="s">
        <v>1495</v>
      </c>
      <c r="T1469" s="6"/>
      <c r="U1469" s="6"/>
      <c r="V1469" s="6"/>
      <c r="W1469" s="6">
        <v>260</v>
      </c>
      <c r="X1469" s="6" t="s">
        <v>4469</v>
      </c>
      <c r="Y1469" s="6"/>
      <c r="Z1469" t="s">
        <v>4466</v>
      </c>
    </row>
    <row r="1470" spans="1:26">
      <c r="A1470" s="1">
        <v>44302</v>
      </c>
      <c r="B1470" s="2">
        <v>202104161350</v>
      </c>
      <c r="C1470" t="s">
        <v>18</v>
      </c>
      <c r="D1470" t="s">
        <v>5503</v>
      </c>
      <c r="E1470" t="s">
        <v>4473</v>
      </c>
      <c r="F1470" t="s">
        <v>19</v>
      </c>
      <c r="G1470" t="s">
        <v>1476</v>
      </c>
      <c r="H1470" s="3">
        <v>4714781024730</v>
      </c>
      <c r="I1470" t="s">
        <v>1885</v>
      </c>
      <c r="J1470" t="s">
        <v>425</v>
      </c>
      <c r="K1470">
        <v>1</v>
      </c>
      <c r="L1470">
        <v>299</v>
      </c>
      <c r="N1470" t="s">
        <v>1500</v>
      </c>
      <c r="P1470" s="6">
        <v>364</v>
      </c>
      <c r="Q1470" s="6" t="s">
        <v>1476</v>
      </c>
      <c r="R1470" s="6" t="s">
        <v>1477</v>
      </c>
      <c r="T1470" s="6">
        <v>153995</v>
      </c>
      <c r="U1470" s="6" t="s">
        <v>4474</v>
      </c>
      <c r="V1470" s="6" t="s">
        <v>4475</v>
      </c>
      <c r="W1470" s="6"/>
      <c r="X1470" s="6"/>
      <c r="Y1470" s="6"/>
      <c r="Z1470" t="s">
        <v>4471</v>
      </c>
    </row>
    <row r="1471" spans="1:26">
      <c r="A1471" s="1">
        <v>44302</v>
      </c>
      <c r="B1471" s="2">
        <v>202104161350</v>
      </c>
      <c r="C1471" t="s">
        <v>18</v>
      </c>
      <c r="D1471" t="s">
        <v>5503</v>
      </c>
      <c r="E1471" t="s">
        <v>4473</v>
      </c>
      <c r="F1471" t="s">
        <v>19</v>
      </c>
      <c r="G1471" t="s">
        <v>1476</v>
      </c>
      <c r="H1471" s="3" t="s">
        <v>1474</v>
      </c>
      <c r="J1471" t="s">
        <v>1475</v>
      </c>
      <c r="K1471">
        <v>1</v>
      </c>
      <c r="L1471">
        <v>65</v>
      </c>
      <c r="P1471" s="6"/>
      <c r="Q1471" s="6"/>
      <c r="R1471" s="6"/>
      <c r="T1471" s="6"/>
      <c r="U1471" s="6"/>
      <c r="V1471" s="6"/>
      <c r="W1471" s="6"/>
      <c r="X1471" s="6"/>
      <c r="Y1471" s="6"/>
      <c r="Z1471"/>
    </row>
    <row r="1472" spans="1:26">
      <c r="A1472" s="1">
        <v>44302</v>
      </c>
      <c r="B1472" s="2">
        <v>202104161351</v>
      </c>
      <c r="C1472" t="s">
        <v>18</v>
      </c>
      <c r="D1472" t="s">
        <v>5504</v>
      </c>
      <c r="E1472" t="s">
        <v>4479</v>
      </c>
      <c r="F1472" t="s">
        <v>19</v>
      </c>
      <c r="G1472" t="s">
        <v>1940</v>
      </c>
      <c r="H1472" s="3">
        <v>4714781020282</v>
      </c>
      <c r="I1472" t="s">
        <v>2424</v>
      </c>
      <c r="J1472" t="s">
        <v>425</v>
      </c>
      <c r="K1472">
        <v>1</v>
      </c>
      <c r="L1472">
        <v>299</v>
      </c>
      <c r="N1472" t="s">
        <v>1913</v>
      </c>
      <c r="P1472" s="6">
        <v>897</v>
      </c>
      <c r="Q1472" s="6" t="s">
        <v>1940</v>
      </c>
      <c r="R1472" s="6" t="s">
        <v>1495</v>
      </c>
      <c r="T1472" s="6"/>
      <c r="U1472" s="6"/>
      <c r="V1472" s="6"/>
      <c r="W1472" s="6">
        <v>235</v>
      </c>
      <c r="X1472" s="6" t="s">
        <v>4480</v>
      </c>
      <c r="Y1472" s="6"/>
      <c r="Z1472" t="s">
        <v>4477</v>
      </c>
    </row>
    <row r="1473" spans="1:26">
      <c r="A1473" s="1">
        <v>44302</v>
      </c>
      <c r="B1473" s="2">
        <v>202104161351</v>
      </c>
      <c r="C1473" t="s">
        <v>18</v>
      </c>
      <c r="D1473" t="s">
        <v>5504</v>
      </c>
      <c r="E1473" t="s">
        <v>4479</v>
      </c>
      <c r="F1473" t="s">
        <v>19</v>
      </c>
      <c r="G1473" t="s">
        <v>1940</v>
      </c>
      <c r="H1473" s="3">
        <v>4714781024730</v>
      </c>
      <c r="I1473" t="s">
        <v>1885</v>
      </c>
      <c r="J1473" t="s">
        <v>425</v>
      </c>
      <c r="K1473">
        <v>1</v>
      </c>
      <c r="L1473">
        <v>299</v>
      </c>
      <c r="N1473" t="s">
        <v>1500</v>
      </c>
      <c r="P1473" s="6">
        <v>897</v>
      </c>
      <c r="Q1473" s="6" t="s">
        <v>1940</v>
      </c>
      <c r="R1473" s="6" t="s">
        <v>1495</v>
      </c>
      <c r="T1473" s="6"/>
      <c r="U1473" s="6"/>
      <c r="V1473" s="6"/>
      <c r="W1473" s="6">
        <v>235</v>
      </c>
      <c r="X1473" s="6" t="s">
        <v>4480</v>
      </c>
      <c r="Y1473" s="6"/>
      <c r="Z1473" t="s">
        <v>4477</v>
      </c>
    </row>
    <row r="1474" spans="1:26">
      <c r="A1474" s="1">
        <v>44302</v>
      </c>
      <c r="B1474" s="2">
        <v>202104161351</v>
      </c>
      <c r="C1474" t="s">
        <v>18</v>
      </c>
      <c r="D1474" t="s">
        <v>5504</v>
      </c>
      <c r="E1474" t="s">
        <v>4479</v>
      </c>
      <c r="F1474" t="s">
        <v>19</v>
      </c>
      <c r="G1474" t="s">
        <v>1940</v>
      </c>
      <c r="H1474" s="3">
        <v>4714781024716</v>
      </c>
      <c r="I1474" t="s">
        <v>1230</v>
      </c>
      <c r="J1474" t="s">
        <v>425</v>
      </c>
      <c r="K1474">
        <v>1</v>
      </c>
      <c r="L1474">
        <v>299</v>
      </c>
      <c r="N1474" t="s">
        <v>1515</v>
      </c>
      <c r="P1474" s="6">
        <v>897</v>
      </c>
      <c r="Q1474" s="6" t="s">
        <v>1940</v>
      </c>
      <c r="R1474" s="6" t="s">
        <v>1495</v>
      </c>
      <c r="T1474" s="6"/>
      <c r="U1474" s="6"/>
      <c r="V1474" s="6"/>
      <c r="W1474" s="6">
        <v>235</v>
      </c>
      <c r="X1474" s="6" t="s">
        <v>4480</v>
      </c>
      <c r="Y1474" s="6"/>
      <c r="Z1474" t="s">
        <v>4477</v>
      </c>
    </row>
    <row r="1475" spans="1:26">
      <c r="A1475" s="1">
        <v>44302</v>
      </c>
      <c r="B1475" s="2">
        <v>202104161352</v>
      </c>
      <c r="C1475" t="s">
        <v>18</v>
      </c>
      <c r="D1475" t="s">
        <v>5505</v>
      </c>
      <c r="E1475" t="s">
        <v>4484</v>
      </c>
      <c r="F1475" t="s">
        <v>19</v>
      </c>
      <c r="G1475" t="s">
        <v>1476</v>
      </c>
      <c r="H1475" s="3" t="s">
        <v>25</v>
      </c>
      <c r="I1475" t="s">
        <v>1301</v>
      </c>
      <c r="J1475" t="s">
        <v>1475</v>
      </c>
      <c r="K1475">
        <v>1</v>
      </c>
      <c r="L1475">
        <v>296</v>
      </c>
      <c r="N1475" t="s">
        <v>26</v>
      </c>
      <c r="P1475" s="6">
        <v>888</v>
      </c>
      <c r="Q1475" s="6" t="s">
        <v>1476</v>
      </c>
      <c r="R1475" s="6" t="s">
        <v>1477</v>
      </c>
      <c r="T1475" s="6">
        <v>110208</v>
      </c>
      <c r="U1475" s="6" t="s">
        <v>4485</v>
      </c>
      <c r="V1475" s="6" t="s">
        <v>4486</v>
      </c>
      <c r="W1475" s="6"/>
      <c r="X1475" s="6"/>
      <c r="Y1475" s="6"/>
      <c r="Z1475" t="s">
        <v>4482</v>
      </c>
    </row>
    <row r="1476" spans="1:26">
      <c r="A1476" s="1">
        <v>44302</v>
      </c>
      <c r="B1476" s="2">
        <v>202104161352</v>
      </c>
      <c r="C1476" t="s">
        <v>18</v>
      </c>
      <c r="D1476" t="s">
        <v>5505</v>
      </c>
      <c r="E1476" t="s">
        <v>4484</v>
      </c>
      <c r="F1476" t="s">
        <v>19</v>
      </c>
      <c r="G1476" t="s">
        <v>1476</v>
      </c>
      <c r="H1476" s="3" t="s">
        <v>27</v>
      </c>
      <c r="I1476" t="s">
        <v>1885</v>
      </c>
      <c r="J1476" t="s">
        <v>1475</v>
      </c>
      <c r="K1476">
        <v>1</v>
      </c>
      <c r="L1476">
        <v>296</v>
      </c>
      <c r="N1476" t="s">
        <v>28</v>
      </c>
      <c r="P1476" s="6">
        <v>888</v>
      </c>
      <c r="Q1476" s="6" t="s">
        <v>1476</v>
      </c>
      <c r="R1476" s="6" t="s">
        <v>1477</v>
      </c>
      <c r="T1476" s="6">
        <v>110208</v>
      </c>
      <c r="U1476" s="6" t="s">
        <v>4485</v>
      </c>
      <c r="V1476" s="6" t="s">
        <v>4486</v>
      </c>
      <c r="W1476" s="6"/>
      <c r="X1476" s="6"/>
      <c r="Y1476" s="6"/>
      <c r="Z1476" t="s">
        <v>4482</v>
      </c>
    </row>
    <row r="1477" spans="1:26">
      <c r="A1477" s="1">
        <v>44302</v>
      </c>
      <c r="B1477" s="2">
        <v>202104161352</v>
      </c>
      <c r="C1477" t="s">
        <v>18</v>
      </c>
      <c r="D1477" t="s">
        <v>5505</v>
      </c>
      <c r="E1477" t="s">
        <v>4484</v>
      </c>
      <c r="F1477" t="s">
        <v>19</v>
      </c>
      <c r="G1477" t="s">
        <v>1476</v>
      </c>
      <c r="H1477" s="3" t="s">
        <v>23</v>
      </c>
      <c r="I1477" t="s">
        <v>1230</v>
      </c>
      <c r="J1477" t="s">
        <v>1475</v>
      </c>
      <c r="K1477">
        <v>1</v>
      </c>
      <c r="L1477">
        <v>296</v>
      </c>
      <c r="N1477" t="s">
        <v>24</v>
      </c>
      <c r="P1477" s="6">
        <v>888</v>
      </c>
      <c r="Q1477" s="6" t="s">
        <v>1476</v>
      </c>
      <c r="R1477" s="6" t="s">
        <v>1477</v>
      </c>
      <c r="T1477" s="6">
        <v>110208</v>
      </c>
      <c r="U1477" s="6" t="s">
        <v>4485</v>
      </c>
      <c r="V1477" s="6" t="s">
        <v>4486</v>
      </c>
      <c r="W1477" s="6"/>
      <c r="X1477" s="6"/>
      <c r="Y1477" s="6"/>
      <c r="Z1477" t="s">
        <v>4482</v>
      </c>
    </row>
    <row r="1478" spans="1:26">
      <c r="A1478" s="1">
        <v>44302</v>
      </c>
      <c r="B1478" s="2">
        <v>202104161353</v>
      </c>
      <c r="C1478" t="s">
        <v>18</v>
      </c>
      <c r="D1478" t="s">
        <v>5506</v>
      </c>
      <c r="E1478" t="s">
        <v>4490</v>
      </c>
      <c r="F1478" t="s">
        <v>19</v>
      </c>
      <c r="G1478" t="s">
        <v>1476</v>
      </c>
      <c r="H1478" s="3">
        <v>4714781021005</v>
      </c>
      <c r="I1478" t="s">
        <v>1385</v>
      </c>
      <c r="J1478" t="s">
        <v>1475</v>
      </c>
      <c r="K1478">
        <v>1</v>
      </c>
      <c r="L1478">
        <v>133</v>
      </c>
      <c r="N1478" t="s">
        <v>167</v>
      </c>
      <c r="P1478" s="6">
        <v>849</v>
      </c>
      <c r="Q1478" s="6" t="s">
        <v>1476</v>
      </c>
      <c r="R1478" s="6" t="s">
        <v>1477</v>
      </c>
      <c r="T1478" s="6">
        <v>871345</v>
      </c>
      <c r="U1478" s="6" t="s">
        <v>4491</v>
      </c>
      <c r="V1478" s="6" t="s">
        <v>4492</v>
      </c>
      <c r="W1478" s="6"/>
      <c r="X1478" s="6"/>
      <c r="Y1478" s="6"/>
      <c r="Z1478" t="s">
        <v>4488</v>
      </c>
    </row>
    <row r="1479" spans="1:26">
      <c r="A1479" s="1">
        <v>44302</v>
      </c>
      <c r="B1479" s="2">
        <v>202104161353</v>
      </c>
      <c r="C1479" t="s">
        <v>18</v>
      </c>
      <c r="D1479" t="s">
        <v>5506</v>
      </c>
      <c r="E1479" t="s">
        <v>4490</v>
      </c>
      <c r="F1479" t="s">
        <v>19</v>
      </c>
      <c r="G1479" t="s">
        <v>1476</v>
      </c>
      <c r="H1479" s="3">
        <v>4714781021012</v>
      </c>
      <c r="I1479" t="s">
        <v>1308</v>
      </c>
      <c r="J1479" t="s">
        <v>1475</v>
      </c>
      <c r="K1479">
        <v>1</v>
      </c>
      <c r="L1479">
        <v>133</v>
      </c>
      <c r="N1479" t="s">
        <v>168</v>
      </c>
      <c r="P1479" s="6">
        <v>849</v>
      </c>
      <c r="Q1479" s="6" t="s">
        <v>1476</v>
      </c>
      <c r="R1479" s="6" t="s">
        <v>1477</v>
      </c>
      <c r="T1479" s="6">
        <v>871345</v>
      </c>
      <c r="U1479" s="6" t="s">
        <v>4491</v>
      </c>
      <c r="V1479" s="6" t="s">
        <v>4492</v>
      </c>
      <c r="W1479" s="6"/>
      <c r="X1479" s="6"/>
      <c r="Y1479" s="6"/>
      <c r="Z1479" t="s">
        <v>4488</v>
      </c>
    </row>
    <row r="1480" spans="1:26">
      <c r="A1480" s="1">
        <v>44302</v>
      </c>
      <c r="B1480" s="2">
        <v>202104161353</v>
      </c>
      <c r="C1480" t="s">
        <v>18</v>
      </c>
      <c r="D1480" t="s">
        <v>5506</v>
      </c>
      <c r="E1480" t="s">
        <v>4490</v>
      </c>
      <c r="F1480" t="s">
        <v>19</v>
      </c>
      <c r="G1480" t="s">
        <v>1476</v>
      </c>
      <c r="H1480" s="3">
        <v>4714781021029</v>
      </c>
      <c r="I1480" t="s">
        <v>1308</v>
      </c>
      <c r="J1480" t="s">
        <v>1475</v>
      </c>
      <c r="K1480">
        <v>1</v>
      </c>
      <c r="L1480">
        <v>133</v>
      </c>
      <c r="N1480" t="s">
        <v>169</v>
      </c>
      <c r="P1480" s="6">
        <v>849</v>
      </c>
      <c r="Q1480" s="6" t="s">
        <v>1476</v>
      </c>
      <c r="R1480" s="6" t="s">
        <v>1477</v>
      </c>
      <c r="T1480" s="6">
        <v>871345</v>
      </c>
      <c r="U1480" s="6" t="s">
        <v>4491</v>
      </c>
      <c r="V1480" s="6" t="s">
        <v>4492</v>
      </c>
      <c r="W1480" s="6"/>
      <c r="X1480" s="6"/>
      <c r="Y1480" s="6"/>
      <c r="Z1480" t="s">
        <v>4488</v>
      </c>
    </row>
    <row r="1481" spans="1:26">
      <c r="A1481" s="1">
        <v>44302</v>
      </c>
      <c r="B1481" s="2">
        <v>202104161353</v>
      </c>
      <c r="C1481" t="s">
        <v>18</v>
      </c>
      <c r="D1481" t="s">
        <v>5506</v>
      </c>
      <c r="E1481" t="s">
        <v>4490</v>
      </c>
      <c r="F1481" t="s">
        <v>19</v>
      </c>
      <c r="G1481" t="s">
        <v>1476</v>
      </c>
      <c r="H1481" s="3" t="s">
        <v>21</v>
      </c>
      <c r="I1481" t="s">
        <v>1301</v>
      </c>
      <c r="J1481" t="s">
        <v>1475</v>
      </c>
      <c r="K1481">
        <v>1</v>
      </c>
      <c r="L1481">
        <v>150</v>
      </c>
      <c r="N1481" t="s">
        <v>22</v>
      </c>
      <c r="P1481" s="6">
        <v>849</v>
      </c>
      <c r="Q1481" s="6" t="s">
        <v>1476</v>
      </c>
      <c r="R1481" s="6" t="s">
        <v>1477</v>
      </c>
      <c r="T1481" s="6">
        <v>871345</v>
      </c>
      <c r="U1481" s="6" t="s">
        <v>4491</v>
      </c>
      <c r="V1481" s="6" t="s">
        <v>4492</v>
      </c>
      <c r="W1481" s="6"/>
      <c r="X1481" s="6"/>
      <c r="Y1481" s="6"/>
      <c r="Z1481" t="s">
        <v>4488</v>
      </c>
    </row>
    <row r="1482" spans="1:26">
      <c r="A1482" s="1">
        <v>44302</v>
      </c>
      <c r="B1482" s="2">
        <v>202104161353</v>
      </c>
      <c r="C1482" t="s">
        <v>18</v>
      </c>
      <c r="D1482" t="s">
        <v>5506</v>
      </c>
      <c r="E1482" t="s">
        <v>4490</v>
      </c>
      <c r="F1482" t="s">
        <v>19</v>
      </c>
      <c r="G1482" t="s">
        <v>1476</v>
      </c>
      <c r="H1482" s="3" t="s">
        <v>33</v>
      </c>
      <c r="I1482" t="s">
        <v>1304</v>
      </c>
      <c r="J1482" t="s">
        <v>1475</v>
      </c>
      <c r="K1482">
        <v>1</v>
      </c>
      <c r="L1482">
        <v>150</v>
      </c>
      <c r="N1482" t="s">
        <v>34</v>
      </c>
      <c r="P1482" s="6">
        <v>849</v>
      </c>
      <c r="Q1482" s="6" t="s">
        <v>1476</v>
      </c>
      <c r="R1482" s="6" t="s">
        <v>1477</v>
      </c>
      <c r="T1482" s="6">
        <v>871345</v>
      </c>
      <c r="U1482" s="6" t="s">
        <v>4491</v>
      </c>
      <c r="V1482" s="6" t="s">
        <v>4492</v>
      </c>
      <c r="W1482" s="6"/>
      <c r="X1482" s="6"/>
      <c r="Y1482" s="6"/>
      <c r="Z1482" t="s">
        <v>4488</v>
      </c>
    </row>
    <row r="1483" spans="1:26">
      <c r="A1483" s="1">
        <v>44302</v>
      </c>
      <c r="B1483" s="2">
        <v>202104161353</v>
      </c>
      <c r="C1483" t="s">
        <v>18</v>
      </c>
      <c r="D1483" t="s">
        <v>5506</v>
      </c>
      <c r="E1483" t="s">
        <v>4490</v>
      </c>
      <c r="F1483" t="s">
        <v>19</v>
      </c>
      <c r="G1483" t="s">
        <v>1476</v>
      </c>
      <c r="H1483" s="3" t="s">
        <v>35</v>
      </c>
      <c r="I1483" t="s">
        <v>1384</v>
      </c>
      <c r="J1483" t="s">
        <v>1475</v>
      </c>
      <c r="K1483">
        <v>1</v>
      </c>
      <c r="L1483">
        <v>150</v>
      </c>
      <c r="N1483" t="s">
        <v>36</v>
      </c>
      <c r="P1483" s="6">
        <v>849</v>
      </c>
      <c r="Q1483" s="6" t="s">
        <v>1476</v>
      </c>
      <c r="R1483" s="6" t="s">
        <v>1477</v>
      </c>
      <c r="T1483" s="6">
        <v>871345</v>
      </c>
      <c r="U1483" s="6" t="s">
        <v>4491</v>
      </c>
      <c r="V1483" s="6" t="s">
        <v>4492</v>
      </c>
      <c r="W1483" s="6"/>
      <c r="X1483" s="6"/>
      <c r="Y1483" s="6"/>
      <c r="Z1483" t="s">
        <v>4488</v>
      </c>
    </row>
    <row r="1484" spans="1:26">
      <c r="A1484" s="1">
        <v>44302</v>
      </c>
      <c r="B1484" s="2">
        <v>202104161354</v>
      </c>
      <c r="C1484" t="s">
        <v>18</v>
      </c>
      <c r="D1484" t="s">
        <v>5507</v>
      </c>
      <c r="E1484" t="s">
        <v>4496</v>
      </c>
      <c r="F1484" t="s">
        <v>19</v>
      </c>
      <c r="G1484" t="s">
        <v>1940</v>
      </c>
      <c r="H1484" s="3">
        <v>4714781021005</v>
      </c>
      <c r="I1484" t="s">
        <v>1385</v>
      </c>
      <c r="J1484" t="s">
        <v>1475</v>
      </c>
      <c r="K1484">
        <v>2</v>
      </c>
      <c r="L1484">
        <v>266</v>
      </c>
      <c r="N1484" t="s">
        <v>167</v>
      </c>
      <c r="P1484" s="6">
        <v>798</v>
      </c>
      <c r="Q1484" s="6" t="s">
        <v>1940</v>
      </c>
      <c r="R1484" s="6" t="s">
        <v>1941</v>
      </c>
      <c r="T1484" s="6"/>
      <c r="U1484" s="6"/>
      <c r="V1484" s="6"/>
      <c r="W1484" s="6">
        <v>221</v>
      </c>
      <c r="X1484" s="6" t="s">
        <v>4497</v>
      </c>
      <c r="Y1484" s="6"/>
      <c r="Z1484" t="s">
        <v>4494</v>
      </c>
    </row>
    <row r="1485" spans="1:26">
      <c r="A1485" s="1">
        <v>44302</v>
      </c>
      <c r="B1485" s="2">
        <v>202104161354</v>
      </c>
      <c r="C1485" t="s">
        <v>18</v>
      </c>
      <c r="D1485" t="s">
        <v>5507</v>
      </c>
      <c r="E1485" t="s">
        <v>4496</v>
      </c>
      <c r="F1485" t="s">
        <v>19</v>
      </c>
      <c r="G1485" t="s">
        <v>1940</v>
      </c>
      <c r="H1485" s="3">
        <v>4714781021012</v>
      </c>
      <c r="I1485" t="s">
        <v>1308</v>
      </c>
      <c r="J1485" t="s">
        <v>1475</v>
      </c>
      <c r="K1485">
        <v>2</v>
      </c>
      <c r="L1485">
        <v>266</v>
      </c>
      <c r="N1485" t="s">
        <v>168</v>
      </c>
      <c r="P1485" s="6">
        <v>798</v>
      </c>
      <c r="Q1485" s="6" t="s">
        <v>1940</v>
      </c>
      <c r="R1485" s="6" t="s">
        <v>1941</v>
      </c>
      <c r="T1485" s="6"/>
      <c r="U1485" s="6"/>
      <c r="V1485" s="6"/>
      <c r="W1485" s="6">
        <v>221</v>
      </c>
      <c r="X1485" s="6" t="s">
        <v>4497</v>
      </c>
      <c r="Y1485" s="6"/>
      <c r="Z1485" t="s">
        <v>4494</v>
      </c>
    </row>
    <row r="1486" spans="1:26">
      <c r="A1486" s="1">
        <v>44302</v>
      </c>
      <c r="B1486" s="2">
        <v>202104161354</v>
      </c>
      <c r="C1486" t="s">
        <v>18</v>
      </c>
      <c r="D1486" t="s">
        <v>5507</v>
      </c>
      <c r="E1486" t="s">
        <v>4496</v>
      </c>
      <c r="F1486" t="s">
        <v>19</v>
      </c>
      <c r="G1486" t="s">
        <v>1940</v>
      </c>
      <c r="H1486" s="3">
        <v>4714781021029</v>
      </c>
      <c r="I1486" t="s">
        <v>1308</v>
      </c>
      <c r="J1486" t="s">
        <v>1475</v>
      </c>
      <c r="K1486">
        <v>2</v>
      </c>
      <c r="L1486">
        <v>266</v>
      </c>
      <c r="N1486" t="s">
        <v>169</v>
      </c>
      <c r="P1486" s="6">
        <v>798</v>
      </c>
      <c r="Q1486" s="6" t="s">
        <v>1940</v>
      </c>
      <c r="R1486" s="6" t="s">
        <v>1941</v>
      </c>
      <c r="T1486" s="6"/>
      <c r="U1486" s="6"/>
      <c r="V1486" s="6"/>
      <c r="W1486" s="6">
        <v>221</v>
      </c>
      <c r="X1486" s="6" t="s">
        <v>4497</v>
      </c>
      <c r="Y1486" s="6"/>
      <c r="Z1486" t="s">
        <v>4494</v>
      </c>
    </row>
    <row r="1487" spans="1:26">
      <c r="A1487" s="1">
        <v>44302</v>
      </c>
      <c r="B1487" s="2">
        <v>202104161355</v>
      </c>
      <c r="C1487" t="s">
        <v>18</v>
      </c>
      <c r="D1487" t="s">
        <v>5508</v>
      </c>
      <c r="E1487" t="s">
        <v>4501</v>
      </c>
      <c r="F1487" t="s">
        <v>19</v>
      </c>
      <c r="G1487" t="s">
        <v>1476</v>
      </c>
      <c r="H1487" s="3" t="s">
        <v>437</v>
      </c>
      <c r="J1487" t="s">
        <v>1475</v>
      </c>
      <c r="K1487">
        <v>2</v>
      </c>
      <c r="L1487">
        <v>176</v>
      </c>
      <c r="N1487" t="s">
        <v>438</v>
      </c>
      <c r="P1487" s="6">
        <v>1605</v>
      </c>
      <c r="Q1487" s="6" t="s">
        <v>1476</v>
      </c>
      <c r="R1487" s="6" t="s">
        <v>1477</v>
      </c>
      <c r="T1487" s="6">
        <v>182591</v>
      </c>
      <c r="U1487" s="6" t="s">
        <v>4502</v>
      </c>
      <c r="V1487" s="6" t="s">
        <v>4503</v>
      </c>
      <c r="W1487" s="6"/>
      <c r="X1487" s="6"/>
      <c r="Y1487" s="6"/>
      <c r="Z1487" t="s">
        <v>4499</v>
      </c>
    </row>
    <row r="1488" spans="1:26">
      <c r="A1488" s="1">
        <v>44302</v>
      </c>
      <c r="B1488" s="2">
        <v>202104161355</v>
      </c>
      <c r="C1488" t="s">
        <v>18</v>
      </c>
      <c r="D1488" t="s">
        <v>5508</v>
      </c>
      <c r="E1488" t="s">
        <v>4501</v>
      </c>
      <c r="F1488" t="s">
        <v>19</v>
      </c>
      <c r="G1488" t="s">
        <v>1476</v>
      </c>
      <c r="H1488" s="3" t="s">
        <v>439</v>
      </c>
      <c r="I1488" t="s">
        <v>1300</v>
      </c>
      <c r="J1488" t="s">
        <v>1475</v>
      </c>
      <c r="K1488">
        <v>2</v>
      </c>
      <c r="L1488">
        <v>563</v>
      </c>
      <c r="N1488" t="s">
        <v>322</v>
      </c>
      <c r="P1488" s="6">
        <v>1605</v>
      </c>
      <c r="Q1488" s="6" t="s">
        <v>1476</v>
      </c>
      <c r="R1488" s="6" t="s">
        <v>1477</v>
      </c>
      <c r="T1488" s="6">
        <v>182591</v>
      </c>
      <c r="U1488" s="6" t="s">
        <v>4502</v>
      </c>
      <c r="V1488" s="6" t="s">
        <v>4503</v>
      </c>
      <c r="W1488" s="6"/>
      <c r="X1488" s="6"/>
      <c r="Y1488" s="6"/>
      <c r="Z1488" t="s">
        <v>4499</v>
      </c>
    </row>
    <row r="1489" spans="1:26">
      <c r="A1489" s="1">
        <v>44302</v>
      </c>
      <c r="B1489" s="2">
        <v>202104161355</v>
      </c>
      <c r="C1489" t="s">
        <v>18</v>
      </c>
      <c r="D1489" t="s">
        <v>5508</v>
      </c>
      <c r="E1489" t="s">
        <v>4501</v>
      </c>
      <c r="F1489" t="s">
        <v>19</v>
      </c>
      <c r="G1489" t="s">
        <v>1476</v>
      </c>
      <c r="H1489" s="3" t="s">
        <v>440</v>
      </c>
      <c r="I1489" t="s">
        <v>1467</v>
      </c>
      <c r="J1489" t="s">
        <v>1475</v>
      </c>
      <c r="K1489">
        <v>2</v>
      </c>
      <c r="L1489">
        <v>211</v>
      </c>
      <c r="N1489" t="s">
        <v>307</v>
      </c>
      <c r="P1489" s="6">
        <v>1605</v>
      </c>
      <c r="Q1489" s="6" t="s">
        <v>1476</v>
      </c>
      <c r="R1489" s="6" t="s">
        <v>1477</v>
      </c>
      <c r="T1489" s="6">
        <v>182591</v>
      </c>
      <c r="U1489" s="6" t="s">
        <v>4502</v>
      </c>
      <c r="V1489" s="6" t="s">
        <v>4503</v>
      </c>
      <c r="W1489" s="6"/>
      <c r="X1489" s="6"/>
      <c r="Y1489" s="6"/>
      <c r="Z1489" t="s">
        <v>4499</v>
      </c>
    </row>
    <row r="1490" spans="1:26">
      <c r="A1490" s="1">
        <v>44302</v>
      </c>
      <c r="B1490" s="2">
        <v>202104161355</v>
      </c>
      <c r="C1490" t="s">
        <v>18</v>
      </c>
      <c r="D1490" t="s">
        <v>5508</v>
      </c>
      <c r="E1490" t="s">
        <v>4501</v>
      </c>
      <c r="F1490" t="s">
        <v>19</v>
      </c>
      <c r="G1490" t="s">
        <v>1476</v>
      </c>
      <c r="H1490" s="3" t="s">
        <v>441</v>
      </c>
      <c r="I1490" t="s">
        <v>145</v>
      </c>
      <c r="J1490" t="s">
        <v>1475</v>
      </c>
      <c r="K1490">
        <v>2</v>
      </c>
      <c r="L1490">
        <v>88</v>
      </c>
      <c r="N1490" t="s">
        <v>442</v>
      </c>
      <c r="P1490" s="6">
        <v>1605</v>
      </c>
      <c r="Q1490" s="6" t="s">
        <v>1476</v>
      </c>
      <c r="R1490" s="6" t="s">
        <v>1477</v>
      </c>
      <c r="T1490" s="6">
        <v>182591</v>
      </c>
      <c r="U1490" s="6" t="s">
        <v>4502</v>
      </c>
      <c r="V1490" s="6" t="s">
        <v>4503</v>
      </c>
      <c r="W1490" s="6"/>
      <c r="X1490" s="6"/>
      <c r="Y1490" s="6"/>
      <c r="Z1490" t="s">
        <v>4499</v>
      </c>
    </row>
    <row r="1491" spans="1:26">
      <c r="A1491" s="1">
        <v>44302</v>
      </c>
      <c r="B1491" s="2">
        <v>202104161355</v>
      </c>
      <c r="C1491" t="s">
        <v>18</v>
      </c>
      <c r="D1491" t="s">
        <v>5508</v>
      </c>
      <c r="E1491" t="s">
        <v>4501</v>
      </c>
      <c r="F1491" t="s">
        <v>19</v>
      </c>
      <c r="G1491" t="s">
        <v>1476</v>
      </c>
      <c r="H1491" s="3" t="s">
        <v>443</v>
      </c>
      <c r="J1491" t="s">
        <v>1475</v>
      </c>
      <c r="K1491">
        <v>2</v>
      </c>
      <c r="L1491">
        <v>177</v>
      </c>
      <c r="N1491" t="s">
        <v>444</v>
      </c>
      <c r="P1491" s="6">
        <v>1605</v>
      </c>
      <c r="Q1491" s="6" t="s">
        <v>1476</v>
      </c>
      <c r="R1491" s="6" t="s">
        <v>1477</v>
      </c>
      <c r="T1491" s="6">
        <v>182591</v>
      </c>
      <c r="U1491" s="6" t="s">
        <v>4502</v>
      </c>
      <c r="V1491" s="6" t="s">
        <v>4503</v>
      </c>
      <c r="W1491" s="6"/>
      <c r="X1491" s="6"/>
      <c r="Y1491" s="6"/>
      <c r="Z1491" t="s">
        <v>4499</v>
      </c>
    </row>
    <row r="1492" spans="1:26">
      <c r="A1492" s="1">
        <v>44302</v>
      </c>
      <c r="B1492" s="2">
        <v>202104161355</v>
      </c>
      <c r="C1492" t="s">
        <v>18</v>
      </c>
      <c r="D1492" t="s">
        <v>5508</v>
      </c>
      <c r="E1492" t="s">
        <v>4501</v>
      </c>
      <c r="F1492" t="s">
        <v>19</v>
      </c>
      <c r="G1492" t="s">
        <v>1476</v>
      </c>
      <c r="H1492" s="3">
        <v>4714781020954</v>
      </c>
      <c r="I1492" t="s">
        <v>1468</v>
      </c>
      <c r="J1492" t="s">
        <v>1475</v>
      </c>
      <c r="K1492">
        <v>1</v>
      </c>
      <c r="L1492">
        <v>140</v>
      </c>
      <c r="N1492" t="s">
        <v>337</v>
      </c>
      <c r="P1492" s="6">
        <v>1605</v>
      </c>
      <c r="Q1492" s="6" t="s">
        <v>1476</v>
      </c>
      <c r="R1492" s="6" t="s">
        <v>1477</v>
      </c>
      <c r="T1492" s="6">
        <v>182591</v>
      </c>
      <c r="U1492" s="6" t="s">
        <v>4502</v>
      </c>
      <c r="V1492" s="6" t="s">
        <v>4503</v>
      </c>
      <c r="W1492" s="6"/>
      <c r="X1492" s="6"/>
      <c r="Y1492" s="6"/>
      <c r="Z1492" t="s">
        <v>4499</v>
      </c>
    </row>
    <row r="1493" spans="1:26">
      <c r="A1493" s="1">
        <v>44302</v>
      </c>
      <c r="B1493" s="2">
        <v>202104161355</v>
      </c>
      <c r="C1493" t="s">
        <v>18</v>
      </c>
      <c r="D1493" t="s">
        <v>5508</v>
      </c>
      <c r="E1493" t="s">
        <v>4501</v>
      </c>
      <c r="F1493" t="s">
        <v>19</v>
      </c>
      <c r="G1493" t="s">
        <v>1476</v>
      </c>
      <c r="H1493" s="3">
        <v>4714781020800</v>
      </c>
      <c r="I1493" t="s">
        <v>859</v>
      </c>
      <c r="J1493" t="s">
        <v>1475</v>
      </c>
      <c r="K1493">
        <v>2</v>
      </c>
      <c r="L1493">
        <v>250</v>
      </c>
      <c r="N1493" t="s">
        <v>341</v>
      </c>
      <c r="P1493" s="6">
        <v>1605</v>
      </c>
      <c r="Q1493" s="6" t="s">
        <v>1476</v>
      </c>
      <c r="R1493" s="6" t="s">
        <v>1477</v>
      </c>
      <c r="T1493" s="6">
        <v>182591</v>
      </c>
      <c r="U1493" s="6" t="s">
        <v>4502</v>
      </c>
      <c r="V1493" s="6" t="s">
        <v>4503</v>
      </c>
      <c r="W1493" s="6"/>
      <c r="X1493" s="6"/>
      <c r="Y1493" s="6"/>
      <c r="Z1493" t="s">
        <v>4499</v>
      </c>
    </row>
    <row r="1494" spans="1:26">
      <c r="A1494" s="1">
        <v>44302</v>
      </c>
      <c r="B1494" s="2">
        <v>202104161355</v>
      </c>
      <c r="C1494" t="s">
        <v>18</v>
      </c>
      <c r="D1494" t="s">
        <v>5508</v>
      </c>
      <c r="E1494" t="s">
        <v>4501</v>
      </c>
      <c r="F1494" t="s">
        <v>19</v>
      </c>
      <c r="G1494" t="s">
        <v>1476</v>
      </c>
      <c r="H1494" s="3" t="s">
        <v>1740</v>
      </c>
      <c r="J1494" t="s">
        <v>425</v>
      </c>
      <c r="K1494">
        <v>1</v>
      </c>
      <c r="L1494">
        <v>0</v>
      </c>
      <c r="N1494" t="s">
        <v>1741</v>
      </c>
      <c r="P1494" s="6">
        <v>1605</v>
      </c>
      <c r="Q1494" s="6" t="s">
        <v>1476</v>
      </c>
      <c r="R1494" s="6" t="s">
        <v>1477</v>
      </c>
      <c r="T1494" s="6">
        <v>182591</v>
      </c>
      <c r="U1494" s="6" t="s">
        <v>4502</v>
      </c>
      <c r="V1494" s="6" t="s">
        <v>4503</v>
      </c>
      <c r="W1494" s="6"/>
      <c r="X1494" s="6"/>
      <c r="Y1494" s="6"/>
      <c r="Z1494" t="s">
        <v>4499</v>
      </c>
    </row>
    <row r="1495" spans="1:26">
      <c r="A1495" s="1">
        <v>44302</v>
      </c>
      <c r="B1495" s="2">
        <v>202104161355</v>
      </c>
      <c r="C1495" t="s">
        <v>18</v>
      </c>
      <c r="D1495" t="s">
        <v>5508</v>
      </c>
      <c r="E1495" t="s">
        <v>4501</v>
      </c>
      <c r="F1495" t="s">
        <v>19</v>
      </c>
      <c r="G1495" t="s">
        <v>1476</v>
      </c>
      <c r="H1495" s="3" t="s">
        <v>1740</v>
      </c>
      <c r="J1495" t="s">
        <v>425</v>
      </c>
      <c r="K1495">
        <v>1</v>
      </c>
      <c r="L1495">
        <v>0</v>
      </c>
      <c r="N1495" t="s">
        <v>1741</v>
      </c>
      <c r="P1495" s="6">
        <v>1605</v>
      </c>
      <c r="Q1495" s="6" t="s">
        <v>1476</v>
      </c>
      <c r="R1495" s="6" t="s">
        <v>1477</v>
      </c>
      <c r="T1495" s="6">
        <v>182591</v>
      </c>
      <c r="U1495" s="6" t="s">
        <v>4502</v>
      </c>
      <c r="V1495" s="6" t="s">
        <v>4503</v>
      </c>
      <c r="W1495" s="6"/>
      <c r="X1495" s="6"/>
      <c r="Y1495" s="6"/>
      <c r="Z1495" t="s">
        <v>4499</v>
      </c>
    </row>
    <row r="1496" spans="1:26">
      <c r="A1496" s="1">
        <v>44302</v>
      </c>
      <c r="B1496" s="2">
        <v>202104161356</v>
      </c>
      <c r="C1496" t="s">
        <v>18</v>
      </c>
      <c r="D1496" t="s">
        <v>5509</v>
      </c>
      <c r="E1496" t="s">
        <v>4507</v>
      </c>
      <c r="F1496" t="s">
        <v>19</v>
      </c>
      <c r="G1496" t="s">
        <v>1476</v>
      </c>
      <c r="H1496" s="3" t="s">
        <v>25</v>
      </c>
      <c r="I1496" t="s">
        <v>1301</v>
      </c>
      <c r="J1496" t="s">
        <v>1475</v>
      </c>
      <c r="K1496">
        <v>1</v>
      </c>
      <c r="L1496">
        <v>277</v>
      </c>
      <c r="N1496" t="s">
        <v>26</v>
      </c>
      <c r="P1496" s="6">
        <v>1110</v>
      </c>
      <c r="Q1496" s="6" t="s">
        <v>1476</v>
      </c>
      <c r="R1496" s="6" t="s">
        <v>1477</v>
      </c>
      <c r="T1496" s="6">
        <v>216670</v>
      </c>
      <c r="U1496" s="6" t="s">
        <v>2442</v>
      </c>
      <c r="V1496" s="6" t="s">
        <v>2443</v>
      </c>
      <c r="W1496" s="6"/>
      <c r="X1496" s="6"/>
      <c r="Y1496" s="6"/>
      <c r="Z1496" t="s">
        <v>4505</v>
      </c>
    </row>
    <row r="1497" spans="1:26">
      <c r="A1497" s="1">
        <v>44302</v>
      </c>
      <c r="B1497" s="2">
        <v>202104161356</v>
      </c>
      <c r="C1497" t="s">
        <v>18</v>
      </c>
      <c r="D1497" t="s">
        <v>5509</v>
      </c>
      <c r="E1497" t="s">
        <v>4507</v>
      </c>
      <c r="F1497" t="s">
        <v>19</v>
      </c>
      <c r="G1497" t="s">
        <v>1476</v>
      </c>
      <c r="H1497" s="3" t="s">
        <v>27</v>
      </c>
      <c r="I1497" t="s">
        <v>1885</v>
      </c>
      <c r="J1497" t="s">
        <v>1475</v>
      </c>
      <c r="K1497">
        <v>1</v>
      </c>
      <c r="L1497">
        <v>277</v>
      </c>
      <c r="N1497" t="s">
        <v>28</v>
      </c>
      <c r="P1497" s="6">
        <v>1110</v>
      </c>
      <c r="Q1497" s="6" t="s">
        <v>1476</v>
      </c>
      <c r="R1497" s="6" t="s">
        <v>1477</v>
      </c>
      <c r="T1497" s="6">
        <v>216670</v>
      </c>
      <c r="U1497" s="6" t="s">
        <v>2442</v>
      </c>
      <c r="V1497" s="6" t="s">
        <v>2443</v>
      </c>
      <c r="W1497" s="6"/>
      <c r="X1497" s="6"/>
      <c r="Y1497" s="6"/>
      <c r="Z1497" t="s">
        <v>4505</v>
      </c>
    </row>
    <row r="1498" spans="1:26">
      <c r="A1498" s="1">
        <v>44302</v>
      </c>
      <c r="B1498" s="2">
        <v>202104161356</v>
      </c>
      <c r="C1498" t="s">
        <v>18</v>
      </c>
      <c r="D1498" t="s">
        <v>5509</v>
      </c>
      <c r="E1498" t="s">
        <v>4507</v>
      </c>
      <c r="F1498" t="s">
        <v>19</v>
      </c>
      <c r="G1498" t="s">
        <v>1476</v>
      </c>
      <c r="H1498" s="3" t="s">
        <v>23</v>
      </c>
      <c r="I1498" t="s">
        <v>1230</v>
      </c>
      <c r="J1498" t="s">
        <v>1475</v>
      </c>
      <c r="K1498">
        <v>1</v>
      </c>
      <c r="L1498">
        <v>276</v>
      </c>
      <c r="N1498" t="s">
        <v>24</v>
      </c>
      <c r="P1498" s="6">
        <v>1110</v>
      </c>
      <c r="Q1498" s="6" t="s">
        <v>1476</v>
      </c>
      <c r="R1498" s="6" t="s">
        <v>1477</v>
      </c>
      <c r="T1498" s="6">
        <v>216670</v>
      </c>
      <c r="U1498" s="6" t="s">
        <v>2442</v>
      </c>
      <c r="V1498" s="6" t="s">
        <v>2443</v>
      </c>
      <c r="W1498" s="6"/>
      <c r="X1498" s="6"/>
      <c r="Y1498" s="6"/>
      <c r="Z1498" t="s">
        <v>4505</v>
      </c>
    </row>
    <row r="1499" spans="1:26">
      <c r="A1499" s="1">
        <v>44302</v>
      </c>
      <c r="B1499" s="2">
        <v>202104161356</v>
      </c>
      <c r="C1499" t="s">
        <v>18</v>
      </c>
      <c r="D1499" t="s">
        <v>5509</v>
      </c>
      <c r="E1499" t="s">
        <v>4507</v>
      </c>
      <c r="F1499" t="s">
        <v>19</v>
      </c>
      <c r="G1499" t="s">
        <v>1476</v>
      </c>
      <c r="H1499" s="3" t="s">
        <v>128</v>
      </c>
      <c r="I1499" t="s">
        <v>1467</v>
      </c>
      <c r="J1499" t="s">
        <v>1475</v>
      </c>
      <c r="K1499">
        <v>1</v>
      </c>
      <c r="L1499">
        <v>140</v>
      </c>
      <c r="N1499" t="s">
        <v>289</v>
      </c>
      <c r="P1499" s="6">
        <v>1110</v>
      </c>
      <c r="Q1499" s="6" t="s">
        <v>1476</v>
      </c>
      <c r="R1499" s="6" t="s">
        <v>1477</v>
      </c>
      <c r="T1499" s="6">
        <v>216670</v>
      </c>
      <c r="U1499" s="6" t="s">
        <v>2442</v>
      </c>
      <c r="V1499" s="6" t="s">
        <v>2443</v>
      </c>
      <c r="W1499" s="6"/>
      <c r="X1499" s="6"/>
      <c r="Y1499" s="6"/>
      <c r="Z1499" t="s">
        <v>4505</v>
      </c>
    </row>
    <row r="1500" spans="1:26">
      <c r="A1500" s="1">
        <v>44302</v>
      </c>
      <c r="B1500" s="2">
        <v>202104161356</v>
      </c>
      <c r="C1500" t="s">
        <v>18</v>
      </c>
      <c r="D1500" t="s">
        <v>5509</v>
      </c>
      <c r="E1500" t="s">
        <v>4507</v>
      </c>
      <c r="F1500" t="s">
        <v>19</v>
      </c>
      <c r="G1500" t="s">
        <v>1476</v>
      </c>
      <c r="H1500" s="3" t="s">
        <v>127</v>
      </c>
      <c r="I1500" t="s">
        <v>1467</v>
      </c>
      <c r="J1500" t="s">
        <v>1475</v>
      </c>
      <c r="K1500">
        <v>1</v>
      </c>
      <c r="L1500">
        <v>140</v>
      </c>
      <c r="N1500" t="s">
        <v>287</v>
      </c>
      <c r="P1500" s="6">
        <v>1110</v>
      </c>
      <c r="Q1500" s="6" t="s">
        <v>1476</v>
      </c>
      <c r="R1500" s="6" t="s">
        <v>1477</v>
      </c>
      <c r="T1500" s="6">
        <v>216670</v>
      </c>
      <c r="U1500" s="6" t="s">
        <v>2442</v>
      </c>
      <c r="V1500" s="6" t="s">
        <v>2443</v>
      </c>
      <c r="W1500" s="6"/>
      <c r="X1500" s="6"/>
      <c r="Y1500" s="6"/>
      <c r="Z1500" t="s">
        <v>4505</v>
      </c>
    </row>
    <row r="1501" spans="1:26">
      <c r="A1501" s="1">
        <v>44302</v>
      </c>
      <c r="B1501" s="2">
        <v>202104161356</v>
      </c>
      <c r="C1501" t="s">
        <v>18</v>
      </c>
      <c r="D1501" t="s">
        <v>5509</v>
      </c>
      <c r="E1501" t="s">
        <v>4507</v>
      </c>
      <c r="F1501" t="s">
        <v>19</v>
      </c>
      <c r="G1501" t="s">
        <v>1476</v>
      </c>
      <c r="H1501" s="3" t="s">
        <v>1887</v>
      </c>
      <c r="J1501" t="s">
        <v>425</v>
      </c>
      <c r="K1501">
        <v>1</v>
      </c>
      <c r="L1501">
        <v>0</v>
      </c>
      <c r="N1501" t="s">
        <v>1888</v>
      </c>
      <c r="P1501" s="6">
        <v>1110</v>
      </c>
      <c r="Q1501" s="6" t="s">
        <v>1476</v>
      </c>
      <c r="R1501" s="6" t="s">
        <v>1477</v>
      </c>
      <c r="T1501" s="6">
        <v>216670</v>
      </c>
      <c r="U1501" s="6" t="s">
        <v>2442</v>
      </c>
      <c r="V1501" s="6" t="s">
        <v>2443</v>
      </c>
      <c r="W1501" s="6"/>
      <c r="X1501" s="6"/>
      <c r="Y1501" s="6"/>
      <c r="Z1501" t="s">
        <v>4505</v>
      </c>
    </row>
    <row r="1502" spans="1:26">
      <c r="A1502" s="1">
        <v>44302</v>
      </c>
      <c r="B1502" s="2">
        <v>202104161357</v>
      </c>
      <c r="C1502" t="s">
        <v>18</v>
      </c>
      <c r="D1502" t="s">
        <v>5510</v>
      </c>
      <c r="E1502" t="s">
        <v>4511</v>
      </c>
      <c r="F1502" t="s">
        <v>19</v>
      </c>
      <c r="G1502" t="s">
        <v>1476</v>
      </c>
      <c r="H1502" s="3">
        <v>4714781021463</v>
      </c>
      <c r="I1502" t="s">
        <v>1301</v>
      </c>
      <c r="J1502" t="s">
        <v>425</v>
      </c>
      <c r="K1502">
        <v>2</v>
      </c>
      <c r="L1502">
        <v>240</v>
      </c>
      <c r="N1502" t="s">
        <v>3102</v>
      </c>
      <c r="P1502" s="6">
        <v>603</v>
      </c>
      <c r="Q1502" s="6" t="s">
        <v>1476</v>
      </c>
      <c r="R1502" s="6" t="s">
        <v>1477</v>
      </c>
      <c r="T1502" s="6">
        <v>963408</v>
      </c>
      <c r="U1502" s="6" t="s">
        <v>4512</v>
      </c>
      <c r="V1502" s="6" t="s">
        <v>4513</v>
      </c>
      <c r="W1502" s="6"/>
      <c r="X1502" s="6"/>
      <c r="Y1502" s="6"/>
      <c r="Z1502" t="s">
        <v>4509</v>
      </c>
    </row>
    <row r="1503" spans="1:26">
      <c r="A1503" s="1">
        <v>44302</v>
      </c>
      <c r="B1503" s="2">
        <v>202104161357</v>
      </c>
      <c r="C1503" t="s">
        <v>18</v>
      </c>
      <c r="D1503" t="s">
        <v>5510</v>
      </c>
      <c r="E1503" t="s">
        <v>4511</v>
      </c>
      <c r="F1503" t="s">
        <v>19</v>
      </c>
      <c r="G1503" t="s">
        <v>1476</v>
      </c>
      <c r="H1503" s="3">
        <v>4714781020954</v>
      </c>
      <c r="I1503" t="s">
        <v>1468</v>
      </c>
      <c r="J1503" t="s">
        <v>425</v>
      </c>
      <c r="K1503">
        <v>2</v>
      </c>
      <c r="L1503">
        <v>298</v>
      </c>
      <c r="N1503" t="s">
        <v>1523</v>
      </c>
      <c r="P1503" s="6">
        <v>603</v>
      </c>
      <c r="Q1503" s="6" t="s">
        <v>1476</v>
      </c>
      <c r="R1503" s="6" t="s">
        <v>1477</v>
      </c>
      <c r="T1503" s="6">
        <v>963408</v>
      </c>
      <c r="U1503" s="6" t="s">
        <v>4512</v>
      </c>
      <c r="V1503" s="6" t="s">
        <v>4513</v>
      </c>
      <c r="W1503" s="6"/>
      <c r="X1503" s="6"/>
      <c r="Y1503" s="6"/>
      <c r="Z1503" t="s">
        <v>4509</v>
      </c>
    </row>
    <row r="1504" spans="1:26">
      <c r="A1504" s="1">
        <v>44302</v>
      </c>
      <c r="B1504" s="2">
        <v>202104161357</v>
      </c>
      <c r="C1504" t="s">
        <v>18</v>
      </c>
      <c r="D1504" t="s">
        <v>5510</v>
      </c>
      <c r="E1504" t="s">
        <v>4511</v>
      </c>
      <c r="F1504" t="s">
        <v>19</v>
      </c>
      <c r="G1504" t="s">
        <v>1476</v>
      </c>
      <c r="H1504" s="3" t="s">
        <v>1474</v>
      </c>
      <c r="J1504" t="s">
        <v>1475</v>
      </c>
      <c r="K1504">
        <v>1</v>
      </c>
      <c r="L1504">
        <v>65</v>
      </c>
      <c r="P1504" s="6"/>
      <c r="Q1504" s="6"/>
      <c r="R1504" s="6"/>
      <c r="T1504" s="6"/>
      <c r="U1504" s="6"/>
      <c r="V1504" s="6"/>
      <c r="W1504" s="6"/>
      <c r="X1504" s="6"/>
      <c r="Y1504" s="6"/>
      <c r="Z1504"/>
    </row>
    <row r="1505" spans="1:26">
      <c r="A1505" s="1">
        <v>44302</v>
      </c>
      <c r="B1505" s="2">
        <v>202104161358</v>
      </c>
      <c r="C1505" t="s">
        <v>18</v>
      </c>
      <c r="D1505" t="s">
        <v>5511</v>
      </c>
      <c r="E1505" t="s">
        <v>4517</v>
      </c>
      <c r="F1505" t="s">
        <v>19</v>
      </c>
      <c r="G1505" t="s">
        <v>1476</v>
      </c>
      <c r="H1505" s="3">
        <v>4714781021227</v>
      </c>
      <c r="I1505" t="s">
        <v>859</v>
      </c>
      <c r="J1505" t="s">
        <v>1475</v>
      </c>
      <c r="K1505">
        <v>1</v>
      </c>
      <c r="L1505">
        <v>47</v>
      </c>
      <c r="N1505" t="s">
        <v>862</v>
      </c>
      <c r="P1505" s="6">
        <v>1382</v>
      </c>
      <c r="Q1505" s="6" t="s">
        <v>1476</v>
      </c>
      <c r="R1505" s="6" t="s">
        <v>1477</v>
      </c>
      <c r="T1505" s="6">
        <v>214490</v>
      </c>
      <c r="U1505" s="6" t="s">
        <v>4518</v>
      </c>
      <c r="V1505" s="6" t="s">
        <v>4519</v>
      </c>
      <c r="W1505" s="6"/>
      <c r="X1505" s="6"/>
      <c r="Y1505" s="6"/>
      <c r="Z1505" t="s">
        <v>4515</v>
      </c>
    </row>
    <row r="1506" spans="1:26">
      <c r="A1506" s="1">
        <v>44302</v>
      </c>
      <c r="B1506" s="2">
        <v>202104161358</v>
      </c>
      <c r="C1506" t="s">
        <v>18</v>
      </c>
      <c r="D1506" t="s">
        <v>5511</v>
      </c>
      <c r="E1506" t="s">
        <v>4517</v>
      </c>
      <c r="F1506" t="s">
        <v>19</v>
      </c>
      <c r="G1506" t="s">
        <v>1476</v>
      </c>
      <c r="H1506" s="3">
        <v>4714781021234</v>
      </c>
      <c r="I1506" t="s">
        <v>1385</v>
      </c>
      <c r="J1506" t="s">
        <v>1475</v>
      </c>
      <c r="K1506">
        <v>1</v>
      </c>
      <c r="L1506">
        <v>47</v>
      </c>
      <c r="N1506" t="s">
        <v>864</v>
      </c>
      <c r="P1506" s="6">
        <v>1382</v>
      </c>
      <c r="Q1506" s="6" t="s">
        <v>1476</v>
      </c>
      <c r="R1506" s="6" t="s">
        <v>1477</v>
      </c>
      <c r="T1506" s="6">
        <v>214490</v>
      </c>
      <c r="U1506" s="6" t="s">
        <v>4518</v>
      </c>
      <c r="V1506" s="6" t="s">
        <v>4519</v>
      </c>
      <c r="W1506" s="6"/>
      <c r="X1506" s="6"/>
      <c r="Y1506" s="6"/>
      <c r="Z1506" t="s">
        <v>4515</v>
      </c>
    </row>
    <row r="1507" spans="1:26">
      <c r="A1507" s="1">
        <v>44302</v>
      </c>
      <c r="B1507" s="2">
        <v>202104161358</v>
      </c>
      <c r="C1507" t="s">
        <v>18</v>
      </c>
      <c r="D1507" t="s">
        <v>5511</v>
      </c>
      <c r="E1507" t="s">
        <v>4517</v>
      </c>
      <c r="F1507" t="s">
        <v>19</v>
      </c>
      <c r="G1507" t="s">
        <v>1476</v>
      </c>
      <c r="H1507" s="3">
        <v>4714781021241</v>
      </c>
      <c r="I1507" t="s">
        <v>859</v>
      </c>
      <c r="J1507" t="s">
        <v>1475</v>
      </c>
      <c r="K1507">
        <v>1</v>
      </c>
      <c r="L1507">
        <v>49</v>
      </c>
      <c r="N1507" t="s">
        <v>867</v>
      </c>
      <c r="P1507" s="6">
        <v>1382</v>
      </c>
      <c r="Q1507" s="6" t="s">
        <v>1476</v>
      </c>
      <c r="R1507" s="6" t="s">
        <v>1477</v>
      </c>
      <c r="T1507" s="6">
        <v>214490</v>
      </c>
      <c r="U1507" s="6" t="s">
        <v>4518</v>
      </c>
      <c r="V1507" s="6" t="s">
        <v>4519</v>
      </c>
      <c r="W1507" s="6"/>
      <c r="X1507" s="6"/>
      <c r="Y1507" s="6"/>
      <c r="Z1507" t="s">
        <v>4515</v>
      </c>
    </row>
    <row r="1508" spans="1:26">
      <c r="A1508" s="1">
        <v>44302</v>
      </c>
      <c r="B1508" s="2">
        <v>202104161358</v>
      </c>
      <c r="C1508" t="s">
        <v>18</v>
      </c>
      <c r="D1508" t="s">
        <v>5511</v>
      </c>
      <c r="E1508" t="s">
        <v>4517</v>
      </c>
      <c r="F1508" t="s">
        <v>19</v>
      </c>
      <c r="G1508" t="s">
        <v>1476</v>
      </c>
      <c r="H1508" s="3" t="s">
        <v>21</v>
      </c>
      <c r="I1508" t="s">
        <v>1301</v>
      </c>
      <c r="J1508" t="s">
        <v>1475</v>
      </c>
      <c r="K1508">
        <v>1</v>
      </c>
      <c r="L1508">
        <v>150</v>
      </c>
      <c r="N1508" t="s">
        <v>22</v>
      </c>
      <c r="P1508" s="6">
        <v>1382</v>
      </c>
      <c r="Q1508" s="6" t="s">
        <v>1476</v>
      </c>
      <c r="R1508" s="6" t="s">
        <v>1477</v>
      </c>
      <c r="T1508" s="6">
        <v>214490</v>
      </c>
      <c r="U1508" s="6" t="s">
        <v>4518</v>
      </c>
      <c r="V1508" s="6" t="s">
        <v>4519</v>
      </c>
      <c r="W1508" s="6"/>
      <c r="X1508" s="6"/>
      <c r="Y1508" s="6"/>
      <c r="Z1508" t="s">
        <v>4515</v>
      </c>
    </row>
    <row r="1509" spans="1:26">
      <c r="A1509" s="1">
        <v>44302</v>
      </c>
      <c r="B1509" s="2">
        <v>202104161358</v>
      </c>
      <c r="C1509" t="s">
        <v>18</v>
      </c>
      <c r="D1509" t="s">
        <v>5511</v>
      </c>
      <c r="E1509" t="s">
        <v>4517</v>
      </c>
      <c r="F1509" t="s">
        <v>19</v>
      </c>
      <c r="G1509" t="s">
        <v>1476</v>
      </c>
      <c r="H1509" s="3" t="s">
        <v>33</v>
      </c>
      <c r="I1509" t="s">
        <v>1304</v>
      </c>
      <c r="J1509" t="s">
        <v>1475</v>
      </c>
      <c r="K1509">
        <v>1</v>
      </c>
      <c r="L1509">
        <v>150</v>
      </c>
      <c r="N1509" t="s">
        <v>34</v>
      </c>
      <c r="P1509" s="6">
        <v>1382</v>
      </c>
      <c r="Q1509" s="6" t="s">
        <v>1476</v>
      </c>
      <c r="R1509" s="6" t="s">
        <v>1477</v>
      </c>
      <c r="T1509" s="6">
        <v>214490</v>
      </c>
      <c r="U1509" s="6" t="s">
        <v>4518</v>
      </c>
      <c r="V1509" s="6" t="s">
        <v>4519</v>
      </c>
      <c r="W1509" s="6"/>
      <c r="X1509" s="6"/>
      <c r="Y1509" s="6"/>
      <c r="Z1509" t="s">
        <v>4515</v>
      </c>
    </row>
    <row r="1510" spans="1:26">
      <c r="A1510" s="1">
        <v>44302</v>
      </c>
      <c r="B1510" s="2">
        <v>202104161358</v>
      </c>
      <c r="C1510" t="s">
        <v>18</v>
      </c>
      <c r="D1510" t="s">
        <v>5511</v>
      </c>
      <c r="E1510" t="s">
        <v>4517</v>
      </c>
      <c r="F1510" t="s">
        <v>19</v>
      </c>
      <c r="G1510" t="s">
        <v>1476</v>
      </c>
      <c r="H1510" s="3" t="s">
        <v>35</v>
      </c>
      <c r="I1510" t="s">
        <v>1384</v>
      </c>
      <c r="J1510" t="s">
        <v>1475</v>
      </c>
      <c r="K1510">
        <v>1</v>
      </c>
      <c r="L1510">
        <v>150</v>
      </c>
      <c r="N1510" t="s">
        <v>36</v>
      </c>
      <c r="P1510" s="6">
        <v>1382</v>
      </c>
      <c r="Q1510" s="6" t="s">
        <v>1476</v>
      </c>
      <c r="R1510" s="6" t="s">
        <v>1477</v>
      </c>
      <c r="T1510" s="6">
        <v>214490</v>
      </c>
      <c r="U1510" s="6" t="s">
        <v>4518</v>
      </c>
      <c r="V1510" s="6" t="s">
        <v>4519</v>
      </c>
      <c r="W1510" s="6"/>
      <c r="X1510" s="6"/>
      <c r="Y1510" s="6"/>
      <c r="Z1510" t="s">
        <v>4515</v>
      </c>
    </row>
    <row r="1511" spans="1:26">
      <c r="A1511" s="1">
        <v>44302</v>
      </c>
      <c r="B1511" s="2">
        <v>202104161358</v>
      </c>
      <c r="C1511" t="s">
        <v>18</v>
      </c>
      <c r="D1511" t="s">
        <v>5511</v>
      </c>
      <c r="E1511" t="s">
        <v>4517</v>
      </c>
      <c r="F1511" t="s">
        <v>19</v>
      </c>
      <c r="G1511" t="s">
        <v>1476</v>
      </c>
      <c r="H1511" s="3" t="s">
        <v>126</v>
      </c>
      <c r="I1511" t="s">
        <v>1300</v>
      </c>
      <c r="J1511" t="s">
        <v>1475</v>
      </c>
      <c r="K1511">
        <v>1</v>
      </c>
      <c r="L1511">
        <v>340</v>
      </c>
      <c r="N1511" t="s">
        <v>286</v>
      </c>
      <c r="P1511" s="6">
        <v>1382</v>
      </c>
      <c r="Q1511" s="6" t="s">
        <v>1476</v>
      </c>
      <c r="R1511" s="6" t="s">
        <v>1477</v>
      </c>
      <c r="T1511" s="6">
        <v>214490</v>
      </c>
      <c r="U1511" s="6" t="s">
        <v>4518</v>
      </c>
      <c r="V1511" s="6" t="s">
        <v>4519</v>
      </c>
      <c r="W1511" s="6"/>
      <c r="X1511" s="6"/>
      <c r="Y1511" s="6"/>
      <c r="Z1511" t="s">
        <v>4515</v>
      </c>
    </row>
    <row r="1512" spans="1:26">
      <c r="A1512" s="1">
        <v>44302</v>
      </c>
      <c r="B1512" s="2">
        <v>202104161358</v>
      </c>
      <c r="C1512" t="s">
        <v>18</v>
      </c>
      <c r="D1512" t="s">
        <v>5511</v>
      </c>
      <c r="E1512" t="s">
        <v>4517</v>
      </c>
      <c r="F1512" t="s">
        <v>19</v>
      </c>
      <c r="G1512" t="s">
        <v>1476</v>
      </c>
      <c r="H1512" s="3" t="s">
        <v>128</v>
      </c>
      <c r="I1512" t="s">
        <v>1467</v>
      </c>
      <c r="J1512" t="s">
        <v>1475</v>
      </c>
      <c r="K1512">
        <v>1</v>
      </c>
      <c r="L1512">
        <v>140</v>
      </c>
      <c r="N1512" t="s">
        <v>289</v>
      </c>
      <c r="P1512" s="6">
        <v>1382</v>
      </c>
      <c r="Q1512" s="6" t="s">
        <v>1476</v>
      </c>
      <c r="R1512" s="6" t="s">
        <v>1477</v>
      </c>
      <c r="T1512" s="6">
        <v>214490</v>
      </c>
      <c r="U1512" s="6" t="s">
        <v>4518</v>
      </c>
      <c r="V1512" s="6" t="s">
        <v>4519</v>
      </c>
      <c r="W1512" s="6"/>
      <c r="X1512" s="6"/>
      <c r="Y1512" s="6"/>
      <c r="Z1512" t="s">
        <v>4515</v>
      </c>
    </row>
    <row r="1513" spans="1:26">
      <c r="A1513" s="1">
        <v>44302</v>
      </c>
      <c r="B1513" s="2">
        <v>202104161358</v>
      </c>
      <c r="C1513" t="s">
        <v>18</v>
      </c>
      <c r="D1513" t="s">
        <v>5511</v>
      </c>
      <c r="E1513" t="s">
        <v>4517</v>
      </c>
      <c r="F1513" t="s">
        <v>19</v>
      </c>
      <c r="G1513" t="s">
        <v>1476</v>
      </c>
      <c r="H1513" s="3">
        <v>4714781020510</v>
      </c>
      <c r="I1513" t="s">
        <v>1467</v>
      </c>
      <c r="J1513" t="s">
        <v>425</v>
      </c>
      <c r="K1513">
        <v>1</v>
      </c>
      <c r="L1513">
        <v>260</v>
      </c>
      <c r="N1513" t="s">
        <v>1917</v>
      </c>
      <c r="P1513" s="6">
        <v>1382</v>
      </c>
      <c r="Q1513" s="6" t="s">
        <v>1476</v>
      </c>
      <c r="R1513" s="6" t="s">
        <v>1477</v>
      </c>
      <c r="T1513" s="6">
        <v>214490</v>
      </c>
      <c r="U1513" s="6" t="s">
        <v>4518</v>
      </c>
      <c r="V1513" s="6" t="s">
        <v>4519</v>
      </c>
      <c r="W1513" s="6"/>
      <c r="X1513" s="6"/>
      <c r="Y1513" s="6"/>
      <c r="Z1513" t="s">
        <v>4515</v>
      </c>
    </row>
    <row r="1514" spans="1:26">
      <c r="A1514" s="1">
        <v>44302</v>
      </c>
      <c r="B1514" s="2">
        <v>202104161358</v>
      </c>
      <c r="C1514" t="s">
        <v>18</v>
      </c>
      <c r="D1514" t="s">
        <v>5511</v>
      </c>
      <c r="E1514" t="s">
        <v>4517</v>
      </c>
      <c r="F1514" t="s">
        <v>19</v>
      </c>
      <c r="G1514" t="s">
        <v>1476</v>
      </c>
      <c r="H1514" s="3">
        <v>4714781020169</v>
      </c>
      <c r="I1514" t="s">
        <v>135</v>
      </c>
      <c r="J1514" t="s">
        <v>425</v>
      </c>
      <c r="K1514">
        <v>1</v>
      </c>
      <c r="L1514">
        <v>49</v>
      </c>
      <c r="N1514" t="s">
        <v>195</v>
      </c>
      <c r="P1514" s="6">
        <v>1382</v>
      </c>
      <c r="Q1514" s="6" t="s">
        <v>1476</v>
      </c>
      <c r="R1514" s="6" t="s">
        <v>1477</v>
      </c>
      <c r="T1514" s="6">
        <v>214490</v>
      </c>
      <c r="U1514" s="6" t="s">
        <v>4518</v>
      </c>
      <c r="V1514" s="6" t="s">
        <v>4519</v>
      </c>
      <c r="W1514" s="6"/>
      <c r="X1514" s="6"/>
      <c r="Y1514" s="6"/>
      <c r="Z1514" t="s">
        <v>4515</v>
      </c>
    </row>
    <row r="1515" spans="1:26">
      <c r="A1515" s="1">
        <v>44302</v>
      </c>
      <c r="B1515" s="2">
        <v>202104161358</v>
      </c>
      <c r="C1515" t="s">
        <v>18</v>
      </c>
      <c r="D1515" t="s">
        <v>5511</v>
      </c>
      <c r="E1515" t="s">
        <v>4517</v>
      </c>
      <c r="F1515" t="s">
        <v>19</v>
      </c>
      <c r="G1515" t="s">
        <v>1476</v>
      </c>
      <c r="H1515" s="3" t="s">
        <v>1810</v>
      </c>
      <c r="J1515" t="s">
        <v>425</v>
      </c>
      <c r="K1515">
        <v>1</v>
      </c>
      <c r="L1515">
        <v>0</v>
      </c>
      <c r="N1515" t="s">
        <v>1811</v>
      </c>
      <c r="P1515" s="6">
        <v>1382</v>
      </c>
      <c r="Q1515" s="6" t="s">
        <v>1476</v>
      </c>
      <c r="R1515" s="6" t="s">
        <v>1477</v>
      </c>
      <c r="T1515" s="6">
        <v>214490</v>
      </c>
      <c r="U1515" s="6" t="s">
        <v>4518</v>
      </c>
      <c r="V1515" s="6" t="s">
        <v>4519</v>
      </c>
      <c r="W1515" s="6"/>
      <c r="X1515" s="6"/>
      <c r="Y1515" s="6"/>
      <c r="Z1515" t="s">
        <v>4515</v>
      </c>
    </row>
    <row r="1516" spans="1:26">
      <c r="A1516" s="1">
        <v>44302</v>
      </c>
      <c r="B1516" s="2">
        <v>202104161359</v>
      </c>
      <c r="C1516" t="s">
        <v>18</v>
      </c>
      <c r="D1516" t="s">
        <v>5512</v>
      </c>
      <c r="E1516" t="s">
        <v>4523</v>
      </c>
      <c r="F1516" t="s">
        <v>19</v>
      </c>
      <c r="G1516" t="s">
        <v>1476</v>
      </c>
      <c r="H1516" s="3">
        <v>4714781020800</v>
      </c>
      <c r="I1516" t="s">
        <v>859</v>
      </c>
      <c r="J1516" t="s">
        <v>425</v>
      </c>
      <c r="K1516">
        <v>1</v>
      </c>
      <c r="L1516">
        <v>128</v>
      </c>
      <c r="N1516" t="s">
        <v>1509</v>
      </c>
      <c r="P1516" s="6">
        <v>193</v>
      </c>
      <c r="Q1516" s="6" t="s">
        <v>1476</v>
      </c>
      <c r="R1516" s="6" t="s">
        <v>1477</v>
      </c>
      <c r="T1516" s="6">
        <v>905424</v>
      </c>
      <c r="U1516" s="6" t="s">
        <v>4524</v>
      </c>
      <c r="V1516" s="6" t="s">
        <v>4525</v>
      </c>
      <c r="W1516" s="6"/>
      <c r="X1516" s="6"/>
      <c r="Y1516" s="6"/>
      <c r="Z1516" t="s">
        <v>4521</v>
      </c>
    </row>
    <row r="1517" spans="1:26">
      <c r="A1517" s="1">
        <v>44302</v>
      </c>
      <c r="B1517" s="2">
        <v>202104161359</v>
      </c>
      <c r="C1517" t="s">
        <v>18</v>
      </c>
      <c r="D1517" t="s">
        <v>5512</v>
      </c>
      <c r="E1517" t="s">
        <v>4523</v>
      </c>
      <c r="F1517" t="s">
        <v>19</v>
      </c>
      <c r="G1517" t="s">
        <v>1476</v>
      </c>
      <c r="H1517" s="3" t="s">
        <v>1474</v>
      </c>
      <c r="J1517" t="s">
        <v>1475</v>
      </c>
      <c r="K1517">
        <v>1</v>
      </c>
      <c r="L1517">
        <v>65</v>
      </c>
      <c r="P1517" s="6"/>
      <c r="Q1517" s="6"/>
      <c r="R1517" s="6"/>
      <c r="T1517" s="6"/>
      <c r="U1517" s="6"/>
      <c r="V1517" s="6"/>
      <c r="W1517" s="6"/>
      <c r="X1517" s="6"/>
      <c r="Y1517" s="6"/>
      <c r="Z1517"/>
    </row>
    <row r="1518" spans="1:26">
      <c r="A1518" s="1">
        <v>44302</v>
      </c>
      <c r="B1518" s="2">
        <v>202104161360</v>
      </c>
      <c r="C1518" t="s">
        <v>18</v>
      </c>
      <c r="D1518" t="s">
        <v>5513</v>
      </c>
      <c r="E1518" t="s">
        <v>4529</v>
      </c>
      <c r="F1518" t="s">
        <v>19</v>
      </c>
      <c r="G1518" t="s">
        <v>1476</v>
      </c>
      <c r="H1518" s="3">
        <v>4714781021463</v>
      </c>
      <c r="I1518" t="s">
        <v>1301</v>
      </c>
      <c r="J1518" t="s">
        <v>425</v>
      </c>
      <c r="K1518">
        <v>2</v>
      </c>
      <c r="L1518">
        <v>240</v>
      </c>
      <c r="N1518" t="s">
        <v>3102</v>
      </c>
      <c r="P1518" s="6">
        <v>767</v>
      </c>
      <c r="Q1518" s="6" t="s">
        <v>1476</v>
      </c>
      <c r="R1518" s="6" t="s">
        <v>1477</v>
      </c>
      <c r="T1518" s="6">
        <v>912097</v>
      </c>
      <c r="U1518" s="6" t="s">
        <v>4530</v>
      </c>
      <c r="V1518" s="6" t="s">
        <v>4531</v>
      </c>
      <c r="W1518" s="6"/>
      <c r="X1518" s="6"/>
      <c r="Y1518" s="6"/>
      <c r="Z1518" t="s">
        <v>4527</v>
      </c>
    </row>
    <row r="1519" spans="1:26">
      <c r="A1519" s="1">
        <v>44302</v>
      </c>
      <c r="B1519" s="2">
        <v>202104161360</v>
      </c>
      <c r="C1519" t="s">
        <v>18</v>
      </c>
      <c r="D1519" t="s">
        <v>5513</v>
      </c>
      <c r="E1519" t="s">
        <v>4529</v>
      </c>
      <c r="F1519" t="s">
        <v>19</v>
      </c>
      <c r="G1519" t="s">
        <v>1476</v>
      </c>
      <c r="H1519" s="3" t="s">
        <v>420</v>
      </c>
      <c r="I1519" t="s">
        <v>1385</v>
      </c>
      <c r="J1519" t="s">
        <v>1475</v>
      </c>
      <c r="K1519">
        <v>2</v>
      </c>
      <c r="L1519">
        <v>266</v>
      </c>
      <c r="N1519" t="s">
        <v>941</v>
      </c>
      <c r="P1519" s="6">
        <v>767</v>
      </c>
      <c r="Q1519" s="6" t="s">
        <v>1476</v>
      </c>
      <c r="R1519" s="6" t="s">
        <v>1477</v>
      </c>
      <c r="T1519" s="6">
        <v>912097</v>
      </c>
      <c r="U1519" s="6" t="s">
        <v>4530</v>
      </c>
      <c r="V1519" s="6" t="s">
        <v>4531</v>
      </c>
      <c r="W1519" s="6"/>
      <c r="X1519" s="6"/>
      <c r="Y1519" s="6"/>
      <c r="Z1519" t="s">
        <v>4527</v>
      </c>
    </row>
    <row r="1520" spans="1:26">
      <c r="A1520" s="1">
        <v>44302</v>
      </c>
      <c r="B1520" s="2">
        <v>202104161360</v>
      </c>
      <c r="C1520" t="s">
        <v>18</v>
      </c>
      <c r="D1520" t="s">
        <v>5513</v>
      </c>
      <c r="E1520" t="s">
        <v>4529</v>
      </c>
      <c r="F1520" t="s">
        <v>19</v>
      </c>
      <c r="G1520" t="s">
        <v>1476</v>
      </c>
      <c r="H1520" s="3">
        <v>4714781021029</v>
      </c>
      <c r="I1520" t="s">
        <v>1308</v>
      </c>
      <c r="J1520" t="s">
        <v>1475</v>
      </c>
      <c r="K1520">
        <v>1</v>
      </c>
      <c r="L1520">
        <v>133</v>
      </c>
      <c r="N1520" t="s">
        <v>940</v>
      </c>
      <c r="P1520" s="6">
        <v>767</v>
      </c>
      <c r="Q1520" s="6" t="s">
        <v>1476</v>
      </c>
      <c r="R1520" s="6" t="s">
        <v>1477</v>
      </c>
      <c r="T1520" s="6">
        <v>912097</v>
      </c>
      <c r="U1520" s="6" t="s">
        <v>4530</v>
      </c>
      <c r="V1520" s="6" t="s">
        <v>4531</v>
      </c>
      <c r="W1520" s="6"/>
      <c r="X1520" s="6"/>
      <c r="Y1520" s="6"/>
      <c r="Z1520" t="s">
        <v>4527</v>
      </c>
    </row>
    <row r="1521" spans="1:26">
      <c r="A1521" s="1">
        <v>44302</v>
      </c>
      <c r="B1521" s="2">
        <v>202104161360</v>
      </c>
      <c r="C1521" t="s">
        <v>18</v>
      </c>
      <c r="D1521" t="s">
        <v>5513</v>
      </c>
      <c r="E1521" t="s">
        <v>4529</v>
      </c>
      <c r="F1521" t="s">
        <v>19</v>
      </c>
      <c r="G1521" t="s">
        <v>1476</v>
      </c>
      <c r="H1521" s="3">
        <v>4714781020800</v>
      </c>
      <c r="I1521" t="s">
        <v>859</v>
      </c>
      <c r="J1521" t="s">
        <v>425</v>
      </c>
      <c r="K1521">
        <v>1</v>
      </c>
      <c r="L1521">
        <v>128</v>
      </c>
      <c r="N1521" t="s">
        <v>1509</v>
      </c>
      <c r="P1521" s="6">
        <v>767</v>
      </c>
      <c r="Q1521" s="6" t="s">
        <v>1476</v>
      </c>
      <c r="R1521" s="6" t="s">
        <v>1477</v>
      </c>
      <c r="T1521" s="6">
        <v>912097</v>
      </c>
      <c r="U1521" s="6" t="s">
        <v>4530</v>
      </c>
      <c r="V1521" s="6" t="s">
        <v>4531</v>
      </c>
      <c r="W1521" s="6"/>
      <c r="X1521" s="6"/>
      <c r="Y1521" s="6"/>
      <c r="Z1521" t="s">
        <v>4527</v>
      </c>
    </row>
    <row r="1522" spans="1:26">
      <c r="A1522" s="1">
        <v>44302</v>
      </c>
      <c r="B1522" s="2">
        <v>202104161361</v>
      </c>
      <c r="C1522" t="s">
        <v>18</v>
      </c>
      <c r="D1522" t="s">
        <v>5514</v>
      </c>
      <c r="E1522" t="s">
        <v>4535</v>
      </c>
      <c r="F1522" t="s">
        <v>19</v>
      </c>
      <c r="G1522" t="s">
        <v>1476</v>
      </c>
      <c r="H1522" s="3">
        <v>4714781021005</v>
      </c>
      <c r="I1522" t="s">
        <v>1385</v>
      </c>
      <c r="J1522" t="s">
        <v>1475</v>
      </c>
      <c r="K1522">
        <v>1</v>
      </c>
      <c r="L1522">
        <v>114</v>
      </c>
      <c r="N1522" t="s">
        <v>167</v>
      </c>
      <c r="P1522" s="6">
        <v>1057</v>
      </c>
      <c r="Q1522" s="6" t="s">
        <v>1476</v>
      </c>
      <c r="R1522" s="6" t="s">
        <v>1477</v>
      </c>
      <c r="T1522" s="6">
        <v>996349</v>
      </c>
      <c r="U1522" s="6" t="s">
        <v>4536</v>
      </c>
      <c r="V1522" s="6" t="s">
        <v>4537</v>
      </c>
      <c r="W1522" s="6"/>
      <c r="X1522" s="6"/>
      <c r="Y1522" s="6"/>
      <c r="Z1522" t="s">
        <v>4533</v>
      </c>
    </row>
    <row r="1523" spans="1:26">
      <c r="A1523" s="1">
        <v>44302</v>
      </c>
      <c r="B1523" s="2">
        <v>202104161361</v>
      </c>
      <c r="C1523" t="s">
        <v>18</v>
      </c>
      <c r="D1523" t="s">
        <v>5514</v>
      </c>
      <c r="E1523" t="s">
        <v>4535</v>
      </c>
      <c r="F1523" t="s">
        <v>19</v>
      </c>
      <c r="G1523" t="s">
        <v>1476</v>
      </c>
      <c r="H1523" s="3">
        <v>4714781021012</v>
      </c>
      <c r="I1523" t="s">
        <v>1308</v>
      </c>
      <c r="J1523" t="s">
        <v>1475</v>
      </c>
      <c r="K1523">
        <v>1</v>
      </c>
      <c r="L1523">
        <v>114</v>
      </c>
      <c r="N1523" t="s">
        <v>168</v>
      </c>
      <c r="P1523" s="6">
        <v>1057</v>
      </c>
      <c r="Q1523" s="6" t="s">
        <v>1476</v>
      </c>
      <c r="R1523" s="6" t="s">
        <v>1477</v>
      </c>
      <c r="T1523" s="6">
        <v>996349</v>
      </c>
      <c r="U1523" s="6" t="s">
        <v>4536</v>
      </c>
      <c r="V1523" s="6" t="s">
        <v>4537</v>
      </c>
      <c r="W1523" s="6"/>
      <c r="X1523" s="6"/>
      <c r="Y1523" s="6"/>
      <c r="Z1523" t="s">
        <v>4533</v>
      </c>
    </row>
    <row r="1524" spans="1:26">
      <c r="A1524" s="1">
        <v>44302</v>
      </c>
      <c r="B1524" s="2">
        <v>202104161361</v>
      </c>
      <c r="C1524" t="s">
        <v>18</v>
      </c>
      <c r="D1524" t="s">
        <v>5514</v>
      </c>
      <c r="E1524" t="s">
        <v>4535</v>
      </c>
      <c r="F1524" t="s">
        <v>19</v>
      </c>
      <c r="G1524" t="s">
        <v>1476</v>
      </c>
      <c r="H1524" s="3">
        <v>4714781021029</v>
      </c>
      <c r="I1524" t="s">
        <v>1308</v>
      </c>
      <c r="J1524" t="s">
        <v>1475</v>
      </c>
      <c r="K1524">
        <v>1</v>
      </c>
      <c r="L1524">
        <v>115</v>
      </c>
      <c r="N1524" t="s">
        <v>169</v>
      </c>
      <c r="P1524" s="6">
        <v>1057</v>
      </c>
      <c r="Q1524" s="6" t="s">
        <v>1476</v>
      </c>
      <c r="R1524" s="6" t="s">
        <v>1477</v>
      </c>
      <c r="T1524" s="6">
        <v>996349</v>
      </c>
      <c r="U1524" s="6" t="s">
        <v>4536</v>
      </c>
      <c r="V1524" s="6" t="s">
        <v>4537</v>
      </c>
      <c r="W1524" s="6"/>
      <c r="X1524" s="6"/>
      <c r="Y1524" s="6"/>
      <c r="Z1524" t="s">
        <v>4533</v>
      </c>
    </row>
    <row r="1525" spans="1:26">
      <c r="A1525" s="1">
        <v>44302</v>
      </c>
      <c r="B1525" s="2">
        <v>202104161361</v>
      </c>
      <c r="C1525" t="s">
        <v>18</v>
      </c>
      <c r="D1525" t="s">
        <v>5514</v>
      </c>
      <c r="E1525" t="s">
        <v>4535</v>
      </c>
      <c r="F1525" t="s">
        <v>19</v>
      </c>
      <c r="G1525" t="s">
        <v>1476</v>
      </c>
      <c r="H1525" s="3">
        <v>4714781020466</v>
      </c>
      <c r="I1525" t="s">
        <v>1301</v>
      </c>
      <c r="J1525" t="s">
        <v>425</v>
      </c>
      <c r="K1525">
        <v>1</v>
      </c>
      <c r="L1525">
        <v>168</v>
      </c>
      <c r="N1525" t="s">
        <v>1981</v>
      </c>
      <c r="P1525" s="6">
        <v>1057</v>
      </c>
      <c r="Q1525" s="6" t="s">
        <v>1476</v>
      </c>
      <c r="R1525" s="6" t="s">
        <v>1477</v>
      </c>
      <c r="T1525" s="6">
        <v>996349</v>
      </c>
      <c r="U1525" s="6" t="s">
        <v>4536</v>
      </c>
      <c r="V1525" s="6" t="s">
        <v>4537</v>
      </c>
      <c r="W1525" s="6"/>
      <c r="X1525" s="6"/>
      <c r="Y1525" s="6"/>
      <c r="Z1525" t="s">
        <v>4533</v>
      </c>
    </row>
    <row r="1526" spans="1:26">
      <c r="A1526" s="1">
        <v>44302</v>
      </c>
      <c r="B1526" s="2">
        <v>202104161361</v>
      </c>
      <c r="C1526" t="s">
        <v>18</v>
      </c>
      <c r="D1526" t="s">
        <v>5514</v>
      </c>
      <c r="E1526" t="s">
        <v>4535</v>
      </c>
      <c r="F1526" t="s">
        <v>19</v>
      </c>
      <c r="G1526" t="s">
        <v>1476</v>
      </c>
      <c r="H1526" s="3">
        <v>4714781020800</v>
      </c>
      <c r="I1526" t="s">
        <v>859</v>
      </c>
      <c r="J1526" t="s">
        <v>425</v>
      </c>
      <c r="K1526">
        <v>2</v>
      </c>
      <c r="L1526">
        <v>256</v>
      </c>
      <c r="N1526" t="s">
        <v>1509</v>
      </c>
      <c r="P1526" s="6">
        <v>1057</v>
      </c>
      <c r="Q1526" s="6" t="s">
        <v>1476</v>
      </c>
      <c r="R1526" s="6" t="s">
        <v>1477</v>
      </c>
      <c r="T1526" s="6">
        <v>996349</v>
      </c>
      <c r="U1526" s="6" t="s">
        <v>4536</v>
      </c>
      <c r="V1526" s="6" t="s">
        <v>4537</v>
      </c>
      <c r="W1526" s="6"/>
      <c r="X1526" s="6"/>
      <c r="Y1526" s="6"/>
      <c r="Z1526" t="s">
        <v>4533</v>
      </c>
    </row>
    <row r="1527" spans="1:26">
      <c r="A1527" s="1">
        <v>44302</v>
      </c>
      <c r="B1527" s="2">
        <v>202104161361</v>
      </c>
      <c r="C1527" t="s">
        <v>18</v>
      </c>
      <c r="D1527" t="s">
        <v>5514</v>
      </c>
      <c r="E1527" t="s">
        <v>4535</v>
      </c>
      <c r="F1527" t="s">
        <v>19</v>
      </c>
      <c r="G1527" t="s">
        <v>1476</v>
      </c>
      <c r="H1527" s="3">
        <v>4714781020954</v>
      </c>
      <c r="I1527" t="s">
        <v>1468</v>
      </c>
      <c r="J1527" t="s">
        <v>425</v>
      </c>
      <c r="K1527">
        <v>2</v>
      </c>
      <c r="L1527">
        <v>290</v>
      </c>
      <c r="N1527" t="s">
        <v>1497</v>
      </c>
      <c r="P1527" s="6">
        <v>1057</v>
      </c>
      <c r="Q1527" s="6" t="s">
        <v>1476</v>
      </c>
      <c r="R1527" s="6" t="s">
        <v>1477</v>
      </c>
      <c r="T1527" s="6">
        <v>996349</v>
      </c>
      <c r="U1527" s="6" t="s">
        <v>4536</v>
      </c>
      <c r="V1527" s="6" t="s">
        <v>4537</v>
      </c>
      <c r="W1527" s="6"/>
      <c r="X1527" s="6"/>
      <c r="Y1527" s="6"/>
      <c r="Z1527" t="s">
        <v>4533</v>
      </c>
    </row>
    <row r="1528" spans="1:26">
      <c r="A1528" s="1">
        <v>44302</v>
      </c>
      <c r="B1528" s="2">
        <v>202104161361</v>
      </c>
      <c r="C1528" t="s">
        <v>18</v>
      </c>
      <c r="D1528" t="s">
        <v>5514</v>
      </c>
      <c r="E1528" t="s">
        <v>4535</v>
      </c>
      <c r="F1528" t="s">
        <v>19</v>
      </c>
      <c r="G1528" t="s">
        <v>1476</v>
      </c>
      <c r="H1528" s="3" t="s">
        <v>1740</v>
      </c>
      <c r="J1528" t="s">
        <v>425</v>
      </c>
      <c r="K1528">
        <v>1</v>
      </c>
      <c r="L1528">
        <v>0</v>
      </c>
      <c r="N1528" t="s">
        <v>1741</v>
      </c>
      <c r="P1528" s="6">
        <v>1057</v>
      </c>
      <c r="Q1528" s="6" t="s">
        <v>1476</v>
      </c>
      <c r="R1528" s="6" t="s">
        <v>1477</v>
      </c>
      <c r="T1528" s="6">
        <v>996349</v>
      </c>
      <c r="U1528" s="6" t="s">
        <v>4536</v>
      </c>
      <c r="V1528" s="6" t="s">
        <v>4537</v>
      </c>
      <c r="W1528" s="6"/>
      <c r="X1528" s="6"/>
      <c r="Y1528" s="6"/>
      <c r="Z1528" t="s">
        <v>4533</v>
      </c>
    </row>
    <row r="1529" spans="1:26">
      <c r="A1529" s="1">
        <v>44303</v>
      </c>
      <c r="B1529" s="2">
        <v>202104171362</v>
      </c>
      <c r="C1529" t="s">
        <v>18</v>
      </c>
      <c r="D1529" t="s">
        <v>5515</v>
      </c>
      <c r="E1529" t="s">
        <v>4541</v>
      </c>
      <c r="F1529" t="s">
        <v>19</v>
      </c>
      <c r="G1529" t="s">
        <v>1476</v>
      </c>
      <c r="H1529" s="3" t="s">
        <v>37</v>
      </c>
      <c r="I1529" t="s">
        <v>1049</v>
      </c>
      <c r="J1529" t="s">
        <v>1475</v>
      </c>
      <c r="K1529">
        <v>1</v>
      </c>
      <c r="L1529">
        <v>332</v>
      </c>
      <c r="N1529" t="s">
        <v>38</v>
      </c>
      <c r="P1529" s="6">
        <v>1196</v>
      </c>
      <c r="Q1529" s="6" t="s">
        <v>1476</v>
      </c>
      <c r="R1529" s="6" t="s">
        <v>1477</v>
      </c>
      <c r="T1529" s="6">
        <v>982292</v>
      </c>
      <c r="U1529" s="6" t="s">
        <v>4542</v>
      </c>
      <c r="V1529" s="6" t="s">
        <v>4543</v>
      </c>
      <c r="W1529" s="6"/>
      <c r="X1529" s="6"/>
      <c r="Y1529" s="6"/>
      <c r="Z1529" t="s">
        <v>4539</v>
      </c>
    </row>
    <row r="1530" spans="1:26">
      <c r="A1530" s="1">
        <v>44303</v>
      </c>
      <c r="B1530" s="2">
        <v>202104171362</v>
      </c>
      <c r="C1530" t="s">
        <v>18</v>
      </c>
      <c r="D1530" t="s">
        <v>5515</v>
      </c>
      <c r="E1530" t="s">
        <v>4541</v>
      </c>
      <c r="F1530" t="s">
        <v>19</v>
      </c>
      <c r="G1530" t="s">
        <v>1476</v>
      </c>
      <c r="H1530" s="3" t="s">
        <v>27</v>
      </c>
      <c r="I1530" t="s">
        <v>1885</v>
      </c>
      <c r="J1530" t="s">
        <v>1475</v>
      </c>
      <c r="K1530">
        <v>2</v>
      </c>
      <c r="L1530">
        <v>565</v>
      </c>
      <c r="N1530" t="s">
        <v>28</v>
      </c>
      <c r="P1530" s="6">
        <v>1196</v>
      </c>
      <c r="Q1530" s="6" t="s">
        <v>1476</v>
      </c>
      <c r="R1530" s="6" t="s">
        <v>1477</v>
      </c>
      <c r="T1530" s="6">
        <v>982292</v>
      </c>
      <c r="U1530" s="6" t="s">
        <v>4542</v>
      </c>
      <c r="V1530" s="6" t="s">
        <v>4543</v>
      </c>
      <c r="W1530" s="6"/>
      <c r="X1530" s="6"/>
      <c r="Y1530" s="6"/>
      <c r="Z1530" t="s">
        <v>4539</v>
      </c>
    </row>
    <row r="1531" spans="1:26">
      <c r="A1531" s="1">
        <v>44303</v>
      </c>
      <c r="B1531" s="2">
        <v>202104171362</v>
      </c>
      <c r="C1531" t="s">
        <v>18</v>
      </c>
      <c r="D1531" t="s">
        <v>5515</v>
      </c>
      <c r="E1531" t="s">
        <v>4541</v>
      </c>
      <c r="F1531" t="s">
        <v>19</v>
      </c>
      <c r="G1531" t="s">
        <v>1476</v>
      </c>
      <c r="H1531" s="3">
        <v>4714781021715</v>
      </c>
      <c r="I1531" t="s">
        <v>1813</v>
      </c>
      <c r="J1531" t="s">
        <v>425</v>
      </c>
      <c r="K1531">
        <v>1</v>
      </c>
      <c r="L1531">
        <v>299</v>
      </c>
      <c r="N1531" t="s">
        <v>2415</v>
      </c>
      <c r="P1531" s="6">
        <v>1196</v>
      </c>
      <c r="Q1531" s="6" t="s">
        <v>1476</v>
      </c>
      <c r="R1531" s="6" t="s">
        <v>1477</v>
      </c>
      <c r="T1531" s="6">
        <v>982292</v>
      </c>
      <c r="U1531" s="6" t="s">
        <v>4542</v>
      </c>
      <c r="V1531" s="6" t="s">
        <v>4543</v>
      </c>
      <c r="W1531" s="6"/>
      <c r="X1531" s="6"/>
      <c r="Y1531" s="6"/>
      <c r="Z1531" t="s">
        <v>4539</v>
      </c>
    </row>
    <row r="1532" spans="1:26">
      <c r="A1532" s="1">
        <v>44303</v>
      </c>
      <c r="B1532" s="2">
        <v>202104171362</v>
      </c>
      <c r="C1532" t="s">
        <v>18</v>
      </c>
      <c r="D1532" t="s">
        <v>5515</v>
      </c>
      <c r="E1532" t="s">
        <v>4541</v>
      </c>
      <c r="F1532" t="s">
        <v>19</v>
      </c>
      <c r="G1532" t="s">
        <v>1476</v>
      </c>
      <c r="H1532" s="3" t="s">
        <v>1740</v>
      </c>
      <c r="J1532" t="s">
        <v>425</v>
      </c>
      <c r="K1532">
        <v>1</v>
      </c>
      <c r="L1532">
        <v>0</v>
      </c>
      <c r="N1532" t="s">
        <v>1741</v>
      </c>
      <c r="P1532" s="6">
        <v>1196</v>
      </c>
      <c r="Q1532" s="6" t="s">
        <v>1476</v>
      </c>
      <c r="R1532" s="6" t="s">
        <v>1477</v>
      </c>
      <c r="T1532" s="6">
        <v>982292</v>
      </c>
      <c r="U1532" s="6" t="s">
        <v>4542</v>
      </c>
      <c r="V1532" s="6" t="s">
        <v>4543</v>
      </c>
      <c r="W1532" s="6"/>
      <c r="X1532" s="6"/>
      <c r="Y1532" s="6"/>
      <c r="Z1532" t="s">
        <v>4539</v>
      </c>
    </row>
    <row r="1533" spans="1:26">
      <c r="A1533" s="1">
        <v>44303</v>
      </c>
      <c r="B1533" s="2">
        <v>202104171363</v>
      </c>
      <c r="C1533" t="s">
        <v>18</v>
      </c>
      <c r="D1533" t="s">
        <v>5516</v>
      </c>
      <c r="E1533" t="s">
        <v>4547</v>
      </c>
      <c r="F1533" t="s">
        <v>19</v>
      </c>
      <c r="G1533" t="s">
        <v>1476</v>
      </c>
      <c r="H1533" s="3" t="s">
        <v>90</v>
      </c>
      <c r="I1533" t="s">
        <v>1467</v>
      </c>
      <c r="J1533" t="s">
        <v>1475</v>
      </c>
      <c r="K1533">
        <v>3</v>
      </c>
      <c r="L1533">
        <v>150</v>
      </c>
      <c r="N1533" t="s">
        <v>282</v>
      </c>
      <c r="P1533" s="6">
        <v>792</v>
      </c>
      <c r="Q1533" s="6" t="s">
        <v>1476</v>
      </c>
      <c r="R1533" s="6" t="s">
        <v>1477</v>
      </c>
      <c r="T1533" s="6">
        <v>215183</v>
      </c>
      <c r="U1533" s="6" t="s">
        <v>4548</v>
      </c>
      <c r="V1533" s="6" t="s">
        <v>4549</v>
      </c>
      <c r="W1533" s="6"/>
      <c r="X1533" s="6"/>
      <c r="Y1533" s="6"/>
      <c r="Z1533" t="s">
        <v>4545</v>
      </c>
    </row>
    <row r="1534" spans="1:26">
      <c r="A1534" s="1">
        <v>44303</v>
      </c>
      <c r="B1534" s="2">
        <v>202104171363</v>
      </c>
      <c r="C1534" t="s">
        <v>18</v>
      </c>
      <c r="D1534" t="s">
        <v>5516</v>
      </c>
      <c r="E1534" t="s">
        <v>4547</v>
      </c>
      <c r="F1534" t="s">
        <v>19</v>
      </c>
      <c r="G1534" t="s">
        <v>1476</v>
      </c>
      <c r="H1534" s="3" t="s">
        <v>92</v>
      </c>
      <c r="I1534" t="s">
        <v>135</v>
      </c>
      <c r="J1534" t="s">
        <v>1475</v>
      </c>
      <c r="K1534">
        <v>3</v>
      </c>
      <c r="L1534">
        <v>150</v>
      </c>
      <c r="N1534" t="s">
        <v>195</v>
      </c>
      <c r="P1534" s="6">
        <v>792</v>
      </c>
      <c r="Q1534" s="6" t="s">
        <v>1476</v>
      </c>
      <c r="R1534" s="6" t="s">
        <v>1477</v>
      </c>
      <c r="T1534" s="6">
        <v>215183</v>
      </c>
      <c r="U1534" s="6" t="s">
        <v>4548</v>
      </c>
      <c r="V1534" s="6" t="s">
        <v>4549</v>
      </c>
      <c r="W1534" s="6"/>
      <c r="X1534" s="6"/>
      <c r="Y1534" s="6"/>
      <c r="Z1534" t="s">
        <v>4545</v>
      </c>
    </row>
    <row r="1535" spans="1:26">
      <c r="A1535" s="1">
        <v>44303</v>
      </c>
      <c r="B1535" s="2">
        <v>202104171363</v>
      </c>
      <c r="C1535" t="s">
        <v>18</v>
      </c>
      <c r="D1535" t="s">
        <v>5516</v>
      </c>
      <c r="E1535" t="s">
        <v>4547</v>
      </c>
      <c r="F1535" t="s">
        <v>19</v>
      </c>
      <c r="G1535" t="s">
        <v>1476</v>
      </c>
      <c r="H1535" s="3">
        <v>4714781024730</v>
      </c>
      <c r="I1535" t="s">
        <v>1885</v>
      </c>
      <c r="J1535" t="s">
        <v>425</v>
      </c>
      <c r="K1535">
        <v>1</v>
      </c>
      <c r="L1535">
        <v>299</v>
      </c>
      <c r="N1535" t="s">
        <v>1500</v>
      </c>
      <c r="P1535" s="6">
        <v>792</v>
      </c>
      <c r="Q1535" s="6" t="s">
        <v>1476</v>
      </c>
      <c r="R1535" s="6" t="s">
        <v>1477</v>
      </c>
      <c r="T1535" s="6">
        <v>215183</v>
      </c>
      <c r="U1535" s="6" t="s">
        <v>4548</v>
      </c>
      <c r="V1535" s="6" t="s">
        <v>4549</v>
      </c>
      <c r="W1535" s="6"/>
      <c r="X1535" s="6"/>
      <c r="Y1535" s="6"/>
      <c r="Z1535" t="s">
        <v>4545</v>
      </c>
    </row>
    <row r="1536" spans="1:26">
      <c r="A1536" s="1">
        <v>44303</v>
      </c>
      <c r="B1536" s="2">
        <v>202104171363</v>
      </c>
      <c r="C1536" t="s">
        <v>18</v>
      </c>
      <c r="D1536" t="s">
        <v>5516</v>
      </c>
      <c r="E1536" t="s">
        <v>4547</v>
      </c>
      <c r="F1536" t="s">
        <v>19</v>
      </c>
      <c r="G1536" t="s">
        <v>1476</v>
      </c>
      <c r="H1536" s="3">
        <v>4714781021234</v>
      </c>
      <c r="I1536" t="s">
        <v>1385</v>
      </c>
      <c r="J1536" t="s">
        <v>425</v>
      </c>
      <c r="K1536">
        <v>1</v>
      </c>
      <c r="L1536">
        <v>69</v>
      </c>
      <c r="N1536" t="s">
        <v>2412</v>
      </c>
      <c r="P1536" s="6">
        <v>792</v>
      </c>
      <c r="Q1536" s="6" t="s">
        <v>1476</v>
      </c>
      <c r="R1536" s="6" t="s">
        <v>1477</v>
      </c>
      <c r="T1536" s="6">
        <v>215183</v>
      </c>
      <c r="U1536" s="6" t="s">
        <v>4548</v>
      </c>
      <c r="V1536" s="6" t="s">
        <v>4549</v>
      </c>
      <c r="W1536" s="6"/>
      <c r="X1536" s="6"/>
      <c r="Y1536" s="6"/>
      <c r="Z1536" t="s">
        <v>4545</v>
      </c>
    </row>
    <row r="1537" spans="1:26">
      <c r="A1537" s="1">
        <v>44303</v>
      </c>
      <c r="B1537" s="2">
        <v>202104171363</v>
      </c>
      <c r="C1537" t="s">
        <v>18</v>
      </c>
      <c r="D1537" t="s">
        <v>5516</v>
      </c>
      <c r="E1537" t="s">
        <v>4547</v>
      </c>
      <c r="F1537" t="s">
        <v>19</v>
      </c>
      <c r="G1537" t="s">
        <v>1476</v>
      </c>
      <c r="H1537" s="3">
        <v>4714781021241</v>
      </c>
      <c r="I1537" t="s">
        <v>859</v>
      </c>
      <c r="J1537" t="s">
        <v>425</v>
      </c>
      <c r="K1537">
        <v>1</v>
      </c>
      <c r="L1537">
        <v>59</v>
      </c>
      <c r="N1537" t="s">
        <v>2417</v>
      </c>
      <c r="P1537" s="6">
        <v>792</v>
      </c>
      <c r="Q1537" s="6" t="s">
        <v>1476</v>
      </c>
      <c r="R1537" s="6" t="s">
        <v>1477</v>
      </c>
      <c r="T1537" s="6">
        <v>215183</v>
      </c>
      <c r="U1537" s="6" t="s">
        <v>4548</v>
      </c>
      <c r="V1537" s="6" t="s">
        <v>4549</v>
      </c>
      <c r="W1537" s="6"/>
      <c r="X1537" s="6"/>
      <c r="Y1537" s="6"/>
      <c r="Z1537" t="s">
        <v>4545</v>
      </c>
    </row>
    <row r="1538" spans="1:26">
      <c r="A1538" s="1">
        <v>44303</v>
      </c>
      <c r="B1538" s="2">
        <v>202104171363</v>
      </c>
      <c r="C1538" t="s">
        <v>18</v>
      </c>
      <c r="D1538" t="s">
        <v>5516</v>
      </c>
      <c r="E1538" t="s">
        <v>4547</v>
      </c>
      <c r="F1538" t="s">
        <v>19</v>
      </c>
      <c r="G1538" t="s">
        <v>1476</v>
      </c>
      <c r="H1538" s="3" t="s">
        <v>1474</v>
      </c>
      <c r="J1538" t="s">
        <v>1475</v>
      </c>
      <c r="K1538">
        <v>1</v>
      </c>
      <c r="L1538">
        <v>65</v>
      </c>
      <c r="P1538" s="6"/>
      <c r="Q1538" s="6"/>
      <c r="R1538" s="6"/>
      <c r="T1538" s="6"/>
      <c r="U1538" s="6"/>
      <c r="V1538" s="6"/>
      <c r="W1538" s="6"/>
      <c r="X1538" s="6"/>
      <c r="Y1538" s="6"/>
      <c r="Z1538"/>
    </row>
    <row r="1539" spans="1:26">
      <c r="A1539" s="1">
        <v>44303</v>
      </c>
      <c r="B1539" s="2">
        <v>202104171364</v>
      </c>
      <c r="C1539" t="s">
        <v>18</v>
      </c>
      <c r="D1539" t="s">
        <v>5517</v>
      </c>
      <c r="E1539" t="s">
        <v>4553</v>
      </c>
      <c r="F1539" t="s">
        <v>19</v>
      </c>
      <c r="G1539" t="s">
        <v>1476</v>
      </c>
      <c r="H1539" s="3">
        <v>4714781020541</v>
      </c>
      <c r="I1539" t="s">
        <v>1169</v>
      </c>
      <c r="J1539" t="s">
        <v>425</v>
      </c>
      <c r="K1539">
        <v>2</v>
      </c>
      <c r="L1539">
        <v>600</v>
      </c>
      <c r="N1539" t="s">
        <v>1493</v>
      </c>
      <c r="P1539" s="6">
        <v>665</v>
      </c>
      <c r="Q1539" s="6" t="s">
        <v>1476</v>
      </c>
      <c r="R1539" s="6" t="s">
        <v>1477</v>
      </c>
      <c r="T1539" s="6">
        <v>174187</v>
      </c>
      <c r="U1539" s="6" t="s">
        <v>4554</v>
      </c>
      <c r="V1539" s="6" t="s">
        <v>4555</v>
      </c>
      <c r="W1539" s="6"/>
      <c r="X1539" s="6"/>
      <c r="Y1539" s="6"/>
      <c r="Z1539" t="s">
        <v>4551</v>
      </c>
    </row>
    <row r="1540" spans="1:26">
      <c r="A1540" s="1">
        <v>44303</v>
      </c>
      <c r="B1540" s="2">
        <v>202104171364</v>
      </c>
      <c r="C1540" t="s">
        <v>18</v>
      </c>
      <c r="D1540" t="s">
        <v>5517</v>
      </c>
      <c r="E1540" t="s">
        <v>4553</v>
      </c>
      <c r="F1540" t="s">
        <v>19</v>
      </c>
      <c r="G1540" t="s">
        <v>1476</v>
      </c>
      <c r="H1540" s="3" t="s">
        <v>1474</v>
      </c>
      <c r="J1540" t="s">
        <v>1475</v>
      </c>
      <c r="K1540">
        <v>1</v>
      </c>
      <c r="L1540">
        <v>65</v>
      </c>
      <c r="P1540" s="6"/>
      <c r="Q1540" s="6"/>
      <c r="R1540" s="6"/>
      <c r="T1540" s="6"/>
      <c r="U1540" s="6"/>
      <c r="V1540" s="6"/>
      <c r="W1540" s="6"/>
      <c r="X1540" s="6"/>
      <c r="Y1540" s="6"/>
      <c r="Z1540"/>
    </row>
    <row r="1541" spans="1:26">
      <c r="A1541" s="1">
        <v>44303</v>
      </c>
      <c r="B1541" s="2">
        <v>202104171365</v>
      </c>
      <c r="C1541" t="s">
        <v>18</v>
      </c>
      <c r="D1541" t="s">
        <v>5518</v>
      </c>
      <c r="E1541" t="s">
        <v>4559</v>
      </c>
      <c r="F1541" t="s">
        <v>19</v>
      </c>
      <c r="G1541" t="s">
        <v>1476</v>
      </c>
      <c r="H1541" s="3">
        <v>4714781024730</v>
      </c>
      <c r="I1541" t="s">
        <v>1885</v>
      </c>
      <c r="J1541" t="s">
        <v>425</v>
      </c>
      <c r="K1541">
        <v>1</v>
      </c>
      <c r="L1541">
        <v>299</v>
      </c>
      <c r="N1541" t="s">
        <v>1500</v>
      </c>
      <c r="P1541" s="6">
        <v>747</v>
      </c>
      <c r="Q1541" s="6" t="s">
        <v>1476</v>
      </c>
      <c r="R1541" s="6" t="s">
        <v>1477</v>
      </c>
      <c r="T1541" s="6">
        <v>122692</v>
      </c>
      <c r="U1541" s="6" t="s">
        <v>4560</v>
      </c>
      <c r="V1541" s="6" t="s">
        <v>4561</v>
      </c>
      <c r="W1541" s="6"/>
      <c r="X1541" s="6"/>
      <c r="Y1541" s="6"/>
      <c r="Z1541" t="s">
        <v>4557</v>
      </c>
    </row>
    <row r="1542" spans="1:26">
      <c r="A1542" s="1">
        <v>44303</v>
      </c>
      <c r="B1542" s="2">
        <v>202104171365</v>
      </c>
      <c r="C1542" t="s">
        <v>18</v>
      </c>
      <c r="D1542" t="s">
        <v>5518</v>
      </c>
      <c r="E1542" t="s">
        <v>4559</v>
      </c>
      <c r="F1542" t="s">
        <v>19</v>
      </c>
      <c r="G1542" t="s">
        <v>1476</v>
      </c>
      <c r="H1542" s="3">
        <v>4714781024723</v>
      </c>
      <c r="I1542" t="s">
        <v>1301</v>
      </c>
      <c r="J1542" t="s">
        <v>425</v>
      </c>
      <c r="K1542">
        <v>1</v>
      </c>
      <c r="L1542">
        <v>299</v>
      </c>
      <c r="N1542" t="s">
        <v>1525</v>
      </c>
      <c r="P1542" s="6">
        <v>747</v>
      </c>
      <c r="Q1542" s="6" t="s">
        <v>1476</v>
      </c>
      <c r="R1542" s="6" t="s">
        <v>1477</v>
      </c>
      <c r="T1542" s="6">
        <v>122692</v>
      </c>
      <c r="U1542" s="6" t="s">
        <v>4560</v>
      </c>
      <c r="V1542" s="6" t="s">
        <v>4561</v>
      </c>
      <c r="W1542" s="6"/>
      <c r="X1542" s="6"/>
      <c r="Y1542" s="6"/>
      <c r="Z1542" t="s">
        <v>4557</v>
      </c>
    </row>
    <row r="1543" spans="1:26">
      <c r="A1543" s="1">
        <v>44303</v>
      </c>
      <c r="B1543" s="2">
        <v>202104171365</v>
      </c>
      <c r="C1543" t="s">
        <v>18</v>
      </c>
      <c r="D1543" t="s">
        <v>5518</v>
      </c>
      <c r="E1543" t="s">
        <v>4559</v>
      </c>
      <c r="F1543" t="s">
        <v>19</v>
      </c>
      <c r="G1543" t="s">
        <v>1476</v>
      </c>
      <c r="H1543" s="3">
        <v>4714781021005</v>
      </c>
      <c r="I1543" t="s">
        <v>1385</v>
      </c>
      <c r="J1543" t="s">
        <v>425</v>
      </c>
      <c r="K1543">
        <v>1</v>
      </c>
      <c r="L1543">
        <v>149</v>
      </c>
      <c r="N1543" t="s">
        <v>1502</v>
      </c>
      <c r="P1543" s="6">
        <v>747</v>
      </c>
      <c r="Q1543" s="6" t="s">
        <v>1476</v>
      </c>
      <c r="R1543" s="6" t="s">
        <v>1477</v>
      </c>
      <c r="T1543" s="6">
        <v>122692</v>
      </c>
      <c r="U1543" s="6" t="s">
        <v>4560</v>
      </c>
      <c r="V1543" s="6" t="s">
        <v>4561</v>
      </c>
      <c r="W1543" s="6"/>
      <c r="X1543" s="6"/>
      <c r="Y1543" s="6"/>
      <c r="Z1543" t="s">
        <v>4557</v>
      </c>
    </row>
    <row r="1544" spans="1:26">
      <c r="A1544" s="1">
        <v>44303</v>
      </c>
      <c r="B1544" s="2">
        <v>202104171366</v>
      </c>
      <c r="C1544" t="s">
        <v>18</v>
      </c>
      <c r="D1544" t="s">
        <v>5519</v>
      </c>
      <c r="E1544" t="s">
        <v>4565</v>
      </c>
      <c r="F1544" t="s">
        <v>19</v>
      </c>
      <c r="G1544" t="s">
        <v>1476</v>
      </c>
      <c r="H1544" s="3" t="s">
        <v>37</v>
      </c>
      <c r="I1544" t="s">
        <v>1049</v>
      </c>
      <c r="J1544" t="s">
        <v>1475</v>
      </c>
      <c r="K1544">
        <v>1</v>
      </c>
      <c r="L1544">
        <v>355</v>
      </c>
      <c r="N1544" t="s">
        <v>38</v>
      </c>
      <c r="P1544" s="6">
        <v>960</v>
      </c>
      <c r="Q1544" s="6" t="s">
        <v>1476</v>
      </c>
      <c r="R1544" s="6" t="s">
        <v>1477</v>
      </c>
      <c r="T1544" s="6">
        <v>875141</v>
      </c>
      <c r="U1544" s="6" t="s">
        <v>4566</v>
      </c>
      <c r="V1544" s="6" t="s">
        <v>4567</v>
      </c>
      <c r="W1544" s="6"/>
      <c r="X1544" s="6"/>
      <c r="Y1544" s="6"/>
      <c r="Z1544" t="s">
        <v>4563</v>
      </c>
    </row>
    <row r="1545" spans="1:26">
      <c r="A1545" s="1">
        <v>44303</v>
      </c>
      <c r="B1545" s="2">
        <v>202104171366</v>
      </c>
      <c r="C1545" t="s">
        <v>18</v>
      </c>
      <c r="D1545" t="s">
        <v>5519</v>
      </c>
      <c r="E1545" t="s">
        <v>4565</v>
      </c>
      <c r="F1545" t="s">
        <v>19</v>
      </c>
      <c r="G1545" t="s">
        <v>1476</v>
      </c>
      <c r="H1545" s="3" t="s">
        <v>27</v>
      </c>
      <c r="I1545" t="s">
        <v>1885</v>
      </c>
      <c r="J1545" t="s">
        <v>1475</v>
      </c>
      <c r="K1545">
        <v>2</v>
      </c>
      <c r="L1545">
        <v>605</v>
      </c>
      <c r="N1545" t="s">
        <v>28</v>
      </c>
      <c r="P1545" s="6">
        <v>960</v>
      </c>
      <c r="Q1545" s="6" t="s">
        <v>1476</v>
      </c>
      <c r="R1545" s="6" t="s">
        <v>1477</v>
      </c>
      <c r="T1545" s="6">
        <v>875141</v>
      </c>
      <c r="U1545" s="6" t="s">
        <v>4566</v>
      </c>
      <c r="V1545" s="6" t="s">
        <v>4567</v>
      </c>
      <c r="W1545" s="6"/>
      <c r="X1545" s="6"/>
      <c r="Y1545" s="6"/>
      <c r="Z1545" t="s">
        <v>4563</v>
      </c>
    </row>
    <row r="1546" spans="1:26">
      <c r="A1546" s="1">
        <v>44303</v>
      </c>
      <c r="B1546" s="2">
        <v>202104171367</v>
      </c>
      <c r="C1546" t="s">
        <v>18</v>
      </c>
      <c r="D1546" t="s">
        <v>5520</v>
      </c>
      <c r="E1546" t="s">
        <v>4571</v>
      </c>
      <c r="F1546" t="s">
        <v>19</v>
      </c>
      <c r="G1546" t="s">
        <v>1476</v>
      </c>
      <c r="H1546" s="3">
        <v>4714781021012</v>
      </c>
      <c r="I1546" t="s">
        <v>1308</v>
      </c>
      <c r="J1546" t="s">
        <v>1475</v>
      </c>
      <c r="K1546">
        <v>2</v>
      </c>
      <c r="L1546">
        <v>266</v>
      </c>
      <c r="N1546" t="s">
        <v>939</v>
      </c>
      <c r="P1546" s="6">
        <v>771</v>
      </c>
      <c r="Q1546" s="6" t="s">
        <v>1476</v>
      </c>
      <c r="R1546" s="6" t="s">
        <v>1477</v>
      </c>
      <c r="T1546" s="6">
        <v>970266</v>
      </c>
      <c r="U1546" s="6" t="s">
        <v>4572</v>
      </c>
      <c r="V1546" s="6" t="s">
        <v>4573</v>
      </c>
      <c r="W1546" s="6"/>
      <c r="X1546" s="6"/>
      <c r="Y1546" s="6"/>
      <c r="Z1546" t="s">
        <v>4569</v>
      </c>
    </row>
    <row r="1547" spans="1:26">
      <c r="A1547" s="1">
        <v>44303</v>
      </c>
      <c r="B1547" s="2">
        <v>202104171367</v>
      </c>
      <c r="C1547" t="s">
        <v>18</v>
      </c>
      <c r="D1547" t="s">
        <v>5520</v>
      </c>
      <c r="E1547" t="s">
        <v>4571</v>
      </c>
      <c r="F1547" t="s">
        <v>19</v>
      </c>
      <c r="G1547" t="s">
        <v>1476</v>
      </c>
      <c r="H1547" s="3" t="s">
        <v>420</v>
      </c>
      <c r="I1547" t="s">
        <v>1385</v>
      </c>
      <c r="J1547" t="s">
        <v>1475</v>
      </c>
      <c r="K1547">
        <v>1</v>
      </c>
      <c r="L1547">
        <v>133</v>
      </c>
      <c r="N1547" t="s">
        <v>941</v>
      </c>
      <c r="P1547" s="6">
        <v>771</v>
      </c>
      <c r="Q1547" s="6" t="s">
        <v>1476</v>
      </c>
      <c r="R1547" s="6" t="s">
        <v>1477</v>
      </c>
      <c r="T1547" s="6">
        <v>970266</v>
      </c>
      <c r="U1547" s="6" t="s">
        <v>4572</v>
      </c>
      <c r="V1547" s="6" t="s">
        <v>4573</v>
      </c>
      <c r="W1547" s="6"/>
      <c r="X1547" s="6"/>
      <c r="Y1547" s="6"/>
      <c r="Z1547" t="s">
        <v>4569</v>
      </c>
    </row>
    <row r="1548" spans="1:26">
      <c r="A1548" s="1">
        <v>44303</v>
      </c>
      <c r="B1548" s="2">
        <v>202104171367</v>
      </c>
      <c r="C1548" t="s">
        <v>18</v>
      </c>
      <c r="D1548" t="s">
        <v>5520</v>
      </c>
      <c r="E1548" t="s">
        <v>4571</v>
      </c>
      <c r="F1548" t="s">
        <v>19</v>
      </c>
      <c r="G1548" t="s">
        <v>1476</v>
      </c>
      <c r="H1548" s="3">
        <v>4714781021050</v>
      </c>
      <c r="I1548" t="s">
        <v>148</v>
      </c>
      <c r="J1548" t="s">
        <v>425</v>
      </c>
      <c r="K1548">
        <v>1</v>
      </c>
      <c r="L1548">
        <v>99</v>
      </c>
      <c r="N1548" t="s">
        <v>2028</v>
      </c>
      <c r="P1548" s="6">
        <v>771</v>
      </c>
      <c r="Q1548" s="6" t="s">
        <v>1476</v>
      </c>
      <c r="R1548" s="6" t="s">
        <v>1477</v>
      </c>
      <c r="T1548" s="6">
        <v>970266</v>
      </c>
      <c r="U1548" s="6" t="s">
        <v>4572</v>
      </c>
      <c r="V1548" s="6" t="s">
        <v>4573</v>
      </c>
      <c r="W1548" s="6"/>
      <c r="X1548" s="6"/>
      <c r="Y1548" s="6"/>
      <c r="Z1548" t="s">
        <v>4569</v>
      </c>
    </row>
    <row r="1549" spans="1:26">
      <c r="A1549" s="1">
        <v>44303</v>
      </c>
      <c r="B1549" s="2">
        <v>202104171367</v>
      </c>
      <c r="C1549" t="s">
        <v>18</v>
      </c>
      <c r="D1549" t="s">
        <v>5520</v>
      </c>
      <c r="E1549" t="s">
        <v>4571</v>
      </c>
      <c r="F1549" t="s">
        <v>19</v>
      </c>
      <c r="G1549" t="s">
        <v>1476</v>
      </c>
      <c r="H1549" s="3">
        <v>4714781021005</v>
      </c>
      <c r="I1549" t="s">
        <v>1385</v>
      </c>
      <c r="J1549" t="s">
        <v>425</v>
      </c>
      <c r="K1549">
        <v>1</v>
      </c>
      <c r="L1549">
        <v>149</v>
      </c>
      <c r="N1549" t="s">
        <v>1502</v>
      </c>
      <c r="P1549" s="6">
        <v>771</v>
      </c>
      <c r="Q1549" s="6" t="s">
        <v>1476</v>
      </c>
      <c r="R1549" s="6" t="s">
        <v>1477</v>
      </c>
      <c r="T1549" s="6">
        <v>970266</v>
      </c>
      <c r="U1549" s="6" t="s">
        <v>4572</v>
      </c>
      <c r="V1549" s="6" t="s">
        <v>4573</v>
      </c>
      <c r="W1549" s="6"/>
      <c r="X1549" s="6"/>
      <c r="Y1549" s="6"/>
      <c r="Z1549" t="s">
        <v>4569</v>
      </c>
    </row>
    <row r="1550" spans="1:26">
      <c r="A1550" s="1">
        <v>44303</v>
      </c>
      <c r="B1550" s="2">
        <v>202104171367</v>
      </c>
      <c r="C1550" t="s">
        <v>18</v>
      </c>
      <c r="D1550" t="s">
        <v>5520</v>
      </c>
      <c r="E1550" t="s">
        <v>4571</v>
      </c>
      <c r="F1550" t="s">
        <v>19</v>
      </c>
      <c r="G1550" t="s">
        <v>1476</v>
      </c>
      <c r="H1550" s="3">
        <v>4714781021227</v>
      </c>
      <c r="I1550" t="s">
        <v>859</v>
      </c>
      <c r="J1550" t="s">
        <v>425</v>
      </c>
      <c r="K1550">
        <v>1</v>
      </c>
      <c r="L1550">
        <v>59</v>
      </c>
      <c r="N1550" t="s">
        <v>2465</v>
      </c>
      <c r="P1550" s="6">
        <v>771</v>
      </c>
      <c r="Q1550" s="6" t="s">
        <v>1476</v>
      </c>
      <c r="R1550" s="6" t="s">
        <v>1477</v>
      </c>
      <c r="T1550" s="6">
        <v>970266</v>
      </c>
      <c r="U1550" s="6" t="s">
        <v>4572</v>
      </c>
      <c r="V1550" s="6" t="s">
        <v>4573</v>
      </c>
      <c r="W1550" s="6"/>
      <c r="X1550" s="6"/>
      <c r="Y1550" s="6"/>
      <c r="Z1550" t="s">
        <v>4569</v>
      </c>
    </row>
    <row r="1551" spans="1:26">
      <c r="A1551" s="1">
        <v>44303</v>
      </c>
      <c r="B1551" s="2">
        <v>202104171367</v>
      </c>
      <c r="C1551" t="s">
        <v>18</v>
      </c>
      <c r="D1551" t="s">
        <v>5520</v>
      </c>
      <c r="E1551" t="s">
        <v>4571</v>
      </c>
      <c r="F1551" t="s">
        <v>19</v>
      </c>
      <c r="G1551" t="s">
        <v>1476</v>
      </c>
      <c r="H1551" s="3" t="s">
        <v>1474</v>
      </c>
      <c r="J1551" t="s">
        <v>1475</v>
      </c>
      <c r="K1551">
        <v>1</v>
      </c>
      <c r="L1551">
        <v>65</v>
      </c>
      <c r="P1551" s="6"/>
      <c r="Q1551" s="6"/>
      <c r="R1551" s="6"/>
      <c r="T1551" s="6"/>
      <c r="U1551" s="6"/>
      <c r="V1551" s="6"/>
      <c r="W1551" s="6"/>
      <c r="X1551" s="6"/>
      <c r="Y1551" s="6"/>
      <c r="Z1551"/>
    </row>
    <row r="1552" spans="1:26">
      <c r="A1552" s="1">
        <v>44303</v>
      </c>
      <c r="B1552" s="2">
        <v>202104171368</v>
      </c>
      <c r="C1552" t="s">
        <v>18</v>
      </c>
      <c r="D1552" t="s">
        <v>5521</v>
      </c>
      <c r="E1552" t="s">
        <v>4577</v>
      </c>
      <c r="F1552" t="s">
        <v>19</v>
      </c>
      <c r="G1552" t="s">
        <v>1476</v>
      </c>
      <c r="H1552" s="3">
        <v>4714781021463</v>
      </c>
      <c r="I1552" t="s">
        <v>1301</v>
      </c>
      <c r="J1552" t="s">
        <v>425</v>
      </c>
      <c r="K1552">
        <v>1</v>
      </c>
      <c r="L1552">
        <v>120</v>
      </c>
      <c r="N1552" t="s">
        <v>3102</v>
      </c>
      <c r="P1552" s="6">
        <v>866</v>
      </c>
      <c r="Q1552" s="6" t="s">
        <v>1476</v>
      </c>
      <c r="R1552" s="6" t="s">
        <v>1477</v>
      </c>
      <c r="T1552" s="6">
        <v>208129</v>
      </c>
      <c r="U1552" s="6" t="s">
        <v>4578</v>
      </c>
      <c r="V1552" s="6" t="s">
        <v>4579</v>
      </c>
      <c r="W1552" s="6"/>
      <c r="X1552" s="6"/>
      <c r="Y1552" s="6"/>
      <c r="Z1552" t="s">
        <v>4575</v>
      </c>
    </row>
    <row r="1553" spans="1:26">
      <c r="A1553" s="1">
        <v>44303</v>
      </c>
      <c r="B1553" s="2">
        <v>202104171368</v>
      </c>
      <c r="C1553" t="s">
        <v>18</v>
      </c>
      <c r="D1553" t="s">
        <v>5521</v>
      </c>
      <c r="E1553" t="s">
        <v>4577</v>
      </c>
      <c r="F1553" t="s">
        <v>19</v>
      </c>
      <c r="G1553" t="s">
        <v>1476</v>
      </c>
      <c r="H1553" s="3">
        <v>4714781020954</v>
      </c>
      <c r="I1553" t="s">
        <v>1468</v>
      </c>
      <c r="J1553" t="s">
        <v>425</v>
      </c>
      <c r="K1553">
        <v>1</v>
      </c>
      <c r="L1553">
        <v>149</v>
      </c>
      <c r="N1553" t="s">
        <v>1523</v>
      </c>
      <c r="P1553" s="6">
        <v>866</v>
      </c>
      <c r="Q1553" s="6" t="s">
        <v>1476</v>
      </c>
      <c r="R1553" s="6" t="s">
        <v>1477</v>
      </c>
      <c r="T1553" s="6">
        <v>208129</v>
      </c>
      <c r="U1553" s="6" t="s">
        <v>4578</v>
      </c>
      <c r="V1553" s="6" t="s">
        <v>4579</v>
      </c>
      <c r="W1553" s="6"/>
      <c r="X1553" s="6"/>
      <c r="Y1553" s="6"/>
      <c r="Z1553" t="s">
        <v>4575</v>
      </c>
    </row>
    <row r="1554" spans="1:26">
      <c r="A1554" s="1">
        <v>44303</v>
      </c>
      <c r="B1554" s="2">
        <v>202104171368</v>
      </c>
      <c r="C1554" t="s">
        <v>18</v>
      </c>
      <c r="D1554" t="s">
        <v>5521</v>
      </c>
      <c r="E1554" t="s">
        <v>4577</v>
      </c>
      <c r="F1554" t="s">
        <v>19</v>
      </c>
      <c r="G1554" t="s">
        <v>1476</v>
      </c>
      <c r="H1554" s="3">
        <v>4714781020770</v>
      </c>
      <c r="I1554" t="s">
        <v>1467</v>
      </c>
      <c r="J1554" t="s">
        <v>425</v>
      </c>
      <c r="K1554">
        <v>1</v>
      </c>
      <c r="L1554">
        <v>149</v>
      </c>
      <c r="N1554" t="s">
        <v>1555</v>
      </c>
      <c r="P1554" s="6">
        <v>866</v>
      </c>
      <c r="Q1554" s="6" t="s">
        <v>1476</v>
      </c>
      <c r="R1554" s="6" t="s">
        <v>1477</v>
      </c>
      <c r="T1554" s="6">
        <v>208129</v>
      </c>
      <c r="U1554" s="6" t="s">
        <v>4578</v>
      </c>
      <c r="V1554" s="6" t="s">
        <v>4579</v>
      </c>
      <c r="W1554" s="6"/>
      <c r="X1554" s="6"/>
      <c r="Y1554" s="6"/>
      <c r="Z1554" t="s">
        <v>4575</v>
      </c>
    </row>
    <row r="1555" spans="1:26">
      <c r="A1555" s="1">
        <v>44303</v>
      </c>
      <c r="B1555" s="2">
        <v>202104171368</v>
      </c>
      <c r="C1555" t="s">
        <v>18</v>
      </c>
      <c r="D1555" t="s">
        <v>5521</v>
      </c>
      <c r="E1555" t="s">
        <v>4577</v>
      </c>
      <c r="F1555" t="s">
        <v>19</v>
      </c>
      <c r="G1555" t="s">
        <v>1476</v>
      </c>
      <c r="H1555" s="3">
        <v>4714781020787</v>
      </c>
      <c r="I1555" t="s">
        <v>1467</v>
      </c>
      <c r="J1555" t="s">
        <v>425</v>
      </c>
      <c r="K1555">
        <v>1</v>
      </c>
      <c r="L1555">
        <v>149</v>
      </c>
      <c r="N1555" t="s">
        <v>1958</v>
      </c>
      <c r="P1555" s="6">
        <v>866</v>
      </c>
      <c r="Q1555" s="6" t="s">
        <v>1476</v>
      </c>
      <c r="R1555" s="6" t="s">
        <v>1477</v>
      </c>
      <c r="T1555" s="6">
        <v>208129</v>
      </c>
      <c r="U1555" s="6" t="s">
        <v>4578</v>
      </c>
      <c r="V1555" s="6" t="s">
        <v>4579</v>
      </c>
      <c r="W1555" s="6"/>
      <c r="X1555" s="6"/>
      <c r="Y1555" s="6"/>
      <c r="Z1555" t="s">
        <v>4575</v>
      </c>
    </row>
    <row r="1556" spans="1:26">
      <c r="A1556" s="1">
        <v>44303</v>
      </c>
      <c r="B1556" s="2">
        <v>202104171368</v>
      </c>
      <c r="C1556" t="s">
        <v>18</v>
      </c>
      <c r="D1556" t="s">
        <v>5521</v>
      </c>
      <c r="E1556" t="s">
        <v>4577</v>
      </c>
      <c r="F1556" t="s">
        <v>19</v>
      </c>
      <c r="G1556" t="s">
        <v>1476</v>
      </c>
      <c r="H1556" s="3">
        <v>4714781024730</v>
      </c>
      <c r="I1556" t="s">
        <v>1885</v>
      </c>
      <c r="J1556" t="s">
        <v>425</v>
      </c>
      <c r="K1556">
        <v>1</v>
      </c>
      <c r="L1556">
        <v>299</v>
      </c>
      <c r="N1556" t="s">
        <v>1500</v>
      </c>
      <c r="P1556" s="6">
        <v>866</v>
      </c>
      <c r="Q1556" s="6" t="s">
        <v>1476</v>
      </c>
      <c r="R1556" s="6" t="s">
        <v>1477</v>
      </c>
      <c r="T1556" s="6">
        <v>208129</v>
      </c>
      <c r="U1556" s="6" t="s">
        <v>4578</v>
      </c>
      <c r="V1556" s="6" t="s">
        <v>4579</v>
      </c>
      <c r="W1556" s="6"/>
      <c r="X1556" s="6"/>
      <c r="Y1556" s="6"/>
      <c r="Z1556" t="s">
        <v>4575</v>
      </c>
    </row>
    <row r="1557" spans="1:26">
      <c r="A1557" s="1">
        <v>44303</v>
      </c>
      <c r="B1557" s="2">
        <v>202104171369</v>
      </c>
      <c r="C1557" t="s">
        <v>18</v>
      </c>
      <c r="D1557" t="s">
        <v>5522</v>
      </c>
      <c r="E1557" t="s">
        <v>4583</v>
      </c>
      <c r="F1557" t="s">
        <v>19</v>
      </c>
      <c r="G1557" t="s">
        <v>1960</v>
      </c>
      <c r="H1557" s="3" t="s">
        <v>52</v>
      </c>
      <c r="I1557" t="s">
        <v>1472</v>
      </c>
      <c r="J1557" t="s">
        <v>1475</v>
      </c>
      <c r="K1557">
        <v>1</v>
      </c>
      <c r="L1557">
        <v>400</v>
      </c>
      <c r="N1557" t="s">
        <v>53</v>
      </c>
      <c r="P1557" s="6">
        <v>608</v>
      </c>
      <c r="Q1557" s="6" t="s">
        <v>1960</v>
      </c>
      <c r="R1557" s="6" t="s">
        <v>1961</v>
      </c>
      <c r="T1557" s="6"/>
      <c r="U1557" s="6"/>
      <c r="V1557" s="6"/>
      <c r="W1557" s="6">
        <v>408</v>
      </c>
      <c r="X1557" s="6" t="s">
        <v>4584</v>
      </c>
      <c r="Y1557" s="6"/>
      <c r="Z1557" t="s">
        <v>4581</v>
      </c>
    </row>
    <row r="1558" spans="1:26">
      <c r="A1558" s="1">
        <v>44303</v>
      </c>
      <c r="B1558" s="2">
        <v>202104171369</v>
      </c>
      <c r="C1558" t="s">
        <v>18</v>
      </c>
      <c r="D1558" t="s">
        <v>5522</v>
      </c>
      <c r="E1558" t="s">
        <v>4583</v>
      </c>
      <c r="F1558" t="s">
        <v>19</v>
      </c>
      <c r="G1558" t="s">
        <v>1960</v>
      </c>
      <c r="H1558" s="3" t="s">
        <v>44</v>
      </c>
      <c r="I1558" t="s">
        <v>158</v>
      </c>
      <c r="J1558" t="s">
        <v>1475</v>
      </c>
      <c r="K1558">
        <v>1</v>
      </c>
      <c r="L1558">
        <v>128</v>
      </c>
      <c r="N1558" t="s">
        <v>45</v>
      </c>
      <c r="P1558" s="6">
        <v>608</v>
      </c>
      <c r="Q1558" s="6" t="s">
        <v>1960</v>
      </c>
      <c r="R1558" s="6" t="s">
        <v>1961</v>
      </c>
      <c r="T1558" s="6"/>
      <c r="U1558" s="6"/>
      <c r="V1558" s="6"/>
      <c r="W1558" s="6">
        <v>408</v>
      </c>
      <c r="X1558" s="6" t="s">
        <v>4584</v>
      </c>
      <c r="Y1558" s="6"/>
      <c r="Z1558" t="s">
        <v>4581</v>
      </c>
    </row>
    <row r="1559" spans="1:26">
      <c r="A1559" s="1">
        <v>44303</v>
      </c>
      <c r="B1559" s="2">
        <v>202104171369</v>
      </c>
      <c r="C1559" t="s">
        <v>18</v>
      </c>
      <c r="D1559" t="s">
        <v>5522</v>
      </c>
      <c r="E1559" t="s">
        <v>4583</v>
      </c>
      <c r="F1559" t="s">
        <v>19</v>
      </c>
      <c r="G1559" t="s">
        <v>1960</v>
      </c>
      <c r="H1559" s="3" t="s">
        <v>1474</v>
      </c>
      <c r="J1559" t="s">
        <v>1475</v>
      </c>
      <c r="K1559">
        <v>1</v>
      </c>
      <c r="L1559">
        <v>80</v>
      </c>
      <c r="P1559" s="6"/>
      <c r="Q1559" s="6"/>
      <c r="R1559" s="6"/>
      <c r="T1559" s="6"/>
      <c r="U1559" s="6"/>
      <c r="V1559" s="6"/>
      <c r="W1559" s="6"/>
      <c r="X1559" s="6"/>
      <c r="Y1559" s="6"/>
      <c r="Z1559"/>
    </row>
    <row r="1560" spans="1:26">
      <c r="A1560" s="1">
        <v>44303</v>
      </c>
      <c r="B1560" s="2">
        <v>202104171370</v>
      </c>
      <c r="C1560" t="s">
        <v>18</v>
      </c>
      <c r="D1560" t="s">
        <v>5523</v>
      </c>
      <c r="E1560" t="s">
        <v>4588</v>
      </c>
      <c r="F1560" t="s">
        <v>19</v>
      </c>
      <c r="G1560" t="s">
        <v>1476</v>
      </c>
      <c r="H1560" s="3" t="s">
        <v>52</v>
      </c>
      <c r="I1560" t="s">
        <v>1472</v>
      </c>
      <c r="J1560" t="s">
        <v>1475</v>
      </c>
      <c r="K1560">
        <v>2</v>
      </c>
      <c r="L1560">
        <v>760</v>
      </c>
      <c r="N1560" t="s">
        <v>53</v>
      </c>
      <c r="P1560" s="6">
        <v>1003</v>
      </c>
      <c r="Q1560" s="6" t="s">
        <v>1476</v>
      </c>
      <c r="R1560" s="6" t="s">
        <v>1477</v>
      </c>
      <c r="T1560" s="6">
        <v>981107</v>
      </c>
      <c r="U1560" s="6" t="s">
        <v>4589</v>
      </c>
      <c r="V1560" s="6" t="s">
        <v>4590</v>
      </c>
      <c r="W1560" s="6"/>
      <c r="X1560" s="6"/>
      <c r="Y1560" s="6"/>
      <c r="Z1560" t="s">
        <v>4586</v>
      </c>
    </row>
    <row r="1561" spans="1:26">
      <c r="A1561" s="1">
        <v>44303</v>
      </c>
      <c r="B1561" s="2">
        <v>202104171370</v>
      </c>
      <c r="C1561" t="s">
        <v>18</v>
      </c>
      <c r="D1561" t="s">
        <v>5523</v>
      </c>
      <c r="E1561" t="s">
        <v>4588</v>
      </c>
      <c r="F1561" t="s">
        <v>19</v>
      </c>
      <c r="G1561" t="s">
        <v>1476</v>
      </c>
      <c r="H1561" s="3" t="s">
        <v>44</v>
      </c>
      <c r="I1561" t="s">
        <v>158</v>
      </c>
      <c r="J1561" t="s">
        <v>1475</v>
      </c>
      <c r="K1561">
        <v>2</v>
      </c>
      <c r="L1561">
        <v>243</v>
      </c>
      <c r="N1561" t="s">
        <v>45</v>
      </c>
      <c r="P1561" s="6">
        <v>1003</v>
      </c>
      <c r="Q1561" s="6" t="s">
        <v>1476</v>
      </c>
      <c r="R1561" s="6" t="s">
        <v>1477</v>
      </c>
      <c r="T1561" s="6">
        <v>981107</v>
      </c>
      <c r="U1561" s="6" t="s">
        <v>4589</v>
      </c>
      <c r="V1561" s="6" t="s">
        <v>4590</v>
      </c>
      <c r="W1561" s="6"/>
      <c r="X1561" s="6"/>
      <c r="Y1561" s="6"/>
      <c r="Z1561" t="s">
        <v>4586</v>
      </c>
    </row>
    <row r="1562" spans="1:26">
      <c r="A1562" s="1">
        <v>44303</v>
      </c>
      <c r="B1562" s="2">
        <v>202104171370</v>
      </c>
      <c r="C1562" t="s">
        <v>18</v>
      </c>
      <c r="D1562" t="s">
        <v>5523</v>
      </c>
      <c r="E1562" t="s">
        <v>4588</v>
      </c>
      <c r="F1562" t="s">
        <v>19</v>
      </c>
      <c r="G1562" t="s">
        <v>1476</v>
      </c>
      <c r="H1562" s="3" t="s">
        <v>1887</v>
      </c>
      <c r="J1562" t="s">
        <v>425</v>
      </c>
      <c r="K1562">
        <v>1</v>
      </c>
      <c r="L1562">
        <v>0</v>
      </c>
      <c r="N1562" t="s">
        <v>1888</v>
      </c>
      <c r="P1562" s="6">
        <v>1003</v>
      </c>
      <c r="Q1562" s="6" t="s">
        <v>1476</v>
      </c>
      <c r="R1562" s="6" t="s">
        <v>1477</v>
      </c>
      <c r="T1562" s="6">
        <v>981107</v>
      </c>
      <c r="U1562" s="6" t="s">
        <v>4589</v>
      </c>
      <c r="V1562" s="6" t="s">
        <v>4590</v>
      </c>
      <c r="W1562" s="6"/>
      <c r="X1562" s="6"/>
      <c r="Y1562" s="6"/>
      <c r="Z1562" t="s">
        <v>4586</v>
      </c>
    </row>
    <row r="1563" spans="1:26">
      <c r="A1563" s="1">
        <v>44303</v>
      </c>
      <c r="B1563" s="2">
        <v>202104171371</v>
      </c>
      <c r="C1563" t="s">
        <v>18</v>
      </c>
      <c r="D1563" t="s">
        <v>5524</v>
      </c>
      <c r="E1563" t="s">
        <v>4594</v>
      </c>
      <c r="F1563" t="s">
        <v>19</v>
      </c>
      <c r="G1563" t="s">
        <v>1960</v>
      </c>
      <c r="H1563" s="3">
        <v>4714781021005</v>
      </c>
      <c r="I1563" t="s">
        <v>1385</v>
      </c>
      <c r="J1563" t="s">
        <v>1475</v>
      </c>
      <c r="K1563">
        <v>1</v>
      </c>
      <c r="L1563">
        <v>133</v>
      </c>
      <c r="N1563" t="s">
        <v>167</v>
      </c>
      <c r="P1563" s="6">
        <v>977</v>
      </c>
      <c r="Q1563" s="6" t="s">
        <v>1960</v>
      </c>
      <c r="R1563" s="6" t="s">
        <v>1961</v>
      </c>
      <c r="T1563" s="6"/>
      <c r="U1563" s="6"/>
      <c r="V1563" s="6"/>
      <c r="W1563" s="6">
        <v>412</v>
      </c>
      <c r="X1563" s="6" t="s">
        <v>4595</v>
      </c>
      <c r="Y1563" s="6" t="s">
        <v>1983</v>
      </c>
      <c r="Z1563" t="s">
        <v>4592</v>
      </c>
    </row>
    <row r="1564" spans="1:26">
      <c r="A1564" s="1">
        <v>44303</v>
      </c>
      <c r="B1564" s="2">
        <v>202104171371</v>
      </c>
      <c r="C1564" t="s">
        <v>18</v>
      </c>
      <c r="D1564" t="s">
        <v>5524</v>
      </c>
      <c r="E1564" t="s">
        <v>4594</v>
      </c>
      <c r="F1564" t="s">
        <v>19</v>
      </c>
      <c r="G1564" t="s">
        <v>1960</v>
      </c>
      <c r="H1564" s="3">
        <v>4714781021012</v>
      </c>
      <c r="I1564" t="s">
        <v>1308</v>
      </c>
      <c r="J1564" t="s">
        <v>1475</v>
      </c>
      <c r="K1564">
        <v>1</v>
      </c>
      <c r="L1564">
        <v>133</v>
      </c>
      <c r="N1564" t="s">
        <v>168</v>
      </c>
      <c r="P1564" s="6">
        <v>977</v>
      </c>
      <c r="Q1564" s="6" t="s">
        <v>1960</v>
      </c>
      <c r="R1564" s="6" t="s">
        <v>1961</v>
      </c>
      <c r="T1564" s="6"/>
      <c r="U1564" s="6"/>
      <c r="V1564" s="6"/>
      <c r="W1564" s="6">
        <v>412</v>
      </c>
      <c r="X1564" s="6" t="s">
        <v>4595</v>
      </c>
      <c r="Y1564" s="6" t="s">
        <v>1983</v>
      </c>
      <c r="Z1564" t="s">
        <v>4592</v>
      </c>
    </row>
    <row r="1565" spans="1:26">
      <c r="A1565" s="1">
        <v>44303</v>
      </c>
      <c r="B1565" s="2">
        <v>202104171371</v>
      </c>
      <c r="C1565" t="s">
        <v>18</v>
      </c>
      <c r="D1565" t="s">
        <v>5524</v>
      </c>
      <c r="E1565" t="s">
        <v>4594</v>
      </c>
      <c r="F1565" t="s">
        <v>19</v>
      </c>
      <c r="G1565" t="s">
        <v>1960</v>
      </c>
      <c r="H1565" s="3">
        <v>4714781021029</v>
      </c>
      <c r="I1565" t="s">
        <v>1308</v>
      </c>
      <c r="J1565" t="s">
        <v>1475</v>
      </c>
      <c r="K1565">
        <v>1</v>
      </c>
      <c r="L1565">
        <v>133</v>
      </c>
      <c r="N1565" t="s">
        <v>169</v>
      </c>
      <c r="P1565" s="6">
        <v>977</v>
      </c>
      <c r="Q1565" s="6" t="s">
        <v>1960</v>
      </c>
      <c r="R1565" s="6" t="s">
        <v>1961</v>
      </c>
      <c r="T1565" s="6"/>
      <c r="U1565" s="6"/>
      <c r="V1565" s="6"/>
      <c r="W1565" s="6">
        <v>412</v>
      </c>
      <c r="X1565" s="6" t="s">
        <v>4595</v>
      </c>
      <c r="Y1565" s="6" t="s">
        <v>1983</v>
      </c>
      <c r="Z1565" t="s">
        <v>4592</v>
      </c>
    </row>
    <row r="1566" spans="1:26">
      <c r="A1566" s="1">
        <v>44303</v>
      </c>
      <c r="B1566" s="2">
        <v>202104171371</v>
      </c>
      <c r="C1566" t="s">
        <v>18</v>
      </c>
      <c r="D1566" t="s">
        <v>5524</v>
      </c>
      <c r="E1566" t="s">
        <v>4594</v>
      </c>
      <c r="F1566" t="s">
        <v>19</v>
      </c>
      <c r="G1566" t="s">
        <v>1960</v>
      </c>
      <c r="H1566" s="3" t="s">
        <v>21</v>
      </c>
      <c r="I1566" t="s">
        <v>1301</v>
      </c>
      <c r="J1566" t="s">
        <v>1475</v>
      </c>
      <c r="K1566">
        <v>1</v>
      </c>
      <c r="L1566">
        <v>150</v>
      </c>
      <c r="N1566" t="s">
        <v>22</v>
      </c>
      <c r="P1566" s="6">
        <v>977</v>
      </c>
      <c r="Q1566" s="6" t="s">
        <v>1960</v>
      </c>
      <c r="R1566" s="6" t="s">
        <v>1961</v>
      </c>
      <c r="T1566" s="6"/>
      <c r="U1566" s="6"/>
      <c r="V1566" s="6"/>
      <c r="W1566" s="6">
        <v>412</v>
      </c>
      <c r="X1566" s="6" t="s">
        <v>4595</v>
      </c>
      <c r="Y1566" s="6" t="s">
        <v>1983</v>
      </c>
      <c r="Z1566" t="s">
        <v>4592</v>
      </c>
    </row>
    <row r="1567" spans="1:26">
      <c r="A1567" s="1">
        <v>44303</v>
      </c>
      <c r="B1567" s="2">
        <v>202104171371</v>
      </c>
      <c r="C1567" t="s">
        <v>18</v>
      </c>
      <c r="D1567" t="s">
        <v>5524</v>
      </c>
      <c r="E1567" t="s">
        <v>4594</v>
      </c>
      <c r="F1567" t="s">
        <v>19</v>
      </c>
      <c r="G1567" t="s">
        <v>1960</v>
      </c>
      <c r="H1567" s="3" t="s">
        <v>33</v>
      </c>
      <c r="I1567" t="s">
        <v>1304</v>
      </c>
      <c r="J1567" t="s">
        <v>1475</v>
      </c>
      <c r="K1567">
        <v>1</v>
      </c>
      <c r="L1567">
        <v>150</v>
      </c>
      <c r="N1567" t="s">
        <v>34</v>
      </c>
      <c r="P1567" s="6">
        <v>977</v>
      </c>
      <c r="Q1567" s="6" t="s">
        <v>1960</v>
      </c>
      <c r="R1567" s="6" t="s">
        <v>1961</v>
      </c>
      <c r="T1567" s="6"/>
      <c r="U1567" s="6"/>
      <c r="V1567" s="6"/>
      <c r="W1567" s="6">
        <v>412</v>
      </c>
      <c r="X1567" s="6" t="s">
        <v>4595</v>
      </c>
      <c r="Y1567" s="6" t="s">
        <v>1983</v>
      </c>
      <c r="Z1567" t="s">
        <v>4592</v>
      </c>
    </row>
    <row r="1568" spans="1:26">
      <c r="A1568" s="1">
        <v>44303</v>
      </c>
      <c r="B1568" s="2">
        <v>202104171371</v>
      </c>
      <c r="C1568" t="s">
        <v>18</v>
      </c>
      <c r="D1568" t="s">
        <v>5524</v>
      </c>
      <c r="E1568" t="s">
        <v>4594</v>
      </c>
      <c r="F1568" t="s">
        <v>19</v>
      </c>
      <c r="G1568" t="s">
        <v>1960</v>
      </c>
      <c r="H1568" s="3" t="s">
        <v>35</v>
      </c>
      <c r="I1568" t="s">
        <v>1384</v>
      </c>
      <c r="J1568" t="s">
        <v>1475</v>
      </c>
      <c r="K1568">
        <v>1</v>
      </c>
      <c r="L1568">
        <v>150</v>
      </c>
      <c r="N1568" t="s">
        <v>36</v>
      </c>
      <c r="P1568" s="6">
        <v>977</v>
      </c>
      <c r="Q1568" s="6" t="s">
        <v>1960</v>
      </c>
      <c r="R1568" s="6" t="s">
        <v>1961</v>
      </c>
      <c r="T1568" s="6"/>
      <c r="U1568" s="6"/>
      <c r="V1568" s="6"/>
      <c r="W1568" s="6">
        <v>412</v>
      </c>
      <c r="X1568" s="6" t="s">
        <v>4595</v>
      </c>
      <c r="Y1568" s="6" t="s">
        <v>1983</v>
      </c>
      <c r="Z1568" t="s">
        <v>4592</v>
      </c>
    </row>
    <row r="1569" spans="1:26">
      <c r="A1569" s="1">
        <v>44303</v>
      </c>
      <c r="B1569" s="2">
        <v>202104171371</v>
      </c>
      <c r="C1569" t="s">
        <v>18</v>
      </c>
      <c r="D1569" t="s">
        <v>5524</v>
      </c>
      <c r="E1569" t="s">
        <v>4594</v>
      </c>
      <c r="F1569" t="s">
        <v>19</v>
      </c>
      <c r="G1569" t="s">
        <v>1960</v>
      </c>
      <c r="H1569" s="3">
        <v>4714781020800</v>
      </c>
      <c r="I1569" t="s">
        <v>859</v>
      </c>
      <c r="J1569" t="s">
        <v>425</v>
      </c>
      <c r="K1569">
        <v>1</v>
      </c>
      <c r="L1569">
        <v>128</v>
      </c>
      <c r="N1569" t="s">
        <v>1509</v>
      </c>
      <c r="P1569" s="6">
        <v>977</v>
      </c>
      <c r="Q1569" s="6" t="s">
        <v>1960</v>
      </c>
      <c r="R1569" s="6" t="s">
        <v>1961</v>
      </c>
      <c r="T1569" s="6"/>
      <c r="U1569" s="6"/>
      <c r="V1569" s="6"/>
      <c r="W1569" s="6">
        <v>412</v>
      </c>
      <c r="X1569" s="6" t="s">
        <v>4595</v>
      </c>
      <c r="Y1569" s="6" t="s">
        <v>1983</v>
      </c>
      <c r="Z1569" t="s">
        <v>4592</v>
      </c>
    </row>
    <row r="1570" spans="1:26">
      <c r="A1570" s="1">
        <v>44303</v>
      </c>
      <c r="B1570" s="2">
        <v>202104171372</v>
      </c>
      <c r="C1570" t="s">
        <v>18</v>
      </c>
      <c r="D1570" t="s">
        <v>5362</v>
      </c>
      <c r="E1570" t="s">
        <v>4598</v>
      </c>
      <c r="F1570" t="s">
        <v>19</v>
      </c>
      <c r="G1570" t="s">
        <v>1476</v>
      </c>
      <c r="H1570" s="3">
        <v>4714781021012</v>
      </c>
      <c r="I1570" t="s">
        <v>1308</v>
      </c>
      <c r="J1570" t="s">
        <v>1475</v>
      </c>
      <c r="K1570">
        <v>3</v>
      </c>
      <c r="L1570">
        <v>399</v>
      </c>
      <c r="N1570" t="s">
        <v>168</v>
      </c>
      <c r="P1570" s="6">
        <v>798</v>
      </c>
      <c r="Q1570" s="6" t="s">
        <v>1476</v>
      </c>
      <c r="R1570" s="6" t="s">
        <v>1477</v>
      </c>
      <c r="T1570" s="6">
        <v>138561</v>
      </c>
      <c r="U1570" s="6" t="s">
        <v>4057</v>
      </c>
      <c r="V1570" s="6" t="s">
        <v>4058</v>
      </c>
      <c r="W1570" s="6"/>
      <c r="X1570" s="6"/>
      <c r="Y1570" s="6"/>
      <c r="Z1570" t="s">
        <v>4597</v>
      </c>
    </row>
    <row r="1571" spans="1:26">
      <c r="A1571" s="1">
        <v>44303</v>
      </c>
      <c r="B1571" s="2">
        <v>202104171372</v>
      </c>
      <c r="C1571" t="s">
        <v>18</v>
      </c>
      <c r="D1571" t="s">
        <v>5362</v>
      </c>
      <c r="E1571" t="s">
        <v>4598</v>
      </c>
      <c r="F1571" t="s">
        <v>19</v>
      </c>
      <c r="G1571" t="s">
        <v>1476</v>
      </c>
      <c r="H1571" s="3">
        <v>4714781021005</v>
      </c>
      <c r="I1571" t="s">
        <v>1385</v>
      </c>
      <c r="J1571" t="s">
        <v>1475</v>
      </c>
      <c r="K1571">
        <v>3</v>
      </c>
      <c r="L1571">
        <v>399</v>
      </c>
      <c r="N1571" t="s">
        <v>167</v>
      </c>
      <c r="P1571" s="6">
        <v>798</v>
      </c>
      <c r="Q1571" s="6" t="s">
        <v>1476</v>
      </c>
      <c r="R1571" s="6" t="s">
        <v>1477</v>
      </c>
      <c r="T1571" s="6">
        <v>138561</v>
      </c>
      <c r="U1571" s="6" t="s">
        <v>4057</v>
      </c>
      <c r="V1571" s="6" t="s">
        <v>4058</v>
      </c>
      <c r="W1571" s="6"/>
      <c r="X1571" s="6"/>
      <c r="Y1571" s="6"/>
      <c r="Z1571" t="s">
        <v>4597</v>
      </c>
    </row>
    <row r="1572" spans="1:26">
      <c r="A1572" s="1">
        <v>44303</v>
      </c>
      <c r="B1572" s="2">
        <v>202104171373</v>
      </c>
      <c r="C1572" t="s">
        <v>18</v>
      </c>
      <c r="D1572" t="s">
        <v>5525</v>
      </c>
      <c r="E1572" t="s">
        <v>4602</v>
      </c>
      <c r="F1572" t="s">
        <v>19</v>
      </c>
      <c r="G1572" t="s">
        <v>1940</v>
      </c>
      <c r="H1572" s="3">
        <v>4714781020510</v>
      </c>
      <c r="I1572" t="s">
        <v>1467</v>
      </c>
      <c r="J1572" t="s">
        <v>425</v>
      </c>
      <c r="K1572">
        <v>2</v>
      </c>
      <c r="L1572">
        <v>500</v>
      </c>
      <c r="N1572" t="s">
        <v>1902</v>
      </c>
      <c r="P1572" s="6">
        <v>1853</v>
      </c>
      <c r="Q1572" s="6" t="s">
        <v>1940</v>
      </c>
      <c r="R1572" s="6" t="s">
        <v>1048</v>
      </c>
      <c r="T1572" s="6"/>
      <c r="U1572" s="6"/>
      <c r="V1572" s="6"/>
      <c r="W1572" s="6">
        <v>236</v>
      </c>
      <c r="X1572" s="6" t="s">
        <v>4603</v>
      </c>
      <c r="Y1572" s="6"/>
      <c r="Z1572" t="s">
        <v>4600</v>
      </c>
    </row>
    <row r="1573" spans="1:26">
      <c r="A1573" s="1">
        <v>44303</v>
      </c>
      <c r="B1573" s="2">
        <v>202104171373</v>
      </c>
      <c r="C1573" t="s">
        <v>18</v>
      </c>
      <c r="D1573" t="s">
        <v>5525</v>
      </c>
      <c r="E1573" t="s">
        <v>4602</v>
      </c>
      <c r="F1573" t="s">
        <v>19</v>
      </c>
      <c r="G1573" t="s">
        <v>1940</v>
      </c>
      <c r="H1573" s="3">
        <v>4714781020824</v>
      </c>
      <c r="I1573" t="s">
        <v>141</v>
      </c>
      <c r="J1573" t="s">
        <v>425</v>
      </c>
      <c r="K1573">
        <v>2</v>
      </c>
      <c r="L1573">
        <v>700</v>
      </c>
      <c r="N1573" t="s">
        <v>1920</v>
      </c>
      <c r="P1573" s="6">
        <v>1853</v>
      </c>
      <c r="Q1573" s="6" t="s">
        <v>1940</v>
      </c>
      <c r="R1573" s="6" t="s">
        <v>1048</v>
      </c>
      <c r="T1573" s="6"/>
      <c r="U1573" s="6"/>
      <c r="V1573" s="6"/>
      <c r="W1573" s="6">
        <v>236</v>
      </c>
      <c r="X1573" s="6" t="s">
        <v>4603</v>
      </c>
      <c r="Y1573" s="6"/>
      <c r="Z1573" t="s">
        <v>4600</v>
      </c>
    </row>
    <row r="1574" spans="1:26">
      <c r="A1574" s="1">
        <v>44303</v>
      </c>
      <c r="B1574" s="2">
        <v>202104171373</v>
      </c>
      <c r="C1574" t="s">
        <v>18</v>
      </c>
      <c r="D1574" t="s">
        <v>5525</v>
      </c>
      <c r="E1574" t="s">
        <v>4602</v>
      </c>
      <c r="F1574" t="s">
        <v>19</v>
      </c>
      <c r="G1574" t="s">
        <v>1940</v>
      </c>
      <c r="H1574" s="3">
        <v>4714781020954</v>
      </c>
      <c r="I1574" t="s">
        <v>1468</v>
      </c>
      <c r="J1574" t="s">
        <v>425</v>
      </c>
      <c r="K1574">
        <v>1</v>
      </c>
      <c r="L1574">
        <v>149</v>
      </c>
      <c r="N1574" t="s">
        <v>1523</v>
      </c>
      <c r="P1574" s="6">
        <v>1853</v>
      </c>
      <c r="Q1574" s="6" t="s">
        <v>1940</v>
      </c>
      <c r="R1574" s="6" t="s">
        <v>1048</v>
      </c>
      <c r="T1574" s="6"/>
      <c r="U1574" s="6"/>
      <c r="V1574" s="6"/>
      <c r="W1574" s="6">
        <v>236</v>
      </c>
      <c r="X1574" s="6" t="s">
        <v>4603</v>
      </c>
      <c r="Y1574" s="6"/>
      <c r="Z1574" t="s">
        <v>4600</v>
      </c>
    </row>
    <row r="1575" spans="1:26">
      <c r="A1575" s="1">
        <v>44303</v>
      </c>
      <c r="B1575" s="2">
        <v>202104171373</v>
      </c>
      <c r="C1575" t="s">
        <v>18</v>
      </c>
      <c r="D1575" t="s">
        <v>5525</v>
      </c>
      <c r="E1575" t="s">
        <v>4602</v>
      </c>
      <c r="F1575" t="s">
        <v>19</v>
      </c>
      <c r="G1575" t="s">
        <v>1940</v>
      </c>
      <c r="H1575" s="3">
        <v>4714781020558</v>
      </c>
      <c r="I1575" t="s">
        <v>1384</v>
      </c>
      <c r="J1575" t="s">
        <v>425</v>
      </c>
      <c r="K1575">
        <v>1</v>
      </c>
      <c r="L1575">
        <v>168</v>
      </c>
      <c r="N1575" t="s">
        <v>1950</v>
      </c>
      <c r="P1575" s="6">
        <v>1853</v>
      </c>
      <c r="Q1575" s="6" t="s">
        <v>1940</v>
      </c>
      <c r="R1575" s="6" t="s">
        <v>1048</v>
      </c>
      <c r="T1575" s="6"/>
      <c r="U1575" s="6"/>
      <c r="V1575" s="6"/>
      <c r="W1575" s="6">
        <v>236</v>
      </c>
      <c r="X1575" s="6" t="s">
        <v>4603</v>
      </c>
      <c r="Y1575" s="6"/>
      <c r="Z1575" t="s">
        <v>4600</v>
      </c>
    </row>
    <row r="1576" spans="1:26">
      <c r="A1576" s="1">
        <v>44303</v>
      </c>
      <c r="B1576" s="2">
        <v>202104171373</v>
      </c>
      <c r="C1576" t="s">
        <v>18</v>
      </c>
      <c r="D1576" t="s">
        <v>5525</v>
      </c>
      <c r="E1576" t="s">
        <v>4602</v>
      </c>
      <c r="F1576" t="s">
        <v>19</v>
      </c>
      <c r="G1576" t="s">
        <v>1940</v>
      </c>
      <c r="H1576" s="3">
        <v>4714781020503</v>
      </c>
      <c r="I1576" t="s">
        <v>1304</v>
      </c>
      <c r="J1576" t="s">
        <v>425</v>
      </c>
      <c r="K1576">
        <v>1</v>
      </c>
      <c r="L1576">
        <v>168</v>
      </c>
      <c r="N1576" t="s">
        <v>1521</v>
      </c>
      <c r="P1576" s="6">
        <v>1853</v>
      </c>
      <c r="Q1576" s="6" t="s">
        <v>1940</v>
      </c>
      <c r="R1576" s="6" t="s">
        <v>1048</v>
      </c>
      <c r="T1576" s="6"/>
      <c r="U1576" s="6"/>
      <c r="V1576" s="6"/>
      <c r="W1576" s="6">
        <v>236</v>
      </c>
      <c r="X1576" s="6" t="s">
        <v>4603</v>
      </c>
      <c r="Y1576" s="6"/>
      <c r="Z1576" t="s">
        <v>4600</v>
      </c>
    </row>
    <row r="1577" spans="1:26">
      <c r="A1577" s="1">
        <v>44303</v>
      </c>
      <c r="B1577" s="2">
        <v>202104171373</v>
      </c>
      <c r="C1577" t="s">
        <v>18</v>
      </c>
      <c r="D1577" t="s">
        <v>5525</v>
      </c>
      <c r="E1577" t="s">
        <v>4602</v>
      </c>
      <c r="F1577" t="s">
        <v>19</v>
      </c>
      <c r="G1577" t="s">
        <v>1940</v>
      </c>
      <c r="H1577" s="3">
        <v>4714781020466</v>
      </c>
      <c r="I1577" t="s">
        <v>1301</v>
      </c>
      <c r="J1577" t="s">
        <v>425</v>
      </c>
      <c r="K1577">
        <v>1</v>
      </c>
      <c r="L1577">
        <v>168</v>
      </c>
      <c r="N1577" t="s">
        <v>1981</v>
      </c>
      <c r="P1577" s="6">
        <v>1853</v>
      </c>
      <c r="Q1577" s="6" t="s">
        <v>1940</v>
      </c>
      <c r="R1577" s="6" t="s">
        <v>1048</v>
      </c>
      <c r="T1577" s="6"/>
      <c r="U1577" s="6"/>
      <c r="V1577" s="6"/>
      <c r="W1577" s="6">
        <v>236</v>
      </c>
      <c r="X1577" s="6" t="s">
        <v>4603</v>
      </c>
      <c r="Y1577" s="6"/>
      <c r="Z1577" t="s">
        <v>4600</v>
      </c>
    </row>
    <row r="1578" spans="1:26">
      <c r="A1578" s="1">
        <v>44303</v>
      </c>
      <c r="B1578" s="2">
        <v>202104171373</v>
      </c>
      <c r="C1578" t="s">
        <v>18</v>
      </c>
      <c r="D1578" t="s">
        <v>5525</v>
      </c>
      <c r="E1578" t="s">
        <v>4602</v>
      </c>
      <c r="F1578" t="s">
        <v>19</v>
      </c>
      <c r="G1578" t="s">
        <v>1940</v>
      </c>
      <c r="H1578" s="3" t="s">
        <v>1740</v>
      </c>
      <c r="J1578" t="s">
        <v>425</v>
      </c>
      <c r="K1578">
        <v>1</v>
      </c>
      <c r="L1578">
        <v>0</v>
      </c>
      <c r="N1578" t="s">
        <v>1741</v>
      </c>
      <c r="P1578" s="6">
        <v>1853</v>
      </c>
      <c r="Q1578" s="6" t="s">
        <v>1940</v>
      </c>
      <c r="R1578" s="6" t="s">
        <v>1048</v>
      </c>
      <c r="T1578" s="6"/>
      <c r="U1578" s="6"/>
      <c r="V1578" s="6"/>
      <c r="W1578" s="6">
        <v>236</v>
      </c>
      <c r="X1578" s="6" t="s">
        <v>4603</v>
      </c>
      <c r="Y1578" s="6"/>
      <c r="Z1578" t="s">
        <v>4600</v>
      </c>
    </row>
    <row r="1579" spans="1:26">
      <c r="A1579" s="1">
        <v>44303</v>
      </c>
      <c r="B1579" s="2">
        <v>202104171373</v>
      </c>
      <c r="C1579" t="s">
        <v>18</v>
      </c>
      <c r="D1579" t="s">
        <v>5525</v>
      </c>
      <c r="E1579" t="s">
        <v>4602</v>
      </c>
      <c r="F1579" t="s">
        <v>19</v>
      </c>
      <c r="G1579" t="s">
        <v>1940</v>
      </c>
      <c r="H1579" s="3" t="s">
        <v>1887</v>
      </c>
      <c r="J1579" t="s">
        <v>425</v>
      </c>
      <c r="K1579">
        <v>1</v>
      </c>
      <c r="L1579">
        <v>0</v>
      </c>
      <c r="N1579" t="s">
        <v>1888</v>
      </c>
      <c r="P1579" s="6">
        <v>1853</v>
      </c>
      <c r="Q1579" s="6" t="s">
        <v>1940</v>
      </c>
      <c r="R1579" s="6" t="s">
        <v>1048</v>
      </c>
      <c r="T1579" s="6"/>
      <c r="U1579" s="6"/>
      <c r="V1579" s="6"/>
      <c r="W1579" s="6">
        <v>236</v>
      </c>
      <c r="X1579" s="6" t="s">
        <v>4603</v>
      </c>
      <c r="Y1579" s="6"/>
      <c r="Z1579" t="s">
        <v>4600</v>
      </c>
    </row>
    <row r="1580" spans="1:26">
      <c r="A1580" s="1">
        <v>44303</v>
      </c>
      <c r="B1580" s="2">
        <v>202104171373</v>
      </c>
      <c r="C1580" t="s">
        <v>18</v>
      </c>
      <c r="D1580" t="s">
        <v>5525</v>
      </c>
      <c r="E1580" t="s">
        <v>4602</v>
      </c>
      <c r="F1580" t="s">
        <v>19</v>
      </c>
      <c r="G1580" t="s">
        <v>1940</v>
      </c>
      <c r="H1580" s="3" t="s">
        <v>1740</v>
      </c>
      <c r="J1580" t="s">
        <v>425</v>
      </c>
      <c r="K1580">
        <v>1</v>
      </c>
      <c r="L1580">
        <v>0</v>
      </c>
      <c r="N1580" t="s">
        <v>1741</v>
      </c>
      <c r="P1580" s="6">
        <v>1853</v>
      </c>
      <c r="Q1580" s="6" t="s">
        <v>1940</v>
      </c>
      <c r="R1580" s="6" t="s">
        <v>1048</v>
      </c>
      <c r="T1580" s="6"/>
      <c r="U1580" s="6"/>
      <c r="V1580" s="6"/>
      <c r="W1580" s="6">
        <v>236</v>
      </c>
      <c r="X1580" s="6" t="s">
        <v>4603</v>
      </c>
      <c r="Y1580" s="6"/>
      <c r="Z1580" t="s">
        <v>4600</v>
      </c>
    </row>
    <row r="1581" spans="1:26">
      <c r="A1581" s="1">
        <v>44303</v>
      </c>
      <c r="B1581" s="2">
        <v>202104171374</v>
      </c>
      <c r="C1581" t="s">
        <v>18</v>
      </c>
      <c r="D1581" t="s">
        <v>5526</v>
      </c>
      <c r="E1581" t="s">
        <v>4607</v>
      </c>
      <c r="F1581" t="s">
        <v>19</v>
      </c>
      <c r="G1581" t="s">
        <v>1476</v>
      </c>
      <c r="H1581" s="3">
        <v>4714781020541</v>
      </c>
      <c r="I1581" t="s">
        <v>1169</v>
      </c>
      <c r="J1581" t="s">
        <v>425</v>
      </c>
      <c r="K1581">
        <v>1</v>
      </c>
      <c r="L1581">
        <v>300</v>
      </c>
      <c r="N1581" t="s">
        <v>1493</v>
      </c>
      <c r="P1581" s="6">
        <v>365</v>
      </c>
      <c r="Q1581" s="6" t="s">
        <v>1476</v>
      </c>
      <c r="R1581" s="6" t="s">
        <v>1477</v>
      </c>
      <c r="T1581" s="6">
        <v>194011</v>
      </c>
      <c r="U1581" s="6" t="s">
        <v>4608</v>
      </c>
      <c r="V1581" s="6" t="s">
        <v>4609</v>
      </c>
      <c r="W1581" s="6"/>
      <c r="X1581" s="6"/>
      <c r="Y1581" s="6"/>
      <c r="Z1581" t="s">
        <v>4605</v>
      </c>
    </row>
    <row r="1582" spans="1:26">
      <c r="A1582" s="1">
        <v>44303</v>
      </c>
      <c r="B1582" s="2">
        <v>202104171374</v>
      </c>
      <c r="C1582" t="s">
        <v>18</v>
      </c>
      <c r="D1582" t="s">
        <v>5526</v>
      </c>
      <c r="E1582" t="s">
        <v>4607</v>
      </c>
      <c r="F1582" t="s">
        <v>19</v>
      </c>
      <c r="G1582" t="s">
        <v>1476</v>
      </c>
      <c r="H1582" s="3" t="s">
        <v>1474</v>
      </c>
      <c r="J1582" t="s">
        <v>1475</v>
      </c>
      <c r="K1582">
        <v>1</v>
      </c>
      <c r="L1582">
        <v>65</v>
      </c>
      <c r="P1582" s="6"/>
      <c r="Q1582" s="6"/>
      <c r="R1582" s="6"/>
      <c r="T1582" s="6"/>
      <c r="U1582" s="6"/>
      <c r="V1582" s="6"/>
      <c r="W1582" s="6"/>
      <c r="X1582" s="6"/>
      <c r="Y1582" s="6"/>
      <c r="Z1582"/>
    </row>
    <row r="1583" spans="1:26">
      <c r="A1583" s="1">
        <v>44303</v>
      </c>
      <c r="B1583" s="2">
        <v>202104171375</v>
      </c>
      <c r="C1583" t="s">
        <v>18</v>
      </c>
      <c r="D1583" t="s">
        <v>5527</v>
      </c>
      <c r="E1583" t="s">
        <v>4613</v>
      </c>
      <c r="F1583" t="s">
        <v>19</v>
      </c>
      <c r="G1583" t="s">
        <v>1476</v>
      </c>
      <c r="H1583" s="3">
        <v>4714781021005</v>
      </c>
      <c r="I1583" t="s">
        <v>1385</v>
      </c>
      <c r="J1583" t="s">
        <v>1475</v>
      </c>
      <c r="K1583">
        <v>1</v>
      </c>
      <c r="L1583">
        <v>133</v>
      </c>
      <c r="N1583" t="s">
        <v>167</v>
      </c>
      <c r="P1583" s="6">
        <v>975</v>
      </c>
      <c r="Q1583" s="6" t="s">
        <v>1476</v>
      </c>
      <c r="R1583" s="6" t="s">
        <v>1477</v>
      </c>
      <c r="T1583" s="6">
        <v>112651</v>
      </c>
      <c r="U1583" s="6" t="s">
        <v>4614</v>
      </c>
      <c r="V1583" s="6" t="s">
        <v>4615</v>
      </c>
      <c r="W1583" s="6"/>
      <c r="X1583" s="6"/>
      <c r="Y1583" s="6"/>
      <c r="Z1583" t="s">
        <v>4611</v>
      </c>
    </row>
    <row r="1584" spans="1:26">
      <c r="A1584" s="1">
        <v>44303</v>
      </c>
      <c r="B1584" s="2">
        <v>202104171375</v>
      </c>
      <c r="C1584" t="s">
        <v>18</v>
      </c>
      <c r="D1584" t="s">
        <v>5527</v>
      </c>
      <c r="E1584" t="s">
        <v>4613</v>
      </c>
      <c r="F1584" t="s">
        <v>19</v>
      </c>
      <c r="G1584" t="s">
        <v>1476</v>
      </c>
      <c r="H1584" s="3">
        <v>4714781021012</v>
      </c>
      <c r="I1584" t="s">
        <v>1308</v>
      </c>
      <c r="J1584" t="s">
        <v>1475</v>
      </c>
      <c r="K1584">
        <v>1</v>
      </c>
      <c r="L1584">
        <v>133</v>
      </c>
      <c r="N1584" t="s">
        <v>168</v>
      </c>
      <c r="P1584" s="6">
        <v>975</v>
      </c>
      <c r="Q1584" s="6" t="s">
        <v>1476</v>
      </c>
      <c r="R1584" s="6" t="s">
        <v>1477</v>
      </c>
      <c r="T1584" s="6">
        <v>112651</v>
      </c>
      <c r="U1584" s="6" t="s">
        <v>4614</v>
      </c>
      <c r="V1584" s="6" t="s">
        <v>4615</v>
      </c>
      <c r="W1584" s="6"/>
      <c r="X1584" s="6"/>
      <c r="Y1584" s="6"/>
      <c r="Z1584" t="s">
        <v>4611</v>
      </c>
    </row>
    <row r="1585" spans="1:26">
      <c r="A1585" s="1">
        <v>44303</v>
      </c>
      <c r="B1585" s="2">
        <v>202104171375</v>
      </c>
      <c r="C1585" t="s">
        <v>18</v>
      </c>
      <c r="D1585" t="s">
        <v>5527</v>
      </c>
      <c r="E1585" t="s">
        <v>4613</v>
      </c>
      <c r="F1585" t="s">
        <v>19</v>
      </c>
      <c r="G1585" t="s">
        <v>1476</v>
      </c>
      <c r="H1585" s="3">
        <v>4714781021029</v>
      </c>
      <c r="I1585" t="s">
        <v>1308</v>
      </c>
      <c r="J1585" t="s">
        <v>1475</v>
      </c>
      <c r="K1585">
        <v>1</v>
      </c>
      <c r="L1585">
        <v>133</v>
      </c>
      <c r="N1585" t="s">
        <v>169</v>
      </c>
      <c r="P1585" s="6">
        <v>975</v>
      </c>
      <c r="Q1585" s="6" t="s">
        <v>1476</v>
      </c>
      <c r="R1585" s="6" t="s">
        <v>1477</v>
      </c>
      <c r="T1585" s="6">
        <v>112651</v>
      </c>
      <c r="U1585" s="6" t="s">
        <v>4614</v>
      </c>
      <c r="V1585" s="6" t="s">
        <v>4615</v>
      </c>
      <c r="W1585" s="6"/>
      <c r="X1585" s="6"/>
      <c r="Y1585" s="6"/>
      <c r="Z1585" t="s">
        <v>4611</v>
      </c>
    </row>
    <row r="1586" spans="1:26">
      <c r="A1586" s="1">
        <v>44303</v>
      </c>
      <c r="B1586" s="2">
        <v>202104171375</v>
      </c>
      <c r="C1586" t="s">
        <v>18</v>
      </c>
      <c r="D1586" t="s">
        <v>5527</v>
      </c>
      <c r="E1586" t="s">
        <v>4613</v>
      </c>
      <c r="F1586" t="s">
        <v>19</v>
      </c>
      <c r="G1586" t="s">
        <v>1476</v>
      </c>
      <c r="H1586" s="3">
        <v>4714781020817</v>
      </c>
      <c r="I1586" t="s">
        <v>859</v>
      </c>
      <c r="J1586" t="s">
        <v>425</v>
      </c>
      <c r="K1586">
        <v>1</v>
      </c>
      <c r="L1586">
        <v>128</v>
      </c>
      <c r="N1586" t="s">
        <v>1967</v>
      </c>
      <c r="P1586" s="6">
        <v>975</v>
      </c>
      <c r="Q1586" s="6" t="s">
        <v>1476</v>
      </c>
      <c r="R1586" s="6" t="s">
        <v>1477</v>
      </c>
      <c r="T1586" s="6">
        <v>112651</v>
      </c>
      <c r="U1586" s="6" t="s">
        <v>4614</v>
      </c>
      <c r="V1586" s="6" t="s">
        <v>4615</v>
      </c>
      <c r="W1586" s="6"/>
      <c r="X1586" s="6"/>
      <c r="Y1586" s="6"/>
      <c r="Z1586" t="s">
        <v>4611</v>
      </c>
    </row>
    <row r="1587" spans="1:26">
      <c r="A1587" s="1">
        <v>44303</v>
      </c>
      <c r="B1587" s="2">
        <v>202104171375</v>
      </c>
      <c r="C1587" t="s">
        <v>18</v>
      </c>
      <c r="D1587" t="s">
        <v>5527</v>
      </c>
      <c r="E1587" t="s">
        <v>4613</v>
      </c>
      <c r="F1587" t="s">
        <v>19</v>
      </c>
      <c r="G1587" t="s">
        <v>1476</v>
      </c>
      <c r="H1587" s="3">
        <v>4714781020954</v>
      </c>
      <c r="I1587" t="s">
        <v>1468</v>
      </c>
      <c r="J1587" t="s">
        <v>425</v>
      </c>
      <c r="K1587">
        <v>1</v>
      </c>
      <c r="L1587">
        <v>149</v>
      </c>
      <c r="N1587" t="s">
        <v>1523</v>
      </c>
      <c r="P1587" s="6">
        <v>975</v>
      </c>
      <c r="Q1587" s="6" t="s">
        <v>1476</v>
      </c>
      <c r="R1587" s="6" t="s">
        <v>1477</v>
      </c>
      <c r="T1587" s="6">
        <v>112651</v>
      </c>
      <c r="U1587" s="6" t="s">
        <v>4614</v>
      </c>
      <c r="V1587" s="6" t="s">
        <v>4615</v>
      </c>
      <c r="W1587" s="6"/>
      <c r="X1587" s="6"/>
      <c r="Y1587" s="6"/>
      <c r="Z1587" t="s">
        <v>4611</v>
      </c>
    </row>
    <row r="1588" spans="1:26">
      <c r="A1588" s="1">
        <v>44303</v>
      </c>
      <c r="B1588" s="2">
        <v>202104171375</v>
      </c>
      <c r="C1588" t="s">
        <v>18</v>
      </c>
      <c r="D1588" t="s">
        <v>5527</v>
      </c>
      <c r="E1588" t="s">
        <v>4613</v>
      </c>
      <c r="F1588" t="s">
        <v>19</v>
      </c>
      <c r="G1588" t="s">
        <v>1476</v>
      </c>
      <c r="H1588" s="3">
        <v>4714781024730</v>
      </c>
      <c r="I1588" t="s">
        <v>1885</v>
      </c>
      <c r="J1588" t="s">
        <v>425</v>
      </c>
      <c r="K1588">
        <v>1</v>
      </c>
      <c r="L1588">
        <v>299</v>
      </c>
      <c r="N1588" t="s">
        <v>1500</v>
      </c>
      <c r="P1588" s="6">
        <v>975</v>
      </c>
      <c r="Q1588" s="6" t="s">
        <v>1476</v>
      </c>
      <c r="R1588" s="6" t="s">
        <v>1477</v>
      </c>
      <c r="T1588" s="6">
        <v>112651</v>
      </c>
      <c r="U1588" s="6" t="s">
        <v>4614</v>
      </c>
      <c r="V1588" s="6" t="s">
        <v>4615</v>
      </c>
      <c r="W1588" s="6"/>
      <c r="X1588" s="6"/>
      <c r="Y1588" s="6"/>
      <c r="Z1588" t="s">
        <v>4611</v>
      </c>
    </row>
    <row r="1589" spans="1:26">
      <c r="A1589" s="1">
        <v>44303</v>
      </c>
      <c r="B1589" s="2">
        <v>202104171376</v>
      </c>
      <c r="C1589" t="s">
        <v>18</v>
      </c>
      <c r="D1589" t="s">
        <v>5528</v>
      </c>
      <c r="E1589" t="s">
        <v>4619</v>
      </c>
      <c r="F1589" t="s">
        <v>19</v>
      </c>
      <c r="G1589" t="s">
        <v>1476</v>
      </c>
      <c r="H1589" s="3" t="s">
        <v>420</v>
      </c>
      <c r="I1589" t="s">
        <v>1385</v>
      </c>
      <c r="J1589" t="s">
        <v>1475</v>
      </c>
      <c r="K1589">
        <v>2</v>
      </c>
      <c r="L1589">
        <v>266</v>
      </c>
      <c r="N1589" t="s">
        <v>941</v>
      </c>
      <c r="P1589" s="6">
        <v>464</v>
      </c>
      <c r="Q1589" s="6" t="s">
        <v>1476</v>
      </c>
      <c r="R1589" s="6" t="s">
        <v>1477</v>
      </c>
      <c r="T1589" s="6">
        <v>137524</v>
      </c>
      <c r="U1589" s="6" t="s">
        <v>4620</v>
      </c>
      <c r="V1589" s="6" t="s">
        <v>4621</v>
      </c>
      <c r="W1589" s="6"/>
      <c r="X1589" s="6"/>
      <c r="Y1589" s="6"/>
      <c r="Z1589" t="s">
        <v>4617</v>
      </c>
    </row>
    <row r="1590" spans="1:26">
      <c r="A1590" s="1">
        <v>44303</v>
      </c>
      <c r="B1590" s="2">
        <v>202104171376</v>
      </c>
      <c r="C1590" t="s">
        <v>18</v>
      </c>
      <c r="D1590" t="s">
        <v>5528</v>
      </c>
      <c r="E1590" t="s">
        <v>4619</v>
      </c>
      <c r="F1590" t="s">
        <v>19</v>
      </c>
      <c r="G1590" t="s">
        <v>1476</v>
      </c>
      <c r="H1590" s="3">
        <v>4714781021012</v>
      </c>
      <c r="I1590" t="s">
        <v>1308</v>
      </c>
      <c r="J1590" t="s">
        <v>1475</v>
      </c>
      <c r="K1590">
        <v>1</v>
      </c>
      <c r="L1590">
        <v>133</v>
      </c>
      <c r="N1590" t="s">
        <v>939</v>
      </c>
      <c r="P1590" s="6">
        <v>464</v>
      </c>
      <c r="Q1590" s="6" t="s">
        <v>1476</v>
      </c>
      <c r="R1590" s="6" t="s">
        <v>1477</v>
      </c>
      <c r="T1590" s="6">
        <v>137524</v>
      </c>
      <c r="U1590" s="6" t="s">
        <v>4620</v>
      </c>
      <c r="V1590" s="6" t="s">
        <v>4621</v>
      </c>
      <c r="W1590" s="6"/>
      <c r="X1590" s="6"/>
      <c r="Y1590" s="6"/>
      <c r="Z1590" t="s">
        <v>4617</v>
      </c>
    </row>
    <row r="1591" spans="1:26">
      <c r="A1591" s="1">
        <v>44303</v>
      </c>
      <c r="B1591" s="2">
        <v>202104171376</v>
      </c>
      <c r="C1591" t="s">
        <v>18</v>
      </c>
      <c r="D1591" t="s">
        <v>5528</v>
      </c>
      <c r="E1591" t="s">
        <v>4619</v>
      </c>
      <c r="F1591" t="s">
        <v>19</v>
      </c>
      <c r="G1591" t="s">
        <v>1476</v>
      </c>
      <c r="H1591" s="3" t="s">
        <v>1474</v>
      </c>
      <c r="J1591" t="s">
        <v>1475</v>
      </c>
      <c r="K1591">
        <v>1</v>
      </c>
      <c r="L1591">
        <v>65</v>
      </c>
      <c r="P1591" s="6"/>
      <c r="Q1591" s="6"/>
      <c r="R1591" s="6"/>
      <c r="T1591" s="6"/>
      <c r="U1591" s="6"/>
      <c r="V1591" s="6"/>
      <c r="W1591" s="6"/>
      <c r="X1591" s="6"/>
      <c r="Y1591" s="6"/>
      <c r="Z1591"/>
    </row>
    <row r="1592" spans="1:26">
      <c r="A1592" s="1">
        <v>44303</v>
      </c>
      <c r="B1592" s="2">
        <v>202104171377</v>
      </c>
      <c r="C1592" t="s">
        <v>18</v>
      </c>
      <c r="D1592" t="s">
        <v>5529</v>
      </c>
      <c r="E1592" t="s">
        <v>4625</v>
      </c>
      <c r="F1592" t="s">
        <v>19</v>
      </c>
      <c r="G1592" t="s">
        <v>1940</v>
      </c>
      <c r="H1592" s="3" t="s">
        <v>52</v>
      </c>
      <c r="I1592" t="s">
        <v>1472</v>
      </c>
      <c r="J1592" t="s">
        <v>1475</v>
      </c>
      <c r="K1592">
        <v>1</v>
      </c>
      <c r="L1592">
        <v>400</v>
      </c>
      <c r="N1592" t="s">
        <v>53</v>
      </c>
      <c r="P1592" s="6">
        <v>878</v>
      </c>
      <c r="Q1592" s="6" t="s">
        <v>1940</v>
      </c>
      <c r="R1592" s="6" t="s">
        <v>1941</v>
      </c>
      <c r="T1592" s="6"/>
      <c r="U1592" s="6"/>
      <c r="V1592" s="6"/>
      <c r="W1592" s="6">
        <v>237</v>
      </c>
      <c r="X1592" s="6" t="s">
        <v>4626</v>
      </c>
      <c r="Y1592" s="6"/>
      <c r="Z1592" t="s">
        <v>4623</v>
      </c>
    </row>
    <row r="1593" spans="1:26">
      <c r="A1593" s="1">
        <v>44303</v>
      </c>
      <c r="B1593" s="2">
        <v>202104171377</v>
      </c>
      <c r="C1593" t="s">
        <v>18</v>
      </c>
      <c r="D1593" t="s">
        <v>5529</v>
      </c>
      <c r="E1593" t="s">
        <v>4625</v>
      </c>
      <c r="F1593" t="s">
        <v>19</v>
      </c>
      <c r="G1593" t="s">
        <v>1940</v>
      </c>
      <c r="H1593" s="3" t="s">
        <v>44</v>
      </c>
      <c r="I1593" t="s">
        <v>158</v>
      </c>
      <c r="J1593" t="s">
        <v>1475</v>
      </c>
      <c r="K1593">
        <v>1</v>
      </c>
      <c r="L1593">
        <v>128</v>
      </c>
      <c r="N1593" t="s">
        <v>45</v>
      </c>
      <c r="P1593" s="6">
        <v>878</v>
      </c>
      <c r="Q1593" s="6" t="s">
        <v>1940</v>
      </c>
      <c r="R1593" s="6" t="s">
        <v>1941</v>
      </c>
      <c r="T1593" s="6"/>
      <c r="U1593" s="6"/>
      <c r="V1593" s="6"/>
      <c r="W1593" s="6">
        <v>237</v>
      </c>
      <c r="X1593" s="6" t="s">
        <v>4626</v>
      </c>
      <c r="Y1593" s="6"/>
      <c r="Z1593" t="s">
        <v>4623</v>
      </c>
    </row>
    <row r="1594" spans="1:26">
      <c r="A1594" s="1">
        <v>44303</v>
      </c>
      <c r="B1594" s="2">
        <v>202104171377</v>
      </c>
      <c r="C1594" t="s">
        <v>18</v>
      </c>
      <c r="D1594" t="s">
        <v>5529</v>
      </c>
      <c r="E1594" t="s">
        <v>4625</v>
      </c>
      <c r="F1594" t="s">
        <v>19</v>
      </c>
      <c r="G1594" t="s">
        <v>1940</v>
      </c>
      <c r="H1594" s="3">
        <v>4714781020268</v>
      </c>
      <c r="I1594" t="s">
        <v>1472</v>
      </c>
      <c r="J1594" t="s">
        <v>425</v>
      </c>
      <c r="K1594">
        <v>1</v>
      </c>
      <c r="L1594">
        <v>350</v>
      </c>
      <c r="N1594" t="s">
        <v>1909</v>
      </c>
      <c r="P1594" s="6">
        <v>878</v>
      </c>
      <c r="Q1594" s="6" t="s">
        <v>1940</v>
      </c>
      <c r="R1594" s="6" t="s">
        <v>1941</v>
      </c>
      <c r="T1594" s="6"/>
      <c r="U1594" s="6"/>
      <c r="V1594" s="6"/>
      <c r="W1594" s="6">
        <v>237</v>
      </c>
      <c r="X1594" s="6" t="s">
        <v>4626</v>
      </c>
      <c r="Y1594" s="6"/>
      <c r="Z1594" t="s">
        <v>4623</v>
      </c>
    </row>
    <row r="1595" spans="1:26">
      <c r="A1595" s="1">
        <v>44303</v>
      </c>
      <c r="B1595" s="2">
        <v>202104171378</v>
      </c>
      <c r="C1595" t="s">
        <v>18</v>
      </c>
      <c r="D1595" t="s">
        <v>5530</v>
      </c>
      <c r="E1595" t="s">
        <v>4630</v>
      </c>
      <c r="F1595" t="s">
        <v>19</v>
      </c>
      <c r="G1595" t="s">
        <v>1476</v>
      </c>
      <c r="H1595" s="3" t="s">
        <v>21</v>
      </c>
      <c r="I1595" t="s">
        <v>1301</v>
      </c>
      <c r="J1595" t="s">
        <v>1475</v>
      </c>
      <c r="K1595">
        <v>1</v>
      </c>
      <c r="L1595">
        <v>150</v>
      </c>
      <c r="N1595" t="s">
        <v>22</v>
      </c>
      <c r="P1595" s="6">
        <v>748</v>
      </c>
      <c r="Q1595" s="6" t="s">
        <v>1476</v>
      </c>
      <c r="R1595" s="6" t="s">
        <v>1477</v>
      </c>
      <c r="T1595" s="6">
        <v>185486</v>
      </c>
      <c r="U1595" s="6" t="s">
        <v>4631</v>
      </c>
      <c r="V1595" s="6" t="s">
        <v>4632</v>
      </c>
      <c r="W1595" s="6"/>
      <c r="X1595" s="6"/>
      <c r="Y1595" s="6"/>
      <c r="Z1595" t="s">
        <v>4628</v>
      </c>
    </row>
    <row r="1596" spans="1:26">
      <c r="A1596" s="1">
        <v>44303</v>
      </c>
      <c r="B1596" s="2">
        <v>202104171378</v>
      </c>
      <c r="C1596" t="s">
        <v>18</v>
      </c>
      <c r="D1596" t="s">
        <v>5530</v>
      </c>
      <c r="E1596" t="s">
        <v>4630</v>
      </c>
      <c r="F1596" t="s">
        <v>19</v>
      </c>
      <c r="G1596" t="s">
        <v>1476</v>
      </c>
      <c r="H1596" s="3" t="s">
        <v>33</v>
      </c>
      <c r="I1596" t="s">
        <v>1304</v>
      </c>
      <c r="J1596" t="s">
        <v>1475</v>
      </c>
      <c r="K1596">
        <v>1</v>
      </c>
      <c r="L1596">
        <v>150</v>
      </c>
      <c r="N1596" t="s">
        <v>34</v>
      </c>
      <c r="P1596" s="6">
        <v>748</v>
      </c>
      <c r="Q1596" s="6" t="s">
        <v>1476</v>
      </c>
      <c r="R1596" s="6" t="s">
        <v>1477</v>
      </c>
      <c r="T1596" s="6">
        <v>185486</v>
      </c>
      <c r="U1596" s="6" t="s">
        <v>4631</v>
      </c>
      <c r="V1596" s="6" t="s">
        <v>4632</v>
      </c>
      <c r="W1596" s="6"/>
      <c r="X1596" s="6"/>
      <c r="Y1596" s="6"/>
      <c r="Z1596" t="s">
        <v>4628</v>
      </c>
    </row>
    <row r="1597" spans="1:26">
      <c r="A1597" s="1">
        <v>44303</v>
      </c>
      <c r="B1597" s="2">
        <v>202104171378</v>
      </c>
      <c r="C1597" t="s">
        <v>18</v>
      </c>
      <c r="D1597" t="s">
        <v>5530</v>
      </c>
      <c r="E1597" t="s">
        <v>4630</v>
      </c>
      <c r="F1597" t="s">
        <v>19</v>
      </c>
      <c r="G1597" t="s">
        <v>1476</v>
      </c>
      <c r="H1597" s="3" t="s">
        <v>35</v>
      </c>
      <c r="I1597" t="s">
        <v>1384</v>
      </c>
      <c r="J1597" t="s">
        <v>1475</v>
      </c>
      <c r="K1597">
        <v>1</v>
      </c>
      <c r="L1597">
        <v>150</v>
      </c>
      <c r="N1597" t="s">
        <v>36</v>
      </c>
      <c r="P1597" s="6">
        <v>748</v>
      </c>
      <c r="Q1597" s="6" t="s">
        <v>1476</v>
      </c>
      <c r="R1597" s="6" t="s">
        <v>1477</v>
      </c>
      <c r="T1597" s="6">
        <v>185486</v>
      </c>
      <c r="U1597" s="6" t="s">
        <v>4631</v>
      </c>
      <c r="V1597" s="6" t="s">
        <v>4632</v>
      </c>
      <c r="W1597" s="6"/>
      <c r="X1597" s="6"/>
      <c r="Y1597" s="6"/>
      <c r="Z1597" t="s">
        <v>4628</v>
      </c>
    </row>
    <row r="1598" spans="1:26">
      <c r="A1598" s="1">
        <v>44303</v>
      </c>
      <c r="B1598" s="2">
        <v>202104171378</v>
      </c>
      <c r="C1598" t="s">
        <v>18</v>
      </c>
      <c r="D1598" t="s">
        <v>5530</v>
      </c>
      <c r="E1598" t="s">
        <v>4630</v>
      </c>
      <c r="F1598" t="s">
        <v>19</v>
      </c>
      <c r="G1598" t="s">
        <v>1476</v>
      </c>
      <c r="H1598" s="3">
        <v>4714781020954</v>
      </c>
      <c r="I1598" t="s">
        <v>1468</v>
      </c>
      <c r="J1598" t="s">
        <v>425</v>
      </c>
      <c r="K1598">
        <v>1</v>
      </c>
      <c r="L1598">
        <v>149</v>
      </c>
      <c r="N1598" t="s">
        <v>1523</v>
      </c>
      <c r="P1598" s="6">
        <v>748</v>
      </c>
      <c r="Q1598" s="6" t="s">
        <v>1476</v>
      </c>
      <c r="R1598" s="6" t="s">
        <v>1477</v>
      </c>
      <c r="T1598" s="6">
        <v>185486</v>
      </c>
      <c r="U1598" s="6" t="s">
        <v>4631</v>
      </c>
      <c r="V1598" s="6" t="s">
        <v>4632</v>
      </c>
      <c r="W1598" s="6"/>
      <c r="X1598" s="6"/>
      <c r="Y1598" s="6"/>
      <c r="Z1598" t="s">
        <v>4628</v>
      </c>
    </row>
    <row r="1599" spans="1:26">
      <c r="A1599" s="1">
        <v>44303</v>
      </c>
      <c r="B1599" s="2">
        <v>202104171378</v>
      </c>
      <c r="C1599" t="s">
        <v>18</v>
      </c>
      <c r="D1599" t="s">
        <v>5530</v>
      </c>
      <c r="E1599" t="s">
        <v>4630</v>
      </c>
      <c r="F1599" t="s">
        <v>19</v>
      </c>
      <c r="G1599" t="s">
        <v>1476</v>
      </c>
      <c r="H1599" s="3">
        <v>4714781021012</v>
      </c>
      <c r="I1599" t="s">
        <v>1308</v>
      </c>
      <c r="J1599" t="s">
        <v>425</v>
      </c>
      <c r="K1599">
        <v>1</v>
      </c>
      <c r="L1599">
        <v>149</v>
      </c>
      <c r="N1599" t="s">
        <v>1948</v>
      </c>
      <c r="P1599" s="6">
        <v>748</v>
      </c>
      <c r="Q1599" s="6" t="s">
        <v>1476</v>
      </c>
      <c r="R1599" s="6" t="s">
        <v>1477</v>
      </c>
      <c r="T1599" s="6">
        <v>185486</v>
      </c>
      <c r="U1599" s="6" t="s">
        <v>4631</v>
      </c>
      <c r="V1599" s="6" t="s">
        <v>4632</v>
      </c>
      <c r="W1599" s="6"/>
      <c r="X1599" s="6"/>
      <c r="Y1599" s="6"/>
      <c r="Z1599" t="s">
        <v>4628</v>
      </c>
    </row>
    <row r="1600" spans="1:26">
      <c r="A1600" s="1">
        <v>44303</v>
      </c>
      <c r="B1600" s="2">
        <v>202104171379</v>
      </c>
      <c r="C1600" t="s">
        <v>18</v>
      </c>
      <c r="D1600" t="s">
        <v>5531</v>
      </c>
      <c r="E1600" t="s">
        <v>4636</v>
      </c>
      <c r="F1600" t="s">
        <v>19</v>
      </c>
      <c r="G1600" t="s">
        <v>1476</v>
      </c>
      <c r="H1600" s="3">
        <v>4714781021005</v>
      </c>
      <c r="I1600" t="s">
        <v>1385</v>
      </c>
      <c r="J1600" t="s">
        <v>1475</v>
      </c>
      <c r="K1600">
        <v>3</v>
      </c>
      <c r="L1600">
        <v>399</v>
      </c>
      <c r="N1600" t="s">
        <v>167</v>
      </c>
      <c r="P1600" s="6">
        <v>1197</v>
      </c>
      <c r="Q1600" s="6" t="s">
        <v>1476</v>
      </c>
      <c r="R1600" s="6" t="s">
        <v>1477</v>
      </c>
      <c r="T1600" s="6">
        <v>967765</v>
      </c>
      <c r="U1600" s="6" t="s">
        <v>4637</v>
      </c>
      <c r="V1600" s="6" t="s">
        <v>4638</v>
      </c>
      <c r="W1600" s="6"/>
      <c r="X1600" s="6"/>
      <c r="Y1600" s="6"/>
      <c r="Z1600" t="s">
        <v>4634</v>
      </c>
    </row>
    <row r="1601" spans="1:26">
      <c r="A1601" s="1">
        <v>44303</v>
      </c>
      <c r="B1601" s="2">
        <v>202104171379</v>
      </c>
      <c r="C1601" t="s">
        <v>18</v>
      </c>
      <c r="D1601" t="s">
        <v>5531</v>
      </c>
      <c r="E1601" t="s">
        <v>4636</v>
      </c>
      <c r="F1601" t="s">
        <v>19</v>
      </c>
      <c r="G1601" t="s">
        <v>1476</v>
      </c>
      <c r="H1601" s="3">
        <v>4714781021012</v>
      </c>
      <c r="I1601" t="s">
        <v>1308</v>
      </c>
      <c r="J1601" t="s">
        <v>1475</v>
      </c>
      <c r="K1601">
        <v>3</v>
      </c>
      <c r="L1601">
        <v>399</v>
      </c>
      <c r="N1601" t="s">
        <v>168</v>
      </c>
      <c r="P1601" s="6">
        <v>1197</v>
      </c>
      <c r="Q1601" s="6" t="s">
        <v>1476</v>
      </c>
      <c r="R1601" s="6" t="s">
        <v>1477</v>
      </c>
      <c r="T1601" s="6">
        <v>967765</v>
      </c>
      <c r="U1601" s="6" t="s">
        <v>4637</v>
      </c>
      <c r="V1601" s="6" t="s">
        <v>4638</v>
      </c>
      <c r="W1601" s="6"/>
      <c r="X1601" s="6"/>
      <c r="Y1601" s="6"/>
      <c r="Z1601" t="s">
        <v>4634</v>
      </c>
    </row>
    <row r="1602" spans="1:26">
      <c r="A1602" s="1">
        <v>44303</v>
      </c>
      <c r="B1602" s="2">
        <v>202104171379</v>
      </c>
      <c r="C1602" t="s">
        <v>18</v>
      </c>
      <c r="D1602" t="s">
        <v>5531</v>
      </c>
      <c r="E1602" t="s">
        <v>4636</v>
      </c>
      <c r="F1602" t="s">
        <v>19</v>
      </c>
      <c r="G1602" t="s">
        <v>1476</v>
      </c>
      <c r="H1602" s="3">
        <v>4714781021029</v>
      </c>
      <c r="I1602" t="s">
        <v>1308</v>
      </c>
      <c r="J1602" t="s">
        <v>1475</v>
      </c>
      <c r="K1602">
        <v>3</v>
      </c>
      <c r="L1602">
        <v>399</v>
      </c>
      <c r="N1602" t="s">
        <v>169</v>
      </c>
      <c r="P1602" s="6">
        <v>1197</v>
      </c>
      <c r="Q1602" s="6" t="s">
        <v>1476</v>
      </c>
      <c r="R1602" s="6" t="s">
        <v>1477</v>
      </c>
      <c r="T1602" s="6">
        <v>967765</v>
      </c>
      <c r="U1602" s="6" t="s">
        <v>4637</v>
      </c>
      <c r="V1602" s="6" t="s">
        <v>4638</v>
      </c>
      <c r="W1602" s="6"/>
      <c r="X1602" s="6"/>
      <c r="Y1602" s="6"/>
      <c r="Z1602" t="s">
        <v>4634</v>
      </c>
    </row>
    <row r="1603" spans="1:26">
      <c r="A1603" s="1">
        <v>44303</v>
      </c>
      <c r="B1603" s="2">
        <v>202104171379</v>
      </c>
      <c r="C1603" t="s">
        <v>18</v>
      </c>
      <c r="D1603" t="s">
        <v>5531</v>
      </c>
      <c r="E1603" t="s">
        <v>4636</v>
      </c>
      <c r="F1603" t="s">
        <v>19</v>
      </c>
      <c r="G1603" t="s">
        <v>1476</v>
      </c>
      <c r="H1603" s="3" t="s">
        <v>1887</v>
      </c>
      <c r="J1603" t="s">
        <v>425</v>
      </c>
      <c r="K1603">
        <v>1</v>
      </c>
      <c r="L1603">
        <v>0</v>
      </c>
      <c r="N1603" t="s">
        <v>1888</v>
      </c>
      <c r="P1603" s="6">
        <v>1197</v>
      </c>
      <c r="Q1603" s="6" t="s">
        <v>1476</v>
      </c>
      <c r="R1603" s="6" t="s">
        <v>1477</v>
      </c>
      <c r="T1603" s="6">
        <v>967765</v>
      </c>
      <c r="U1603" s="6" t="s">
        <v>4637</v>
      </c>
      <c r="V1603" s="6" t="s">
        <v>4638</v>
      </c>
      <c r="W1603" s="6"/>
      <c r="X1603" s="6"/>
      <c r="Y1603" s="6"/>
      <c r="Z1603" t="s">
        <v>4634</v>
      </c>
    </row>
    <row r="1604" spans="1:26">
      <c r="A1604" s="1">
        <v>44303</v>
      </c>
      <c r="B1604" s="2">
        <v>202104171380</v>
      </c>
      <c r="C1604" t="s">
        <v>18</v>
      </c>
      <c r="D1604" t="s">
        <v>5532</v>
      </c>
      <c r="E1604" t="s">
        <v>4642</v>
      </c>
      <c r="F1604" t="s">
        <v>19</v>
      </c>
      <c r="G1604" t="s">
        <v>1940</v>
      </c>
      <c r="H1604" s="3">
        <v>4714781021005</v>
      </c>
      <c r="I1604" t="s">
        <v>1385</v>
      </c>
      <c r="J1604" t="s">
        <v>1475</v>
      </c>
      <c r="K1604">
        <v>3</v>
      </c>
      <c r="L1604">
        <v>339</v>
      </c>
      <c r="N1604" t="s">
        <v>167</v>
      </c>
      <c r="P1604" s="6">
        <v>1136</v>
      </c>
      <c r="Q1604" s="6" t="s">
        <v>1940</v>
      </c>
      <c r="R1604" s="6" t="s">
        <v>1048</v>
      </c>
      <c r="T1604" s="6"/>
      <c r="U1604" s="6"/>
      <c r="V1604" s="6"/>
      <c r="W1604" s="6">
        <v>820</v>
      </c>
      <c r="X1604" s="6" t="s">
        <v>4643</v>
      </c>
      <c r="Y1604" s="6"/>
      <c r="Z1604" t="s">
        <v>4640</v>
      </c>
    </row>
    <row r="1605" spans="1:26">
      <c r="A1605" s="1">
        <v>44303</v>
      </c>
      <c r="B1605" s="2">
        <v>202104171380</v>
      </c>
      <c r="C1605" t="s">
        <v>18</v>
      </c>
      <c r="D1605" t="s">
        <v>5532</v>
      </c>
      <c r="E1605" t="s">
        <v>4642</v>
      </c>
      <c r="F1605" t="s">
        <v>19</v>
      </c>
      <c r="G1605" t="s">
        <v>1940</v>
      </c>
      <c r="H1605" s="3">
        <v>4714781021012</v>
      </c>
      <c r="I1605" t="s">
        <v>1308</v>
      </c>
      <c r="J1605" t="s">
        <v>1475</v>
      </c>
      <c r="K1605">
        <v>1</v>
      </c>
      <c r="L1605">
        <v>133</v>
      </c>
      <c r="N1605" t="s">
        <v>939</v>
      </c>
      <c r="P1605" s="6">
        <v>1136</v>
      </c>
      <c r="Q1605" s="6" t="s">
        <v>1940</v>
      </c>
      <c r="R1605" s="6" t="s">
        <v>1048</v>
      </c>
      <c r="T1605" s="6"/>
      <c r="U1605" s="6"/>
      <c r="V1605" s="6"/>
      <c r="W1605" s="6">
        <v>820</v>
      </c>
      <c r="X1605" s="6" t="s">
        <v>4643</v>
      </c>
      <c r="Y1605" s="6"/>
      <c r="Z1605" t="s">
        <v>4640</v>
      </c>
    </row>
    <row r="1606" spans="1:26">
      <c r="A1606" s="1">
        <v>44303</v>
      </c>
      <c r="B1606" s="2">
        <v>202104171380</v>
      </c>
      <c r="C1606" t="s">
        <v>18</v>
      </c>
      <c r="D1606" t="s">
        <v>5532</v>
      </c>
      <c r="E1606" t="s">
        <v>4642</v>
      </c>
      <c r="F1606" t="s">
        <v>19</v>
      </c>
      <c r="G1606" t="s">
        <v>1940</v>
      </c>
      <c r="H1606" s="3">
        <v>4714781021029</v>
      </c>
      <c r="I1606" t="s">
        <v>1308</v>
      </c>
      <c r="J1606" t="s">
        <v>1475</v>
      </c>
      <c r="K1606">
        <v>2</v>
      </c>
      <c r="L1606">
        <v>266</v>
      </c>
      <c r="N1606" t="s">
        <v>940</v>
      </c>
      <c r="P1606" s="6">
        <v>1136</v>
      </c>
      <c r="Q1606" s="6" t="s">
        <v>1940</v>
      </c>
      <c r="R1606" s="6" t="s">
        <v>1048</v>
      </c>
      <c r="T1606" s="6"/>
      <c r="U1606" s="6"/>
      <c r="V1606" s="6"/>
      <c r="W1606" s="6">
        <v>820</v>
      </c>
      <c r="X1606" s="6" t="s">
        <v>4643</v>
      </c>
      <c r="Y1606" s="6"/>
      <c r="Z1606" t="s">
        <v>4640</v>
      </c>
    </row>
    <row r="1607" spans="1:26">
      <c r="A1607" s="1">
        <v>44303</v>
      </c>
      <c r="B1607" s="2">
        <v>202104171380</v>
      </c>
      <c r="C1607" t="s">
        <v>18</v>
      </c>
      <c r="D1607" t="s">
        <v>5532</v>
      </c>
      <c r="E1607" t="s">
        <v>4642</v>
      </c>
      <c r="F1607" t="s">
        <v>19</v>
      </c>
      <c r="G1607" t="s">
        <v>1940</v>
      </c>
      <c r="H1607" s="3">
        <v>4714781021227</v>
      </c>
      <c r="I1607" t="s">
        <v>859</v>
      </c>
      <c r="J1607" t="s">
        <v>1475</v>
      </c>
      <c r="K1607">
        <v>2</v>
      </c>
      <c r="L1607">
        <v>132</v>
      </c>
      <c r="N1607" t="s">
        <v>862</v>
      </c>
      <c r="P1607" s="6">
        <v>1136</v>
      </c>
      <c r="Q1607" s="6" t="s">
        <v>1940</v>
      </c>
      <c r="R1607" s="6" t="s">
        <v>1048</v>
      </c>
      <c r="T1607" s="6"/>
      <c r="U1607" s="6"/>
      <c r="V1607" s="6"/>
      <c r="W1607" s="6">
        <v>820</v>
      </c>
      <c r="X1607" s="6" t="s">
        <v>4643</v>
      </c>
      <c r="Y1607" s="6"/>
      <c r="Z1607" t="s">
        <v>4640</v>
      </c>
    </row>
    <row r="1608" spans="1:26">
      <c r="A1608" s="1">
        <v>44303</v>
      </c>
      <c r="B1608" s="2">
        <v>202104171380</v>
      </c>
      <c r="C1608" t="s">
        <v>18</v>
      </c>
      <c r="D1608" t="s">
        <v>5532</v>
      </c>
      <c r="E1608" t="s">
        <v>4642</v>
      </c>
      <c r="F1608" t="s">
        <v>19</v>
      </c>
      <c r="G1608" t="s">
        <v>1940</v>
      </c>
      <c r="H1608" s="3">
        <v>4714781021234</v>
      </c>
      <c r="I1608" t="s">
        <v>1385</v>
      </c>
      <c r="J1608" t="s">
        <v>1475</v>
      </c>
      <c r="K1608">
        <v>2</v>
      </c>
      <c r="L1608">
        <v>132</v>
      </c>
      <c r="N1608" t="s">
        <v>864</v>
      </c>
      <c r="P1608" s="6">
        <v>1136</v>
      </c>
      <c r="Q1608" s="6" t="s">
        <v>1940</v>
      </c>
      <c r="R1608" s="6" t="s">
        <v>1048</v>
      </c>
      <c r="T1608" s="6"/>
      <c r="U1608" s="6"/>
      <c r="V1608" s="6"/>
      <c r="W1608" s="6">
        <v>820</v>
      </c>
      <c r="X1608" s="6" t="s">
        <v>4643</v>
      </c>
      <c r="Y1608" s="6"/>
      <c r="Z1608" t="s">
        <v>4640</v>
      </c>
    </row>
    <row r="1609" spans="1:26">
      <c r="A1609" s="1">
        <v>44303</v>
      </c>
      <c r="B1609" s="2">
        <v>202104171380</v>
      </c>
      <c r="C1609" t="s">
        <v>18</v>
      </c>
      <c r="D1609" t="s">
        <v>5532</v>
      </c>
      <c r="E1609" t="s">
        <v>4642</v>
      </c>
      <c r="F1609" t="s">
        <v>19</v>
      </c>
      <c r="G1609" t="s">
        <v>1940</v>
      </c>
      <c r="H1609" s="3">
        <v>4714781021241</v>
      </c>
      <c r="I1609" t="s">
        <v>859</v>
      </c>
      <c r="J1609" t="s">
        <v>1475</v>
      </c>
      <c r="K1609">
        <v>2</v>
      </c>
      <c r="L1609">
        <v>134</v>
      </c>
      <c r="N1609" t="s">
        <v>867</v>
      </c>
      <c r="P1609" s="6">
        <v>1136</v>
      </c>
      <c r="Q1609" s="6" t="s">
        <v>1940</v>
      </c>
      <c r="R1609" s="6" t="s">
        <v>1048</v>
      </c>
      <c r="T1609" s="6"/>
      <c r="U1609" s="6"/>
      <c r="V1609" s="6"/>
      <c r="W1609" s="6">
        <v>820</v>
      </c>
      <c r="X1609" s="6" t="s">
        <v>4643</v>
      </c>
      <c r="Y1609" s="6"/>
      <c r="Z1609" t="s">
        <v>4640</v>
      </c>
    </row>
    <row r="1610" spans="1:26">
      <c r="A1610" s="1">
        <v>44303</v>
      </c>
      <c r="B1610" s="2">
        <v>202104171380</v>
      </c>
      <c r="C1610" t="s">
        <v>18</v>
      </c>
      <c r="D1610" t="s">
        <v>5532</v>
      </c>
      <c r="E1610" t="s">
        <v>4642</v>
      </c>
      <c r="F1610" t="s">
        <v>19</v>
      </c>
      <c r="G1610" t="s">
        <v>1940</v>
      </c>
      <c r="H1610" s="3" t="s">
        <v>1740</v>
      </c>
      <c r="J1610" t="s">
        <v>425</v>
      </c>
      <c r="K1610">
        <v>1</v>
      </c>
      <c r="L1610">
        <v>0</v>
      </c>
      <c r="N1610" t="s">
        <v>1741</v>
      </c>
      <c r="P1610" s="6">
        <v>1136</v>
      </c>
      <c r="Q1610" s="6" t="s">
        <v>1940</v>
      </c>
      <c r="R1610" s="6" t="s">
        <v>1048</v>
      </c>
      <c r="T1610" s="6"/>
      <c r="U1610" s="6"/>
      <c r="V1610" s="6"/>
      <c r="W1610" s="6">
        <v>820</v>
      </c>
      <c r="X1610" s="6" t="s">
        <v>4643</v>
      </c>
      <c r="Y1610" s="6"/>
      <c r="Z1610" t="s">
        <v>4640</v>
      </c>
    </row>
    <row r="1611" spans="1:26">
      <c r="A1611" s="1">
        <v>44303</v>
      </c>
      <c r="B1611" s="2">
        <v>202104171381</v>
      </c>
      <c r="C1611" t="s">
        <v>18</v>
      </c>
      <c r="D1611" t="s">
        <v>5533</v>
      </c>
      <c r="E1611" t="s">
        <v>4648</v>
      </c>
      <c r="F1611" t="s">
        <v>19</v>
      </c>
      <c r="G1611" t="s">
        <v>1476</v>
      </c>
      <c r="H1611" s="3" t="s">
        <v>37</v>
      </c>
      <c r="I1611" t="s">
        <v>1049</v>
      </c>
      <c r="J1611" t="s">
        <v>1475</v>
      </c>
      <c r="K1611">
        <v>1</v>
      </c>
      <c r="L1611">
        <v>314</v>
      </c>
      <c r="N1611" t="s">
        <v>38</v>
      </c>
      <c r="P1611" s="6">
        <v>1149</v>
      </c>
      <c r="Q1611" s="6" t="s">
        <v>1476</v>
      </c>
      <c r="R1611" s="6" t="s">
        <v>1477</v>
      </c>
      <c r="T1611" s="6">
        <v>953869</v>
      </c>
      <c r="U1611" s="6" t="s">
        <v>4649</v>
      </c>
      <c r="V1611" s="6" t="s">
        <v>4650</v>
      </c>
      <c r="W1611" s="6"/>
      <c r="X1611" s="6"/>
      <c r="Y1611" s="6"/>
      <c r="Z1611" t="s">
        <v>4646</v>
      </c>
    </row>
    <row r="1612" spans="1:26">
      <c r="A1612" s="1">
        <v>44303</v>
      </c>
      <c r="B1612" s="2">
        <v>202104171381</v>
      </c>
      <c r="C1612" t="s">
        <v>18</v>
      </c>
      <c r="D1612" t="s">
        <v>5533</v>
      </c>
      <c r="E1612" t="s">
        <v>4648</v>
      </c>
      <c r="F1612" t="s">
        <v>19</v>
      </c>
      <c r="G1612" t="s">
        <v>1476</v>
      </c>
      <c r="H1612" s="3" t="s">
        <v>27</v>
      </c>
      <c r="I1612" t="s">
        <v>1885</v>
      </c>
      <c r="J1612" t="s">
        <v>1475</v>
      </c>
      <c r="K1612">
        <v>2</v>
      </c>
      <c r="L1612">
        <v>535</v>
      </c>
      <c r="N1612" t="s">
        <v>28</v>
      </c>
      <c r="P1612" s="6">
        <v>1149</v>
      </c>
      <c r="Q1612" s="6" t="s">
        <v>1476</v>
      </c>
      <c r="R1612" s="6" t="s">
        <v>1477</v>
      </c>
      <c r="T1612" s="6">
        <v>953869</v>
      </c>
      <c r="U1612" s="6" t="s">
        <v>4649</v>
      </c>
      <c r="V1612" s="6" t="s">
        <v>4650</v>
      </c>
      <c r="W1612" s="6"/>
      <c r="X1612" s="6"/>
      <c r="Y1612" s="6"/>
      <c r="Z1612" t="s">
        <v>4646</v>
      </c>
    </row>
    <row r="1613" spans="1:26">
      <c r="A1613" s="1">
        <v>44303</v>
      </c>
      <c r="B1613" s="2">
        <v>202104171381</v>
      </c>
      <c r="C1613" t="s">
        <v>18</v>
      </c>
      <c r="D1613" t="s">
        <v>5533</v>
      </c>
      <c r="E1613" t="s">
        <v>4648</v>
      </c>
      <c r="F1613" t="s">
        <v>19</v>
      </c>
      <c r="G1613" t="s">
        <v>1476</v>
      </c>
      <c r="H1613" s="3" t="s">
        <v>90</v>
      </c>
      <c r="I1613" t="s">
        <v>1467</v>
      </c>
      <c r="J1613" t="s">
        <v>1475</v>
      </c>
      <c r="K1613">
        <v>3</v>
      </c>
      <c r="L1613">
        <v>150</v>
      </c>
      <c r="N1613" t="s">
        <v>282</v>
      </c>
      <c r="P1613" s="6">
        <v>1149</v>
      </c>
      <c r="Q1613" s="6" t="s">
        <v>1476</v>
      </c>
      <c r="R1613" s="6" t="s">
        <v>1477</v>
      </c>
      <c r="T1613" s="6">
        <v>953869</v>
      </c>
      <c r="U1613" s="6" t="s">
        <v>4649</v>
      </c>
      <c r="V1613" s="6" t="s">
        <v>4650</v>
      </c>
      <c r="W1613" s="6"/>
      <c r="X1613" s="6"/>
      <c r="Y1613" s="6"/>
      <c r="Z1613" t="s">
        <v>4646</v>
      </c>
    </row>
    <row r="1614" spans="1:26">
      <c r="A1614" s="1">
        <v>44303</v>
      </c>
      <c r="B1614" s="2">
        <v>202104171381</v>
      </c>
      <c r="C1614" t="s">
        <v>18</v>
      </c>
      <c r="D1614" t="s">
        <v>5533</v>
      </c>
      <c r="E1614" t="s">
        <v>4648</v>
      </c>
      <c r="F1614" t="s">
        <v>19</v>
      </c>
      <c r="G1614" t="s">
        <v>1476</v>
      </c>
      <c r="H1614" s="3" t="s">
        <v>92</v>
      </c>
      <c r="I1614" t="s">
        <v>135</v>
      </c>
      <c r="J1614" t="s">
        <v>1475</v>
      </c>
      <c r="K1614">
        <v>3</v>
      </c>
      <c r="L1614">
        <v>150</v>
      </c>
      <c r="N1614" t="s">
        <v>195</v>
      </c>
      <c r="P1614" s="6">
        <v>1149</v>
      </c>
      <c r="Q1614" s="6" t="s">
        <v>1476</v>
      </c>
      <c r="R1614" s="6" t="s">
        <v>1477</v>
      </c>
      <c r="T1614" s="6">
        <v>953869</v>
      </c>
      <c r="U1614" s="6" t="s">
        <v>4649</v>
      </c>
      <c r="V1614" s="6" t="s">
        <v>4650</v>
      </c>
      <c r="W1614" s="6"/>
      <c r="X1614" s="6"/>
      <c r="Y1614" s="6"/>
      <c r="Z1614" t="s">
        <v>4646</v>
      </c>
    </row>
    <row r="1615" spans="1:26">
      <c r="A1615" s="1">
        <v>44303</v>
      </c>
      <c r="B1615" s="2">
        <v>202104171381</v>
      </c>
      <c r="C1615" t="s">
        <v>18</v>
      </c>
      <c r="D1615" t="s">
        <v>5533</v>
      </c>
      <c r="E1615" t="s">
        <v>4648</v>
      </c>
      <c r="F1615" t="s">
        <v>19</v>
      </c>
      <c r="G1615" t="s">
        <v>1476</v>
      </c>
      <c r="H1615" s="3" t="s">
        <v>1887</v>
      </c>
      <c r="J1615" t="s">
        <v>425</v>
      </c>
      <c r="K1615">
        <v>1</v>
      </c>
      <c r="L1615">
        <v>0</v>
      </c>
      <c r="N1615" t="s">
        <v>1888</v>
      </c>
      <c r="P1615" s="6">
        <v>1149</v>
      </c>
      <c r="Q1615" s="6" t="s">
        <v>1476</v>
      </c>
      <c r="R1615" s="6" t="s">
        <v>1477</v>
      </c>
      <c r="T1615" s="6">
        <v>953869</v>
      </c>
      <c r="U1615" s="6" t="s">
        <v>4649</v>
      </c>
      <c r="V1615" s="6" t="s">
        <v>4650</v>
      </c>
      <c r="W1615" s="6"/>
      <c r="X1615" s="6"/>
      <c r="Y1615" s="6"/>
      <c r="Z1615" t="s">
        <v>4646</v>
      </c>
    </row>
    <row r="1616" spans="1:26">
      <c r="A1616" s="1">
        <v>44303</v>
      </c>
      <c r="B1616" s="2">
        <v>202104171382</v>
      </c>
      <c r="C1616" t="s">
        <v>18</v>
      </c>
      <c r="D1616" t="s">
        <v>5534</v>
      </c>
      <c r="E1616" t="s">
        <v>4654</v>
      </c>
      <c r="F1616" t="s">
        <v>19</v>
      </c>
      <c r="G1616" t="s">
        <v>1940</v>
      </c>
      <c r="H1616" s="3" t="s">
        <v>128</v>
      </c>
      <c r="I1616" t="s">
        <v>1467</v>
      </c>
      <c r="J1616" t="s">
        <v>1475</v>
      </c>
      <c r="K1616">
        <v>2</v>
      </c>
      <c r="L1616">
        <v>280</v>
      </c>
      <c r="N1616" t="s">
        <v>289</v>
      </c>
      <c r="P1616" s="6">
        <v>1038</v>
      </c>
      <c r="Q1616" s="6" t="s">
        <v>1940</v>
      </c>
      <c r="R1616" s="6" t="s">
        <v>1048</v>
      </c>
      <c r="T1616" s="6"/>
      <c r="U1616" s="6"/>
      <c r="V1616" s="6"/>
      <c r="W1616" s="6">
        <v>116</v>
      </c>
      <c r="X1616" s="6" t="s">
        <v>4655</v>
      </c>
      <c r="Y1616" s="6"/>
      <c r="Z1616" t="s">
        <v>4652</v>
      </c>
    </row>
    <row r="1617" spans="1:26">
      <c r="A1617" s="1">
        <v>44303</v>
      </c>
      <c r="B1617" s="2">
        <v>202104171382</v>
      </c>
      <c r="C1617" t="s">
        <v>18</v>
      </c>
      <c r="D1617" t="s">
        <v>5534</v>
      </c>
      <c r="E1617" t="s">
        <v>4654</v>
      </c>
      <c r="F1617" t="s">
        <v>19</v>
      </c>
      <c r="G1617" t="s">
        <v>1940</v>
      </c>
      <c r="H1617" s="3" t="s">
        <v>428</v>
      </c>
      <c r="I1617" t="s">
        <v>134</v>
      </c>
      <c r="J1617" t="s">
        <v>1475</v>
      </c>
      <c r="K1617">
        <v>1</v>
      </c>
      <c r="L1617">
        <v>119</v>
      </c>
      <c r="N1617" t="s">
        <v>459</v>
      </c>
      <c r="P1617" s="6">
        <v>1038</v>
      </c>
      <c r="Q1617" s="6" t="s">
        <v>1940</v>
      </c>
      <c r="R1617" s="6" t="s">
        <v>1048</v>
      </c>
      <c r="T1617" s="6"/>
      <c r="U1617" s="6"/>
      <c r="V1617" s="6"/>
      <c r="W1617" s="6">
        <v>116</v>
      </c>
      <c r="X1617" s="6" t="s">
        <v>4655</v>
      </c>
      <c r="Y1617" s="6"/>
      <c r="Z1617" t="s">
        <v>4652</v>
      </c>
    </row>
    <row r="1618" spans="1:26">
      <c r="A1618" s="1">
        <v>44303</v>
      </c>
      <c r="B1618" s="2">
        <v>202104171382</v>
      </c>
      <c r="C1618" t="s">
        <v>18</v>
      </c>
      <c r="D1618" t="s">
        <v>5534</v>
      </c>
      <c r="E1618" t="s">
        <v>4654</v>
      </c>
      <c r="F1618" t="s">
        <v>19</v>
      </c>
      <c r="G1618" t="s">
        <v>1940</v>
      </c>
      <c r="H1618" s="3" t="s">
        <v>29</v>
      </c>
      <c r="I1618" t="s">
        <v>2424</v>
      </c>
      <c r="J1618" t="s">
        <v>1475</v>
      </c>
      <c r="K1618">
        <v>1</v>
      </c>
      <c r="L1618">
        <v>290</v>
      </c>
      <c r="N1618" t="s">
        <v>30</v>
      </c>
      <c r="P1618" s="6">
        <v>1038</v>
      </c>
      <c r="Q1618" s="6" t="s">
        <v>1940</v>
      </c>
      <c r="R1618" s="6" t="s">
        <v>1048</v>
      </c>
      <c r="T1618" s="6"/>
      <c r="U1618" s="6"/>
      <c r="V1618" s="6"/>
      <c r="W1618" s="6">
        <v>116</v>
      </c>
      <c r="X1618" s="6" t="s">
        <v>4655</v>
      </c>
      <c r="Y1618" s="6"/>
      <c r="Z1618" t="s">
        <v>4652</v>
      </c>
    </row>
    <row r="1619" spans="1:26">
      <c r="A1619" s="1">
        <v>44303</v>
      </c>
      <c r="B1619" s="2">
        <v>202104171382</v>
      </c>
      <c r="C1619" t="s">
        <v>18</v>
      </c>
      <c r="D1619" t="s">
        <v>5534</v>
      </c>
      <c r="E1619" t="s">
        <v>4654</v>
      </c>
      <c r="F1619" t="s">
        <v>19</v>
      </c>
      <c r="G1619" t="s">
        <v>1940</v>
      </c>
      <c r="H1619" s="3" t="s">
        <v>27</v>
      </c>
      <c r="I1619" t="s">
        <v>1885</v>
      </c>
      <c r="J1619" t="s">
        <v>1475</v>
      </c>
      <c r="K1619">
        <v>1</v>
      </c>
      <c r="L1619">
        <v>290</v>
      </c>
      <c r="N1619" t="s">
        <v>28</v>
      </c>
      <c r="P1619" s="6">
        <v>1038</v>
      </c>
      <c r="Q1619" s="6" t="s">
        <v>1940</v>
      </c>
      <c r="R1619" s="6" t="s">
        <v>1048</v>
      </c>
      <c r="T1619" s="6"/>
      <c r="U1619" s="6"/>
      <c r="V1619" s="6"/>
      <c r="W1619" s="6">
        <v>116</v>
      </c>
      <c r="X1619" s="6" t="s">
        <v>4655</v>
      </c>
      <c r="Y1619" s="6"/>
      <c r="Z1619" t="s">
        <v>4652</v>
      </c>
    </row>
    <row r="1620" spans="1:26">
      <c r="A1620" s="1">
        <v>44303</v>
      </c>
      <c r="B1620" s="2">
        <v>202104171382</v>
      </c>
      <c r="C1620" t="s">
        <v>18</v>
      </c>
      <c r="D1620" t="s">
        <v>5534</v>
      </c>
      <c r="E1620" t="s">
        <v>4654</v>
      </c>
      <c r="F1620" t="s">
        <v>19</v>
      </c>
      <c r="G1620" t="s">
        <v>1940</v>
      </c>
      <c r="H1620" s="3">
        <v>4714781021234</v>
      </c>
      <c r="I1620" t="s">
        <v>1385</v>
      </c>
      <c r="J1620" t="s">
        <v>425</v>
      </c>
      <c r="K1620">
        <v>1</v>
      </c>
      <c r="L1620">
        <v>59</v>
      </c>
      <c r="N1620" t="s">
        <v>2412</v>
      </c>
      <c r="P1620" s="6">
        <v>1038</v>
      </c>
      <c r="Q1620" s="6" t="s">
        <v>1940</v>
      </c>
      <c r="R1620" s="6" t="s">
        <v>1048</v>
      </c>
      <c r="T1620" s="6"/>
      <c r="U1620" s="6"/>
      <c r="V1620" s="6"/>
      <c r="W1620" s="6">
        <v>116</v>
      </c>
      <c r="X1620" s="6" t="s">
        <v>4655</v>
      </c>
      <c r="Y1620" s="6"/>
      <c r="Z1620" t="s">
        <v>4652</v>
      </c>
    </row>
    <row r="1621" spans="1:26">
      <c r="A1621" s="1">
        <v>44303</v>
      </c>
      <c r="B1621" s="2">
        <v>202104171383</v>
      </c>
      <c r="C1621" t="s">
        <v>18</v>
      </c>
      <c r="D1621" t="s">
        <v>5535</v>
      </c>
      <c r="E1621" t="s">
        <v>4659</v>
      </c>
      <c r="F1621" t="s">
        <v>19</v>
      </c>
      <c r="G1621" t="s">
        <v>1476</v>
      </c>
      <c r="H1621" s="3" t="s">
        <v>129</v>
      </c>
      <c r="I1621" t="s">
        <v>1301</v>
      </c>
      <c r="J1621" t="s">
        <v>1475</v>
      </c>
      <c r="K1621">
        <v>1</v>
      </c>
      <c r="L1621">
        <v>340</v>
      </c>
      <c r="N1621" t="s">
        <v>291</v>
      </c>
      <c r="P1621" s="6">
        <v>1827</v>
      </c>
      <c r="Q1621" s="6" t="s">
        <v>1476</v>
      </c>
      <c r="R1621" s="6" t="s">
        <v>1477</v>
      </c>
      <c r="T1621" s="6">
        <v>200262</v>
      </c>
      <c r="U1621" s="6" t="s">
        <v>4660</v>
      </c>
      <c r="V1621" s="6" t="s">
        <v>4661</v>
      </c>
      <c r="W1621" s="6"/>
      <c r="X1621" s="6"/>
      <c r="Y1621" s="6"/>
      <c r="Z1621" t="s">
        <v>4657</v>
      </c>
    </row>
    <row r="1622" spans="1:26">
      <c r="A1622" s="1">
        <v>44303</v>
      </c>
      <c r="B1622" s="2">
        <v>202104171383</v>
      </c>
      <c r="C1622" t="s">
        <v>18</v>
      </c>
      <c r="D1622" t="s">
        <v>5535</v>
      </c>
      <c r="E1622" t="s">
        <v>4659</v>
      </c>
      <c r="F1622" t="s">
        <v>19</v>
      </c>
      <c r="G1622" t="s">
        <v>1476</v>
      </c>
      <c r="H1622" s="3" t="s">
        <v>128</v>
      </c>
      <c r="I1622" t="s">
        <v>1467</v>
      </c>
      <c r="J1622" t="s">
        <v>1475</v>
      </c>
      <c r="K1622">
        <v>1</v>
      </c>
      <c r="L1622">
        <v>140</v>
      </c>
      <c r="N1622" t="s">
        <v>289</v>
      </c>
      <c r="P1622" s="6">
        <v>1827</v>
      </c>
      <c r="Q1622" s="6" t="s">
        <v>1476</v>
      </c>
      <c r="R1622" s="6" t="s">
        <v>1477</v>
      </c>
      <c r="T1622" s="6">
        <v>200262</v>
      </c>
      <c r="U1622" s="6" t="s">
        <v>4660</v>
      </c>
      <c r="V1622" s="6" t="s">
        <v>4661</v>
      </c>
      <c r="W1622" s="6"/>
      <c r="X1622" s="6"/>
      <c r="Y1622" s="6"/>
      <c r="Z1622" t="s">
        <v>4657</v>
      </c>
    </row>
    <row r="1623" spans="1:26">
      <c r="A1623" s="1">
        <v>44303</v>
      </c>
      <c r="B1623" s="2">
        <v>202104171383</v>
      </c>
      <c r="C1623" t="s">
        <v>18</v>
      </c>
      <c r="D1623" t="s">
        <v>5535</v>
      </c>
      <c r="E1623" t="s">
        <v>4659</v>
      </c>
      <c r="F1623" t="s">
        <v>19</v>
      </c>
      <c r="G1623" t="s">
        <v>1476</v>
      </c>
      <c r="H1623" s="3">
        <v>4714781021036</v>
      </c>
      <c r="I1623" t="s">
        <v>1303</v>
      </c>
      <c r="J1623" t="s">
        <v>425</v>
      </c>
      <c r="K1623">
        <v>1</v>
      </c>
      <c r="L1623">
        <v>99</v>
      </c>
      <c r="N1623" t="s">
        <v>2036</v>
      </c>
      <c r="P1623" s="6">
        <v>1827</v>
      </c>
      <c r="Q1623" s="6" t="s">
        <v>1476</v>
      </c>
      <c r="R1623" s="6" t="s">
        <v>1477</v>
      </c>
      <c r="T1623" s="6">
        <v>200262</v>
      </c>
      <c r="U1623" s="6" t="s">
        <v>4660</v>
      </c>
      <c r="V1623" s="6" t="s">
        <v>4661</v>
      </c>
      <c r="W1623" s="6"/>
      <c r="X1623" s="6"/>
      <c r="Y1623" s="6"/>
      <c r="Z1623" t="s">
        <v>4657</v>
      </c>
    </row>
    <row r="1624" spans="1:26">
      <c r="A1624" s="1">
        <v>44303</v>
      </c>
      <c r="B1624" s="2">
        <v>202104171383</v>
      </c>
      <c r="C1624" t="s">
        <v>18</v>
      </c>
      <c r="D1624" t="s">
        <v>5535</v>
      </c>
      <c r="E1624" t="s">
        <v>4659</v>
      </c>
      <c r="F1624" t="s">
        <v>19</v>
      </c>
      <c r="G1624" t="s">
        <v>1476</v>
      </c>
      <c r="H1624" s="3" t="s">
        <v>126</v>
      </c>
      <c r="I1624" t="s">
        <v>1300</v>
      </c>
      <c r="J1624" t="s">
        <v>1475</v>
      </c>
      <c r="K1624">
        <v>1</v>
      </c>
      <c r="L1624">
        <v>340</v>
      </c>
      <c r="N1624" t="s">
        <v>286</v>
      </c>
      <c r="P1624" s="6">
        <v>1827</v>
      </c>
      <c r="Q1624" s="6" t="s">
        <v>1476</v>
      </c>
      <c r="R1624" s="6" t="s">
        <v>1477</v>
      </c>
      <c r="T1624" s="6">
        <v>200262</v>
      </c>
      <c r="U1624" s="6" t="s">
        <v>4660</v>
      </c>
      <c r="V1624" s="6" t="s">
        <v>4661</v>
      </c>
      <c r="W1624" s="6"/>
      <c r="X1624" s="6"/>
      <c r="Y1624" s="6"/>
      <c r="Z1624" t="s">
        <v>4657</v>
      </c>
    </row>
    <row r="1625" spans="1:26">
      <c r="A1625" s="1">
        <v>44303</v>
      </c>
      <c r="B1625" s="2">
        <v>202104171383</v>
      </c>
      <c r="C1625" t="s">
        <v>18</v>
      </c>
      <c r="D1625" t="s">
        <v>5535</v>
      </c>
      <c r="E1625" t="s">
        <v>4659</v>
      </c>
      <c r="F1625" t="s">
        <v>19</v>
      </c>
      <c r="G1625" t="s">
        <v>1476</v>
      </c>
      <c r="H1625" s="3" t="s">
        <v>128</v>
      </c>
      <c r="I1625" t="s">
        <v>1467</v>
      </c>
      <c r="J1625" t="s">
        <v>1475</v>
      </c>
      <c r="K1625">
        <v>1</v>
      </c>
      <c r="L1625">
        <v>140</v>
      </c>
      <c r="N1625" t="s">
        <v>289</v>
      </c>
      <c r="P1625" s="6">
        <v>1827</v>
      </c>
      <c r="Q1625" s="6" t="s">
        <v>1476</v>
      </c>
      <c r="R1625" s="6" t="s">
        <v>1477</v>
      </c>
      <c r="T1625" s="6">
        <v>200262</v>
      </c>
      <c r="U1625" s="6" t="s">
        <v>4660</v>
      </c>
      <c r="V1625" s="6" t="s">
        <v>4661</v>
      </c>
      <c r="W1625" s="6"/>
      <c r="X1625" s="6"/>
      <c r="Y1625" s="6"/>
      <c r="Z1625" t="s">
        <v>4657</v>
      </c>
    </row>
    <row r="1626" spans="1:26">
      <c r="A1626" s="1">
        <v>44303</v>
      </c>
      <c r="B1626" s="2">
        <v>202104171383</v>
      </c>
      <c r="C1626" t="s">
        <v>18</v>
      </c>
      <c r="D1626" t="s">
        <v>5535</v>
      </c>
      <c r="E1626" t="s">
        <v>4659</v>
      </c>
      <c r="F1626" t="s">
        <v>19</v>
      </c>
      <c r="G1626" t="s">
        <v>1476</v>
      </c>
      <c r="H1626" s="3">
        <v>4714781021036</v>
      </c>
      <c r="I1626" t="s">
        <v>1303</v>
      </c>
      <c r="J1626" t="s">
        <v>425</v>
      </c>
      <c r="K1626">
        <v>1</v>
      </c>
      <c r="L1626">
        <v>99</v>
      </c>
      <c r="N1626" t="s">
        <v>2036</v>
      </c>
      <c r="P1626" s="6">
        <v>1827</v>
      </c>
      <c r="Q1626" s="6" t="s">
        <v>1476</v>
      </c>
      <c r="R1626" s="6" t="s">
        <v>1477</v>
      </c>
      <c r="T1626" s="6">
        <v>200262</v>
      </c>
      <c r="U1626" s="6" t="s">
        <v>4660</v>
      </c>
      <c r="V1626" s="6" t="s">
        <v>4661</v>
      </c>
      <c r="W1626" s="6"/>
      <c r="X1626" s="6"/>
      <c r="Y1626" s="6"/>
      <c r="Z1626" t="s">
        <v>4657</v>
      </c>
    </row>
    <row r="1627" spans="1:26">
      <c r="A1627" s="1">
        <v>44303</v>
      </c>
      <c r="B1627" s="2">
        <v>202104171383</v>
      </c>
      <c r="C1627" t="s">
        <v>18</v>
      </c>
      <c r="D1627" t="s">
        <v>5535</v>
      </c>
      <c r="E1627" t="s">
        <v>4659</v>
      </c>
      <c r="F1627" t="s">
        <v>19</v>
      </c>
      <c r="G1627" t="s">
        <v>1476</v>
      </c>
      <c r="H1627" s="3" t="s">
        <v>127</v>
      </c>
      <c r="I1627" t="s">
        <v>1467</v>
      </c>
      <c r="J1627" t="s">
        <v>1475</v>
      </c>
      <c r="K1627">
        <v>2</v>
      </c>
      <c r="L1627">
        <v>280</v>
      </c>
      <c r="N1627" t="s">
        <v>287</v>
      </c>
      <c r="P1627" s="6">
        <v>1827</v>
      </c>
      <c r="Q1627" s="6" t="s">
        <v>1476</v>
      </c>
      <c r="R1627" s="6" t="s">
        <v>1477</v>
      </c>
      <c r="T1627" s="6">
        <v>200262</v>
      </c>
      <c r="U1627" s="6" t="s">
        <v>4660</v>
      </c>
      <c r="V1627" s="6" t="s">
        <v>4661</v>
      </c>
      <c r="W1627" s="6"/>
      <c r="X1627" s="6"/>
      <c r="Y1627" s="6"/>
      <c r="Z1627" t="s">
        <v>4657</v>
      </c>
    </row>
    <row r="1628" spans="1:26">
      <c r="A1628" s="1">
        <v>44303</v>
      </c>
      <c r="B1628" s="2">
        <v>202104171383</v>
      </c>
      <c r="C1628" t="s">
        <v>18</v>
      </c>
      <c r="D1628" t="s">
        <v>5535</v>
      </c>
      <c r="E1628" t="s">
        <v>4659</v>
      </c>
      <c r="F1628" t="s">
        <v>19</v>
      </c>
      <c r="G1628" t="s">
        <v>1476</v>
      </c>
      <c r="H1628" s="3">
        <v>4714781021463</v>
      </c>
      <c r="I1628" t="s">
        <v>1301</v>
      </c>
      <c r="J1628" t="s">
        <v>425</v>
      </c>
      <c r="K1628">
        <v>2</v>
      </c>
      <c r="L1628">
        <v>240</v>
      </c>
      <c r="N1628" t="s">
        <v>3102</v>
      </c>
      <c r="P1628" s="6">
        <v>1827</v>
      </c>
      <c r="Q1628" s="6" t="s">
        <v>1476</v>
      </c>
      <c r="R1628" s="6" t="s">
        <v>1477</v>
      </c>
      <c r="T1628" s="6">
        <v>200262</v>
      </c>
      <c r="U1628" s="6" t="s">
        <v>4660</v>
      </c>
      <c r="V1628" s="6" t="s">
        <v>4661</v>
      </c>
      <c r="W1628" s="6"/>
      <c r="X1628" s="6"/>
      <c r="Y1628" s="6"/>
      <c r="Z1628" t="s">
        <v>4657</v>
      </c>
    </row>
    <row r="1629" spans="1:26">
      <c r="A1629" s="1">
        <v>44303</v>
      </c>
      <c r="B1629" s="2">
        <v>202104171383</v>
      </c>
      <c r="C1629" t="s">
        <v>18</v>
      </c>
      <c r="D1629" t="s">
        <v>5535</v>
      </c>
      <c r="E1629" t="s">
        <v>4659</v>
      </c>
      <c r="F1629" t="s">
        <v>19</v>
      </c>
      <c r="G1629" t="s">
        <v>1476</v>
      </c>
      <c r="H1629" s="3">
        <v>4714781021029</v>
      </c>
      <c r="I1629" t="s">
        <v>1308</v>
      </c>
      <c r="J1629" t="s">
        <v>425</v>
      </c>
      <c r="K1629">
        <v>1</v>
      </c>
      <c r="L1629">
        <v>149</v>
      </c>
      <c r="N1629" t="s">
        <v>2023</v>
      </c>
      <c r="P1629" s="6">
        <v>1827</v>
      </c>
      <c r="Q1629" s="6" t="s">
        <v>1476</v>
      </c>
      <c r="R1629" s="6" t="s">
        <v>1477</v>
      </c>
      <c r="T1629" s="6">
        <v>200262</v>
      </c>
      <c r="U1629" s="6" t="s">
        <v>4660</v>
      </c>
      <c r="V1629" s="6" t="s">
        <v>4661</v>
      </c>
      <c r="W1629" s="6"/>
      <c r="X1629" s="6"/>
      <c r="Y1629" s="6"/>
      <c r="Z1629" t="s">
        <v>4657</v>
      </c>
    </row>
    <row r="1630" spans="1:26">
      <c r="A1630" s="1">
        <v>44303</v>
      </c>
      <c r="B1630" s="2">
        <v>202104171383</v>
      </c>
      <c r="C1630" t="s">
        <v>18</v>
      </c>
      <c r="D1630" t="s">
        <v>5535</v>
      </c>
      <c r="E1630" t="s">
        <v>4659</v>
      </c>
      <c r="F1630" t="s">
        <v>19</v>
      </c>
      <c r="G1630" t="s">
        <v>1476</v>
      </c>
      <c r="H1630" s="3" t="s">
        <v>1887</v>
      </c>
      <c r="J1630" t="s">
        <v>425</v>
      </c>
      <c r="K1630">
        <v>1</v>
      </c>
      <c r="L1630">
        <v>0</v>
      </c>
      <c r="N1630" t="s">
        <v>1888</v>
      </c>
      <c r="P1630" s="6">
        <v>1827</v>
      </c>
      <c r="Q1630" s="6" t="s">
        <v>1476</v>
      </c>
      <c r="R1630" s="6" t="s">
        <v>1477</v>
      </c>
      <c r="T1630" s="6">
        <v>200262</v>
      </c>
      <c r="U1630" s="6" t="s">
        <v>4660</v>
      </c>
      <c r="V1630" s="6" t="s">
        <v>4661</v>
      </c>
      <c r="W1630" s="6"/>
      <c r="X1630" s="6"/>
      <c r="Y1630" s="6"/>
      <c r="Z1630" t="s">
        <v>4657</v>
      </c>
    </row>
    <row r="1631" spans="1:26">
      <c r="A1631" s="1">
        <v>44303</v>
      </c>
      <c r="B1631" s="2">
        <v>202104171383</v>
      </c>
      <c r="C1631" t="s">
        <v>18</v>
      </c>
      <c r="D1631" t="s">
        <v>5535</v>
      </c>
      <c r="E1631" t="s">
        <v>4659</v>
      </c>
      <c r="F1631" t="s">
        <v>19</v>
      </c>
      <c r="G1631" t="s">
        <v>1476</v>
      </c>
      <c r="H1631" s="3" t="s">
        <v>1740</v>
      </c>
      <c r="J1631" t="s">
        <v>425</v>
      </c>
      <c r="K1631">
        <v>1</v>
      </c>
      <c r="L1631">
        <v>0</v>
      </c>
      <c r="N1631" t="s">
        <v>1741</v>
      </c>
      <c r="P1631" s="6">
        <v>1827</v>
      </c>
      <c r="Q1631" s="6" t="s">
        <v>1476</v>
      </c>
      <c r="R1631" s="6" t="s">
        <v>1477</v>
      </c>
      <c r="T1631" s="6">
        <v>200262</v>
      </c>
      <c r="U1631" s="6" t="s">
        <v>4660</v>
      </c>
      <c r="V1631" s="6" t="s">
        <v>4661</v>
      </c>
      <c r="W1631" s="6"/>
      <c r="X1631" s="6"/>
      <c r="Y1631" s="6"/>
      <c r="Z1631" t="s">
        <v>4657</v>
      </c>
    </row>
    <row r="1632" spans="1:26">
      <c r="A1632" s="1">
        <v>44303</v>
      </c>
      <c r="B1632" s="2">
        <v>202104171383</v>
      </c>
      <c r="C1632" t="s">
        <v>18</v>
      </c>
      <c r="D1632" t="s">
        <v>5535</v>
      </c>
      <c r="E1632" t="s">
        <v>4659</v>
      </c>
      <c r="F1632" t="s">
        <v>19</v>
      </c>
      <c r="G1632" t="s">
        <v>1476</v>
      </c>
      <c r="H1632" s="3" t="s">
        <v>1810</v>
      </c>
      <c r="J1632" t="s">
        <v>425</v>
      </c>
      <c r="K1632">
        <v>1</v>
      </c>
      <c r="L1632">
        <v>0</v>
      </c>
      <c r="N1632" t="s">
        <v>1811</v>
      </c>
      <c r="P1632" s="6">
        <v>1827</v>
      </c>
      <c r="Q1632" s="6" t="s">
        <v>1476</v>
      </c>
      <c r="R1632" s="6" t="s">
        <v>1477</v>
      </c>
      <c r="T1632" s="6">
        <v>200262</v>
      </c>
      <c r="U1632" s="6" t="s">
        <v>4660</v>
      </c>
      <c r="V1632" s="6" t="s">
        <v>4661</v>
      </c>
      <c r="W1632" s="6"/>
      <c r="X1632" s="6"/>
      <c r="Y1632" s="6"/>
      <c r="Z1632" t="s">
        <v>4657</v>
      </c>
    </row>
    <row r="1633" spans="1:26">
      <c r="A1633" s="1">
        <v>44303</v>
      </c>
      <c r="B1633" s="2">
        <v>202104171384</v>
      </c>
      <c r="C1633" t="s">
        <v>18</v>
      </c>
      <c r="D1633" t="s">
        <v>5536</v>
      </c>
      <c r="E1633" t="s">
        <v>4665</v>
      </c>
      <c r="F1633" t="s">
        <v>19</v>
      </c>
      <c r="G1633" t="s">
        <v>1476</v>
      </c>
      <c r="H1633" s="3" t="s">
        <v>25</v>
      </c>
      <c r="I1633" t="s">
        <v>1301</v>
      </c>
      <c r="J1633" t="s">
        <v>1475</v>
      </c>
      <c r="K1633">
        <v>1</v>
      </c>
      <c r="L1633">
        <v>296</v>
      </c>
      <c r="N1633" t="s">
        <v>26</v>
      </c>
      <c r="P1633" s="6">
        <v>888</v>
      </c>
      <c r="Q1633" s="6" t="s">
        <v>1476</v>
      </c>
      <c r="R1633" s="6" t="s">
        <v>1477</v>
      </c>
      <c r="T1633" s="6">
        <v>153261</v>
      </c>
      <c r="U1633" s="6" t="s">
        <v>4666</v>
      </c>
      <c r="V1633" s="6" t="s">
        <v>4667</v>
      </c>
      <c r="W1633" s="6"/>
      <c r="X1633" s="6"/>
      <c r="Y1633" s="6"/>
      <c r="Z1633" t="s">
        <v>4663</v>
      </c>
    </row>
    <row r="1634" spans="1:26">
      <c r="A1634" s="1">
        <v>44303</v>
      </c>
      <c r="B1634" s="2">
        <v>202104171384</v>
      </c>
      <c r="C1634" t="s">
        <v>18</v>
      </c>
      <c r="D1634" t="s">
        <v>5536</v>
      </c>
      <c r="E1634" t="s">
        <v>4665</v>
      </c>
      <c r="F1634" t="s">
        <v>19</v>
      </c>
      <c r="G1634" t="s">
        <v>1476</v>
      </c>
      <c r="H1634" s="3" t="s">
        <v>27</v>
      </c>
      <c r="I1634" t="s">
        <v>1885</v>
      </c>
      <c r="J1634" t="s">
        <v>1475</v>
      </c>
      <c r="K1634">
        <v>1</v>
      </c>
      <c r="L1634">
        <v>296</v>
      </c>
      <c r="N1634" t="s">
        <v>28</v>
      </c>
      <c r="P1634" s="6">
        <v>888</v>
      </c>
      <c r="Q1634" s="6" t="s">
        <v>1476</v>
      </c>
      <c r="R1634" s="6" t="s">
        <v>1477</v>
      </c>
      <c r="T1634" s="6">
        <v>153261</v>
      </c>
      <c r="U1634" s="6" t="s">
        <v>4666</v>
      </c>
      <c r="V1634" s="6" t="s">
        <v>4667</v>
      </c>
      <c r="W1634" s="6"/>
      <c r="X1634" s="6"/>
      <c r="Y1634" s="6"/>
      <c r="Z1634" t="s">
        <v>4663</v>
      </c>
    </row>
    <row r="1635" spans="1:26">
      <c r="A1635" s="1">
        <v>44303</v>
      </c>
      <c r="B1635" s="2">
        <v>202104171384</v>
      </c>
      <c r="C1635" t="s">
        <v>18</v>
      </c>
      <c r="D1635" t="s">
        <v>5536</v>
      </c>
      <c r="E1635" t="s">
        <v>4665</v>
      </c>
      <c r="F1635" t="s">
        <v>19</v>
      </c>
      <c r="G1635" t="s">
        <v>1476</v>
      </c>
      <c r="H1635" s="3" t="s">
        <v>23</v>
      </c>
      <c r="I1635" t="s">
        <v>1230</v>
      </c>
      <c r="J1635" t="s">
        <v>1475</v>
      </c>
      <c r="K1635">
        <v>1</v>
      </c>
      <c r="L1635">
        <v>296</v>
      </c>
      <c r="N1635" t="s">
        <v>24</v>
      </c>
      <c r="P1635" s="6">
        <v>888</v>
      </c>
      <c r="Q1635" s="6" t="s">
        <v>1476</v>
      </c>
      <c r="R1635" s="6" t="s">
        <v>1477</v>
      </c>
      <c r="T1635" s="6">
        <v>153261</v>
      </c>
      <c r="U1635" s="6" t="s">
        <v>4666</v>
      </c>
      <c r="V1635" s="6" t="s">
        <v>4667</v>
      </c>
      <c r="W1635" s="6"/>
      <c r="X1635" s="6"/>
      <c r="Y1635" s="6"/>
      <c r="Z1635" t="s">
        <v>4663</v>
      </c>
    </row>
    <row r="1636" spans="1:26">
      <c r="A1636" s="1">
        <v>44303</v>
      </c>
      <c r="B1636" s="2">
        <v>202104171385</v>
      </c>
      <c r="C1636" t="s">
        <v>18</v>
      </c>
      <c r="D1636" t="s">
        <v>5537</v>
      </c>
      <c r="E1636" t="s">
        <v>4671</v>
      </c>
      <c r="F1636" t="s">
        <v>19</v>
      </c>
      <c r="G1636" t="s">
        <v>1476</v>
      </c>
      <c r="H1636" s="3">
        <v>4714781021005</v>
      </c>
      <c r="I1636" t="s">
        <v>1385</v>
      </c>
      <c r="J1636" t="s">
        <v>1475</v>
      </c>
      <c r="K1636">
        <v>2</v>
      </c>
      <c r="L1636">
        <v>266</v>
      </c>
      <c r="N1636" t="s">
        <v>167</v>
      </c>
      <c r="P1636" s="6">
        <v>798</v>
      </c>
      <c r="Q1636" s="6" t="s">
        <v>1476</v>
      </c>
      <c r="R1636" s="6" t="s">
        <v>1477</v>
      </c>
      <c r="T1636" s="6">
        <v>163888</v>
      </c>
      <c r="U1636" s="6" t="s">
        <v>4672</v>
      </c>
      <c r="V1636" s="6" t="s">
        <v>4673</v>
      </c>
      <c r="W1636" s="6"/>
      <c r="X1636" s="6"/>
      <c r="Y1636" s="6"/>
      <c r="Z1636" t="s">
        <v>4669</v>
      </c>
    </row>
    <row r="1637" spans="1:26">
      <c r="A1637" s="1">
        <v>44303</v>
      </c>
      <c r="B1637" s="2">
        <v>202104171385</v>
      </c>
      <c r="C1637" t="s">
        <v>18</v>
      </c>
      <c r="D1637" t="s">
        <v>5537</v>
      </c>
      <c r="E1637" t="s">
        <v>4671</v>
      </c>
      <c r="F1637" t="s">
        <v>19</v>
      </c>
      <c r="G1637" t="s">
        <v>1476</v>
      </c>
      <c r="H1637" s="3">
        <v>4714781021012</v>
      </c>
      <c r="I1637" t="s">
        <v>1308</v>
      </c>
      <c r="J1637" t="s">
        <v>1475</v>
      </c>
      <c r="K1637">
        <v>2</v>
      </c>
      <c r="L1637">
        <v>266</v>
      </c>
      <c r="N1637" t="s">
        <v>168</v>
      </c>
      <c r="P1637" s="6">
        <v>798</v>
      </c>
      <c r="Q1637" s="6" t="s">
        <v>1476</v>
      </c>
      <c r="R1637" s="6" t="s">
        <v>1477</v>
      </c>
      <c r="T1637" s="6">
        <v>163888</v>
      </c>
      <c r="U1637" s="6" t="s">
        <v>4672</v>
      </c>
      <c r="V1637" s="6" t="s">
        <v>4673</v>
      </c>
      <c r="W1637" s="6"/>
      <c r="X1637" s="6"/>
      <c r="Y1637" s="6"/>
      <c r="Z1637" t="s">
        <v>4669</v>
      </c>
    </row>
    <row r="1638" spans="1:26">
      <c r="A1638" s="1">
        <v>44303</v>
      </c>
      <c r="B1638" s="2">
        <v>202104171385</v>
      </c>
      <c r="C1638" t="s">
        <v>18</v>
      </c>
      <c r="D1638" t="s">
        <v>5537</v>
      </c>
      <c r="E1638" t="s">
        <v>4671</v>
      </c>
      <c r="F1638" t="s">
        <v>19</v>
      </c>
      <c r="G1638" t="s">
        <v>1476</v>
      </c>
      <c r="H1638" s="3">
        <v>4714781021029</v>
      </c>
      <c r="I1638" t="s">
        <v>1308</v>
      </c>
      <c r="J1638" t="s">
        <v>1475</v>
      </c>
      <c r="K1638">
        <v>2</v>
      </c>
      <c r="L1638">
        <v>266</v>
      </c>
      <c r="N1638" t="s">
        <v>169</v>
      </c>
      <c r="P1638" s="6">
        <v>798</v>
      </c>
      <c r="Q1638" s="6" t="s">
        <v>1476</v>
      </c>
      <c r="R1638" s="6" t="s">
        <v>1477</v>
      </c>
      <c r="T1638" s="6">
        <v>163888</v>
      </c>
      <c r="U1638" s="6" t="s">
        <v>4672</v>
      </c>
      <c r="V1638" s="6" t="s">
        <v>4673</v>
      </c>
      <c r="W1638" s="6"/>
      <c r="X1638" s="6"/>
      <c r="Y1638" s="6"/>
      <c r="Z1638" t="s">
        <v>4669</v>
      </c>
    </row>
    <row r="1639" spans="1:26">
      <c r="A1639" s="1">
        <v>44303</v>
      </c>
      <c r="B1639" s="2">
        <v>202104171386</v>
      </c>
      <c r="C1639" t="s">
        <v>18</v>
      </c>
      <c r="D1639" t="s">
        <v>5538</v>
      </c>
      <c r="E1639" t="s">
        <v>4677</v>
      </c>
      <c r="F1639" t="s">
        <v>19</v>
      </c>
      <c r="G1639" t="s">
        <v>1476</v>
      </c>
      <c r="H1639" s="3">
        <v>4714781021463</v>
      </c>
      <c r="I1639" t="s">
        <v>1301</v>
      </c>
      <c r="J1639" t="s">
        <v>425</v>
      </c>
      <c r="K1639">
        <v>1</v>
      </c>
      <c r="L1639">
        <v>120</v>
      </c>
      <c r="N1639" t="s">
        <v>3102</v>
      </c>
      <c r="P1639" s="6">
        <v>185</v>
      </c>
      <c r="Q1639" s="6" t="s">
        <v>1476</v>
      </c>
      <c r="R1639" s="6" t="s">
        <v>1477</v>
      </c>
      <c r="T1639" s="6">
        <v>187194</v>
      </c>
      <c r="U1639" s="6" t="s">
        <v>4678</v>
      </c>
      <c r="V1639" s="6" t="s">
        <v>4679</v>
      </c>
      <c r="W1639" s="6"/>
      <c r="X1639" s="6"/>
      <c r="Y1639" s="6"/>
      <c r="Z1639" t="s">
        <v>4675</v>
      </c>
    </row>
    <row r="1640" spans="1:26">
      <c r="A1640" s="1">
        <v>44303</v>
      </c>
      <c r="B1640" s="2">
        <v>202104171386</v>
      </c>
      <c r="C1640" t="s">
        <v>18</v>
      </c>
      <c r="D1640" t="s">
        <v>5538</v>
      </c>
      <c r="E1640" t="s">
        <v>4677</v>
      </c>
      <c r="F1640" t="s">
        <v>19</v>
      </c>
      <c r="G1640" t="s">
        <v>1476</v>
      </c>
      <c r="H1640" s="3" t="s">
        <v>1474</v>
      </c>
      <c r="J1640" t="s">
        <v>1475</v>
      </c>
      <c r="K1640">
        <v>1</v>
      </c>
      <c r="L1640">
        <v>65</v>
      </c>
      <c r="P1640" s="6"/>
      <c r="Q1640" s="6"/>
      <c r="R1640" s="6"/>
      <c r="T1640" s="6"/>
      <c r="U1640" s="6"/>
      <c r="V1640" s="6"/>
      <c r="W1640" s="6"/>
      <c r="X1640" s="6"/>
      <c r="Y1640" s="6"/>
      <c r="Z1640"/>
    </row>
    <row r="1641" spans="1:26">
      <c r="A1641" s="1">
        <v>44303</v>
      </c>
      <c r="B1641" s="2">
        <v>202104171387</v>
      </c>
      <c r="C1641" t="s">
        <v>18</v>
      </c>
      <c r="D1641" t="s">
        <v>5539</v>
      </c>
      <c r="E1641" t="s">
        <v>4683</v>
      </c>
      <c r="F1641" t="s">
        <v>19</v>
      </c>
      <c r="G1641" t="s">
        <v>1476</v>
      </c>
      <c r="H1641" s="3" t="s">
        <v>52</v>
      </c>
      <c r="I1641" t="s">
        <v>1472</v>
      </c>
      <c r="J1641" t="s">
        <v>1475</v>
      </c>
      <c r="K1641">
        <v>1</v>
      </c>
      <c r="L1641">
        <v>400</v>
      </c>
      <c r="N1641" t="s">
        <v>53</v>
      </c>
      <c r="P1641" s="6">
        <v>593</v>
      </c>
      <c r="Q1641" s="6" t="s">
        <v>1476</v>
      </c>
      <c r="R1641" s="6" t="s">
        <v>1477</v>
      </c>
      <c r="T1641" s="6">
        <v>968104</v>
      </c>
      <c r="U1641" s="6" t="s">
        <v>4684</v>
      </c>
      <c r="V1641" s="6" t="s">
        <v>4685</v>
      </c>
      <c r="W1641" s="6"/>
      <c r="X1641" s="6"/>
      <c r="Y1641" s="6"/>
      <c r="Z1641" t="s">
        <v>4681</v>
      </c>
    </row>
    <row r="1642" spans="1:26">
      <c r="A1642" s="1">
        <v>44303</v>
      </c>
      <c r="B1642" s="2">
        <v>202104171387</v>
      </c>
      <c r="C1642" t="s">
        <v>18</v>
      </c>
      <c r="D1642" t="s">
        <v>5539</v>
      </c>
      <c r="E1642" t="s">
        <v>4683</v>
      </c>
      <c r="F1642" t="s">
        <v>19</v>
      </c>
      <c r="G1642" t="s">
        <v>1476</v>
      </c>
      <c r="H1642" s="3" t="s">
        <v>44</v>
      </c>
      <c r="I1642" t="s">
        <v>158</v>
      </c>
      <c r="J1642" t="s">
        <v>1475</v>
      </c>
      <c r="K1642">
        <v>1</v>
      </c>
      <c r="L1642">
        <v>128</v>
      </c>
      <c r="N1642" t="s">
        <v>45</v>
      </c>
      <c r="P1642" s="6">
        <v>593</v>
      </c>
      <c r="Q1642" s="6" t="s">
        <v>1476</v>
      </c>
      <c r="R1642" s="6" t="s">
        <v>1477</v>
      </c>
      <c r="T1642" s="6">
        <v>968104</v>
      </c>
      <c r="U1642" s="6" t="s">
        <v>4684</v>
      </c>
      <c r="V1642" s="6" t="s">
        <v>4685</v>
      </c>
      <c r="W1642" s="6"/>
      <c r="X1642" s="6"/>
      <c r="Y1642" s="6"/>
      <c r="Z1642" t="s">
        <v>4681</v>
      </c>
    </row>
    <row r="1643" spans="1:26">
      <c r="A1643" s="1">
        <v>44303</v>
      </c>
      <c r="B1643" s="2">
        <v>202104171387</v>
      </c>
      <c r="C1643" t="s">
        <v>18</v>
      </c>
      <c r="D1643" t="s">
        <v>5539</v>
      </c>
      <c r="E1643" t="s">
        <v>4683</v>
      </c>
      <c r="F1643" t="s">
        <v>19</v>
      </c>
      <c r="G1643" t="s">
        <v>1476</v>
      </c>
      <c r="H1643" s="3" t="s">
        <v>1474</v>
      </c>
      <c r="J1643" t="s">
        <v>1475</v>
      </c>
      <c r="K1643">
        <v>1</v>
      </c>
      <c r="L1643">
        <v>65</v>
      </c>
      <c r="P1643" s="6"/>
      <c r="Q1643" s="6"/>
      <c r="R1643" s="6"/>
      <c r="T1643" s="6"/>
      <c r="U1643" s="6"/>
      <c r="V1643" s="6"/>
      <c r="W1643" s="6"/>
      <c r="X1643" s="6"/>
      <c r="Y1643" s="6"/>
      <c r="Z1643"/>
    </row>
    <row r="1644" spans="1:26">
      <c r="A1644" s="1">
        <v>44303</v>
      </c>
      <c r="B1644" s="2">
        <v>202104171388</v>
      </c>
      <c r="C1644" t="s">
        <v>18</v>
      </c>
      <c r="D1644" t="s">
        <v>5540</v>
      </c>
      <c r="E1644" t="s">
        <v>4689</v>
      </c>
      <c r="F1644" t="s">
        <v>19</v>
      </c>
      <c r="G1644" t="s">
        <v>1940</v>
      </c>
      <c r="H1644" s="3">
        <v>4714781021463</v>
      </c>
      <c r="I1644" t="s">
        <v>1301</v>
      </c>
      <c r="J1644" t="s">
        <v>425</v>
      </c>
      <c r="K1644">
        <v>3</v>
      </c>
      <c r="L1644">
        <v>360</v>
      </c>
      <c r="N1644" t="s">
        <v>3102</v>
      </c>
      <c r="P1644" s="6">
        <v>1067</v>
      </c>
      <c r="Q1644" s="6" t="s">
        <v>1940</v>
      </c>
      <c r="R1644" s="6" t="s">
        <v>1495</v>
      </c>
      <c r="T1644" s="6"/>
      <c r="U1644" s="6"/>
      <c r="V1644" s="6"/>
      <c r="W1644" s="6">
        <v>413</v>
      </c>
      <c r="X1644" s="6" t="s">
        <v>4690</v>
      </c>
      <c r="Y1644" s="6"/>
      <c r="Z1644" t="s">
        <v>4687</v>
      </c>
    </row>
    <row r="1645" spans="1:26">
      <c r="A1645" s="1">
        <v>44303</v>
      </c>
      <c r="B1645" s="2">
        <v>202104171388</v>
      </c>
      <c r="C1645" t="s">
        <v>18</v>
      </c>
      <c r="D1645" t="s">
        <v>5540</v>
      </c>
      <c r="E1645" t="s">
        <v>4689</v>
      </c>
      <c r="F1645" t="s">
        <v>19</v>
      </c>
      <c r="G1645" t="s">
        <v>1940</v>
      </c>
      <c r="H1645" s="3">
        <v>4714781021050</v>
      </c>
      <c r="I1645" t="s">
        <v>148</v>
      </c>
      <c r="J1645" t="s">
        <v>425</v>
      </c>
      <c r="K1645">
        <v>1</v>
      </c>
      <c r="L1645">
        <v>99</v>
      </c>
      <c r="N1645" t="s">
        <v>2028</v>
      </c>
      <c r="P1645" s="6">
        <v>1067</v>
      </c>
      <c r="Q1645" s="6" t="s">
        <v>1940</v>
      </c>
      <c r="R1645" s="6" t="s">
        <v>1495</v>
      </c>
      <c r="T1645" s="6"/>
      <c r="U1645" s="6"/>
      <c r="V1645" s="6"/>
      <c r="W1645" s="6">
        <v>413</v>
      </c>
      <c r="X1645" s="6" t="s">
        <v>4690</v>
      </c>
      <c r="Y1645" s="6"/>
      <c r="Z1645" t="s">
        <v>4687</v>
      </c>
    </row>
    <row r="1646" spans="1:26">
      <c r="A1646" s="1">
        <v>44303</v>
      </c>
      <c r="B1646" s="2">
        <v>202104171388</v>
      </c>
      <c r="C1646" t="s">
        <v>18</v>
      </c>
      <c r="D1646" t="s">
        <v>5540</v>
      </c>
      <c r="E1646" t="s">
        <v>4689</v>
      </c>
      <c r="F1646" t="s">
        <v>19</v>
      </c>
      <c r="G1646" t="s">
        <v>1940</v>
      </c>
      <c r="H1646" s="3">
        <v>4714781020954</v>
      </c>
      <c r="I1646" t="s">
        <v>1468</v>
      </c>
      <c r="J1646" t="s">
        <v>425</v>
      </c>
      <c r="K1646">
        <v>1</v>
      </c>
      <c r="L1646">
        <v>149</v>
      </c>
      <c r="N1646" t="s">
        <v>1523</v>
      </c>
      <c r="P1646" s="6">
        <v>1067</v>
      </c>
      <c r="Q1646" s="6" t="s">
        <v>1940</v>
      </c>
      <c r="R1646" s="6" t="s">
        <v>1495</v>
      </c>
      <c r="T1646" s="6"/>
      <c r="U1646" s="6"/>
      <c r="V1646" s="6"/>
      <c r="W1646" s="6">
        <v>413</v>
      </c>
      <c r="X1646" s="6" t="s">
        <v>4690</v>
      </c>
      <c r="Y1646" s="6"/>
      <c r="Z1646" t="s">
        <v>4687</v>
      </c>
    </row>
    <row r="1647" spans="1:26">
      <c r="A1647" s="1">
        <v>44303</v>
      </c>
      <c r="B1647" s="2">
        <v>202104171388</v>
      </c>
      <c r="C1647" t="s">
        <v>18</v>
      </c>
      <c r="D1647" t="s">
        <v>5540</v>
      </c>
      <c r="E1647" t="s">
        <v>4689</v>
      </c>
      <c r="F1647" t="s">
        <v>19</v>
      </c>
      <c r="G1647" t="s">
        <v>1940</v>
      </c>
      <c r="H1647" s="3">
        <v>4714781020794</v>
      </c>
      <c r="I1647" t="s">
        <v>859</v>
      </c>
      <c r="J1647" t="s">
        <v>425</v>
      </c>
      <c r="K1647">
        <v>1</v>
      </c>
      <c r="L1647">
        <v>109</v>
      </c>
      <c r="N1647" t="s">
        <v>1490</v>
      </c>
      <c r="P1647" s="6">
        <v>1067</v>
      </c>
      <c r="Q1647" s="6" t="s">
        <v>1940</v>
      </c>
      <c r="R1647" s="6" t="s">
        <v>1495</v>
      </c>
      <c r="T1647" s="6"/>
      <c r="U1647" s="6"/>
      <c r="V1647" s="6"/>
      <c r="W1647" s="6">
        <v>413</v>
      </c>
      <c r="X1647" s="6" t="s">
        <v>4690</v>
      </c>
      <c r="Y1647" s="6"/>
      <c r="Z1647" t="s">
        <v>4687</v>
      </c>
    </row>
    <row r="1648" spans="1:26">
      <c r="A1648" s="1">
        <v>44303</v>
      </c>
      <c r="B1648" s="2">
        <v>202104171388</v>
      </c>
      <c r="C1648" t="s">
        <v>18</v>
      </c>
      <c r="D1648" t="s">
        <v>5540</v>
      </c>
      <c r="E1648" t="s">
        <v>4689</v>
      </c>
      <c r="F1648" t="s">
        <v>19</v>
      </c>
      <c r="G1648" t="s">
        <v>1940</v>
      </c>
      <c r="H1648" s="3">
        <v>4714781020824</v>
      </c>
      <c r="I1648" t="s">
        <v>141</v>
      </c>
      <c r="J1648" t="s">
        <v>425</v>
      </c>
      <c r="K1648">
        <v>1</v>
      </c>
      <c r="L1648">
        <v>350</v>
      </c>
      <c r="N1648" t="s">
        <v>1920</v>
      </c>
      <c r="P1648" s="6">
        <v>1067</v>
      </c>
      <c r="Q1648" s="6" t="s">
        <v>1940</v>
      </c>
      <c r="R1648" s="6" t="s">
        <v>1495</v>
      </c>
      <c r="T1648" s="6"/>
      <c r="U1648" s="6"/>
      <c r="V1648" s="6"/>
      <c r="W1648" s="6">
        <v>413</v>
      </c>
      <c r="X1648" s="6" t="s">
        <v>4690</v>
      </c>
      <c r="Y1648" s="6"/>
      <c r="Z1648" t="s">
        <v>4687</v>
      </c>
    </row>
    <row r="1649" spans="1:26">
      <c r="A1649" s="1">
        <v>44303</v>
      </c>
      <c r="B1649" s="2">
        <v>202104171388</v>
      </c>
      <c r="C1649" t="s">
        <v>18</v>
      </c>
      <c r="D1649" t="s">
        <v>5540</v>
      </c>
      <c r="E1649" t="s">
        <v>4689</v>
      </c>
      <c r="F1649" t="s">
        <v>19</v>
      </c>
      <c r="G1649" t="s">
        <v>1940</v>
      </c>
      <c r="H1649" s="3" t="s">
        <v>1740</v>
      </c>
      <c r="J1649" t="s">
        <v>425</v>
      </c>
      <c r="K1649">
        <v>1</v>
      </c>
      <c r="L1649">
        <v>0</v>
      </c>
      <c r="N1649" t="s">
        <v>1741</v>
      </c>
      <c r="P1649" s="6">
        <v>1067</v>
      </c>
      <c r="Q1649" s="6" t="s">
        <v>1940</v>
      </c>
      <c r="R1649" s="6" t="s">
        <v>1495</v>
      </c>
      <c r="T1649" s="6"/>
      <c r="U1649" s="6"/>
      <c r="V1649" s="6"/>
      <c r="W1649" s="6">
        <v>413</v>
      </c>
      <c r="X1649" s="6" t="s">
        <v>4690</v>
      </c>
      <c r="Y1649" s="6"/>
      <c r="Z1649" t="s">
        <v>4687</v>
      </c>
    </row>
    <row r="1650" spans="1:26">
      <c r="A1650" s="1">
        <v>44303</v>
      </c>
      <c r="B1650" s="2">
        <v>202104171389</v>
      </c>
      <c r="C1650" t="s">
        <v>18</v>
      </c>
      <c r="D1650" t="s">
        <v>2487</v>
      </c>
      <c r="E1650" t="s">
        <v>4693</v>
      </c>
      <c r="F1650" t="s">
        <v>19</v>
      </c>
      <c r="G1650" t="s">
        <v>1476</v>
      </c>
      <c r="H1650" s="3">
        <v>4714781021463</v>
      </c>
      <c r="I1650" t="s">
        <v>1301</v>
      </c>
      <c r="J1650" t="s">
        <v>425</v>
      </c>
      <c r="K1650">
        <v>3</v>
      </c>
      <c r="L1650">
        <v>360</v>
      </c>
      <c r="N1650" t="s">
        <v>3102</v>
      </c>
      <c r="P1650" s="6">
        <v>425</v>
      </c>
      <c r="Q1650" s="6" t="s">
        <v>1476</v>
      </c>
      <c r="R1650" s="6" t="s">
        <v>1477</v>
      </c>
      <c r="T1650" s="6">
        <v>890704</v>
      </c>
      <c r="U1650" s="6" t="s">
        <v>4694</v>
      </c>
      <c r="V1650" s="6" t="s">
        <v>4695</v>
      </c>
      <c r="W1650" s="6"/>
      <c r="X1650" s="6"/>
      <c r="Y1650" s="6"/>
      <c r="Z1650" t="s">
        <v>4692</v>
      </c>
    </row>
    <row r="1651" spans="1:26">
      <c r="A1651" s="1">
        <v>44303</v>
      </c>
      <c r="B1651" s="2">
        <v>202104171389</v>
      </c>
      <c r="C1651" t="s">
        <v>18</v>
      </c>
      <c r="D1651" t="s">
        <v>2487</v>
      </c>
      <c r="E1651" t="s">
        <v>4693</v>
      </c>
      <c r="F1651" t="s">
        <v>19</v>
      </c>
      <c r="G1651" t="s">
        <v>1476</v>
      </c>
      <c r="H1651" s="3" t="s">
        <v>1474</v>
      </c>
      <c r="J1651" t="s">
        <v>1475</v>
      </c>
      <c r="K1651">
        <v>1</v>
      </c>
      <c r="L1651">
        <v>65</v>
      </c>
      <c r="P1651" s="6"/>
      <c r="Q1651" s="6"/>
      <c r="R1651" s="6"/>
      <c r="T1651" s="6"/>
      <c r="U1651" s="6"/>
      <c r="V1651" s="6"/>
      <c r="W1651" s="6"/>
      <c r="X1651" s="6"/>
      <c r="Y1651" s="6"/>
      <c r="Z1651"/>
    </row>
    <row r="1652" spans="1:26">
      <c r="A1652" s="1">
        <v>44303</v>
      </c>
      <c r="B1652" s="2">
        <v>202104171390</v>
      </c>
      <c r="C1652" t="s">
        <v>18</v>
      </c>
      <c r="D1652" t="s">
        <v>5541</v>
      </c>
      <c r="E1652" t="s">
        <v>4699</v>
      </c>
      <c r="F1652" t="s">
        <v>19</v>
      </c>
      <c r="G1652" t="s">
        <v>1940</v>
      </c>
      <c r="H1652" s="3" t="s">
        <v>437</v>
      </c>
      <c r="J1652" t="s">
        <v>1475</v>
      </c>
      <c r="K1652">
        <v>1</v>
      </c>
      <c r="L1652">
        <v>79</v>
      </c>
      <c r="N1652" t="s">
        <v>438</v>
      </c>
      <c r="P1652" s="6">
        <v>2046</v>
      </c>
      <c r="Q1652" s="6" t="s">
        <v>1940</v>
      </c>
      <c r="R1652" s="6" t="s">
        <v>1048</v>
      </c>
      <c r="T1652" s="6"/>
      <c r="U1652" s="6"/>
      <c r="V1652" s="6"/>
      <c r="W1652" s="6">
        <v>807</v>
      </c>
      <c r="X1652" s="6" t="s">
        <v>4700</v>
      </c>
      <c r="Y1652" s="6"/>
      <c r="Z1652" t="s">
        <v>4697</v>
      </c>
    </row>
    <row r="1653" spans="1:26">
      <c r="A1653" s="1">
        <v>44303</v>
      </c>
      <c r="B1653" s="2">
        <v>202104171390</v>
      </c>
      <c r="C1653" t="s">
        <v>18</v>
      </c>
      <c r="D1653" t="s">
        <v>5541</v>
      </c>
      <c r="E1653" t="s">
        <v>4699</v>
      </c>
      <c r="F1653" t="s">
        <v>19</v>
      </c>
      <c r="G1653" t="s">
        <v>1940</v>
      </c>
      <c r="H1653" s="3" t="s">
        <v>443</v>
      </c>
      <c r="J1653" t="s">
        <v>1475</v>
      </c>
      <c r="K1653">
        <v>1</v>
      </c>
      <c r="L1653">
        <v>42</v>
      </c>
      <c r="N1653" t="s">
        <v>444</v>
      </c>
      <c r="P1653" s="6">
        <v>2046</v>
      </c>
      <c r="Q1653" s="6" t="s">
        <v>1940</v>
      </c>
      <c r="R1653" s="6" t="s">
        <v>1048</v>
      </c>
      <c r="T1653" s="6"/>
      <c r="U1653" s="6"/>
      <c r="V1653" s="6"/>
      <c r="W1653" s="6">
        <v>807</v>
      </c>
      <c r="X1653" s="6" t="s">
        <v>4700</v>
      </c>
      <c r="Y1653" s="6"/>
      <c r="Z1653" t="s">
        <v>4697</v>
      </c>
    </row>
    <row r="1654" spans="1:26">
      <c r="A1654" s="1">
        <v>44303</v>
      </c>
      <c r="B1654" s="2">
        <v>202104171390</v>
      </c>
      <c r="C1654" t="s">
        <v>18</v>
      </c>
      <c r="D1654" t="s">
        <v>5541</v>
      </c>
      <c r="E1654" t="s">
        <v>4699</v>
      </c>
      <c r="F1654" t="s">
        <v>19</v>
      </c>
      <c r="G1654" t="s">
        <v>1940</v>
      </c>
      <c r="H1654" s="3" t="s">
        <v>447</v>
      </c>
      <c r="I1654" t="s">
        <v>145</v>
      </c>
      <c r="J1654" t="s">
        <v>1475</v>
      </c>
      <c r="K1654">
        <v>1</v>
      </c>
      <c r="L1654">
        <v>21</v>
      </c>
      <c r="N1654" t="s">
        <v>448</v>
      </c>
      <c r="P1654" s="6">
        <v>2046</v>
      </c>
      <c r="Q1654" s="6" t="s">
        <v>1940</v>
      </c>
      <c r="R1654" s="6" t="s">
        <v>1048</v>
      </c>
      <c r="T1654" s="6"/>
      <c r="U1654" s="6"/>
      <c r="V1654" s="6"/>
      <c r="W1654" s="6">
        <v>807</v>
      </c>
      <c r="X1654" s="6" t="s">
        <v>4700</v>
      </c>
      <c r="Y1654" s="6"/>
      <c r="Z1654" t="s">
        <v>4697</v>
      </c>
    </row>
    <row r="1655" spans="1:26">
      <c r="A1655" s="1">
        <v>44303</v>
      </c>
      <c r="B1655" s="2">
        <v>202104171390</v>
      </c>
      <c r="C1655" t="s">
        <v>18</v>
      </c>
      <c r="D1655" t="s">
        <v>5541</v>
      </c>
      <c r="E1655" t="s">
        <v>4699</v>
      </c>
      <c r="F1655" t="s">
        <v>19</v>
      </c>
      <c r="G1655" t="s">
        <v>1940</v>
      </c>
      <c r="H1655" s="3">
        <v>4714781020817</v>
      </c>
      <c r="I1655" t="s">
        <v>859</v>
      </c>
      <c r="J1655" t="s">
        <v>1475</v>
      </c>
      <c r="K1655">
        <v>1</v>
      </c>
      <c r="L1655">
        <v>94</v>
      </c>
      <c r="N1655" t="s">
        <v>303</v>
      </c>
      <c r="P1655" s="6">
        <v>2046</v>
      </c>
      <c r="Q1655" s="6" t="s">
        <v>1940</v>
      </c>
      <c r="R1655" s="6" t="s">
        <v>1048</v>
      </c>
      <c r="T1655" s="6"/>
      <c r="U1655" s="6"/>
      <c r="V1655" s="6"/>
      <c r="W1655" s="6">
        <v>807</v>
      </c>
      <c r="X1655" s="6" t="s">
        <v>4700</v>
      </c>
      <c r="Y1655" s="6"/>
      <c r="Z1655" t="s">
        <v>4697</v>
      </c>
    </row>
    <row r="1656" spans="1:26">
      <c r="A1656" s="1">
        <v>44303</v>
      </c>
      <c r="B1656" s="2">
        <v>202104171390</v>
      </c>
      <c r="C1656" t="s">
        <v>18</v>
      </c>
      <c r="D1656" t="s">
        <v>5541</v>
      </c>
      <c r="E1656" t="s">
        <v>4699</v>
      </c>
      <c r="F1656" t="s">
        <v>19</v>
      </c>
      <c r="G1656" t="s">
        <v>1940</v>
      </c>
      <c r="H1656" s="3" t="s">
        <v>613</v>
      </c>
      <c r="I1656" t="s">
        <v>125</v>
      </c>
      <c r="J1656" t="s">
        <v>1475</v>
      </c>
      <c r="K1656">
        <v>1</v>
      </c>
      <c r="L1656">
        <v>306</v>
      </c>
      <c r="N1656" t="s">
        <v>326</v>
      </c>
      <c r="P1656" s="6">
        <v>2046</v>
      </c>
      <c r="Q1656" s="6" t="s">
        <v>1940</v>
      </c>
      <c r="R1656" s="6" t="s">
        <v>1048</v>
      </c>
      <c r="T1656" s="6"/>
      <c r="U1656" s="6"/>
      <c r="V1656" s="6"/>
      <c r="W1656" s="6">
        <v>807</v>
      </c>
      <c r="X1656" s="6" t="s">
        <v>4700</v>
      </c>
      <c r="Y1656" s="6"/>
      <c r="Z1656" t="s">
        <v>4697</v>
      </c>
    </row>
    <row r="1657" spans="1:26">
      <c r="A1657" s="1">
        <v>44303</v>
      </c>
      <c r="B1657" s="2">
        <v>202104171390</v>
      </c>
      <c r="C1657" t="s">
        <v>18</v>
      </c>
      <c r="D1657" t="s">
        <v>5541</v>
      </c>
      <c r="E1657" t="s">
        <v>4699</v>
      </c>
      <c r="F1657" t="s">
        <v>19</v>
      </c>
      <c r="G1657" t="s">
        <v>1940</v>
      </c>
      <c r="H1657" s="3" t="s">
        <v>437</v>
      </c>
      <c r="J1657" t="s">
        <v>1475</v>
      </c>
      <c r="K1657">
        <v>1</v>
      </c>
      <c r="L1657">
        <v>94</v>
      </c>
      <c r="N1657" t="s">
        <v>438</v>
      </c>
      <c r="P1657" s="6">
        <v>2046</v>
      </c>
      <c r="Q1657" s="6" t="s">
        <v>1940</v>
      </c>
      <c r="R1657" s="6" t="s">
        <v>1048</v>
      </c>
      <c r="T1657" s="6"/>
      <c r="U1657" s="6"/>
      <c r="V1657" s="6"/>
      <c r="W1657" s="6">
        <v>807</v>
      </c>
      <c r="X1657" s="6" t="s">
        <v>4700</v>
      </c>
      <c r="Y1657" s="6"/>
      <c r="Z1657" t="s">
        <v>4697</v>
      </c>
    </row>
    <row r="1658" spans="1:26">
      <c r="A1658" s="1">
        <v>44303</v>
      </c>
      <c r="B1658" s="2">
        <v>202104171390</v>
      </c>
      <c r="C1658" t="s">
        <v>18</v>
      </c>
      <c r="D1658" t="s">
        <v>5541</v>
      </c>
      <c r="E1658" t="s">
        <v>4699</v>
      </c>
      <c r="F1658" t="s">
        <v>19</v>
      </c>
      <c r="G1658" t="s">
        <v>1940</v>
      </c>
      <c r="H1658" s="3" t="s">
        <v>443</v>
      </c>
      <c r="J1658" t="s">
        <v>1475</v>
      </c>
      <c r="K1658">
        <v>1</v>
      </c>
      <c r="L1658">
        <v>94</v>
      </c>
      <c r="N1658" t="s">
        <v>444</v>
      </c>
      <c r="P1658" s="6">
        <v>2046</v>
      </c>
      <c r="Q1658" s="6" t="s">
        <v>1940</v>
      </c>
      <c r="R1658" s="6" t="s">
        <v>1048</v>
      </c>
      <c r="T1658" s="6"/>
      <c r="U1658" s="6"/>
      <c r="V1658" s="6"/>
      <c r="W1658" s="6">
        <v>807</v>
      </c>
      <c r="X1658" s="6" t="s">
        <v>4700</v>
      </c>
      <c r="Y1658" s="6"/>
      <c r="Z1658" t="s">
        <v>4697</v>
      </c>
    </row>
    <row r="1659" spans="1:26">
      <c r="A1659" s="1">
        <v>44303</v>
      </c>
      <c r="B1659" s="2">
        <v>202104171390</v>
      </c>
      <c r="C1659" t="s">
        <v>18</v>
      </c>
      <c r="D1659" t="s">
        <v>5541</v>
      </c>
      <c r="E1659" t="s">
        <v>4699</v>
      </c>
      <c r="F1659" t="s">
        <v>19</v>
      </c>
      <c r="G1659" t="s">
        <v>1940</v>
      </c>
      <c r="H1659" s="3" t="s">
        <v>441</v>
      </c>
      <c r="I1659" t="s">
        <v>145</v>
      </c>
      <c r="J1659" t="s">
        <v>1475</v>
      </c>
      <c r="K1659">
        <v>1</v>
      </c>
      <c r="L1659">
        <v>47</v>
      </c>
      <c r="N1659" t="s">
        <v>442</v>
      </c>
      <c r="P1659" s="6">
        <v>2046</v>
      </c>
      <c r="Q1659" s="6" t="s">
        <v>1940</v>
      </c>
      <c r="R1659" s="6" t="s">
        <v>1048</v>
      </c>
      <c r="T1659" s="6"/>
      <c r="U1659" s="6"/>
      <c r="V1659" s="6"/>
      <c r="W1659" s="6">
        <v>807</v>
      </c>
      <c r="X1659" s="6" t="s">
        <v>4700</v>
      </c>
      <c r="Y1659" s="6"/>
      <c r="Z1659" t="s">
        <v>4697</v>
      </c>
    </row>
    <row r="1660" spans="1:26">
      <c r="A1660" s="1">
        <v>44303</v>
      </c>
      <c r="B1660" s="2">
        <v>202104171390</v>
      </c>
      <c r="C1660" t="s">
        <v>18</v>
      </c>
      <c r="D1660" t="s">
        <v>5541</v>
      </c>
      <c r="E1660" t="s">
        <v>4699</v>
      </c>
      <c r="F1660" t="s">
        <v>19</v>
      </c>
      <c r="G1660" t="s">
        <v>1940</v>
      </c>
      <c r="H1660" s="3">
        <v>4714781020800</v>
      </c>
      <c r="I1660" t="s">
        <v>859</v>
      </c>
      <c r="J1660" t="s">
        <v>1475</v>
      </c>
      <c r="K1660">
        <v>1</v>
      </c>
      <c r="L1660">
        <v>113</v>
      </c>
      <c r="N1660" t="s">
        <v>271</v>
      </c>
      <c r="P1660" s="6">
        <v>2046</v>
      </c>
      <c r="Q1660" s="6" t="s">
        <v>1940</v>
      </c>
      <c r="R1660" s="6" t="s">
        <v>1048</v>
      </c>
      <c r="T1660" s="6"/>
      <c r="U1660" s="6"/>
      <c r="V1660" s="6"/>
      <c r="W1660" s="6">
        <v>807</v>
      </c>
      <c r="X1660" s="6" t="s">
        <v>4700</v>
      </c>
      <c r="Y1660" s="6"/>
      <c r="Z1660" t="s">
        <v>4697</v>
      </c>
    </row>
    <row r="1661" spans="1:26">
      <c r="A1661" s="1">
        <v>44303</v>
      </c>
      <c r="B1661" s="2">
        <v>202104171390</v>
      </c>
      <c r="C1661" t="s">
        <v>18</v>
      </c>
      <c r="D1661" t="s">
        <v>5541</v>
      </c>
      <c r="E1661" t="s">
        <v>4699</v>
      </c>
      <c r="F1661" t="s">
        <v>19</v>
      </c>
      <c r="G1661" t="s">
        <v>1940</v>
      </c>
      <c r="H1661" s="3">
        <v>4714781020824</v>
      </c>
      <c r="I1661" t="s">
        <v>141</v>
      </c>
      <c r="J1661" t="s">
        <v>1475</v>
      </c>
      <c r="K1661">
        <v>1</v>
      </c>
      <c r="L1661">
        <v>302</v>
      </c>
      <c r="N1661" t="s">
        <v>325</v>
      </c>
      <c r="P1661" s="6">
        <v>2046</v>
      </c>
      <c r="Q1661" s="6" t="s">
        <v>1940</v>
      </c>
      <c r="R1661" s="6" t="s">
        <v>1048</v>
      </c>
      <c r="T1661" s="6"/>
      <c r="U1661" s="6"/>
      <c r="V1661" s="6"/>
      <c r="W1661" s="6">
        <v>807</v>
      </c>
      <c r="X1661" s="6" t="s">
        <v>4700</v>
      </c>
      <c r="Y1661" s="6"/>
      <c r="Z1661" t="s">
        <v>4697</v>
      </c>
    </row>
    <row r="1662" spans="1:26">
      <c r="A1662" s="1">
        <v>44303</v>
      </c>
      <c r="B1662" s="2">
        <v>202104171390</v>
      </c>
      <c r="C1662" t="s">
        <v>18</v>
      </c>
      <c r="D1662" t="s">
        <v>5541</v>
      </c>
      <c r="E1662" t="s">
        <v>4699</v>
      </c>
      <c r="F1662" t="s">
        <v>19</v>
      </c>
      <c r="G1662" t="s">
        <v>1940</v>
      </c>
      <c r="H1662" s="3">
        <v>4714781020800</v>
      </c>
      <c r="I1662" t="s">
        <v>859</v>
      </c>
      <c r="J1662" t="s">
        <v>425</v>
      </c>
      <c r="K1662">
        <v>1</v>
      </c>
      <c r="L1662">
        <v>128</v>
      </c>
      <c r="N1662" t="s">
        <v>1509</v>
      </c>
      <c r="P1662" s="6">
        <v>2046</v>
      </c>
      <c r="Q1662" s="6" t="s">
        <v>1940</v>
      </c>
      <c r="R1662" s="6" t="s">
        <v>1048</v>
      </c>
      <c r="T1662" s="6"/>
      <c r="U1662" s="6"/>
      <c r="V1662" s="6"/>
      <c r="W1662" s="6">
        <v>807</v>
      </c>
      <c r="X1662" s="6" t="s">
        <v>4700</v>
      </c>
      <c r="Y1662" s="6"/>
      <c r="Z1662" t="s">
        <v>4697</v>
      </c>
    </row>
    <row r="1663" spans="1:26">
      <c r="A1663" s="1">
        <v>44303</v>
      </c>
      <c r="B1663" s="2">
        <v>202104171390</v>
      </c>
      <c r="C1663" t="s">
        <v>18</v>
      </c>
      <c r="D1663" t="s">
        <v>5541</v>
      </c>
      <c r="E1663" t="s">
        <v>4699</v>
      </c>
      <c r="F1663" t="s">
        <v>19</v>
      </c>
      <c r="G1663" t="s">
        <v>1940</v>
      </c>
      <c r="H1663" s="3">
        <v>4714781020817</v>
      </c>
      <c r="I1663" t="s">
        <v>859</v>
      </c>
      <c r="J1663" t="s">
        <v>425</v>
      </c>
      <c r="K1663">
        <v>1</v>
      </c>
      <c r="L1663">
        <v>128</v>
      </c>
      <c r="N1663" t="s">
        <v>1967</v>
      </c>
      <c r="P1663" s="6">
        <v>2046</v>
      </c>
      <c r="Q1663" s="6" t="s">
        <v>1940</v>
      </c>
      <c r="R1663" s="6" t="s">
        <v>1048</v>
      </c>
      <c r="T1663" s="6"/>
      <c r="U1663" s="6"/>
      <c r="V1663" s="6"/>
      <c r="W1663" s="6">
        <v>807</v>
      </c>
      <c r="X1663" s="6" t="s">
        <v>4700</v>
      </c>
      <c r="Y1663" s="6"/>
      <c r="Z1663" t="s">
        <v>4697</v>
      </c>
    </row>
    <row r="1664" spans="1:26">
      <c r="A1664" s="1">
        <v>44303</v>
      </c>
      <c r="B1664" s="2">
        <v>202104171390</v>
      </c>
      <c r="C1664" t="s">
        <v>18</v>
      </c>
      <c r="D1664" t="s">
        <v>5541</v>
      </c>
      <c r="E1664" t="s">
        <v>4699</v>
      </c>
      <c r="F1664" t="s">
        <v>19</v>
      </c>
      <c r="G1664" t="s">
        <v>1940</v>
      </c>
      <c r="H1664" s="3">
        <v>4714781024716</v>
      </c>
      <c r="I1664" t="s">
        <v>1230</v>
      </c>
      <c r="J1664" t="s">
        <v>425</v>
      </c>
      <c r="K1664">
        <v>1</v>
      </c>
      <c r="L1664">
        <v>299</v>
      </c>
      <c r="N1664" t="s">
        <v>1515</v>
      </c>
      <c r="P1664" s="6">
        <v>2046</v>
      </c>
      <c r="Q1664" s="6" t="s">
        <v>1940</v>
      </c>
      <c r="R1664" s="6" t="s">
        <v>1048</v>
      </c>
      <c r="T1664" s="6"/>
      <c r="U1664" s="6"/>
      <c r="V1664" s="6"/>
      <c r="W1664" s="6">
        <v>807</v>
      </c>
      <c r="X1664" s="6" t="s">
        <v>4700</v>
      </c>
      <c r="Y1664" s="6"/>
      <c r="Z1664" t="s">
        <v>4697</v>
      </c>
    </row>
    <row r="1665" spans="1:26">
      <c r="A1665" s="1">
        <v>44303</v>
      </c>
      <c r="B1665" s="2">
        <v>202104171390</v>
      </c>
      <c r="C1665" t="s">
        <v>18</v>
      </c>
      <c r="D1665" t="s">
        <v>5541</v>
      </c>
      <c r="E1665" t="s">
        <v>4699</v>
      </c>
      <c r="F1665" t="s">
        <v>19</v>
      </c>
      <c r="G1665" t="s">
        <v>1940</v>
      </c>
      <c r="H1665" s="3">
        <v>4714781024730</v>
      </c>
      <c r="I1665" t="s">
        <v>1885</v>
      </c>
      <c r="J1665" t="s">
        <v>425</v>
      </c>
      <c r="K1665">
        <v>1</v>
      </c>
      <c r="L1665">
        <v>299</v>
      </c>
      <c r="N1665" t="s">
        <v>1500</v>
      </c>
      <c r="P1665" s="6">
        <v>2046</v>
      </c>
      <c r="Q1665" s="6" t="s">
        <v>1940</v>
      </c>
      <c r="R1665" s="6" t="s">
        <v>1048</v>
      </c>
      <c r="T1665" s="6"/>
      <c r="U1665" s="6"/>
      <c r="V1665" s="6"/>
      <c r="W1665" s="6">
        <v>807</v>
      </c>
      <c r="X1665" s="6" t="s">
        <v>4700</v>
      </c>
      <c r="Y1665" s="6"/>
      <c r="Z1665" t="s">
        <v>4697</v>
      </c>
    </row>
    <row r="1666" spans="1:26">
      <c r="A1666" s="1">
        <v>44303</v>
      </c>
      <c r="B1666" s="2">
        <v>202104171390</v>
      </c>
      <c r="C1666" t="s">
        <v>18</v>
      </c>
      <c r="D1666" t="s">
        <v>5541</v>
      </c>
      <c r="E1666" t="s">
        <v>4699</v>
      </c>
      <c r="F1666" t="s">
        <v>19</v>
      </c>
      <c r="G1666" t="s">
        <v>1940</v>
      </c>
      <c r="H1666" s="3" t="s">
        <v>1887</v>
      </c>
      <c r="J1666" t="s">
        <v>425</v>
      </c>
      <c r="K1666">
        <v>1</v>
      </c>
      <c r="L1666">
        <v>0</v>
      </c>
      <c r="N1666" t="s">
        <v>1888</v>
      </c>
      <c r="P1666" s="6">
        <v>2046</v>
      </c>
      <c r="Q1666" s="6" t="s">
        <v>1940</v>
      </c>
      <c r="R1666" s="6" t="s">
        <v>1048</v>
      </c>
      <c r="T1666" s="6"/>
      <c r="U1666" s="6"/>
      <c r="V1666" s="6"/>
      <c r="W1666" s="6">
        <v>807</v>
      </c>
      <c r="X1666" s="6" t="s">
        <v>4700</v>
      </c>
      <c r="Y1666" s="6"/>
      <c r="Z1666" t="s">
        <v>4697</v>
      </c>
    </row>
    <row r="1667" spans="1:26">
      <c r="A1667" s="1">
        <v>44303</v>
      </c>
      <c r="B1667" s="2">
        <v>202104171390</v>
      </c>
      <c r="C1667" t="s">
        <v>18</v>
      </c>
      <c r="D1667" t="s">
        <v>5541</v>
      </c>
      <c r="E1667" t="s">
        <v>4699</v>
      </c>
      <c r="F1667" t="s">
        <v>19</v>
      </c>
      <c r="G1667" t="s">
        <v>1940</v>
      </c>
      <c r="H1667" s="3" t="s">
        <v>1740</v>
      </c>
      <c r="J1667" t="s">
        <v>425</v>
      </c>
      <c r="K1667">
        <v>1</v>
      </c>
      <c r="L1667">
        <v>0</v>
      </c>
      <c r="N1667" t="s">
        <v>1741</v>
      </c>
      <c r="P1667" s="6">
        <v>2046</v>
      </c>
      <c r="Q1667" s="6" t="s">
        <v>1940</v>
      </c>
      <c r="R1667" s="6" t="s">
        <v>1048</v>
      </c>
      <c r="T1667" s="6"/>
      <c r="U1667" s="6"/>
      <c r="V1667" s="6"/>
      <c r="W1667" s="6">
        <v>807</v>
      </c>
      <c r="X1667" s="6" t="s">
        <v>4700</v>
      </c>
      <c r="Y1667" s="6"/>
      <c r="Z1667" t="s">
        <v>4697</v>
      </c>
    </row>
    <row r="1668" spans="1:26">
      <c r="A1668" s="1">
        <v>44303</v>
      </c>
      <c r="B1668" s="2">
        <v>202104171390</v>
      </c>
      <c r="C1668" t="s">
        <v>18</v>
      </c>
      <c r="D1668" t="s">
        <v>5541</v>
      </c>
      <c r="E1668" t="s">
        <v>4699</v>
      </c>
      <c r="F1668" t="s">
        <v>19</v>
      </c>
      <c r="G1668" t="s">
        <v>1940</v>
      </c>
      <c r="H1668" s="3" t="s">
        <v>1810</v>
      </c>
      <c r="J1668" t="s">
        <v>425</v>
      </c>
      <c r="K1668">
        <v>1</v>
      </c>
      <c r="L1668">
        <v>0</v>
      </c>
      <c r="N1668" t="s">
        <v>1811</v>
      </c>
      <c r="P1668" s="6">
        <v>2046</v>
      </c>
      <c r="Q1668" s="6" t="s">
        <v>1940</v>
      </c>
      <c r="R1668" s="6" t="s">
        <v>1048</v>
      </c>
      <c r="T1668" s="6"/>
      <c r="U1668" s="6"/>
      <c r="V1668" s="6"/>
      <c r="W1668" s="6">
        <v>807</v>
      </c>
      <c r="X1668" s="6" t="s">
        <v>4700</v>
      </c>
      <c r="Y1668" s="6"/>
      <c r="Z1668" t="s">
        <v>4697</v>
      </c>
    </row>
    <row r="1669" spans="1:26">
      <c r="A1669" s="1">
        <v>44303</v>
      </c>
      <c r="B1669" s="2">
        <v>202104171391</v>
      </c>
      <c r="C1669" t="s">
        <v>18</v>
      </c>
      <c r="D1669" t="s">
        <v>5542</v>
      </c>
      <c r="E1669" t="s">
        <v>4704</v>
      </c>
      <c r="F1669" t="s">
        <v>19</v>
      </c>
      <c r="G1669" t="s">
        <v>1940</v>
      </c>
      <c r="H1669" s="3">
        <v>4714781021227</v>
      </c>
      <c r="I1669" t="s">
        <v>859</v>
      </c>
      <c r="J1669" t="s">
        <v>1475</v>
      </c>
      <c r="K1669">
        <v>2</v>
      </c>
      <c r="L1669">
        <v>132</v>
      </c>
      <c r="N1669" t="s">
        <v>862</v>
      </c>
      <c r="P1669" s="6">
        <v>1694</v>
      </c>
      <c r="Q1669" s="6" t="s">
        <v>1940</v>
      </c>
      <c r="R1669" s="6" t="s">
        <v>1495</v>
      </c>
      <c r="T1669" s="6"/>
      <c r="U1669" s="6"/>
      <c r="V1669" s="6"/>
      <c r="W1669" s="6">
        <v>103</v>
      </c>
      <c r="X1669" s="6" t="s">
        <v>4705</v>
      </c>
      <c r="Y1669" s="6"/>
      <c r="Z1669" t="s">
        <v>4702</v>
      </c>
    </row>
    <row r="1670" spans="1:26">
      <c r="A1670" s="1">
        <v>44303</v>
      </c>
      <c r="B1670" s="2">
        <v>202104171391</v>
      </c>
      <c r="C1670" t="s">
        <v>18</v>
      </c>
      <c r="D1670" t="s">
        <v>5542</v>
      </c>
      <c r="E1670" t="s">
        <v>4704</v>
      </c>
      <c r="F1670" t="s">
        <v>19</v>
      </c>
      <c r="G1670" t="s">
        <v>1940</v>
      </c>
      <c r="H1670" s="3">
        <v>4714781021234</v>
      </c>
      <c r="I1670" t="s">
        <v>1385</v>
      </c>
      <c r="J1670" t="s">
        <v>1475</v>
      </c>
      <c r="K1670">
        <v>2</v>
      </c>
      <c r="L1670">
        <v>132</v>
      </c>
      <c r="N1670" t="s">
        <v>864</v>
      </c>
      <c r="P1670" s="6">
        <v>1694</v>
      </c>
      <c r="Q1670" s="6" t="s">
        <v>1940</v>
      </c>
      <c r="R1670" s="6" t="s">
        <v>1495</v>
      </c>
      <c r="T1670" s="6"/>
      <c r="U1670" s="6"/>
      <c r="V1670" s="6"/>
      <c r="W1670" s="6">
        <v>103</v>
      </c>
      <c r="X1670" s="6" t="s">
        <v>4705</v>
      </c>
      <c r="Y1670" s="6"/>
      <c r="Z1670" t="s">
        <v>4702</v>
      </c>
    </row>
    <row r="1671" spans="1:26">
      <c r="A1671" s="1">
        <v>44303</v>
      </c>
      <c r="B1671" s="2">
        <v>202104171391</v>
      </c>
      <c r="C1671" t="s">
        <v>18</v>
      </c>
      <c r="D1671" t="s">
        <v>5542</v>
      </c>
      <c r="E1671" t="s">
        <v>4704</v>
      </c>
      <c r="F1671" t="s">
        <v>19</v>
      </c>
      <c r="G1671" t="s">
        <v>1940</v>
      </c>
      <c r="H1671" s="3">
        <v>4714781021241</v>
      </c>
      <c r="I1671" t="s">
        <v>859</v>
      </c>
      <c r="J1671" t="s">
        <v>1475</v>
      </c>
      <c r="K1671">
        <v>2</v>
      </c>
      <c r="L1671">
        <v>134</v>
      </c>
      <c r="N1671" t="s">
        <v>867</v>
      </c>
      <c r="P1671" s="6">
        <v>1694</v>
      </c>
      <c r="Q1671" s="6" t="s">
        <v>1940</v>
      </c>
      <c r="R1671" s="6" t="s">
        <v>1495</v>
      </c>
      <c r="T1671" s="6"/>
      <c r="U1671" s="6"/>
      <c r="V1671" s="6"/>
      <c r="W1671" s="6">
        <v>103</v>
      </c>
      <c r="X1671" s="6" t="s">
        <v>4705</v>
      </c>
      <c r="Y1671" s="6"/>
      <c r="Z1671" t="s">
        <v>4702</v>
      </c>
    </row>
    <row r="1672" spans="1:26">
      <c r="A1672" s="1">
        <v>44303</v>
      </c>
      <c r="B1672" s="2">
        <v>202104171391</v>
      </c>
      <c r="C1672" t="s">
        <v>18</v>
      </c>
      <c r="D1672" t="s">
        <v>5542</v>
      </c>
      <c r="E1672" t="s">
        <v>4704</v>
      </c>
      <c r="F1672" t="s">
        <v>19</v>
      </c>
      <c r="G1672" t="s">
        <v>1940</v>
      </c>
      <c r="H1672" s="3">
        <v>4714781020169</v>
      </c>
      <c r="I1672" t="s">
        <v>135</v>
      </c>
      <c r="J1672" t="s">
        <v>425</v>
      </c>
      <c r="K1672">
        <v>1</v>
      </c>
      <c r="L1672">
        <v>49</v>
      </c>
      <c r="N1672" t="s">
        <v>195</v>
      </c>
      <c r="P1672" s="6">
        <v>1694</v>
      </c>
      <c r="Q1672" s="6" t="s">
        <v>1940</v>
      </c>
      <c r="R1672" s="6" t="s">
        <v>1495</v>
      </c>
      <c r="T1672" s="6"/>
      <c r="U1672" s="6"/>
      <c r="V1672" s="6"/>
      <c r="W1672" s="6">
        <v>103</v>
      </c>
      <c r="X1672" s="6" t="s">
        <v>4705</v>
      </c>
      <c r="Y1672" s="6"/>
      <c r="Z1672" t="s">
        <v>4702</v>
      </c>
    </row>
    <row r="1673" spans="1:26">
      <c r="A1673" s="1">
        <v>44303</v>
      </c>
      <c r="B1673" s="2">
        <v>202104171391</v>
      </c>
      <c r="C1673" t="s">
        <v>18</v>
      </c>
      <c r="D1673" t="s">
        <v>5542</v>
      </c>
      <c r="E1673" t="s">
        <v>4704</v>
      </c>
      <c r="F1673" t="s">
        <v>19</v>
      </c>
      <c r="G1673" t="s">
        <v>1940</v>
      </c>
      <c r="H1673" s="3">
        <v>4714781020152</v>
      </c>
      <c r="I1673" t="s">
        <v>1467</v>
      </c>
      <c r="J1673" t="s">
        <v>425</v>
      </c>
      <c r="K1673">
        <v>1</v>
      </c>
      <c r="L1673">
        <v>49</v>
      </c>
      <c r="N1673" t="s">
        <v>282</v>
      </c>
      <c r="P1673" s="6">
        <v>1694</v>
      </c>
      <c r="Q1673" s="6" t="s">
        <v>1940</v>
      </c>
      <c r="R1673" s="6" t="s">
        <v>1495</v>
      </c>
      <c r="T1673" s="6"/>
      <c r="U1673" s="6"/>
      <c r="V1673" s="6"/>
      <c r="W1673" s="6">
        <v>103</v>
      </c>
      <c r="X1673" s="6" t="s">
        <v>4705</v>
      </c>
      <c r="Y1673" s="6"/>
      <c r="Z1673" t="s">
        <v>4702</v>
      </c>
    </row>
    <row r="1674" spans="1:26">
      <c r="A1674" s="1">
        <v>44303</v>
      </c>
      <c r="B1674" s="2">
        <v>202104171391</v>
      </c>
      <c r="C1674" t="s">
        <v>18</v>
      </c>
      <c r="D1674" t="s">
        <v>5542</v>
      </c>
      <c r="E1674" t="s">
        <v>4704</v>
      </c>
      <c r="F1674" t="s">
        <v>19</v>
      </c>
      <c r="G1674" t="s">
        <v>1940</v>
      </c>
      <c r="H1674" s="3" t="s">
        <v>21</v>
      </c>
      <c r="I1674" t="s">
        <v>1301</v>
      </c>
      <c r="J1674" t="s">
        <v>1475</v>
      </c>
      <c r="K1674">
        <v>1</v>
      </c>
      <c r="L1674">
        <v>173</v>
      </c>
      <c r="N1674" t="s">
        <v>22</v>
      </c>
      <c r="P1674" s="6">
        <v>1694</v>
      </c>
      <c r="Q1674" s="6" t="s">
        <v>1940</v>
      </c>
      <c r="R1674" s="6" t="s">
        <v>1495</v>
      </c>
      <c r="T1674" s="6"/>
      <c r="U1674" s="6"/>
      <c r="V1674" s="6"/>
      <c r="W1674" s="6">
        <v>103</v>
      </c>
      <c r="X1674" s="6" t="s">
        <v>4705</v>
      </c>
      <c r="Y1674" s="6"/>
      <c r="Z1674" t="s">
        <v>4702</v>
      </c>
    </row>
    <row r="1675" spans="1:26">
      <c r="A1675" s="1">
        <v>44303</v>
      </c>
      <c r="B1675" s="2">
        <v>202104171391</v>
      </c>
      <c r="C1675" t="s">
        <v>18</v>
      </c>
      <c r="D1675" t="s">
        <v>5542</v>
      </c>
      <c r="E1675" t="s">
        <v>4704</v>
      </c>
      <c r="F1675" t="s">
        <v>19</v>
      </c>
      <c r="G1675" t="s">
        <v>1940</v>
      </c>
      <c r="H1675" s="3" t="s">
        <v>29</v>
      </c>
      <c r="I1675" t="s">
        <v>2424</v>
      </c>
      <c r="J1675" t="s">
        <v>1475</v>
      </c>
      <c r="K1675">
        <v>2</v>
      </c>
      <c r="L1675">
        <v>575</v>
      </c>
      <c r="N1675" t="s">
        <v>30</v>
      </c>
      <c r="P1675" s="6">
        <v>1694</v>
      </c>
      <c r="Q1675" s="6" t="s">
        <v>1940</v>
      </c>
      <c r="R1675" s="6" t="s">
        <v>1495</v>
      </c>
      <c r="T1675" s="6"/>
      <c r="U1675" s="6"/>
      <c r="V1675" s="6"/>
      <c r="W1675" s="6">
        <v>103</v>
      </c>
      <c r="X1675" s="6" t="s">
        <v>4705</v>
      </c>
      <c r="Y1675" s="6"/>
      <c r="Z1675" t="s">
        <v>4702</v>
      </c>
    </row>
    <row r="1676" spans="1:26">
      <c r="A1676" s="1">
        <v>44303</v>
      </c>
      <c r="B1676" s="2">
        <v>202104171391</v>
      </c>
      <c r="C1676" t="s">
        <v>18</v>
      </c>
      <c r="D1676" t="s">
        <v>5542</v>
      </c>
      <c r="E1676" t="s">
        <v>4704</v>
      </c>
      <c r="F1676" t="s">
        <v>19</v>
      </c>
      <c r="G1676" t="s">
        <v>1940</v>
      </c>
      <c r="H1676" s="3" t="s">
        <v>21</v>
      </c>
      <c r="I1676" t="s">
        <v>1301</v>
      </c>
      <c r="J1676" t="s">
        <v>1475</v>
      </c>
      <c r="K1676">
        <v>1</v>
      </c>
      <c r="L1676">
        <v>150</v>
      </c>
      <c r="N1676" t="s">
        <v>22</v>
      </c>
      <c r="P1676" s="6">
        <v>1694</v>
      </c>
      <c r="Q1676" s="6" t="s">
        <v>1940</v>
      </c>
      <c r="R1676" s="6" t="s">
        <v>1495</v>
      </c>
      <c r="T1676" s="6"/>
      <c r="U1676" s="6"/>
      <c r="V1676" s="6"/>
      <c r="W1676" s="6">
        <v>103</v>
      </c>
      <c r="X1676" s="6" t="s">
        <v>4705</v>
      </c>
      <c r="Y1676" s="6"/>
      <c r="Z1676" t="s">
        <v>4702</v>
      </c>
    </row>
    <row r="1677" spans="1:26">
      <c r="A1677" s="1">
        <v>44303</v>
      </c>
      <c r="B1677" s="2">
        <v>202104171391</v>
      </c>
      <c r="C1677" t="s">
        <v>18</v>
      </c>
      <c r="D1677" t="s">
        <v>5542</v>
      </c>
      <c r="E1677" t="s">
        <v>4704</v>
      </c>
      <c r="F1677" t="s">
        <v>19</v>
      </c>
      <c r="G1677" t="s">
        <v>1940</v>
      </c>
      <c r="H1677" s="3" t="s">
        <v>33</v>
      </c>
      <c r="I1677" t="s">
        <v>1304</v>
      </c>
      <c r="J1677" t="s">
        <v>1475</v>
      </c>
      <c r="K1677">
        <v>1</v>
      </c>
      <c r="L1677">
        <v>150</v>
      </c>
      <c r="N1677" t="s">
        <v>34</v>
      </c>
      <c r="P1677" s="6">
        <v>1694</v>
      </c>
      <c r="Q1677" s="6" t="s">
        <v>1940</v>
      </c>
      <c r="R1677" s="6" t="s">
        <v>1495</v>
      </c>
      <c r="T1677" s="6"/>
      <c r="U1677" s="6"/>
      <c r="V1677" s="6"/>
      <c r="W1677" s="6">
        <v>103</v>
      </c>
      <c r="X1677" s="6" t="s">
        <v>4705</v>
      </c>
      <c r="Y1677" s="6"/>
      <c r="Z1677" t="s">
        <v>4702</v>
      </c>
    </row>
    <row r="1678" spans="1:26">
      <c r="A1678" s="1">
        <v>44303</v>
      </c>
      <c r="B1678" s="2">
        <v>202104171391</v>
      </c>
      <c r="C1678" t="s">
        <v>18</v>
      </c>
      <c r="D1678" t="s">
        <v>5542</v>
      </c>
      <c r="E1678" t="s">
        <v>4704</v>
      </c>
      <c r="F1678" t="s">
        <v>19</v>
      </c>
      <c r="G1678" t="s">
        <v>1940</v>
      </c>
      <c r="H1678" s="3" t="s">
        <v>35</v>
      </c>
      <c r="I1678" t="s">
        <v>1384</v>
      </c>
      <c r="J1678" t="s">
        <v>1475</v>
      </c>
      <c r="K1678">
        <v>1</v>
      </c>
      <c r="L1678">
        <v>150</v>
      </c>
      <c r="N1678" t="s">
        <v>36</v>
      </c>
      <c r="P1678" s="6">
        <v>1694</v>
      </c>
      <c r="Q1678" s="6" t="s">
        <v>1940</v>
      </c>
      <c r="R1678" s="6" t="s">
        <v>1495</v>
      </c>
      <c r="T1678" s="6"/>
      <c r="U1678" s="6"/>
      <c r="V1678" s="6"/>
      <c r="W1678" s="6">
        <v>103</v>
      </c>
      <c r="X1678" s="6" t="s">
        <v>4705</v>
      </c>
      <c r="Y1678" s="6"/>
      <c r="Z1678" t="s">
        <v>4702</v>
      </c>
    </row>
    <row r="1679" spans="1:26">
      <c r="A1679" s="1">
        <v>44303</v>
      </c>
      <c r="B1679" s="2">
        <v>202104171391</v>
      </c>
      <c r="C1679" t="s">
        <v>18</v>
      </c>
      <c r="D1679" t="s">
        <v>5542</v>
      </c>
      <c r="E1679" t="s">
        <v>4704</v>
      </c>
      <c r="F1679" t="s">
        <v>19</v>
      </c>
      <c r="G1679" t="s">
        <v>1940</v>
      </c>
      <c r="H1679" s="3" t="s">
        <v>1887</v>
      </c>
      <c r="J1679" t="s">
        <v>425</v>
      </c>
      <c r="K1679">
        <v>1</v>
      </c>
      <c r="L1679">
        <v>0</v>
      </c>
      <c r="N1679" t="s">
        <v>1888</v>
      </c>
      <c r="P1679" s="6">
        <v>1694</v>
      </c>
      <c r="Q1679" s="6" t="s">
        <v>1940</v>
      </c>
      <c r="R1679" s="6" t="s">
        <v>1495</v>
      </c>
      <c r="T1679" s="6"/>
      <c r="U1679" s="6"/>
      <c r="V1679" s="6"/>
      <c r="W1679" s="6">
        <v>103</v>
      </c>
      <c r="X1679" s="6" t="s">
        <v>4705</v>
      </c>
      <c r="Y1679" s="6"/>
      <c r="Z1679" t="s">
        <v>4702</v>
      </c>
    </row>
    <row r="1680" spans="1:26">
      <c r="A1680" s="1">
        <v>44303</v>
      </c>
      <c r="B1680" s="2">
        <v>202104171391</v>
      </c>
      <c r="C1680" t="s">
        <v>18</v>
      </c>
      <c r="D1680" t="s">
        <v>5542</v>
      </c>
      <c r="E1680" t="s">
        <v>4704</v>
      </c>
      <c r="F1680" t="s">
        <v>19</v>
      </c>
      <c r="G1680" t="s">
        <v>1940</v>
      </c>
      <c r="H1680" s="3" t="s">
        <v>1810</v>
      </c>
      <c r="J1680" t="s">
        <v>425</v>
      </c>
      <c r="K1680">
        <v>1</v>
      </c>
      <c r="L1680">
        <v>0</v>
      </c>
      <c r="N1680" t="s">
        <v>1811</v>
      </c>
      <c r="P1680" s="6">
        <v>1694</v>
      </c>
      <c r="Q1680" s="6" t="s">
        <v>1940</v>
      </c>
      <c r="R1680" s="6" t="s">
        <v>1495</v>
      </c>
      <c r="T1680" s="6"/>
      <c r="U1680" s="6"/>
      <c r="V1680" s="6"/>
      <c r="W1680" s="6">
        <v>103</v>
      </c>
      <c r="X1680" s="6" t="s">
        <v>4705</v>
      </c>
      <c r="Y1680" s="6"/>
      <c r="Z1680" t="s">
        <v>4702</v>
      </c>
    </row>
    <row r="1681" spans="1:26">
      <c r="A1681" s="1">
        <v>44303</v>
      </c>
      <c r="B1681" s="2">
        <v>202104171392</v>
      </c>
      <c r="C1681" t="s">
        <v>18</v>
      </c>
      <c r="D1681" t="s">
        <v>5543</v>
      </c>
      <c r="E1681" t="s">
        <v>4709</v>
      </c>
      <c r="F1681" t="s">
        <v>19</v>
      </c>
      <c r="G1681" t="s">
        <v>1476</v>
      </c>
      <c r="H1681" s="3">
        <v>4714781021715</v>
      </c>
      <c r="I1681" t="s">
        <v>1813</v>
      </c>
      <c r="J1681" t="s">
        <v>425</v>
      </c>
      <c r="K1681">
        <v>1</v>
      </c>
      <c r="L1681">
        <v>299</v>
      </c>
      <c r="N1681" t="s">
        <v>2415</v>
      </c>
      <c r="P1681" s="6">
        <v>364</v>
      </c>
      <c r="Q1681" s="6" t="s">
        <v>1476</v>
      </c>
      <c r="R1681" s="6" t="s">
        <v>1477</v>
      </c>
      <c r="T1681" s="6">
        <v>971199</v>
      </c>
      <c r="U1681" s="6" t="s">
        <v>2448</v>
      </c>
      <c r="V1681" s="6" t="s">
        <v>2449</v>
      </c>
      <c r="W1681" s="6"/>
      <c r="X1681" s="6"/>
      <c r="Y1681" s="6"/>
      <c r="Z1681" t="s">
        <v>4707</v>
      </c>
    </row>
    <row r="1682" spans="1:26">
      <c r="A1682" s="1">
        <v>44303</v>
      </c>
      <c r="B1682" s="2">
        <v>202104171392</v>
      </c>
      <c r="C1682" t="s">
        <v>18</v>
      </c>
      <c r="D1682" t="s">
        <v>5543</v>
      </c>
      <c r="E1682" t="s">
        <v>4709</v>
      </c>
      <c r="F1682" t="s">
        <v>19</v>
      </c>
      <c r="G1682" t="s">
        <v>1476</v>
      </c>
      <c r="H1682" s="3" t="s">
        <v>1474</v>
      </c>
      <c r="J1682" t="s">
        <v>1475</v>
      </c>
      <c r="K1682">
        <v>1</v>
      </c>
      <c r="L1682">
        <v>65</v>
      </c>
      <c r="P1682" s="6"/>
      <c r="Q1682" s="6"/>
      <c r="R1682" s="6"/>
      <c r="T1682" s="6"/>
      <c r="U1682" s="6"/>
      <c r="V1682" s="6"/>
      <c r="W1682" s="6"/>
      <c r="X1682" s="6"/>
      <c r="Y1682" s="6"/>
      <c r="Z1682"/>
    </row>
    <row r="1683" spans="1:26">
      <c r="A1683" s="1">
        <v>44303</v>
      </c>
      <c r="B1683" s="2">
        <v>202104171393</v>
      </c>
      <c r="C1683" t="s">
        <v>18</v>
      </c>
      <c r="D1683" t="s">
        <v>5544</v>
      </c>
      <c r="E1683" t="s">
        <v>4713</v>
      </c>
      <c r="F1683" t="s">
        <v>19</v>
      </c>
      <c r="G1683" t="s">
        <v>1960</v>
      </c>
      <c r="H1683" s="3" t="s">
        <v>428</v>
      </c>
      <c r="I1683" t="s">
        <v>134</v>
      </c>
      <c r="J1683" t="s">
        <v>1475</v>
      </c>
      <c r="K1683">
        <v>1</v>
      </c>
      <c r="L1683">
        <v>119</v>
      </c>
      <c r="N1683" t="s">
        <v>459</v>
      </c>
      <c r="P1683" s="6">
        <v>699</v>
      </c>
      <c r="Q1683" s="6" t="s">
        <v>1960</v>
      </c>
      <c r="R1683" s="6" t="s">
        <v>1961</v>
      </c>
      <c r="T1683" s="6"/>
      <c r="U1683" s="6"/>
      <c r="V1683" s="6"/>
      <c r="W1683" s="6">
        <v>411</v>
      </c>
      <c r="X1683" s="6" t="s">
        <v>4714</v>
      </c>
      <c r="Y1683" s="6" t="s">
        <v>4715</v>
      </c>
      <c r="Z1683" t="s">
        <v>4711</v>
      </c>
    </row>
    <row r="1684" spans="1:26">
      <c r="A1684" s="1">
        <v>44303</v>
      </c>
      <c r="B1684" s="2">
        <v>202104171393</v>
      </c>
      <c r="C1684" t="s">
        <v>18</v>
      </c>
      <c r="D1684" t="s">
        <v>5544</v>
      </c>
      <c r="E1684" t="s">
        <v>4713</v>
      </c>
      <c r="F1684" t="s">
        <v>19</v>
      </c>
      <c r="G1684" t="s">
        <v>1960</v>
      </c>
      <c r="H1684" s="3" t="s">
        <v>29</v>
      </c>
      <c r="I1684" t="s">
        <v>2424</v>
      </c>
      <c r="J1684" t="s">
        <v>1475</v>
      </c>
      <c r="K1684">
        <v>1</v>
      </c>
      <c r="L1684">
        <v>290</v>
      </c>
      <c r="N1684" t="s">
        <v>30</v>
      </c>
      <c r="P1684" s="6">
        <v>699</v>
      </c>
      <c r="Q1684" s="6" t="s">
        <v>1960</v>
      </c>
      <c r="R1684" s="6" t="s">
        <v>1961</v>
      </c>
      <c r="T1684" s="6"/>
      <c r="U1684" s="6"/>
      <c r="V1684" s="6"/>
      <c r="W1684" s="6">
        <v>411</v>
      </c>
      <c r="X1684" s="6" t="s">
        <v>4714</v>
      </c>
      <c r="Y1684" s="6" t="s">
        <v>4715</v>
      </c>
      <c r="Z1684" t="s">
        <v>4711</v>
      </c>
    </row>
    <row r="1685" spans="1:26">
      <c r="A1685" s="1">
        <v>44303</v>
      </c>
      <c r="B1685" s="2">
        <v>202104171393</v>
      </c>
      <c r="C1685" t="s">
        <v>18</v>
      </c>
      <c r="D1685" t="s">
        <v>5544</v>
      </c>
      <c r="E1685" t="s">
        <v>4713</v>
      </c>
      <c r="F1685" t="s">
        <v>19</v>
      </c>
      <c r="G1685" t="s">
        <v>1960</v>
      </c>
      <c r="H1685" s="3" t="s">
        <v>23</v>
      </c>
      <c r="I1685" t="s">
        <v>1230</v>
      </c>
      <c r="J1685" t="s">
        <v>1475</v>
      </c>
      <c r="K1685">
        <v>1</v>
      </c>
      <c r="L1685">
        <v>290</v>
      </c>
      <c r="N1685" t="s">
        <v>24</v>
      </c>
      <c r="P1685" s="6">
        <v>699</v>
      </c>
      <c r="Q1685" s="6" t="s">
        <v>1960</v>
      </c>
      <c r="R1685" s="6" t="s">
        <v>1961</v>
      </c>
      <c r="T1685" s="6"/>
      <c r="U1685" s="6"/>
      <c r="V1685" s="6"/>
      <c r="W1685" s="6">
        <v>411</v>
      </c>
      <c r="X1685" s="6" t="s">
        <v>4714</v>
      </c>
      <c r="Y1685" s="6" t="s">
        <v>4715</v>
      </c>
      <c r="Z1685" t="s">
        <v>4711</v>
      </c>
    </row>
    <row r="1686" spans="1:26">
      <c r="A1686" s="1">
        <v>44303</v>
      </c>
      <c r="B1686" s="2">
        <v>202104171394</v>
      </c>
      <c r="C1686" t="s">
        <v>18</v>
      </c>
      <c r="D1686" t="s">
        <v>5545</v>
      </c>
      <c r="E1686" t="s">
        <v>4719</v>
      </c>
      <c r="F1686" t="s">
        <v>19</v>
      </c>
      <c r="G1686" t="s">
        <v>1476</v>
      </c>
      <c r="H1686" s="3">
        <v>4714781020541</v>
      </c>
      <c r="I1686" t="s">
        <v>1169</v>
      </c>
      <c r="J1686" t="s">
        <v>425</v>
      </c>
      <c r="K1686">
        <v>1</v>
      </c>
      <c r="L1686">
        <v>300</v>
      </c>
      <c r="N1686" t="s">
        <v>1493</v>
      </c>
      <c r="P1686" s="6">
        <v>839</v>
      </c>
      <c r="Q1686" s="6" t="s">
        <v>1476</v>
      </c>
      <c r="R1686" s="6" t="s">
        <v>1477</v>
      </c>
      <c r="T1686" s="6">
        <v>921998</v>
      </c>
      <c r="U1686" s="6" t="s">
        <v>4720</v>
      </c>
      <c r="V1686" s="6" t="s">
        <v>4721</v>
      </c>
      <c r="W1686" s="6"/>
      <c r="X1686" s="6"/>
      <c r="Y1686" s="6"/>
      <c r="Z1686" t="s">
        <v>4717</v>
      </c>
    </row>
    <row r="1687" spans="1:26">
      <c r="A1687" s="1">
        <v>44303</v>
      </c>
      <c r="B1687" s="2">
        <v>202104171394</v>
      </c>
      <c r="C1687" t="s">
        <v>18</v>
      </c>
      <c r="D1687" t="s">
        <v>5545</v>
      </c>
      <c r="E1687" t="s">
        <v>4719</v>
      </c>
      <c r="F1687" t="s">
        <v>19</v>
      </c>
      <c r="G1687" t="s">
        <v>1476</v>
      </c>
      <c r="H1687" s="3">
        <v>4714781020268</v>
      </c>
      <c r="I1687" t="s">
        <v>1472</v>
      </c>
      <c r="J1687" t="s">
        <v>425</v>
      </c>
      <c r="K1687">
        <v>1</v>
      </c>
      <c r="L1687">
        <v>430</v>
      </c>
      <c r="N1687" t="s">
        <v>2020</v>
      </c>
      <c r="P1687" s="6">
        <v>839</v>
      </c>
      <c r="Q1687" s="6" t="s">
        <v>1476</v>
      </c>
      <c r="R1687" s="6" t="s">
        <v>1477</v>
      </c>
      <c r="T1687" s="6">
        <v>921998</v>
      </c>
      <c r="U1687" s="6" t="s">
        <v>4720</v>
      </c>
      <c r="V1687" s="6" t="s">
        <v>4721</v>
      </c>
      <c r="W1687" s="6"/>
      <c r="X1687" s="6"/>
      <c r="Y1687" s="6"/>
      <c r="Z1687" t="s">
        <v>4717</v>
      </c>
    </row>
    <row r="1688" spans="1:26">
      <c r="A1688" s="1">
        <v>44303</v>
      </c>
      <c r="B1688" s="2">
        <v>202104171394</v>
      </c>
      <c r="C1688" t="s">
        <v>18</v>
      </c>
      <c r="D1688" t="s">
        <v>5545</v>
      </c>
      <c r="E1688" t="s">
        <v>4719</v>
      </c>
      <c r="F1688" t="s">
        <v>19</v>
      </c>
      <c r="G1688" t="s">
        <v>1476</v>
      </c>
      <c r="H1688" s="3">
        <v>4714781020794</v>
      </c>
      <c r="I1688" t="s">
        <v>859</v>
      </c>
      <c r="J1688" t="s">
        <v>425</v>
      </c>
      <c r="K1688">
        <v>1</v>
      </c>
      <c r="L1688">
        <v>109</v>
      </c>
      <c r="N1688" t="s">
        <v>1954</v>
      </c>
      <c r="P1688" s="6">
        <v>839</v>
      </c>
      <c r="Q1688" s="6" t="s">
        <v>1476</v>
      </c>
      <c r="R1688" s="6" t="s">
        <v>1477</v>
      </c>
      <c r="T1688" s="6">
        <v>921998</v>
      </c>
      <c r="U1688" s="6" t="s">
        <v>4720</v>
      </c>
      <c r="V1688" s="6" t="s">
        <v>4721</v>
      </c>
      <c r="W1688" s="6"/>
      <c r="X1688" s="6"/>
      <c r="Y1688" s="6"/>
      <c r="Z1688" t="s">
        <v>4717</v>
      </c>
    </row>
    <row r="1689" spans="1:26">
      <c r="A1689" s="1">
        <v>44303</v>
      </c>
      <c r="B1689" s="2">
        <v>202104171395</v>
      </c>
      <c r="C1689" t="s">
        <v>18</v>
      </c>
      <c r="D1689" t="s">
        <v>5546</v>
      </c>
      <c r="E1689" t="s">
        <v>4725</v>
      </c>
      <c r="F1689" t="s">
        <v>19</v>
      </c>
      <c r="G1689" t="s">
        <v>1476</v>
      </c>
      <c r="H1689" s="3" t="s">
        <v>52</v>
      </c>
      <c r="I1689" t="s">
        <v>1472</v>
      </c>
      <c r="J1689" t="s">
        <v>1475</v>
      </c>
      <c r="K1689">
        <v>1</v>
      </c>
      <c r="L1689">
        <v>400</v>
      </c>
      <c r="N1689" t="s">
        <v>53</v>
      </c>
      <c r="P1689" s="6">
        <v>593</v>
      </c>
      <c r="Q1689" s="6" t="s">
        <v>1476</v>
      </c>
      <c r="R1689" s="6" t="s">
        <v>1477</v>
      </c>
      <c r="T1689" s="6">
        <v>181439</v>
      </c>
      <c r="U1689" s="6" t="s">
        <v>2413</v>
      </c>
      <c r="V1689" s="6" t="s">
        <v>2414</v>
      </c>
      <c r="W1689" s="6"/>
      <c r="X1689" s="6"/>
      <c r="Y1689" s="6"/>
      <c r="Z1689" t="s">
        <v>4723</v>
      </c>
    </row>
    <row r="1690" spans="1:26">
      <c r="A1690" s="1">
        <v>44303</v>
      </c>
      <c r="B1690" s="2">
        <v>202104171395</v>
      </c>
      <c r="C1690" t="s">
        <v>18</v>
      </c>
      <c r="D1690" t="s">
        <v>5546</v>
      </c>
      <c r="E1690" t="s">
        <v>4725</v>
      </c>
      <c r="F1690" t="s">
        <v>19</v>
      </c>
      <c r="G1690" t="s">
        <v>1476</v>
      </c>
      <c r="H1690" s="3" t="s">
        <v>44</v>
      </c>
      <c r="I1690" t="s">
        <v>158</v>
      </c>
      <c r="J1690" t="s">
        <v>1475</v>
      </c>
      <c r="K1690">
        <v>1</v>
      </c>
      <c r="L1690">
        <v>128</v>
      </c>
      <c r="N1690" t="s">
        <v>45</v>
      </c>
      <c r="P1690" s="6">
        <v>593</v>
      </c>
      <c r="Q1690" s="6" t="s">
        <v>1476</v>
      </c>
      <c r="R1690" s="6" t="s">
        <v>1477</v>
      </c>
      <c r="T1690" s="6">
        <v>181439</v>
      </c>
      <c r="U1690" s="6" t="s">
        <v>2413</v>
      </c>
      <c r="V1690" s="6" t="s">
        <v>2414</v>
      </c>
      <c r="W1690" s="6"/>
      <c r="X1690" s="6"/>
      <c r="Y1690" s="6"/>
      <c r="Z1690" t="s">
        <v>4723</v>
      </c>
    </row>
    <row r="1691" spans="1:26">
      <c r="A1691" s="1">
        <v>44303</v>
      </c>
      <c r="B1691" s="2">
        <v>202104171395</v>
      </c>
      <c r="C1691" t="s">
        <v>18</v>
      </c>
      <c r="D1691" t="s">
        <v>5546</v>
      </c>
      <c r="E1691" t="s">
        <v>4725</v>
      </c>
      <c r="F1691" t="s">
        <v>19</v>
      </c>
      <c r="G1691" t="s">
        <v>1476</v>
      </c>
      <c r="H1691" s="3" t="s">
        <v>1474</v>
      </c>
      <c r="J1691" t="s">
        <v>1475</v>
      </c>
      <c r="K1691">
        <v>1</v>
      </c>
      <c r="L1691">
        <v>65</v>
      </c>
      <c r="P1691" s="6"/>
      <c r="Q1691" s="6"/>
      <c r="R1691" s="6"/>
      <c r="T1691" s="6"/>
      <c r="U1691" s="6"/>
      <c r="V1691" s="6"/>
      <c r="W1691" s="6"/>
      <c r="X1691" s="6"/>
      <c r="Y1691" s="6"/>
      <c r="Z1691"/>
    </row>
    <row r="1692" spans="1:26">
      <c r="A1692" s="1">
        <v>44303</v>
      </c>
      <c r="B1692" s="2">
        <v>202104171396</v>
      </c>
      <c r="C1692" t="s">
        <v>18</v>
      </c>
      <c r="D1692" t="s">
        <v>5547</v>
      </c>
      <c r="E1692" t="s">
        <v>4729</v>
      </c>
      <c r="F1692" t="s">
        <v>19</v>
      </c>
      <c r="G1692" t="s">
        <v>1476</v>
      </c>
      <c r="H1692" s="3" t="s">
        <v>25</v>
      </c>
      <c r="I1692" t="s">
        <v>1301</v>
      </c>
      <c r="J1692" t="s">
        <v>1475</v>
      </c>
      <c r="K1692">
        <v>1</v>
      </c>
      <c r="L1692">
        <v>296</v>
      </c>
      <c r="N1692" t="s">
        <v>26</v>
      </c>
      <c r="P1692" s="6">
        <v>1296</v>
      </c>
      <c r="Q1692" s="6" t="s">
        <v>1476</v>
      </c>
      <c r="R1692" s="6" t="s">
        <v>1477</v>
      </c>
      <c r="T1692" s="6">
        <v>903130</v>
      </c>
      <c r="U1692" s="6" t="s">
        <v>4730</v>
      </c>
      <c r="V1692" s="6" t="s">
        <v>4731</v>
      </c>
      <c r="W1692" s="6"/>
      <c r="X1692" s="6"/>
      <c r="Y1692" s="6"/>
      <c r="Z1692" t="s">
        <v>4727</v>
      </c>
    </row>
    <row r="1693" spans="1:26">
      <c r="A1693" s="1">
        <v>44303</v>
      </c>
      <c r="B1693" s="2">
        <v>202104171396</v>
      </c>
      <c r="C1693" t="s">
        <v>18</v>
      </c>
      <c r="D1693" t="s">
        <v>5547</v>
      </c>
      <c r="E1693" t="s">
        <v>4729</v>
      </c>
      <c r="F1693" t="s">
        <v>19</v>
      </c>
      <c r="G1693" t="s">
        <v>1476</v>
      </c>
      <c r="H1693" s="3" t="s">
        <v>27</v>
      </c>
      <c r="I1693" t="s">
        <v>1885</v>
      </c>
      <c r="J1693" t="s">
        <v>1475</v>
      </c>
      <c r="K1693">
        <v>1</v>
      </c>
      <c r="L1693">
        <v>296</v>
      </c>
      <c r="N1693" t="s">
        <v>28</v>
      </c>
      <c r="P1693" s="6">
        <v>1296</v>
      </c>
      <c r="Q1693" s="6" t="s">
        <v>1476</v>
      </c>
      <c r="R1693" s="6" t="s">
        <v>1477</v>
      </c>
      <c r="T1693" s="6">
        <v>903130</v>
      </c>
      <c r="U1693" s="6" t="s">
        <v>4730</v>
      </c>
      <c r="V1693" s="6" t="s">
        <v>4731</v>
      </c>
      <c r="W1693" s="6"/>
      <c r="X1693" s="6"/>
      <c r="Y1693" s="6"/>
      <c r="Z1693" t="s">
        <v>4727</v>
      </c>
    </row>
    <row r="1694" spans="1:26">
      <c r="A1694" s="1">
        <v>44303</v>
      </c>
      <c r="B1694" s="2">
        <v>202104171396</v>
      </c>
      <c r="C1694" t="s">
        <v>18</v>
      </c>
      <c r="D1694" t="s">
        <v>5547</v>
      </c>
      <c r="E1694" t="s">
        <v>4729</v>
      </c>
      <c r="F1694" t="s">
        <v>19</v>
      </c>
      <c r="G1694" t="s">
        <v>1476</v>
      </c>
      <c r="H1694" s="3" t="s">
        <v>23</v>
      </c>
      <c r="I1694" t="s">
        <v>1230</v>
      </c>
      <c r="J1694" t="s">
        <v>1475</v>
      </c>
      <c r="K1694">
        <v>1</v>
      </c>
      <c r="L1694">
        <v>296</v>
      </c>
      <c r="N1694" t="s">
        <v>24</v>
      </c>
      <c r="P1694" s="6">
        <v>1296</v>
      </c>
      <c r="Q1694" s="6" t="s">
        <v>1476</v>
      </c>
      <c r="R1694" s="6" t="s">
        <v>1477</v>
      </c>
      <c r="T1694" s="6">
        <v>903130</v>
      </c>
      <c r="U1694" s="6" t="s">
        <v>4730</v>
      </c>
      <c r="V1694" s="6" t="s">
        <v>4731</v>
      </c>
      <c r="W1694" s="6"/>
      <c r="X1694" s="6"/>
      <c r="Y1694" s="6"/>
      <c r="Z1694" t="s">
        <v>4727</v>
      </c>
    </row>
    <row r="1695" spans="1:26">
      <c r="A1695" s="1">
        <v>44303</v>
      </c>
      <c r="B1695" s="2">
        <v>202104171396</v>
      </c>
      <c r="C1695" t="s">
        <v>18</v>
      </c>
      <c r="D1695" t="s">
        <v>5547</v>
      </c>
      <c r="E1695" t="s">
        <v>4729</v>
      </c>
      <c r="F1695" t="s">
        <v>19</v>
      </c>
      <c r="G1695" t="s">
        <v>1476</v>
      </c>
      <c r="H1695" s="3">
        <v>4714781020282</v>
      </c>
      <c r="I1695" t="s">
        <v>2424</v>
      </c>
      <c r="J1695" t="s">
        <v>425</v>
      </c>
      <c r="K1695">
        <v>1</v>
      </c>
      <c r="L1695">
        <v>299</v>
      </c>
      <c r="N1695" t="s">
        <v>1913</v>
      </c>
      <c r="P1695" s="6">
        <v>1296</v>
      </c>
      <c r="Q1695" s="6" t="s">
        <v>1476</v>
      </c>
      <c r="R1695" s="6" t="s">
        <v>1477</v>
      </c>
      <c r="T1695" s="6">
        <v>903130</v>
      </c>
      <c r="U1695" s="6" t="s">
        <v>4730</v>
      </c>
      <c r="V1695" s="6" t="s">
        <v>4731</v>
      </c>
      <c r="W1695" s="6"/>
      <c r="X1695" s="6"/>
      <c r="Y1695" s="6"/>
      <c r="Z1695" t="s">
        <v>4727</v>
      </c>
    </row>
    <row r="1696" spans="1:26">
      <c r="A1696" s="1">
        <v>44303</v>
      </c>
      <c r="B1696" s="2">
        <v>202104171396</v>
      </c>
      <c r="C1696" t="s">
        <v>18</v>
      </c>
      <c r="D1696" t="s">
        <v>5547</v>
      </c>
      <c r="E1696" t="s">
        <v>4729</v>
      </c>
      <c r="F1696" t="s">
        <v>19</v>
      </c>
      <c r="G1696" t="s">
        <v>1476</v>
      </c>
      <c r="H1696" s="3">
        <v>4714781020794</v>
      </c>
      <c r="I1696" t="s">
        <v>859</v>
      </c>
      <c r="J1696" t="s">
        <v>425</v>
      </c>
      <c r="K1696">
        <v>1</v>
      </c>
      <c r="L1696">
        <v>109</v>
      </c>
      <c r="N1696" t="s">
        <v>1490</v>
      </c>
      <c r="P1696" s="6">
        <v>1296</v>
      </c>
      <c r="Q1696" s="6" t="s">
        <v>1476</v>
      </c>
      <c r="R1696" s="6" t="s">
        <v>1477</v>
      </c>
      <c r="T1696" s="6">
        <v>903130</v>
      </c>
      <c r="U1696" s="6" t="s">
        <v>4730</v>
      </c>
      <c r="V1696" s="6" t="s">
        <v>4731</v>
      </c>
      <c r="W1696" s="6"/>
      <c r="X1696" s="6"/>
      <c r="Y1696" s="6"/>
      <c r="Z1696" t="s">
        <v>4727</v>
      </c>
    </row>
    <row r="1697" spans="1:26">
      <c r="A1697" s="1">
        <v>44303</v>
      </c>
      <c r="B1697" s="2">
        <v>202104171396</v>
      </c>
      <c r="C1697" t="s">
        <v>18</v>
      </c>
      <c r="D1697" t="s">
        <v>5547</v>
      </c>
      <c r="E1697" t="s">
        <v>4729</v>
      </c>
      <c r="F1697" t="s">
        <v>19</v>
      </c>
      <c r="G1697" t="s">
        <v>1476</v>
      </c>
      <c r="H1697" s="3" t="s">
        <v>1740</v>
      </c>
      <c r="J1697" t="s">
        <v>425</v>
      </c>
      <c r="K1697">
        <v>1</v>
      </c>
      <c r="L1697">
        <v>0</v>
      </c>
      <c r="N1697" t="s">
        <v>1741</v>
      </c>
      <c r="P1697" s="6">
        <v>1296</v>
      </c>
      <c r="Q1697" s="6" t="s">
        <v>1476</v>
      </c>
      <c r="R1697" s="6" t="s">
        <v>1477</v>
      </c>
      <c r="T1697" s="6">
        <v>903130</v>
      </c>
      <c r="U1697" s="6" t="s">
        <v>4730</v>
      </c>
      <c r="V1697" s="6" t="s">
        <v>4731</v>
      </c>
      <c r="W1697" s="6"/>
      <c r="X1697" s="6"/>
      <c r="Y1697" s="6"/>
      <c r="Z1697" t="s">
        <v>4727</v>
      </c>
    </row>
    <row r="1698" spans="1:26">
      <c r="A1698" s="1">
        <v>44303</v>
      </c>
      <c r="B1698" s="2">
        <v>202104171397</v>
      </c>
      <c r="C1698" t="s">
        <v>18</v>
      </c>
      <c r="D1698" t="s">
        <v>5548</v>
      </c>
      <c r="E1698" t="s">
        <v>4735</v>
      </c>
      <c r="F1698" t="s">
        <v>19</v>
      </c>
      <c r="G1698" t="s">
        <v>1476</v>
      </c>
      <c r="H1698" s="3">
        <v>4714781021463</v>
      </c>
      <c r="I1698" t="s">
        <v>1301</v>
      </c>
      <c r="J1698" t="s">
        <v>425</v>
      </c>
      <c r="K1698">
        <v>4</v>
      </c>
      <c r="L1698">
        <v>480</v>
      </c>
      <c r="N1698" t="s">
        <v>3102</v>
      </c>
      <c r="P1698" s="6">
        <v>545</v>
      </c>
      <c r="Q1698" s="6" t="s">
        <v>1476</v>
      </c>
      <c r="R1698" s="6" t="s">
        <v>1477</v>
      </c>
      <c r="T1698" s="6">
        <v>113366</v>
      </c>
      <c r="U1698" s="6" t="s">
        <v>4736</v>
      </c>
      <c r="V1698" s="6" t="s">
        <v>4737</v>
      </c>
      <c r="W1698" s="6"/>
      <c r="X1698" s="6"/>
      <c r="Y1698" s="6"/>
      <c r="Z1698" t="s">
        <v>4733</v>
      </c>
    </row>
    <row r="1699" spans="1:26">
      <c r="A1699" s="1">
        <v>44303</v>
      </c>
      <c r="B1699" s="2">
        <v>202104171397</v>
      </c>
      <c r="C1699" t="s">
        <v>18</v>
      </c>
      <c r="D1699" t="s">
        <v>5548</v>
      </c>
      <c r="E1699" t="s">
        <v>4735</v>
      </c>
      <c r="F1699" t="s">
        <v>19</v>
      </c>
      <c r="G1699" t="s">
        <v>1476</v>
      </c>
      <c r="H1699" s="3" t="s">
        <v>1474</v>
      </c>
      <c r="J1699" t="s">
        <v>1475</v>
      </c>
      <c r="K1699">
        <v>1</v>
      </c>
      <c r="L1699">
        <v>65</v>
      </c>
      <c r="P1699" s="6"/>
      <c r="Q1699" s="6"/>
      <c r="R1699" s="6"/>
      <c r="T1699" s="6"/>
      <c r="U1699" s="6"/>
      <c r="V1699" s="6"/>
      <c r="W1699" s="6"/>
      <c r="X1699" s="6"/>
      <c r="Y1699" s="6"/>
      <c r="Z1699"/>
    </row>
    <row r="1700" spans="1:26">
      <c r="A1700" s="1">
        <v>44303</v>
      </c>
      <c r="B1700" s="2">
        <v>202104171398</v>
      </c>
      <c r="C1700" t="s">
        <v>18</v>
      </c>
      <c r="D1700" t="s">
        <v>5549</v>
      </c>
      <c r="E1700" t="s">
        <v>4741</v>
      </c>
      <c r="F1700" t="s">
        <v>19</v>
      </c>
      <c r="G1700" t="s">
        <v>1940</v>
      </c>
      <c r="H1700" s="3" t="s">
        <v>25</v>
      </c>
      <c r="I1700" t="s">
        <v>1301</v>
      </c>
      <c r="J1700" t="s">
        <v>1475</v>
      </c>
      <c r="K1700">
        <v>1</v>
      </c>
      <c r="L1700">
        <v>296</v>
      </c>
      <c r="N1700" t="s">
        <v>26</v>
      </c>
      <c r="P1700" s="6">
        <v>888</v>
      </c>
      <c r="Q1700" s="6" t="s">
        <v>1940</v>
      </c>
      <c r="R1700" s="6" t="s">
        <v>1048</v>
      </c>
      <c r="T1700" s="6"/>
      <c r="U1700" s="6"/>
      <c r="V1700" s="6"/>
      <c r="W1700" s="6">
        <v>112</v>
      </c>
      <c r="X1700" s="6" t="s">
        <v>4742</v>
      </c>
      <c r="Y1700" s="6"/>
      <c r="Z1700" t="s">
        <v>4739</v>
      </c>
    </row>
    <row r="1701" spans="1:26">
      <c r="A1701" s="1">
        <v>44303</v>
      </c>
      <c r="B1701" s="2">
        <v>202104171398</v>
      </c>
      <c r="C1701" t="s">
        <v>18</v>
      </c>
      <c r="D1701" t="s">
        <v>5549</v>
      </c>
      <c r="E1701" t="s">
        <v>4741</v>
      </c>
      <c r="F1701" t="s">
        <v>19</v>
      </c>
      <c r="G1701" t="s">
        <v>1940</v>
      </c>
      <c r="H1701" s="3" t="s">
        <v>27</v>
      </c>
      <c r="I1701" t="s">
        <v>1885</v>
      </c>
      <c r="J1701" t="s">
        <v>1475</v>
      </c>
      <c r="K1701">
        <v>1</v>
      </c>
      <c r="L1701">
        <v>296</v>
      </c>
      <c r="N1701" t="s">
        <v>28</v>
      </c>
      <c r="P1701" s="6">
        <v>888</v>
      </c>
      <c r="Q1701" s="6" t="s">
        <v>1940</v>
      </c>
      <c r="R1701" s="6" t="s">
        <v>1048</v>
      </c>
      <c r="T1701" s="6"/>
      <c r="U1701" s="6"/>
      <c r="V1701" s="6"/>
      <c r="W1701" s="6">
        <v>112</v>
      </c>
      <c r="X1701" s="6" t="s">
        <v>4742</v>
      </c>
      <c r="Y1701" s="6"/>
      <c r="Z1701" t="s">
        <v>4739</v>
      </c>
    </row>
    <row r="1702" spans="1:26">
      <c r="A1702" s="1">
        <v>44303</v>
      </c>
      <c r="B1702" s="2">
        <v>202104171398</v>
      </c>
      <c r="C1702" t="s">
        <v>18</v>
      </c>
      <c r="D1702" t="s">
        <v>5549</v>
      </c>
      <c r="E1702" t="s">
        <v>4741</v>
      </c>
      <c r="F1702" t="s">
        <v>19</v>
      </c>
      <c r="G1702" t="s">
        <v>1940</v>
      </c>
      <c r="H1702" s="3" t="s">
        <v>23</v>
      </c>
      <c r="I1702" t="s">
        <v>1230</v>
      </c>
      <c r="J1702" t="s">
        <v>1475</v>
      </c>
      <c r="K1702">
        <v>1</v>
      </c>
      <c r="L1702">
        <v>296</v>
      </c>
      <c r="N1702" t="s">
        <v>24</v>
      </c>
      <c r="P1702" s="6">
        <v>888</v>
      </c>
      <c r="Q1702" s="6" t="s">
        <v>1940</v>
      </c>
      <c r="R1702" s="6" t="s">
        <v>1048</v>
      </c>
      <c r="T1702" s="6"/>
      <c r="U1702" s="6"/>
      <c r="V1702" s="6"/>
      <c r="W1702" s="6">
        <v>112</v>
      </c>
      <c r="X1702" s="6" t="s">
        <v>4742</v>
      </c>
      <c r="Y1702" s="6"/>
      <c r="Z1702" t="s">
        <v>4739</v>
      </c>
    </row>
    <row r="1703" spans="1:26">
      <c r="A1703" s="1">
        <v>44303</v>
      </c>
      <c r="B1703" s="2">
        <v>202104171399</v>
      </c>
      <c r="C1703" t="s">
        <v>18</v>
      </c>
      <c r="D1703" t="s">
        <v>5550</v>
      </c>
      <c r="E1703" t="s">
        <v>4746</v>
      </c>
      <c r="F1703" t="s">
        <v>19</v>
      </c>
      <c r="G1703" t="s">
        <v>1476</v>
      </c>
      <c r="H1703" s="3" t="s">
        <v>37</v>
      </c>
      <c r="I1703" t="s">
        <v>1049</v>
      </c>
      <c r="J1703" t="s">
        <v>1475</v>
      </c>
      <c r="K1703">
        <v>1</v>
      </c>
      <c r="L1703">
        <v>355</v>
      </c>
      <c r="N1703" t="s">
        <v>38</v>
      </c>
      <c r="P1703" s="6">
        <v>960</v>
      </c>
      <c r="Q1703" s="6" t="s">
        <v>1476</v>
      </c>
      <c r="R1703" s="6" t="s">
        <v>1477</v>
      </c>
      <c r="T1703" s="6">
        <v>185198</v>
      </c>
      <c r="U1703" s="6" t="s">
        <v>4747</v>
      </c>
      <c r="V1703" s="6" t="s">
        <v>4748</v>
      </c>
      <c r="W1703" s="6"/>
      <c r="X1703" s="6"/>
      <c r="Y1703" s="6"/>
      <c r="Z1703" t="s">
        <v>4744</v>
      </c>
    </row>
    <row r="1704" spans="1:26">
      <c r="A1704" s="1">
        <v>44303</v>
      </c>
      <c r="B1704" s="2">
        <v>202104171399</v>
      </c>
      <c r="C1704" t="s">
        <v>18</v>
      </c>
      <c r="D1704" t="s">
        <v>5550</v>
      </c>
      <c r="E1704" t="s">
        <v>4746</v>
      </c>
      <c r="F1704" t="s">
        <v>19</v>
      </c>
      <c r="G1704" t="s">
        <v>1476</v>
      </c>
      <c r="H1704" s="3" t="s">
        <v>23</v>
      </c>
      <c r="I1704" t="s">
        <v>1230</v>
      </c>
      <c r="J1704" t="s">
        <v>1475</v>
      </c>
      <c r="K1704">
        <v>1</v>
      </c>
      <c r="L1704">
        <v>303</v>
      </c>
      <c r="N1704" t="s">
        <v>24</v>
      </c>
      <c r="P1704" s="6">
        <v>960</v>
      </c>
      <c r="Q1704" s="6" t="s">
        <v>1476</v>
      </c>
      <c r="R1704" s="6" t="s">
        <v>1477</v>
      </c>
      <c r="T1704" s="6">
        <v>185198</v>
      </c>
      <c r="U1704" s="6" t="s">
        <v>4747</v>
      </c>
      <c r="V1704" s="6" t="s">
        <v>4748</v>
      </c>
      <c r="W1704" s="6"/>
      <c r="X1704" s="6"/>
      <c r="Y1704" s="6"/>
      <c r="Z1704" t="s">
        <v>4744</v>
      </c>
    </row>
    <row r="1705" spans="1:26">
      <c r="A1705" s="1">
        <v>44303</v>
      </c>
      <c r="B1705" s="2">
        <v>202104171399</v>
      </c>
      <c r="C1705" t="s">
        <v>18</v>
      </c>
      <c r="D1705" t="s">
        <v>5550</v>
      </c>
      <c r="E1705" t="s">
        <v>4746</v>
      </c>
      <c r="F1705" t="s">
        <v>19</v>
      </c>
      <c r="G1705" t="s">
        <v>1476</v>
      </c>
      <c r="H1705" s="3" t="s">
        <v>27</v>
      </c>
      <c r="I1705" t="s">
        <v>1885</v>
      </c>
      <c r="J1705" t="s">
        <v>1475</v>
      </c>
      <c r="K1705">
        <v>1</v>
      </c>
      <c r="L1705">
        <v>302</v>
      </c>
      <c r="N1705" t="s">
        <v>28</v>
      </c>
      <c r="P1705" s="6">
        <v>960</v>
      </c>
      <c r="Q1705" s="6" t="s">
        <v>1476</v>
      </c>
      <c r="R1705" s="6" t="s">
        <v>1477</v>
      </c>
      <c r="T1705" s="6">
        <v>185198</v>
      </c>
      <c r="U1705" s="6" t="s">
        <v>4747</v>
      </c>
      <c r="V1705" s="6" t="s">
        <v>4748</v>
      </c>
      <c r="W1705" s="6"/>
      <c r="X1705" s="6"/>
      <c r="Y1705" s="6"/>
      <c r="Z1705" t="s">
        <v>4744</v>
      </c>
    </row>
    <row r="1706" spans="1:26">
      <c r="A1706" s="1">
        <v>44303</v>
      </c>
      <c r="B1706" s="2">
        <v>202104171400</v>
      </c>
      <c r="C1706" t="s">
        <v>18</v>
      </c>
      <c r="D1706" t="s">
        <v>5551</v>
      </c>
      <c r="E1706" t="s">
        <v>4752</v>
      </c>
      <c r="F1706" t="s">
        <v>19</v>
      </c>
      <c r="G1706" t="s">
        <v>1960</v>
      </c>
      <c r="H1706" s="3" t="s">
        <v>37</v>
      </c>
      <c r="I1706" t="s">
        <v>1049</v>
      </c>
      <c r="J1706" t="s">
        <v>1475</v>
      </c>
      <c r="K1706">
        <v>1</v>
      </c>
      <c r="L1706">
        <v>331</v>
      </c>
      <c r="N1706" t="s">
        <v>38</v>
      </c>
      <c r="P1706" s="6">
        <v>1215</v>
      </c>
      <c r="Q1706" s="6" t="s">
        <v>1960</v>
      </c>
      <c r="R1706" s="6" t="s">
        <v>1961</v>
      </c>
      <c r="T1706" s="6"/>
      <c r="U1706" s="6"/>
      <c r="V1706" s="6"/>
      <c r="W1706" s="6">
        <v>104</v>
      </c>
      <c r="X1706" s="6" t="s">
        <v>4753</v>
      </c>
      <c r="Y1706" s="6"/>
      <c r="Z1706" t="s">
        <v>4750</v>
      </c>
    </row>
    <row r="1707" spans="1:26">
      <c r="A1707" s="1">
        <v>44303</v>
      </c>
      <c r="B1707" s="2">
        <v>202104171400</v>
      </c>
      <c r="C1707" t="s">
        <v>18</v>
      </c>
      <c r="D1707" t="s">
        <v>5551</v>
      </c>
      <c r="E1707" t="s">
        <v>4752</v>
      </c>
      <c r="F1707" t="s">
        <v>19</v>
      </c>
      <c r="G1707" t="s">
        <v>1960</v>
      </c>
      <c r="H1707" s="3" t="s">
        <v>29</v>
      </c>
      <c r="I1707" t="s">
        <v>2424</v>
      </c>
      <c r="J1707" t="s">
        <v>1475</v>
      </c>
      <c r="K1707">
        <v>1</v>
      </c>
      <c r="L1707">
        <v>282</v>
      </c>
      <c r="N1707" t="s">
        <v>30</v>
      </c>
      <c r="P1707" s="6">
        <v>1215</v>
      </c>
      <c r="Q1707" s="6" t="s">
        <v>1960</v>
      </c>
      <c r="R1707" s="6" t="s">
        <v>1961</v>
      </c>
      <c r="T1707" s="6"/>
      <c r="U1707" s="6"/>
      <c r="V1707" s="6"/>
      <c r="W1707" s="6">
        <v>104</v>
      </c>
      <c r="X1707" s="6" t="s">
        <v>4753</v>
      </c>
      <c r="Y1707" s="6"/>
      <c r="Z1707" t="s">
        <v>4750</v>
      </c>
    </row>
    <row r="1708" spans="1:26">
      <c r="A1708" s="1">
        <v>44303</v>
      </c>
      <c r="B1708" s="2">
        <v>202104171400</v>
      </c>
      <c r="C1708" t="s">
        <v>18</v>
      </c>
      <c r="D1708" t="s">
        <v>5551</v>
      </c>
      <c r="E1708" t="s">
        <v>4752</v>
      </c>
      <c r="F1708" t="s">
        <v>19</v>
      </c>
      <c r="G1708" t="s">
        <v>1960</v>
      </c>
      <c r="H1708" s="3" t="s">
        <v>27</v>
      </c>
      <c r="I1708" t="s">
        <v>1885</v>
      </c>
      <c r="J1708" t="s">
        <v>1475</v>
      </c>
      <c r="K1708">
        <v>1</v>
      </c>
      <c r="L1708">
        <v>283</v>
      </c>
      <c r="N1708" t="s">
        <v>28</v>
      </c>
      <c r="P1708" s="6">
        <v>1215</v>
      </c>
      <c r="Q1708" s="6" t="s">
        <v>1960</v>
      </c>
      <c r="R1708" s="6" t="s">
        <v>1961</v>
      </c>
      <c r="T1708" s="6"/>
      <c r="U1708" s="6"/>
      <c r="V1708" s="6"/>
      <c r="W1708" s="6">
        <v>104</v>
      </c>
      <c r="X1708" s="6" t="s">
        <v>4753</v>
      </c>
      <c r="Y1708" s="6"/>
      <c r="Z1708" t="s">
        <v>4750</v>
      </c>
    </row>
    <row r="1709" spans="1:26">
      <c r="A1709" s="1">
        <v>44303</v>
      </c>
      <c r="B1709" s="2">
        <v>202104171400</v>
      </c>
      <c r="C1709" t="s">
        <v>18</v>
      </c>
      <c r="D1709" t="s">
        <v>5551</v>
      </c>
      <c r="E1709" t="s">
        <v>4752</v>
      </c>
      <c r="F1709" t="s">
        <v>19</v>
      </c>
      <c r="G1709" t="s">
        <v>1960</v>
      </c>
      <c r="H1709" s="3">
        <v>4714781021227</v>
      </c>
      <c r="I1709" t="s">
        <v>859</v>
      </c>
      <c r="J1709" t="s">
        <v>1475</v>
      </c>
      <c r="K1709">
        <v>1</v>
      </c>
      <c r="L1709">
        <v>66</v>
      </c>
      <c r="N1709" t="s">
        <v>862</v>
      </c>
      <c r="P1709" s="6">
        <v>1215</v>
      </c>
      <c r="Q1709" s="6" t="s">
        <v>1960</v>
      </c>
      <c r="R1709" s="6" t="s">
        <v>1961</v>
      </c>
      <c r="T1709" s="6"/>
      <c r="U1709" s="6"/>
      <c r="V1709" s="6"/>
      <c r="W1709" s="6">
        <v>104</v>
      </c>
      <c r="X1709" s="6" t="s">
        <v>4753</v>
      </c>
      <c r="Y1709" s="6"/>
      <c r="Z1709" t="s">
        <v>4750</v>
      </c>
    </row>
    <row r="1710" spans="1:26">
      <c r="A1710" s="1">
        <v>44303</v>
      </c>
      <c r="B1710" s="2">
        <v>202104171400</v>
      </c>
      <c r="C1710" t="s">
        <v>18</v>
      </c>
      <c r="D1710" t="s">
        <v>5551</v>
      </c>
      <c r="E1710" t="s">
        <v>4752</v>
      </c>
      <c r="F1710" t="s">
        <v>19</v>
      </c>
      <c r="G1710" t="s">
        <v>1960</v>
      </c>
      <c r="H1710" s="3">
        <v>4714781021234</v>
      </c>
      <c r="I1710" t="s">
        <v>1385</v>
      </c>
      <c r="J1710" t="s">
        <v>1475</v>
      </c>
      <c r="K1710">
        <v>1</v>
      </c>
      <c r="L1710">
        <v>66</v>
      </c>
      <c r="N1710" t="s">
        <v>864</v>
      </c>
      <c r="P1710" s="6">
        <v>1215</v>
      </c>
      <c r="Q1710" s="6" t="s">
        <v>1960</v>
      </c>
      <c r="R1710" s="6" t="s">
        <v>1961</v>
      </c>
      <c r="T1710" s="6"/>
      <c r="U1710" s="6"/>
      <c r="V1710" s="6"/>
      <c r="W1710" s="6">
        <v>104</v>
      </c>
      <c r="X1710" s="6" t="s">
        <v>4753</v>
      </c>
      <c r="Y1710" s="6"/>
      <c r="Z1710" t="s">
        <v>4750</v>
      </c>
    </row>
    <row r="1711" spans="1:26">
      <c r="A1711" s="1">
        <v>44303</v>
      </c>
      <c r="B1711" s="2">
        <v>202104171400</v>
      </c>
      <c r="C1711" t="s">
        <v>18</v>
      </c>
      <c r="D1711" t="s">
        <v>5551</v>
      </c>
      <c r="E1711" t="s">
        <v>4752</v>
      </c>
      <c r="F1711" t="s">
        <v>19</v>
      </c>
      <c r="G1711" t="s">
        <v>1960</v>
      </c>
      <c r="H1711" s="3">
        <v>4714781021241</v>
      </c>
      <c r="I1711" t="s">
        <v>859</v>
      </c>
      <c r="J1711" t="s">
        <v>1475</v>
      </c>
      <c r="K1711">
        <v>1</v>
      </c>
      <c r="L1711">
        <v>67</v>
      </c>
      <c r="N1711" t="s">
        <v>867</v>
      </c>
      <c r="P1711" s="6">
        <v>1215</v>
      </c>
      <c r="Q1711" s="6" t="s">
        <v>1960</v>
      </c>
      <c r="R1711" s="6" t="s">
        <v>1961</v>
      </c>
      <c r="T1711" s="6"/>
      <c r="U1711" s="6"/>
      <c r="V1711" s="6"/>
      <c r="W1711" s="6">
        <v>104</v>
      </c>
      <c r="X1711" s="6" t="s">
        <v>4753</v>
      </c>
      <c r="Y1711" s="6"/>
      <c r="Z1711" t="s">
        <v>4750</v>
      </c>
    </row>
    <row r="1712" spans="1:26">
      <c r="A1712" s="1">
        <v>44303</v>
      </c>
      <c r="B1712" s="2">
        <v>202104171400</v>
      </c>
      <c r="C1712" t="s">
        <v>18</v>
      </c>
      <c r="D1712" t="s">
        <v>5551</v>
      </c>
      <c r="E1712" t="s">
        <v>4752</v>
      </c>
      <c r="F1712" t="s">
        <v>19</v>
      </c>
      <c r="G1712" t="s">
        <v>1960</v>
      </c>
      <c r="H1712" s="3">
        <v>4714781021463</v>
      </c>
      <c r="I1712" t="s">
        <v>1301</v>
      </c>
      <c r="J1712" t="s">
        <v>425</v>
      </c>
      <c r="K1712">
        <v>1</v>
      </c>
      <c r="L1712">
        <v>120</v>
      </c>
      <c r="N1712" t="s">
        <v>3102</v>
      </c>
      <c r="P1712" s="6">
        <v>1215</v>
      </c>
      <c r="Q1712" s="6" t="s">
        <v>1960</v>
      </c>
      <c r="R1712" s="6" t="s">
        <v>1961</v>
      </c>
      <c r="T1712" s="6"/>
      <c r="U1712" s="6"/>
      <c r="V1712" s="6"/>
      <c r="W1712" s="6">
        <v>104</v>
      </c>
      <c r="X1712" s="6" t="s">
        <v>4753</v>
      </c>
      <c r="Y1712" s="6"/>
      <c r="Z1712" t="s">
        <v>4750</v>
      </c>
    </row>
    <row r="1713" spans="1:26">
      <c r="A1713" s="1">
        <v>44303</v>
      </c>
      <c r="B1713" s="2">
        <v>202104171400</v>
      </c>
      <c r="C1713" t="s">
        <v>18</v>
      </c>
      <c r="D1713" t="s">
        <v>5551</v>
      </c>
      <c r="E1713" t="s">
        <v>4752</v>
      </c>
      <c r="F1713" t="s">
        <v>19</v>
      </c>
      <c r="G1713" t="s">
        <v>1960</v>
      </c>
      <c r="H1713" s="3" t="s">
        <v>1740</v>
      </c>
      <c r="J1713" t="s">
        <v>425</v>
      </c>
      <c r="K1713">
        <v>1</v>
      </c>
      <c r="L1713">
        <v>0</v>
      </c>
      <c r="N1713" t="s">
        <v>1741</v>
      </c>
      <c r="P1713" s="6">
        <v>1215</v>
      </c>
      <c r="Q1713" s="6" t="s">
        <v>1960</v>
      </c>
      <c r="R1713" s="6" t="s">
        <v>1961</v>
      </c>
      <c r="T1713" s="6"/>
      <c r="U1713" s="6"/>
      <c r="V1713" s="6"/>
      <c r="W1713" s="6">
        <v>104</v>
      </c>
      <c r="X1713" s="6" t="s">
        <v>4753</v>
      </c>
      <c r="Y1713" s="6"/>
      <c r="Z1713" t="s">
        <v>4750</v>
      </c>
    </row>
    <row r="1714" spans="1:26">
      <c r="A1714" s="1">
        <v>44303</v>
      </c>
      <c r="B1714" s="2">
        <v>202104171401</v>
      </c>
      <c r="C1714" t="s">
        <v>18</v>
      </c>
      <c r="D1714" t="s">
        <v>5552</v>
      </c>
      <c r="E1714" t="s">
        <v>4757</v>
      </c>
      <c r="F1714" t="s">
        <v>19</v>
      </c>
      <c r="G1714" t="s">
        <v>1476</v>
      </c>
      <c r="H1714" s="3" t="s">
        <v>33</v>
      </c>
      <c r="I1714" t="s">
        <v>1304</v>
      </c>
      <c r="J1714" t="s">
        <v>1475</v>
      </c>
      <c r="K1714">
        <v>1</v>
      </c>
      <c r="L1714">
        <v>148</v>
      </c>
      <c r="N1714" t="s">
        <v>34</v>
      </c>
      <c r="P1714" s="6">
        <v>1043</v>
      </c>
      <c r="Q1714" s="6" t="s">
        <v>1476</v>
      </c>
      <c r="R1714" s="6" t="s">
        <v>1477</v>
      </c>
      <c r="T1714" s="6">
        <v>184852</v>
      </c>
      <c r="U1714" s="6" t="s">
        <v>4758</v>
      </c>
      <c r="V1714" s="6" t="s">
        <v>4759</v>
      </c>
      <c r="W1714" s="6"/>
      <c r="X1714" s="6"/>
      <c r="Y1714" s="6"/>
      <c r="Z1714" t="s">
        <v>4755</v>
      </c>
    </row>
    <row r="1715" spans="1:26">
      <c r="A1715" s="1">
        <v>44303</v>
      </c>
      <c r="B1715" s="2">
        <v>202104171401</v>
      </c>
      <c r="C1715" t="s">
        <v>18</v>
      </c>
      <c r="D1715" t="s">
        <v>5552</v>
      </c>
      <c r="E1715" t="s">
        <v>4757</v>
      </c>
      <c r="F1715" t="s">
        <v>19</v>
      </c>
      <c r="G1715" t="s">
        <v>1476</v>
      </c>
      <c r="H1715" s="3" t="s">
        <v>29</v>
      </c>
      <c r="I1715" t="s">
        <v>2424</v>
      </c>
      <c r="J1715" t="s">
        <v>1475</v>
      </c>
      <c r="K1715">
        <v>1</v>
      </c>
      <c r="L1715">
        <v>247</v>
      </c>
      <c r="N1715" t="s">
        <v>30</v>
      </c>
      <c r="P1715" s="6">
        <v>1043</v>
      </c>
      <c r="Q1715" s="6" t="s">
        <v>1476</v>
      </c>
      <c r="R1715" s="6" t="s">
        <v>1477</v>
      </c>
      <c r="T1715" s="6">
        <v>184852</v>
      </c>
      <c r="U1715" s="6" t="s">
        <v>4758</v>
      </c>
      <c r="V1715" s="6" t="s">
        <v>4759</v>
      </c>
      <c r="W1715" s="6"/>
      <c r="X1715" s="6"/>
      <c r="Y1715" s="6"/>
      <c r="Z1715" t="s">
        <v>4755</v>
      </c>
    </row>
    <row r="1716" spans="1:26">
      <c r="A1716" s="1">
        <v>44303</v>
      </c>
      <c r="B1716" s="2">
        <v>202104171401</v>
      </c>
      <c r="C1716" t="s">
        <v>18</v>
      </c>
      <c r="D1716" t="s">
        <v>5552</v>
      </c>
      <c r="E1716" t="s">
        <v>4757</v>
      </c>
      <c r="F1716" t="s">
        <v>19</v>
      </c>
      <c r="G1716" t="s">
        <v>1476</v>
      </c>
      <c r="H1716" s="3" t="s">
        <v>23</v>
      </c>
      <c r="I1716" t="s">
        <v>1230</v>
      </c>
      <c r="J1716" t="s">
        <v>1475</v>
      </c>
      <c r="K1716">
        <v>1</v>
      </c>
      <c r="L1716">
        <v>248</v>
      </c>
      <c r="N1716" t="s">
        <v>24</v>
      </c>
      <c r="P1716" s="6">
        <v>1043</v>
      </c>
      <c r="Q1716" s="6" t="s">
        <v>1476</v>
      </c>
      <c r="R1716" s="6" t="s">
        <v>1477</v>
      </c>
      <c r="T1716" s="6">
        <v>184852</v>
      </c>
      <c r="U1716" s="6" t="s">
        <v>4758</v>
      </c>
      <c r="V1716" s="6" t="s">
        <v>4759</v>
      </c>
      <c r="W1716" s="6"/>
      <c r="X1716" s="6"/>
      <c r="Y1716" s="6"/>
      <c r="Z1716" t="s">
        <v>4755</v>
      </c>
    </row>
    <row r="1717" spans="1:26">
      <c r="A1717" s="1">
        <v>44303</v>
      </c>
      <c r="B1717" s="2">
        <v>202104171401</v>
      </c>
      <c r="C1717" t="s">
        <v>18</v>
      </c>
      <c r="D1717" t="s">
        <v>5552</v>
      </c>
      <c r="E1717" t="s">
        <v>4757</v>
      </c>
      <c r="F1717" t="s">
        <v>19</v>
      </c>
      <c r="G1717" t="s">
        <v>1476</v>
      </c>
      <c r="H1717" s="3">
        <v>4714781021463</v>
      </c>
      <c r="I1717" t="s">
        <v>1301</v>
      </c>
      <c r="J1717" t="s">
        <v>425</v>
      </c>
      <c r="K1717">
        <v>1</v>
      </c>
      <c r="L1717">
        <v>120</v>
      </c>
      <c r="N1717" t="s">
        <v>3102</v>
      </c>
      <c r="P1717" s="6">
        <v>1043</v>
      </c>
      <c r="Q1717" s="6" t="s">
        <v>1476</v>
      </c>
      <c r="R1717" s="6" t="s">
        <v>1477</v>
      </c>
      <c r="T1717" s="6">
        <v>184852</v>
      </c>
      <c r="U1717" s="6" t="s">
        <v>4758</v>
      </c>
      <c r="V1717" s="6" t="s">
        <v>4759</v>
      </c>
      <c r="W1717" s="6"/>
      <c r="X1717" s="6"/>
      <c r="Y1717" s="6"/>
      <c r="Z1717" t="s">
        <v>4755</v>
      </c>
    </row>
    <row r="1718" spans="1:26">
      <c r="A1718" s="1">
        <v>44303</v>
      </c>
      <c r="B1718" s="2">
        <v>202104171401</v>
      </c>
      <c r="C1718" t="s">
        <v>18</v>
      </c>
      <c r="D1718" t="s">
        <v>5552</v>
      </c>
      <c r="E1718" t="s">
        <v>4757</v>
      </c>
      <c r="F1718" t="s">
        <v>19</v>
      </c>
      <c r="G1718" t="s">
        <v>1476</v>
      </c>
      <c r="H1718" s="3" t="s">
        <v>128</v>
      </c>
      <c r="I1718" t="s">
        <v>1467</v>
      </c>
      <c r="J1718" t="s">
        <v>1475</v>
      </c>
      <c r="K1718">
        <v>1</v>
      </c>
      <c r="L1718">
        <v>140</v>
      </c>
      <c r="N1718" t="s">
        <v>289</v>
      </c>
      <c r="P1718" s="6">
        <v>1043</v>
      </c>
      <c r="Q1718" s="6" t="s">
        <v>1476</v>
      </c>
      <c r="R1718" s="6" t="s">
        <v>1477</v>
      </c>
      <c r="T1718" s="6">
        <v>184852</v>
      </c>
      <c r="U1718" s="6" t="s">
        <v>4758</v>
      </c>
      <c r="V1718" s="6" t="s">
        <v>4759</v>
      </c>
      <c r="W1718" s="6"/>
      <c r="X1718" s="6"/>
      <c r="Y1718" s="6"/>
      <c r="Z1718" t="s">
        <v>4755</v>
      </c>
    </row>
    <row r="1719" spans="1:26">
      <c r="A1719" s="1">
        <v>44303</v>
      </c>
      <c r="B1719" s="2">
        <v>202104171401</v>
      </c>
      <c r="C1719" t="s">
        <v>18</v>
      </c>
      <c r="D1719" t="s">
        <v>5552</v>
      </c>
      <c r="E1719" t="s">
        <v>4757</v>
      </c>
      <c r="F1719" t="s">
        <v>19</v>
      </c>
      <c r="G1719" t="s">
        <v>1476</v>
      </c>
      <c r="H1719" s="3" t="s">
        <v>127</v>
      </c>
      <c r="I1719" t="s">
        <v>1467</v>
      </c>
      <c r="J1719" t="s">
        <v>1475</v>
      </c>
      <c r="K1719">
        <v>1</v>
      </c>
      <c r="L1719">
        <v>140</v>
      </c>
      <c r="N1719" t="s">
        <v>287</v>
      </c>
      <c r="P1719" s="6">
        <v>1043</v>
      </c>
      <c r="Q1719" s="6" t="s">
        <v>1476</v>
      </c>
      <c r="R1719" s="6" t="s">
        <v>1477</v>
      </c>
      <c r="T1719" s="6">
        <v>184852</v>
      </c>
      <c r="U1719" s="6" t="s">
        <v>4758</v>
      </c>
      <c r="V1719" s="6" t="s">
        <v>4759</v>
      </c>
      <c r="W1719" s="6"/>
      <c r="X1719" s="6"/>
      <c r="Y1719" s="6"/>
      <c r="Z1719" t="s">
        <v>4755</v>
      </c>
    </row>
    <row r="1720" spans="1:26">
      <c r="A1720" s="1">
        <v>44303</v>
      </c>
      <c r="B1720" s="2">
        <v>202104171401</v>
      </c>
      <c r="C1720" t="s">
        <v>18</v>
      </c>
      <c r="D1720" t="s">
        <v>5552</v>
      </c>
      <c r="E1720" t="s">
        <v>4757</v>
      </c>
      <c r="F1720" t="s">
        <v>19</v>
      </c>
      <c r="G1720" t="s">
        <v>1476</v>
      </c>
      <c r="H1720" s="3" t="s">
        <v>1740</v>
      </c>
      <c r="J1720" t="s">
        <v>425</v>
      </c>
      <c r="K1720">
        <v>1</v>
      </c>
      <c r="L1720">
        <v>0</v>
      </c>
      <c r="N1720" t="s">
        <v>1741</v>
      </c>
      <c r="P1720" s="6">
        <v>1043</v>
      </c>
      <c r="Q1720" s="6" t="s">
        <v>1476</v>
      </c>
      <c r="R1720" s="6" t="s">
        <v>1477</v>
      </c>
      <c r="T1720" s="6">
        <v>184852</v>
      </c>
      <c r="U1720" s="6" t="s">
        <v>4758</v>
      </c>
      <c r="V1720" s="6" t="s">
        <v>4759</v>
      </c>
      <c r="W1720" s="6"/>
      <c r="X1720" s="6"/>
      <c r="Y1720" s="6"/>
      <c r="Z1720" t="s">
        <v>4755</v>
      </c>
    </row>
    <row r="1721" spans="1:26">
      <c r="A1721" s="1">
        <v>44303</v>
      </c>
      <c r="B1721" s="2">
        <v>202104171402</v>
      </c>
      <c r="C1721" t="s">
        <v>18</v>
      </c>
      <c r="D1721" t="s">
        <v>5553</v>
      </c>
      <c r="E1721" t="s">
        <v>4763</v>
      </c>
      <c r="F1721" t="s">
        <v>19</v>
      </c>
      <c r="G1721" t="s">
        <v>1476</v>
      </c>
      <c r="H1721" s="3" t="s">
        <v>33</v>
      </c>
      <c r="I1721" t="s">
        <v>1304</v>
      </c>
      <c r="J1721" t="s">
        <v>1475</v>
      </c>
      <c r="K1721">
        <v>3</v>
      </c>
      <c r="L1721">
        <v>450</v>
      </c>
      <c r="N1721" t="s">
        <v>34</v>
      </c>
      <c r="P1721" s="6">
        <v>900</v>
      </c>
      <c r="Q1721" s="6" t="s">
        <v>1476</v>
      </c>
      <c r="R1721" s="6" t="s">
        <v>1477</v>
      </c>
      <c r="T1721" s="6">
        <v>183088</v>
      </c>
      <c r="U1721" s="6" t="s">
        <v>2454</v>
      </c>
      <c r="V1721" s="6" t="s">
        <v>2455</v>
      </c>
      <c r="W1721" s="6"/>
      <c r="X1721" s="6"/>
      <c r="Y1721" s="6"/>
      <c r="Z1721" t="s">
        <v>4761</v>
      </c>
    </row>
    <row r="1722" spans="1:26">
      <c r="A1722" s="1">
        <v>44303</v>
      </c>
      <c r="B1722" s="2">
        <v>202104171402</v>
      </c>
      <c r="C1722" t="s">
        <v>18</v>
      </c>
      <c r="D1722" t="s">
        <v>5553</v>
      </c>
      <c r="E1722" t="s">
        <v>4763</v>
      </c>
      <c r="F1722" t="s">
        <v>19</v>
      </c>
      <c r="G1722" t="s">
        <v>1476</v>
      </c>
      <c r="H1722" s="3" t="s">
        <v>21</v>
      </c>
      <c r="I1722" t="s">
        <v>1301</v>
      </c>
      <c r="J1722" t="s">
        <v>1475</v>
      </c>
      <c r="K1722">
        <v>3</v>
      </c>
      <c r="L1722">
        <v>450</v>
      </c>
      <c r="N1722" t="s">
        <v>22</v>
      </c>
      <c r="P1722" s="6">
        <v>900</v>
      </c>
      <c r="Q1722" s="6" t="s">
        <v>1476</v>
      </c>
      <c r="R1722" s="6" t="s">
        <v>1477</v>
      </c>
      <c r="T1722" s="6">
        <v>183088</v>
      </c>
      <c r="U1722" s="6" t="s">
        <v>2454</v>
      </c>
      <c r="V1722" s="6" t="s">
        <v>2455</v>
      </c>
      <c r="W1722" s="6"/>
      <c r="X1722" s="6"/>
      <c r="Y1722" s="6"/>
      <c r="Z1722" t="s">
        <v>4761</v>
      </c>
    </row>
    <row r="1723" spans="1:26">
      <c r="A1723" s="1">
        <v>44303</v>
      </c>
      <c r="B1723" s="2">
        <v>202104171403</v>
      </c>
      <c r="C1723" t="s">
        <v>18</v>
      </c>
      <c r="D1723" t="s">
        <v>5554</v>
      </c>
      <c r="E1723" t="s">
        <v>4768</v>
      </c>
      <c r="F1723" t="s">
        <v>19</v>
      </c>
      <c r="G1723" t="s">
        <v>1476</v>
      </c>
      <c r="H1723" s="3">
        <v>4714781020510</v>
      </c>
      <c r="I1723" t="s">
        <v>1467</v>
      </c>
      <c r="J1723" t="s">
        <v>425</v>
      </c>
      <c r="K1723">
        <v>2</v>
      </c>
      <c r="L1723">
        <v>545</v>
      </c>
      <c r="N1723" t="s">
        <v>1902</v>
      </c>
      <c r="P1723" s="6">
        <v>1009</v>
      </c>
      <c r="Q1723" s="6" t="s">
        <v>1476</v>
      </c>
      <c r="R1723" s="6" t="s">
        <v>1477</v>
      </c>
      <c r="T1723" s="6">
        <v>171339</v>
      </c>
      <c r="U1723" s="6" t="s">
        <v>4769</v>
      </c>
      <c r="V1723" s="6" t="s">
        <v>4770</v>
      </c>
      <c r="W1723" s="6"/>
      <c r="X1723" s="6"/>
      <c r="Y1723" s="6"/>
      <c r="Z1723" t="s">
        <v>4766</v>
      </c>
    </row>
    <row r="1724" spans="1:26">
      <c r="A1724" s="1">
        <v>44303</v>
      </c>
      <c r="B1724" s="2">
        <v>202104171403</v>
      </c>
      <c r="C1724" t="s">
        <v>18</v>
      </c>
      <c r="D1724" t="s">
        <v>5554</v>
      </c>
      <c r="E1724" t="s">
        <v>4768</v>
      </c>
      <c r="F1724" t="s">
        <v>19</v>
      </c>
      <c r="G1724" t="s">
        <v>1476</v>
      </c>
      <c r="H1724" s="3">
        <v>4714781020558</v>
      </c>
      <c r="I1724" t="s">
        <v>1384</v>
      </c>
      <c r="J1724" t="s">
        <v>425</v>
      </c>
      <c r="K1724">
        <v>1</v>
      </c>
      <c r="L1724">
        <v>165</v>
      </c>
      <c r="N1724" t="s">
        <v>1817</v>
      </c>
      <c r="P1724" s="6">
        <v>1009</v>
      </c>
      <c r="Q1724" s="6" t="s">
        <v>1476</v>
      </c>
      <c r="R1724" s="6" t="s">
        <v>1477</v>
      </c>
      <c r="T1724" s="6">
        <v>171339</v>
      </c>
      <c r="U1724" s="6" t="s">
        <v>4769</v>
      </c>
      <c r="V1724" s="6" t="s">
        <v>4770</v>
      </c>
      <c r="W1724" s="6"/>
      <c r="X1724" s="6"/>
      <c r="Y1724" s="6"/>
      <c r="Z1724" t="s">
        <v>4766</v>
      </c>
    </row>
    <row r="1725" spans="1:26">
      <c r="A1725" s="1">
        <v>44303</v>
      </c>
      <c r="B1725" s="2">
        <v>202104171403</v>
      </c>
      <c r="C1725" t="s">
        <v>18</v>
      </c>
      <c r="D1725" t="s">
        <v>5554</v>
      </c>
      <c r="E1725" t="s">
        <v>4768</v>
      </c>
      <c r="F1725" t="s">
        <v>19</v>
      </c>
      <c r="G1725" t="s">
        <v>1476</v>
      </c>
      <c r="H1725" s="3">
        <v>4714781024716</v>
      </c>
      <c r="I1725" t="s">
        <v>1230</v>
      </c>
      <c r="J1725" t="s">
        <v>425</v>
      </c>
      <c r="K1725">
        <v>1</v>
      </c>
      <c r="L1725">
        <v>299</v>
      </c>
      <c r="N1725" t="s">
        <v>1515</v>
      </c>
      <c r="P1725" s="6">
        <v>1009</v>
      </c>
      <c r="Q1725" s="6" t="s">
        <v>1476</v>
      </c>
      <c r="R1725" s="6" t="s">
        <v>1477</v>
      </c>
      <c r="T1725" s="6">
        <v>171339</v>
      </c>
      <c r="U1725" s="6" t="s">
        <v>4769</v>
      </c>
      <c r="V1725" s="6" t="s">
        <v>4770</v>
      </c>
      <c r="W1725" s="6"/>
      <c r="X1725" s="6"/>
      <c r="Y1725" s="6"/>
      <c r="Z1725" t="s">
        <v>4766</v>
      </c>
    </row>
    <row r="1726" spans="1:26">
      <c r="A1726" s="1">
        <v>44303</v>
      </c>
      <c r="B1726" s="2">
        <v>202104171403</v>
      </c>
      <c r="C1726" t="s">
        <v>18</v>
      </c>
      <c r="D1726" t="s">
        <v>5554</v>
      </c>
      <c r="E1726" t="s">
        <v>4768</v>
      </c>
      <c r="F1726" t="s">
        <v>19</v>
      </c>
      <c r="G1726" t="s">
        <v>1476</v>
      </c>
      <c r="H1726" s="3" t="s">
        <v>1740</v>
      </c>
      <c r="J1726" t="s">
        <v>425</v>
      </c>
      <c r="K1726">
        <v>1</v>
      </c>
      <c r="L1726">
        <v>0</v>
      </c>
      <c r="N1726" t="s">
        <v>1741</v>
      </c>
      <c r="P1726" s="6">
        <v>1009</v>
      </c>
      <c r="Q1726" s="6" t="s">
        <v>1476</v>
      </c>
      <c r="R1726" s="6" t="s">
        <v>1477</v>
      </c>
      <c r="T1726" s="6">
        <v>171339</v>
      </c>
      <c r="U1726" s="6" t="s">
        <v>4769</v>
      </c>
      <c r="V1726" s="6" t="s">
        <v>4770</v>
      </c>
      <c r="W1726" s="6"/>
      <c r="X1726" s="6"/>
      <c r="Y1726" s="6"/>
      <c r="Z1726" t="s">
        <v>4766</v>
      </c>
    </row>
    <row r="1727" spans="1:26">
      <c r="A1727" s="1">
        <v>44303</v>
      </c>
      <c r="B1727" s="2">
        <v>202104171404</v>
      </c>
      <c r="C1727" t="s">
        <v>18</v>
      </c>
      <c r="D1727" t="s">
        <v>5555</v>
      </c>
      <c r="E1727" t="s">
        <v>4774</v>
      </c>
      <c r="F1727" t="s">
        <v>19</v>
      </c>
      <c r="G1727" t="s">
        <v>1476</v>
      </c>
      <c r="H1727" s="3" t="s">
        <v>25</v>
      </c>
      <c r="I1727" t="s">
        <v>1301</v>
      </c>
      <c r="J1727" t="s">
        <v>1475</v>
      </c>
      <c r="K1727">
        <v>2</v>
      </c>
      <c r="L1727">
        <v>562</v>
      </c>
      <c r="N1727" t="s">
        <v>26</v>
      </c>
      <c r="P1727" s="6">
        <v>1687</v>
      </c>
      <c r="Q1727" s="6" t="s">
        <v>1476</v>
      </c>
      <c r="R1727" s="6" t="s">
        <v>1477</v>
      </c>
      <c r="T1727" s="6">
        <v>132105</v>
      </c>
      <c r="U1727" s="6" t="s">
        <v>3616</v>
      </c>
      <c r="V1727" s="6" t="s">
        <v>3617</v>
      </c>
      <c r="W1727" s="6"/>
      <c r="X1727" s="6"/>
      <c r="Y1727" s="6"/>
      <c r="Z1727" t="s">
        <v>4772</v>
      </c>
    </row>
    <row r="1728" spans="1:26">
      <c r="A1728" s="1">
        <v>44303</v>
      </c>
      <c r="B1728" s="2">
        <v>202104171404</v>
      </c>
      <c r="C1728" t="s">
        <v>18</v>
      </c>
      <c r="D1728" t="s">
        <v>5555</v>
      </c>
      <c r="E1728" t="s">
        <v>4774</v>
      </c>
      <c r="F1728" t="s">
        <v>19</v>
      </c>
      <c r="G1728" t="s">
        <v>1476</v>
      </c>
      <c r="H1728" s="3" t="s">
        <v>27</v>
      </c>
      <c r="I1728" t="s">
        <v>1885</v>
      </c>
      <c r="J1728" t="s">
        <v>1475</v>
      </c>
      <c r="K1728">
        <v>2</v>
      </c>
      <c r="L1728">
        <v>562</v>
      </c>
      <c r="N1728" t="s">
        <v>28</v>
      </c>
      <c r="P1728" s="6">
        <v>1687</v>
      </c>
      <c r="Q1728" s="6" t="s">
        <v>1476</v>
      </c>
      <c r="R1728" s="6" t="s">
        <v>1477</v>
      </c>
      <c r="T1728" s="6">
        <v>132105</v>
      </c>
      <c r="U1728" s="6" t="s">
        <v>3616</v>
      </c>
      <c r="V1728" s="6" t="s">
        <v>3617</v>
      </c>
      <c r="W1728" s="6"/>
      <c r="X1728" s="6"/>
      <c r="Y1728" s="6"/>
      <c r="Z1728" t="s">
        <v>4772</v>
      </c>
    </row>
    <row r="1729" spans="1:26">
      <c r="A1729" s="1">
        <v>44303</v>
      </c>
      <c r="B1729" s="2">
        <v>202104171404</v>
      </c>
      <c r="C1729" t="s">
        <v>18</v>
      </c>
      <c r="D1729" t="s">
        <v>5555</v>
      </c>
      <c r="E1729" t="s">
        <v>4774</v>
      </c>
      <c r="F1729" t="s">
        <v>19</v>
      </c>
      <c r="G1729" t="s">
        <v>1476</v>
      </c>
      <c r="H1729" s="3" t="s">
        <v>23</v>
      </c>
      <c r="I1729" t="s">
        <v>1230</v>
      </c>
      <c r="J1729" t="s">
        <v>1475</v>
      </c>
      <c r="K1729">
        <v>2</v>
      </c>
      <c r="L1729">
        <v>563</v>
      </c>
      <c r="N1729" t="s">
        <v>24</v>
      </c>
      <c r="P1729" s="6">
        <v>1687</v>
      </c>
      <c r="Q1729" s="6" t="s">
        <v>1476</v>
      </c>
      <c r="R1729" s="6" t="s">
        <v>1477</v>
      </c>
      <c r="T1729" s="6">
        <v>132105</v>
      </c>
      <c r="U1729" s="6" t="s">
        <v>3616</v>
      </c>
      <c r="V1729" s="6" t="s">
        <v>3617</v>
      </c>
      <c r="W1729" s="6"/>
      <c r="X1729" s="6"/>
      <c r="Y1729" s="6"/>
      <c r="Z1729" t="s">
        <v>4772</v>
      </c>
    </row>
    <row r="1730" spans="1:26">
      <c r="A1730" s="1">
        <v>44303</v>
      </c>
      <c r="B1730" s="2">
        <v>202104171404</v>
      </c>
      <c r="C1730" t="s">
        <v>18</v>
      </c>
      <c r="D1730" t="s">
        <v>5555</v>
      </c>
      <c r="E1730" t="s">
        <v>4774</v>
      </c>
      <c r="F1730" t="s">
        <v>19</v>
      </c>
      <c r="G1730" t="s">
        <v>1476</v>
      </c>
      <c r="H1730" s="3" t="s">
        <v>1887</v>
      </c>
      <c r="J1730" t="s">
        <v>425</v>
      </c>
      <c r="K1730">
        <v>1</v>
      </c>
      <c r="L1730">
        <v>0</v>
      </c>
      <c r="N1730" t="s">
        <v>1888</v>
      </c>
      <c r="P1730" s="6">
        <v>1687</v>
      </c>
      <c r="Q1730" s="6" t="s">
        <v>1476</v>
      </c>
      <c r="R1730" s="6" t="s">
        <v>1477</v>
      </c>
      <c r="T1730" s="6">
        <v>132105</v>
      </c>
      <c r="U1730" s="6" t="s">
        <v>3616</v>
      </c>
      <c r="V1730" s="6" t="s">
        <v>3617</v>
      </c>
      <c r="W1730" s="6"/>
      <c r="X1730" s="6"/>
      <c r="Y1730" s="6"/>
      <c r="Z1730" t="s">
        <v>4772</v>
      </c>
    </row>
    <row r="1731" spans="1:26">
      <c r="A1731" s="1">
        <v>44303</v>
      </c>
      <c r="B1731" s="2">
        <v>202104171404</v>
      </c>
      <c r="C1731" t="s">
        <v>18</v>
      </c>
      <c r="D1731" t="s">
        <v>5555</v>
      </c>
      <c r="E1731" t="s">
        <v>4774</v>
      </c>
      <c r="F1731" t="s">
        <v>19</v>
      </c>
      <c r="G1731" t="s">
        <v>1476</v>
      </c>
      <c r="H1731" s="3" t="s">
        <v>1887</v>
      </c>
      <c r="J1731" t="s">
        <v>425</v>
      </c>
      <c r="K1731">
        <v>1</v>
      </c>
      <c r="L1731">
        <v>0</v>
      </c>
      <c r="N1731" t="s">
        <v>1888</v>
      </c>
      <c r="P1731" s="6">
        <v>1687</v>
      </c>
      <c r="Q1731" s="6" t="s">
        <v>1476</v>
      </c>
      <c r="R1731" s="6" t="s">
        <v>1477</v>
      </c>
      <c r="T1731" s="6">
        <v>132105</v>
      </c>
      <c r="U1731" s="6" t="s">
        <v>3616</v>
      </c>
      <c r="V1731" s="6" t="s">
        <v>3617</v>
      </c>
      <c r="W1731" s="6"/>
      <c r="X1731" s="6"/>
      <c r="Y1731" s="6"/>
      <c r="Z1731" t="s">
        <v>4772</v>
      </c>
    </row>
    <row r="1732" spans="1:26">
      <c r="A1732" s="1">
        <v>44303</v>
      </c>
      <c r="B1732" s="2">
        <v>202104171405</v>
      </c>
      <c r="C1732" t="s">
        <v>18</v>
      </c>
      <c r="D1732" t="s">
        <v>5556</v>
      </c>
      <c r="E1732" t="s">
        <v>4778</v>
      </c>
      <c r="F1732" t="s">
        <v>19</v>
      </c>
      <c r="G1732" t="s">
        <v>1476</v>
      </c>
      <c r="H1732" s="3">
        <v>4714781020787</v>
      </c>
      <c r="I1732" t="s">
        <v>1467</v>
      </c>
      <c r="J1732" t="s">
        <v>425</v>
      </c>
      <c r="K1732">
        <v>1</v>
      </c>
      <c r="L1732">
        <v>149</v>
      </c>
      <c r="N1732" t="s">
        <v>1958</v>
      </c>
      <c r="P1732" s="6">
        <v>734</v>
      </c>
      <c r="Q1732" s="6" t="s">
        <v>1476</v>
      </c>
      <c r="R1732" s="6" t="s">
        <v>1477</v>
      </c>
      <c r="T1732" s="6">
        <v>138103</v>
      </c>
      <c r="U1732" s="6" t="s">
        <v>4779</v>
      </c>
      <c r="V1732" s="6" t="s">
        <v>4780</v>
      </c>
      <c r="W1732" s="6"/>
      <c r="X1732" s="6"/>
      <c r="Y1732" s="6"/>
      <c r="Z1732" t="s">
        <v>4776</v>
      </c>
    </row>
    <row r="1733" spans="1:26">
      <c r="A1733" s="1">
        <v>44303</v>
      </c>
      <c r="B1733" s="2">
        <v>202104171405</v>
      </c>
      <c r="C1733" t="s">
        <v>18</v>
      </c>
      <c r="D1733" t="s">
        <v>5556</v>
      </c>
      <c r="E1733" t="s">
        <v>4778</v>
      </c>
      <c r="F1733" t="s">
        <v>19</v>
      </c>
      <c r="G1733" t="s">
        <v>1476</v>
      </c>
      <c r="H1733" s="3" t="s">
        <v>21</v>
      </c>
      <c r="I1733" t="s">
        <v>1301</v>
      </c>
      <c r="J1733" t="s">
        <v>1475</v>
      </c>
      <c r="K1733">
        <v>1</v>
      </c>
      <c r="L1733">
        <v>150</v>
      </c>
      <c r="N1733" t="s">
        <v>22</v>
      </c>
      <c r="P1733" s="6">
        <v>734</v>
      </c>
      <c r="Q1733" s="6" t="s">
        <v>1476</v>
      </c>
      <c r="R1733" s="6" t="s">
        <v>1477</v>
      </c>
      <c r="T1733" s="6">
        <v>138103</v>
      </c>
      <c r="U1733" s="6" t="s">
        <v>4779</v>
      </c>
      <c r="V1733" s="6" t="s">
        <v>4780</v>
      </c>
      <c r="W1733" s="6"/>
      <c r="X1733" s="6"/>
      <c r="Y1733" s="6"/>
      <c r="Z1733" t="s">
        <v>4776</v>
      </c>
    </row>
    <row r="1734" spans="1:26">
      <c r="A1734" s="1">
        <v>44303</v>
      </c>
      <c r="B1734" s="2">
        <v>202104171405</v>
      </c>
      <c r="C1734" t="s">
        <v>18</v>
      </c>
      <c r="D1734" t="s">
        <v>5556</v>
      </c>
      <c r="E1734" t="s">
        <v>4778</v>
      </c>
      <c r="F1734" t="s">
        <v>19</v>
      </c>
      <c r="G1734" t="s">
        <v>1476</v>
      </c>
      <c r="H1734" s="3" t="s">
        <v>33</v>
      </c>
      <c r="I1734" t="s">
        <v>1304</v>
      </c>
      <c r="J1734" t="s">
        <v>1475</v>
      </c>
      <c r="K1734">
        <v>1</v>
      </c>
      <c r="L1734">
        <v>150</v>
      </c>
      <c r="N1734" t="s">
        <v>34</v>
      </c>
      <c r="P1734" s="6">
        <v>734</v>
      </c>
      <c r="Q1734" s="6" t="s">
        <v>1476</v>
      </c>
      <c r="R1734" s="6" t="s">
        <v>1477</v>
      </c>
      <c r="T1734" s="6">
        <v>138103</v>
      </c>
      <c r="U1734" s="6" t="s">
        <v>4779</v>
      </c>
      <c r="V1734" s="6" t="s">
        <v>4780</v>
      </c>
      <c r="W1734" s="6"/>
      <c r="X1734" s="6"/>
      <c r="Y1734" s="6"/>
      <c r="Z1734" t="s">
        <v>4776</v>
      </c>
    </row>
    <row r="1735" spans="1:26">
      <c r="A1735" s="1">
        <v>44303</v>
      </c>
      <c r="B1735" s="2">
        <v>202104171405</v>
      </c>
      <c r="C1735" t="s">
        <v>18</v>
      </c>
      <c r="D1735" t="s">
        <v>5556</v>
      </c>
      <c r="E1735" t="s">
        <v>4778</v>
      </c>
      <c r="F1735" t="s">
        <v>19</v>
      </c>
      <c r="G1735" t="s">
        <v>1476</v>
      </c>
      <c r="H1735" s="3" t="s">
        <v>35</v>
      </c>
      <c r="I1735" t="s">
        <v>1384</v>
      </c>
      <c r="J1735" t="s">
        <v>1475</v>
      </c>
      <c r="K1735">
        <v>1</v>
      </c>
      <c r="L1735">
        <v>150</v>
      </c>
      <c r="N1735" t="s">
        <v>36</v>
      </c>
      <c r="P1735" s="6">
        <v>734</v>
      </c>
      <c r="Q1735" s="6" t="s">
        <v>1476</v>
      </c>
      <c r="R1735" s="6" t="s">
        <v>1477</v>
      </c>
      <c r="T1735" s="6">
        <v>138103</v>
      </c>
      <c r="U1735" s="6" t="s">
        <v>4779</v>
      </c>
      <c r="V1735" s="6" t="s">
        <v>4780</v>
      </c>
      <c r="W1735" s="6"/>
      <c r="X1735" s="6"/>
      <c r="Y1735" s="6"/>
      <c r="Z1735" t="s">
        <v>4776</v>
      </c>
    </row>
    <row r="1736" spans="1:26">
      <c r="A1736" s="1">
        <v>44303</v>
      </c>
      <c r="B1736" s="2">
        <v>202104171405</v>
      </c>
      <c r="C1736" t="s">
        <v>18</v>
      </c>
      <c r="D1736" t="s">
        <v>5556</v>
      </c>
      <c r="E1736" t="s">
        <v>4778</v>
      </c>
      <c r="F1736" t="s">
        <v>19</v>
      </c>
      <c r="G1736" t="s">
        <v>1476</v>
      </c>
      <c r="H1736" s="3">
        <v>4714781020770</v>
      </c>
      <c r="I1736" t="s">
        <v>1467</v>
      </c>
      <c r="J1736" t="s">
        <v>425</v>
      </c>
      <c r="K1736">
        <v>1</v>
      </c>
      <c r="L1736">
        <v>135</v>
      </c>
      <c r="N1736" t="s">
        <v>2029</v>
      </c>
      <c r="P1736" s="6">
        <v>734</v>
      </c>
      <c r="Q1736" s="6" t="s">
        <v>1476</v>
      </c>
      <c r="R1736" s="6" t="s">
        <v>1477</v>
      </c>
      <c r="T1736" s="6">
        <v>138103</v>
      </c>
      <c r="U1736" s="6" t="s">
        <v>4779</v>
      </c>
      <c r="V1736" s="6" t="s">
        <v>4780</v>
      </c>
      <c r="W1736" s="6"/>
      <c r="X1736" s="6"/>
      <c r="Y1736" s="6"/>
      <c r="Z1736" t="s">
        <v>4776</v>
      </c>
    </row>
    <row r="1737" spans="1:26">
      <c r="A1737" s="1">
        <v>44303</v>
      </c>
      <c r="B1737" s="2">
        <v>202104171406</v>
      </c>
      <c r="C1737" t="s">
        <v>18</v>
      </c>
      <c r="D1737" t="s">
        <v>5557</v>
      </c>
      <c r="E1737" t="s">
        <v>4784</v>
      </c>
      <c r="F1737" t="s">
        <v>19</v>
      </c>
      <c r="G1737" t="s">
        <v>1476</v>
      </c>
      <c r="H1737" s="3" t="s">
        <v>420</v>
      </c>
      <c r="I1737" t="s">
        <v>1385</v>
      </c>
      <c r="J1737" t="s">
        <v>1475</v>
      </c>
      <c r="K1737">
        <v>4</v>
      </c>
      <c r="L1737">
        <v>532</v>
      </c>
      <c r="N1737" t="s">
        <v>941</v>
      </c>
      <c r="P1737" s="6">
        <v>798</v>
      </c>
      <c r="Q1737" s="6" t="s">
        <v>1476</v>
      </c>
      <c r="R1737" s="6" t="s">
        <v>1477</v>
      </c>
      <c r="T1737" s="6">
        <v>142526</v>
      </c>
      <c r="U1737" s="6" t="s">
        <v>4785</v>
      </c>
      <c r="V1737" s="6" t="s">
        <v>4786</v>
      </c>
      <c r="W1737" s="6"/>
      <c r="X1737" s="6"/>
      <c r="Y1737" s="6"/>
      <c r="Z1737" t="s">
        <v>4782</v>
      </c>
    </row>
    <row r="1738" spans="1:26">
      <c r="A1738" s="1">
        <v>44303</v>
      </c>
      <c r="B1738" s="2">
        <v>202104171406</v>
      </c>
      <c r="C1738" t="s">
        <v>18</v>
      </c>
      <c r="D1738" t="s">
        <v>5557</v>
      </c>
      <c r="E1738" t="s">
        <v>4784</v>
      </c>
      <c r="F1738" t="s">
        <v>19</v>
      </c>
      <c r="G1738" t="s">
        <v>1476</v>
      </c>
      <c r="H1738" s="3">
        <v>4714781021029</v>
      </c>
      <c r="I1738" t="s">
        <v>1308</v>
      </c>
      <c r="J1738" t="s">
        <v>1475</v>
      </c>
      <c r="K1738">
        <v>2</v>
      </c>
      <c r="L1738">
        <v>266</v>
      </c>
      <c r="N1738" t="s">
        <v>940</v>
      </c>
      <c r="P1738" s="6">
        <v>798</v>
      </c>
      <c r="Q1738" s="6" t="s">
        <v>1476</v>
      </c>
      <c r="R1738" s="6" t="s">
        <v>1477</v>
      </c>
      <c r="T1738" s="6">
        <v>142526</v>
      </c>
      <c r="U1738" s="6" t="s">
        <v>4785</v>
      </c>
      <c r="V1738" s="6" t="s">
        <v>4786</v>
      </c>
      <c r="W1738" s="6"/>
      <c r="X1738" s="6"/>
      <c r="Y1738" s="6"/>
      <c r="Z1738" t="s">
        <v>4782</v>
      </c>
    </row>
    <row r="1739" spans="1:26">
      <c r="A1739" s="1">
        <v>44303</v>
      </c>
      <c r="B1739" s="2">
        <v>202104171407</v>
      </c>
      <c r="C1739" t="s">
        <v>18</v>
      </c>
      <c r="D1739" t="s">
        <v>5558</v>
      </c>
      <c r="E1739" t="s">
        <v>4790</v>
      </c>
      <c r="F1739" t="s">
        <v>19</v>
      </c>
      <c r="G1739" t="s">
        <v>1940</v>
      </c>
      <c r="H1739" s="3">
        <v>4714781020107</v>
      </c>
      <c r="I1739" t="s">
        <v>1049</v>
      </c>
      <c r="J1739" t="s">
        <v>425</v>
      </c>
      <c r="K1739">
        <v>3</v>
      </c>
      <c r="L1739">
        <v>1137</v>
      </c>
      <c r="N1739" t="s">
        <v>877</v>
      </c>
      <c r="P1739" s="6">
        <v>1137</v>
      </c>
      <c r="Q1739" s="6" t="s">
        <v>1940</v>
      </c>
      <c r="R1739" s="6" t="s">
        <v>1048</v>
      </c>
      <c r="T1739" s="6"/>
      <c r="U1739" s="6"/>
      <c r="V1739" s="6"/>
      <c r="W1739" s="6">
        <v>333</v>
      </c>
      <c r="X1739" s="6" t="s">
        <v>4791</v>
      </c>
      <c r="Y1739" s="6"/>
      <c r="Z1739" t="s">
        <v>4788</v>
      </c>
    </row>
    <row r="1740" spans="1:26">
      <c r="A1740" s="1">
        <v>44303</v>
      </c>
      <c r="B1740" s="2">
        <v>202104171407</v>
      </c>
      <c r="C1740" t="s">
        <v>18</v>
      </c>
      <c r="D1740" t="s">
        <v>5558</v>
      </c>
      <c r="E1740" t="s">
        <v>4790</v>
      </c>
      <c r="F1740" t="s">
        <v>19</v>
      </c>
      <c r="G1740" t="s">
        <v>1940</v>
      </c>
      <c r="H1740" s="3" t="s">
        <v>1740</v>
      </c>
      <c r="J1740" t="s">
        <v>425</v>
      </c>
      <c r="K1740">
        <v>1</v>
      </c>
      <c r="L1740">
        <v>0</v>
      </c>
      <c r="N1740" t="s">
        <v>1741</v>
      </c>
      <c r="P1740" s="6">
        <v>1137</v>
      </c>
      <c r="Q1740" s="6" t="s">
        <v>1940</v>
      </c>
      <c r="R1740" s="6" t="s">
        <v>1048</v>
      </c>
      <c r="T1740" s="6"/>
      <c r="U1740" s="6"/>
      <c r="V1740" s="6"/>
      <c r="W1740" s="6">
        <v>333</v>
      </c>
      <c r="X1740" s="6" t="s">
        <v>4791</v>
      </c>
      <c r="Y1740" s="6"/>
      <c r="Z1740" t="s">
        <v>4788</v>
      </c>
    </row>
    <row r="1741" spans="1:26">
      <c r="A1741" s="1">
        <v>44303</v>
      </c>
      <c r="B1741" s="2">
        <v>202104171408</v>
      </c>
      <c r="C1741" t="s">
        <v>18</v>
      </c>
      <c r="D1741" t="s">
        <v>5559</v>
      </c>
      <c r="E1741" t="s">
        <v>4795</v>
      </c>
      <c r="F1741" t="s">
        <v>19</v>
      </c>
      <c r="G1741" t="s">
        <v>1476</v>
      </c>
      <c r="H1741" s="3">
        <v>4714781020510</v>
      </c>
      <c r="I1741" t="s">
        <v>1467</v>
      </c>
      <c r="J1741" t="s">
        <v>425</v>
      </c>
      <c r="K1741">
        <v>1</v>
      </c>
      <c r="L1741">
        <v>248</v>
      </c>
      <c r="N1741" t="s">
        <v>1902</v>
      </c>
      <c r="P1741" s="6">
        <v>972</v>
      </c>
      <c r="Q1741" s="6" t="s">
        <v>1476</v>
      </c>
      <c r="R1741" s="6" t="s">
        <v>1477</v>
      </c>
      <c r="T1741" s="6">
        <v>982627</v>
      </c>
      <c r="U1741" s="6" t="s">
        <v>4796</v>
      </c>
      <c r="V1741" s="6" t="s">
        <v>4797</v>
      </c>
      <c r="W1741" s="6"/>
      <c r="X1741" s="6"/>
      <c r="Y1741" s="6"/>
      <c r="Z1741" t="s">
        <v>4793</v>
      </c>
    </row>
    <row r="1742" spans="1:26">
      <c r="A1742" s="1">
        <v>44303</v>
      </c>
      <c r="B1742" s="2">
        <v>202104171408</v>
      </c>
      <c r="C1742" t="s">
        <v>18</v>
      </c>
      <c r="D1742" t="s">
        <v>5559</v>
      </c>
      <c r="E1742" t="s">
        <v>4795</v>
      </c>
      <c r="F1742" t="s">
        <v>19</v>
      </c>
      <c r="G1742" t="s">
        <v>1476</v>
      </c>
      <c r="H1742" s="3">
        <v>4714781020817</v>
      </c>
      <c r="I1742" t="s">
        <v>859</v>
      </c>
      <c r="J1742" t="s">
        <v>425</v>
      </c>
      <c r="K1742">
        <v>2</v>
      </c>
      <c r="L1742">
        <v>256</v>
      </c>
      <c r="N1742" t="s">
        <v>1967</v>
      </c>
      <c r="P1742" s="6">
        <v>972</v>
      </c>
      <c r="Q1742" s="6" t="s">
        <v>1476</v>
      </c>
      <c r="R1742" s="6" t="s">
        <v>1477</v>
      </c>
      <c r="T1742" s="6">
        <v>982627</v>
      </c>
      <c r="U1742" s="6" t="s">
        <v>4796</v>
      </c>
      <c r="V1742" s="6" t="s">
        <v>4797</v>
      </c>
      <c r="W1742" s="6"/>
      <c r="X1742" s="6"/>
      <c r="Y1742" s="6"/>
      <c r="Z1742" t="s">
        <v>4793</v>
      </c>
    </row>
    <row r="1743" spans="1:26">
      <c r="A1743" s="1">
        <v>44303</v>
      </c>
      <c r="B1743" s="2">
        <v>202104171408</v>
      </c>
      <c r="C1743" t="s">
        <v>18</v>
      </c>
      <c r="D1743" t="s">
        <v>5559</v>
      </c>
      <c r="E1743" t="s">
        <v>4795</v>
      </c>
      <c r="F1743" t="s">
        <v>19</v>
      </c>
      <c r="G1743" t="s">
        <v>1476</v>
      </c>
      <c r="H1743" s="3" t="s">
        <v>420</v>
      </c>
      <c r="I1743" t="s">
        <v>1385</v>
      </c>
      <c r="J1743" t="s">
        <v>1475</v>
      </c>
      <c r="K1743">
        <v>2</v>
      </c>
      <c r="L1743">
        <v>266</v>
      </c>
      <c r="N1743" t="s">
        <v>941</v>
      </c>
      <c r="P1743" s="6">
        <v>972</v>
      </c>
      <c r="Q1743" s="6" t="s">
        <v>1476</v>
      </c>
      <c r="R1743" s="6" t="s">
        <v>1477</v>
      </c>
      <c r="T1743" s="6">
        <v>982627</v>
      </c>
      <c r="U1743" s="6" t="s">
        <v>4796</v>
      </c>
      <c r="V1743" s="6" t="s">
        <v>4797</v>
      </c>
      <c r="W1743" s="6"/>
      <c r="X1743" s="6"/>
      <c r="Y1743" s="6"/>
      <c r="Z1743" t="s">
        <v>4793</v>
      </c>
    </row>
    <row r="1744" spans="1:26">
      <c r="A1744" s="1">
        <v>44303</v>
      </c>
      <c r="B1744" s="2">
        <v>202104171408</v>
      </c>
      <c r="C1744" t="s">
        <v>18</v>
      </c>
      <c r="D1744" t="s">
        <v>5559</v>
      </c>
      <c r="E1744" t="s">
        <v>4795</v>
      </c>
      <c r="F1744" t="s">
        <v>19</v>
      </c>
      <c r="G1744" t="s">
        <v>1476</v>
      </c>
      <c r="H1744" s="3">
        <v>4714781021012</v>
      </c>
      <c r="I1744" t="s">
        <v>1308</v>
      </c>
      <c r="J1744" t="s">
        <v>1475</v>
      </c>
      <c r="K1744">
        <v>1</v>
      </c>
      <c r="L1744">
        <v>133</v>
      </c>
      <c r="N1744" t="s">
        <v>939</v>
      </c>
      <c r="P1744" s="6">
        <v>972</v>
      </c>
      <c r="Q1744" s="6" t="s">
        <v>1476</v>
      </c>
      <c r="R1744" s="6" t="s">
        <v>1477</v>
      </c>
      <c r="T1744" s="6">
        <v>982627</v>
      </c>
      <c r="U1744" s="6" t="s">
        <v>4796</v>
      </c>
      <c r="V1744" s="6" t="s">
        <v>4797</v>
      </c>
      <c r="W1744" s="6"/>
      <c r="X1744" s="6"/>
      <c r="Y1744" s="6"/>
      <c r="Z1744" t="s">
        <v>4793</v>
      </c>
    </row>
    <row r="1745" spans="1:26">
      <c r="A1745" s="1">
        <v>44303</v>
      </c>
      <c r="B1745" s="2">
        <v>202104171408</v>
      </c>
      <c r="C1745" t="s">
        <v>18</v>
      </c>
      <c r="D1745" t="s">
        <v>5559</v>
      </c>
      <c r="E1745" t="s">
        <v>4795</v>
      </c>
      <c r="F1745" t="s">
        <v>19</v>
      </c>
      <c r="G1745" t="s">
        <v>1476</v>
      </c>
      <c r="H1745" s="3">
        <v>4714781021227</v>
      </c>
      <c r="I1745" t="s">
        <v>859</v>
      </c>
      <c r="J1745" t="s">
        <v>425</v>
      </c>
      <c r="K1745">
        <v>1</v>
      </c>
      <c r="L1745">
        <v>69</v>
      </c>
      <c r="N1745" t="s">
        <v>2465</v>
      </c>
      <c r="P1745" s="6">
        <v>972</v>
      </c>
      <c r="Q1745" s="6" t="s">
        <v>1476</v>
      </c>
      <c r="R1745" s="6" t="s">
        <v>1477</v>
      </c>
      <c r="T1745" s="6">
        <v>982627</v>
      </c>
      <c r="U1745" s="6" t="s">
        <v>4796</v>
      </c>
      <c r="V1745" s="6" t="s">
        <v>4797</v>
      </c>
      <c r="W1745" s="6"/>
      <c r="X1745" s="6"/>
      <c r="Y1745" s="6"/>
      <c r="Z1745" t="s">
        <v>4793</v>
      </c>
    </row>
    <row r="1746" spans="1:26">
      <c r="A1746" s="1">
        <v>44303</v>
      </c>
      <c r="B1746" s="2">
        <v>202104171408</v>
      </c>
      <c r="C1746" t="s">
        <v>18</v>
      </c>
      <c r="D1746" t="s">
        <v>5559</v>
      </c>
      <c r="E1746" t="s">
        <v>4795</v>
      </c>
      <c r="F1746" t="s">
        <v>19</v>
      </c>
      <c r="G1746" t="s">
        <v>1476</v>
      </c>
      <c r="H1746" s="3" t="s">
        <v>1740</v>
      </c>
      <c r="J1746" t="s">
        <v>425</v>
      </c>
      <c r="K1746">
        <v>1</v>
      </c>
      <c r="L1746">
        <v>0</v>
      </c>
      <c r="N1746" t="s">
        <v>1741</v>
      </c>
      <c r="P1746" s="6">
        <v>972</v>
      </c>
      <c r="Q1746" s="6" t="s">
        <v>1476</v>
      </c>
      <c r="R1746" s="6" t="s">
        <v>1477</v>
      </c>
      <c r="T1746" s="6">
        <v>982627</v>
      </c>
      <c r="U1746" s="6" t="s">
        <v>4796</v>
      </c>
      <c r="V1746" s="6" t="s">
        <v>4797</v>
      </c>
      <c r="W1746" s="6"/>
      <c r="X1746" s="6"/>
      <c r="Y1746" s="6"/>
      <c r="Z1746" t="s">
        <v>4793</v>
      </c>
    </row>
    <row r="1747" spans="1:26">
      <c r="A1747" s="1">
        <v>44303</v>
      </c>
      <c r="B1747" s="2">
        <v>202104171409</v>
      </c>
      <c r="C1747" t="s">
        <v>18</v>
      </c>
      <c r="D1747" t="s">
        <v>5560</v>
      </c>
      <c r="E1747" t="s">
        <v>4801</v>
      </c>
      <c r="F1747" t="s">
        <v>19</v>
      </c>
      <c r="G1747" t="s">
        <v>1476</v>
      </c>
      <c r="H1747" s="3">
        <v>4714781020541</v>
      </c>
      <c r="I1747" t="s">
        <v>1169</v>
      </c>
      <c r="J1747" t="s">
        <v>425</v>
      </c>
      <c r="K1747">
        <v>3</v>
      </c>
      <c r="L1747">
        <v>881</v>
      </c>
      <c r="N1747" t="s">
        <v>1493</v>
      </c>
      <c r="P1747" s="6">
        <v>1841</v>
      </c>
      <c r="Q1747" s="6" t="s">
        <v>1476</v>
      </c>
      <c r="R1747" s="6" t="s">
        <v>1477</v>
      </c>
      <c r="T1747" s="6">
        <v>923226</v>
      </c>
      <c r="U1747" s="6" t="s">
        <v>4802</v>
      </c>
      <c r="V1747" s="6" t="s">
        <v>4803</v>
      </c>
      <c r="W1747" s="6"/>
      <c r="X1747" s="6"/>
      <c r="Y1747" s="6"/>
      <c r="Z1747" t="s">
        <v>4799</v>
      </c>
    </row>
    <row r="1748" spans="1:26">
      <c r="A1748" s="1">
        <v>44303</v>
      </c>
      <c r="B1748" s="2">
        <v>202104171409</v>
      </c>
      <c r="C1748" t="s">
        <v>18</v>
      </c>
      <c r="D1748" t="s">
        <v>5560</v>
      </c>
      <c r="E1748" t="s">
        <v>4801</v>
      </c>
      <c r="F1748" t="s">
        <v>19</v>
      </c>
      <c r="G1748" t="s">
        <v>1476</v>
      </c>
      <c r="H1748" s="3">
        <v>4714781020046</v>
      </c>
      <c r="I1748" t="s">
        <v>1301</v>
      </c>
      <c r="J1748" t="s">
        <v>425</v>
      </c>
      <c r="K1748">
        <v>2</v>
      </c>
      <c r="L1748">
        <v>960</v>
      </c>
      <c r="N1748" t="s">
        <v>4804</v>
      </c>
      <c r="P1748" s="6">
        <v>1841</v>
      </c>
      <c r="Q1748" s="6" t="s">
        <v>1476</v>
      </c>
      <c r="R1748" s="6" t="s">
        <v>1477</v>
      </c>
      <c r="T1748" s="6">
        <v>923226</v>
      </c>
      <c r="U1748" s="6" t="s">
        <v>4802</v>
      </c>
      <c r="V1748" s="6" t="s">
        <v>4803</v>
      </c>
      <c r="W1748" s="6"/>
      <c r="X1748" s="6"/>
      <c r="Y1748" s="6"/>
      <c r="Z1748" t="s">
        <v>4799</v>
      </c>
    </row>
    <row r="1749" spans="1:26">
      <c r="A1749" s="1">
        <v>44303</v>
      </c>
      <c r="B1749" s="2">
        <v>202104171409</v>
      </c>
      <c r="C1749" t="s">
        <v>18</v>
      </c>
      <c r="D1749" t="s">
        <v>5560</v>
      </c>
      <c r="E1749" t="s">
        <v>4801</v>
      </c>
      <c r="F1749" t="s">
        <v>19</v>
      </c>
      <c r="G1749" t="s">
        <v>1476</v>
      </c>
      <c r="H1749" s="3" t="s">
        <v>1887</v>
      </c>
      <c r="J1749" t="s">
        <v>425</v>
      </c>
      <c r="K1749">
        <v>1</v>
      </c>
      <c r="L1749">
        <v>0</v>
      </c>
      <c r="N1749" t="s">
        <v>1888</v>
      </c>
      <c r="P1749" s="6">
        <v>1841</v>
      </c>
      <c r="Q1749" s="6" t="s">
        <v>1476</v>
      </c>
      <c r="R1749" s="6" t="s">
        <v>1477</v>
      </c>
      <c r="T1749" s="6">
        <v>923226</v>
      </c>
      <c r="U1749" s="6" t="s">
        <v>4802</v>
      </c>
      <c r="V1749" s="6" t="s">
        <v>4803</v>
      </c>
      <c r="W1749" s="6"/>
      <c r="X1749" s="6"/>
      <c r="Y1749" s="6"/>
      <c r="Z1749" t="s">
        <v>4799</v>
      </c>
    </row>
    <row r="1750" spans="1:26">
      <c r="A1750" s="1">
        <v>44303</v>
      </c>
      <c r="B1750" s="2">
        <v>202104171409</v>
      </c>
      <c r="C1750" t="s">
        <v>18</v>
      </c>
      <c r="D1750" t="s">
        <v>5560</v>
      </c>
      <c r="E1750" t="s">
        <v>4801</v>
      </c>
      <c r="F1750" t="s">
        <v>19</v>
      </c>
      <c r="G1750" t="s">
        <v>1476</v>
      </c>
      <c r="H1750" s="3" t="s">
        <v>1740</v>
      </c>
      <c r="J1750" t="s">
        <v>425</v>
      </c>
      <c r="K1750">
        <v>1</v>
      </c>
      <c r="L1750">
        <v>0</v>
      </c>
      <c r="N1750" t="s">
        <v>1741</v>
      </c>
      <c r="P1750" s="6">
        <v>1841</v>
      </c>
      <c r="Q1750" s="6" t="s">
        <v>1476</v>
      </c>
      <c r="R1750" s="6" t="s">
        <v>1477</v>
      </c>
      <c r="T1750" s="6">
        <v>923226</v>
      </c>
      <c r="U1750" s="6" t="s">
        <v>4802</v>
      </c>
      <c r="V1750" s="6" t="s">
        <v>4803</v>
      </c>
      <c r="W1750" s="6"/>
      <c r="X1750" s="6"/>
      <c r="Y1750" s="6"/>
      <c r="Z1750" t="s">
        <v>4799</v>
      </c>
    </row>
    <row r="1751" spans="1:26">
      <c r="A1751" s="1">
        <v>44303</v>
      </c>
      <c r="B1751" s="2">
        <v>202104171409</v>
      </c>
      <c r="C1751" t="s">
        <v>18</v>
      </c>
      <c r="D1751" t="s">
        <v>5560</v>
      </c>
      <c r="E1751" t="s">
        <v>4801</v>
      </c>
      <c r="F1751" t="s">
        <v>19</v>
      </c>
      <c r="G1751" t="s">
        <v>1476</v>
      </c>
      <c r="H1751" s="3" t="s">
        <v>1810</v>
      </c>
      <c r="J1751" t="s">
        <v>425</v>
      </c>
      <c r="K1751">
        <v>1</v>
      </c>
      <c r="L1751">
        <v>0</v>
      </c>
      <c r="N1751" t="s">
        <v>1811</v>
      </c>
      <c r="P1751" s="6">
        <v>1841</v>
      </c>
      <c r="Q1751" s="6" t="s">
        <v>1476</v>
      </c>
      <c r="R1751" s="6" t="s">
        <v>1477</v>
      </c>
      <c r="T1751" s="6">
        <v>923226</v>
      </c>
      <c r="U1751" s="6" t="s">
        <v>4802</v>
      </c>
      <c r="V1751" s="6" t="s">
        <v>4803</v>
      </c>
      <c r="W1751" s="6"/>
      <c r="X1751" s="6"/>
      <c r="Y1751" s="6"/>
      <c r="Z1751" t="s">
        <v>4799</v>
      </c>
    </row>
    <row r="1752" spans="1:26">
      <c r="A1752" s="1">
        <v>44303</v>
      </c>
      <c r="B1752" s="2">
        <v>202104171410</v>
      </c>
      <c r="C1752" t="s">
        <v>18</v>
      </c>
      <c r="D1752" t="s">
        <v>5400</v>
      </c>
      <c r="E1752" t="s">
        <v>4807</v>
      </c>
      <c r="F1752" t="s">
        <v>19</v>
      </c>
      <c r="G1752" t="s">
        <v>1476</v>
      </c>
      <c r="H1752" s="3">
        <v>4714781021012</v>
      </c>
      <c r="I1752" t="s">
        <v>1308</v>
      </c>
      <c r="J1752" t="s">
        <v>1475</v>
      </c>
      <c r="K1752">
        <v>2</v>
      </c>
      <c r="L1752">
        <v>266</v>
      </c>
      <c r="N1752" t="s">
        <v>939</v>
      </c>
      <c r="P1752" s="6">
        <v>798</v>
      </c>
      <c r="Q1752" s="6" t="s">
        <v>1476</v>
      </c>
      <c r="R1752" s="6" t="s">
        <v>1477</v>
      </c>
      <c r="T1752" s="6">
        <v>209270</v>
      </c>
      <c r="U1752" s="6" t="s">
        <v>4808</v>
      </c>
      <c r="V1752" s="6" t="s">
        <v>4809</v>
      </c>
      <c r="W1752" s="6"/>
      <c r="X1752" s="6"/>
      <c r="Y1752" s="6"/>
      <c r="Z1752" t="s">
        <v>4806</v>
      </c>
    </row>
    <row r="1753" spans="1:26">
      <c r="A1753" s="1">
        <v>44303</v>
      </c>
      <c r="B1753" s="2">
        <v>202104171410</v>
      </c>
      <c r="C1753" t="s">
        <v>18</v>
      </c>
      <c r="D1753" t="s">
        <v>5400</v>
      </c>
      <c r="E1753" t="s">
        <v>4807</v>
      </c>
      <c r="F1753" t="s">
        <v>19</v>
      </c>
      <c r="G1753" t="s">
        <v>1476</v>
      </c>
      <c r="H1753" s="3" t="s">
        <v>420</v>
      </c>
      <c r="I1753" t="s">
        <v>1385</v>
      </c>
      <c r="J1753" t="s">
        <v>1475</v>
      </c>
      <c r="K1753">
        <v>1</v>
      </c>
      <c r="L1753">
        <v>133</v>
      </c>
      <c r="N1753" t="s">
        <v>941</v>
      </c>
      <c r="P1753" s="6">
        <v>798</v>
      </c>
      <c r="Q1753" s="6" t="s">
        <v>1476</v>
      </c>
      <c r="R1753" s="6" t="s">
        <v>1477</v>
      </c>
      <c r="T1753" s="6">
        <v>209270</v>
      </c>
      <c r="U1753" s="6" t="s">
        <v>4808</v>
      </c>
      <c r="V1753" s="6" t="s">
        <v>4809</v>
      </c>
      <c r="W1753" s="6"/>
      <c r="X1753" s="6"/>
      <c r="Y1753" s="6"/>
      <c r="Z1753" t="s">
        <v>4806</v>
      </c>
    </row>
    <row r="1754" spans="1:26">
      <c r="A1754" s="1">
        <v>44303</v>
      </c>
      <c r="B1754" s="2">
        <v>202104171410</v>
      </c>
      <c r="C1754" t="s">
        <v>18</v>
      </c>
      <c r="D1754" t="s">
        <v>5400</v>
      </c>
      <c r="E1754" t="s">
        <v>4807</v>
      </c>
      <c r="F1754" t="s">
        <v>19</v>
      </c>
      <c r="G1754" t="s">
        <v>1476</v>
      </c>
      <c r="H1754" s="3" t="s">
        <v>420</v>
      </c>
      <c r="I1754" t="s">
        <v>1385</v>
      </c>
      <c r="J1754" t="s">
        <v>1475</v>
      </c>
      <c r="K1754">
        <v>2</v>
      </c>
      <c r="L1754">
        <v>266</v>
      </c>
      <c r="N1754" t="s">
        <v>941</v>
      </c>
      <c r="P1754" s="6">
        <v>798</v>
      </c>
      <c r="Q1754" s="6" t="s">
        <v>1476</v>
      </c>
      <c r="R1754" s="6" t="s">
        <v>1477</v>
      </c>
      <c r="T1754" s="6">
        <v>209270</v>
      </c>
      <c r="U1754" s="6" t="s">
        <v>4808</v>
      </c>
      <c r="V1754" s="6" t="s">
        <v>4809</v>
      </c>
      <c r="W1754" s="6"/>
      <c r="X1754" s="6"/>
      <c r="Y1754" s="6"/>
      <c r="Z1754" t="s">
        <v>4806</v>
      </c>
    </row>
    <row r="1755" spans="1:26">
      <c r="A1755" s="1">
        <v>44303</v>
      </c>
      <c r="B1755" s="2">
        <v>202104171410</v>
      </c>
      <c r="C1755" t="s">
        <v>18</v>
      </c>
      <c r="D1755" t="s">
        <v>5400</v>
      </c>
      <c r="E1755" t="s">
        <v>4807</v>
      </c>
      <c r="F1755" t="s">
        <v>19</v>
      </c>
      <c r="G1755" t="s">
        <v>1476</v>
      </c>
      <c r="H1755" s="3">
        <v>4714781021012</v>
      </c>
      <c r="I1755" t="s">
        <v>1308</v>
      </c>
      <c r="J1755" t="s">
        <v>1475</v>
      </c>
      <c r="K1755">
        <v>1</v>
      </c>
      <c r="L1755">
        <v>133</v>
      </c>
      <c r="N1755" t="s">
        <v>939</v>
      </c>
      <c r="P1755" s="6">
        <v>798</v>
      </c>
      <c r="Q1755" s="6" t="s">
        <v>1476</v>
      </c>
      <c r="R1755" s="6" t="s">
        <v>1477</v>
      </c>
      <c r="T1755" s="6">
        <v>209270</v>
      </c>
      <c r="U1755" s="6" t="s">
        <v>4808</v>
      </c>
      <c r="V1755" s="6" t="s">
        <v>4809</v>
      </c>
      <c r="W1755" s="6"/>
      <c r="X1755" s="6"/>
      <c r="Y1755" s="6"/>
      <c r="Z1755" t="s">
        <v>4806</v>
      </c>
    </row>
    <row r="1756" spans="1:26">
      <c r="A1756" s="1">
        <v>44303</v>
      </c>
      <c r="B1756" s="2">
        <v>202104171411</v>
      </c>
      <c r="C1756" t="s">
        <v>18</v>
      </c>
      <c r="D1756" t="s">
        <v>5561</v>
      </c>
      <c r="E1756" t="s">
        <v>4813</v>
      </c>
      <c r="F1756" t="s">
        <v>19</v>
      </c>
      <c r="G1756" t="s">
        <v>1476</v>
      </c>
      <c r="H1756" s="3" t="s">
        <v>37</v>
      </c>
      <c r="I1756" t="s">
        <v>1049</v>
      </c>
      <c r="J1756" t="s">
        <v>1475</v>
      </c>
      <c r="K1756">
        <v>1</v>
      </c>
      <c r="L1756">
        <v>336</v>
      </c>
      <c r="N1756" t="s">
        <v>38</v>
      </c>
      <c r="P1756" s="6">
        <v>959</v>
      </c>
      <c r="Q1756" s="6" t="s">
        <v>1476</v>
      </c>
      <c r="R1756" s="6" t="s">
        <v>1477</v>
      </c>
      <c r="T1756" s="6">
        <v>154105</v>
      </c>
      <c r="U1756" s="6" t="s">
        <v>4814</v>
      </c>
      <c r="V1756" s="6" t="s">
        <v>4815</v>
      </c>
      <c r="W1756" s="6"/>
      <c r="X1756" s="6"/>
      <c r="Y1756" s="6"/>
      <c r="Z1756" t="s">
        <v>4811</v>
      </c>
    </row>
    <row r="1757" spans="1:26">
      <c r="A1757" s="1">
        <v>44303</v>
      </c>
      <c r="B1757" s="2">
        <v>202104171411</v>
      </c>
      <c r="C1757" t="s">
        <v>18</v>
      </c>
      <c r="D1757" t="s">
        <v>5561</v>
      </c>
      <c r="E1757" t="s">
        <v>4813</v>
      </c>
      <c r="F1757" t="s">
        <v>19</v>
      </c>
      <c r="G1757" t="s">
        <v>1476</v>
      </c>
      <c r="H1757" s="3" t="s">
        <v>25</v>
      </c>
      <c r="I1757" t="s">
        <v>1301</v>
      </c>
      <c r="J1757" t="s">
        <v>1475</v>
      </c>
      <c r="K1757">
        <v>2</v>
      </c>
      <c r="L1757">
        <v>574</v>
      </c>
      <c r="N1757" t="s">
        <v>26</v>
      </c>
      <c r="P1757" s="6">
        <v>959</v>
      </c>
      <c r="Q1757" s="6" t="s">
        <v>1476</v>
      </c>
      <c r="R1757" s="6" t="s">
        <v>1477</v>
      </c>
      <c r="T1757" s="6">
        <v>154105</v>
      </c>
      <c r="U1757" s="6" t="s">
        <v>4814</v>
      </c>
      <c r="V1757" s="6" t="s">
        <v>4815</v>
      </c>
      <c r="W1757" s="6"/>
      <c r="X1757" s="6"/>
      <c r="Y1757" s="6"/>
      <c r="Z1757" t="s">
        <v>4811</v>
      </c>
    </row>
    <row r="1758" spans="1:26">
      <c r="A1758" s="1">
        <v>44303</v>
      </c>
      <c r="B1758" s="2">
        <v>202104171411</v>
      </c>
      <c r="C1758" t="s">
        <v>18</v>
      </c>
      <c r="D1758" t="s">
        <v>5561</v>
      </c>
      <c r="E1758" t="s">
        <v>4813</v>
      </c>
      <c r="F1758" t="s">
        <v>19</v>
      </c>
      <c r="G1758" t="s">
        <v>1476</v>
      </c>
      <c r="H1758" s="3">
        <v>4714781020152</v>
      </c>
      <c r="I1758" t="s">
        <v>1467</v>
      </c>
      <c r="J1758" t="s">
        <v>425</v>
      </c>
      <c r="K1758">
        <v>1</v>
      </c>
      <c r="L1758">
        <v>49</v>
      </c>
      <c r="N1758" t="s">
        <v>282</v>
      </c>
      <c r="P1758" s="6">
        <v>959</v>
      </c>
      <c r="Q1758" s="6" t="s">
        <v>1476</v>
      </c>
      <c r="R1758" s="6" t="s">
        <v>1477</v>
      </c>
      <c r="T1758" s="6">
        <v>154105</v>
      </c>
      <c r="U1758" s="6" t="s">
        <v>4814</v>
      </c>
      <c r="V1758" s="6" t="s">
        <v>4815</v>
      </c>
      <c r="W1758" s="6"/>
      <c r="X1758" s="6"/>
      <c r="Y1758" s="6"/>
      <c r="Z1758" t="s">
        <v>4811</v>
      </c>
    </row>
    <row r="1759" spans="1:26">
      <c r="A1759" s="1">
        <v>44303</v>
      </c>
      <c r="B1759" s="2">
        <v>202104171411</v>
      </c>
      <c r="C1759" t="s">
        <v>18</v>
      </c>
      <c r="D1759" t="s">
        <v>5561</v>
      </c>
      <c r="E1759" t="s">
        <v>4813</v>
      </c>
      <c r="F1759" t="s">
        <v>19</v>
      </c>
      <c r="G1759" t="s">
        <v>1476</v>
      </c>
      <c r="H1759" s="3" t="s">
        <v>1887</v>
      </c>
      <c r="J1759" t="s">
        <v>425</v>
      </c>
      <c r="K1759">
        <v>1</v>
      </c>
      <c r="L1759">
        <v>0</v>
      </c>
      <c r="N1759" t="s">
        <v>1888</v>
      </c>
      <c r="P1759" s="6">
        <v>959</v>
      </c>
      <c r="Q1759" s="6" t="s">
        <v>1476</v>
      </c>
      <c r="R1759" s="6" t="s">
        <v>1477</v>
      </c>
      <c r="T1759" s="6">
        <v>154105</v>
      </c>
      <c r="U1759" s="6" t="s">
        <v>4814</v>
      </c>
      <c r="V1759" s="6" t="s">
        <v>4815</v>
      </c>
      <c r="W1759" s="6"/>
      <c r="X1759" s="6"/>
      <c r="Y1759" s="6"/>
      <c r="Z1759" t="s">
        <v>4811</v>
      </c>
    </row>
    <row r="1760" spans="1:26">
      <c r="A1760" s="1">
        <v>44303</v>
      </c>
      <c r="B1760" s="2">
        <v>202104171412</v>
      </c>
      <c r="C1760" t="s">
        <v>18</v>
      </c>
      <c r="D1760" t="s">
        <v>5562</v>
      </c>
      <c r="E1760" t="s">
        <v>4819</v>
      </c>
      <c r="F1760" t="s">
        <v>19</v>
      </c>
      <c r="G1760" t="s">
        <v>1476</v>
      </c>
      <c r="H1760" s="3" t="s">
        <v>428</v>
      </c>
      <c r="I1760" t="s">
        <v>134</v>
      </c>
      <c r="J1760" t="s">
        <v>1475</v>
      </c>
      <c r="K1760">
        <v>1</v>
      </c>
      <c r="L1760">
        <v>119</v>
      </c>
      <c r="N1760" t="s">
        <v>459</v>
      </c>
      <c r="P1760" s="6">
        <v>699</v>
      </c>
      <c r="Q1760" s="6" t="s">
        <v>1476</v>
      </c>
      <c r="R1760" s="6" t="s">
        <v>1477</v>
      </c>
      <c r="T1760" s="6">
        <v>943851</v>
      </c>
      <c r="U1760" s="6" t="s">
        <v>4821</v>
      </c>
      <c r="V1760" s="6" t="s">
        <v>4822</v>
      </c>
      <c r="W1760" s="6"/>
      <c r="X1760" s="6"/>
      <c r="Y1760" s="6"/>
      <c r="Z1760" t="s">
        <v>4817</v>
      </c>
    </row>
    <row r="1761" spans="1:26">
      <c r="A1761" s="1">
        <v>44303</v>
      </c>
      <c r="B1761" s="2">
        <v>202104171412</v>
      </c>
      <c r="C1761" t="s">
        <v>18</v>
      </c>
      <c r="D1761" t="s">
        <v>5562</v>
      </c>
      <c r="E1761" t="s">
        <v>4819</v>
      </c>
      <c r="F1761" t="s">
        <v>19</v>
      </c>
      <c r="G1761" t="s">
        <v>1476</v>
      </c>
      <c r="H1761" s="3" t="s">
        <v>25</v>
      </c>
      <c r="I1761" t="s">
        <v>1301</v>
      </c>
      <c r="J1761" t="s">
        <v>1475</v>
      </c>
      <c r="K1761">
        <v>1</v>
      </c>
      <c r="L1761">
        <v>290</v>
      </c>
      <c r="N1761" t="s">
        <v>26</v>
      </c>
      <c r="P1761" s="6">
        <v>699</v>
      </c>
      <c r="Q1761" s="6" t="s">
        <v>1476</v>
      </c>
      <c r="R1761" s="6" t="s">
        <v>1477</v>
      </c>
      <c r="T1761" s="6">
        <v>943851</v>
      </c>
      <c r="U1761" s="6" t="s">
        <v>4821</v>
      </c>
      <c r="V1761" s="6" t="s">
        <v>4822</v>
      </c>
      <c r="W1761" s="6"/>
      <c r="X1761" s="6"/>
      <c r="Y1761" s="6"/>
      <c r="Z1761" t="s">
        <v>4817</v>
      </c>
    </row>
    <row r="1762" spans="1:26">
      <c r="A1762" s="1">
        <v>44303</v>
      </c>
      <c r="B1762" s="2">
        <v>202104171412</v>
      </c>
      <c r="C1762" t="s">
        <v>18</v>
      </c>
      <c r="D1762" t="s">
        <v>5562</v>
      </c>
      <c r="E1762" t="s">
        <v>4819</v>
      </c>
      <c r="F1762" t="s">
        <v>19</v>
      </c>
      <c r="G1762" t="s">
        <v>1476</v>
      </c>
      <c r="H1762" s="3" t="s">
        <v>23</v>
      </c>
      <c r="I1762" t="s">
        <v>1230</v>
      </c>
      <c r="J1762" t="s">
        <v>1475</v>
      </c>
      <c r="K1762">
        <v>1</v>
      </c>
      <c r="L1762">
        <v>290</v>
      </c>
      <c r="N1762" t="s">
        <v>24</v>
      </c>
      <c r="P1762" s="6">
        <v>699</v>
      </c>
      <c r="Q1762" s="6" t="s">
        <v>1476</v>
      </c>
      <c r="R1762" s="6" t="s">
        <v>1477</v>
      </c>
      <c r="T1762" s="6">
        <v>943851</v>
      </c>
      <c r="U1762" s="6" t="s">
        <v>4821</v>
      </c>
      <c r="V1762" s="6" t="s">
        <v>4822</v>
      </c>
      <c r="W1762" s="6"/>
      <c r="X1762" s="6"/>
      <c r="Y1762" s="6"/>
      <c r="Z1762" t="s">
        <v>4817</v>
      </c>
    </row>
    <row r="1763" spans="1:26">
      <c r="A1763" s="1">
        <v>44303</v>
      </c>
      <c r="B1763" s="2">
        <v>202104171413</v>
      </c>
      <c r="C1763" t="s">
        <v>18</v>
      </c>
      <c r="D1763" t="s">
        <v>5563</v>
      </c>
      <c r="E1763" t="s">
        <v>4826</v>
      </c>
      <c r="F1763" t="s">
        <v>19</v>
      </c>
      <c r="G1763" t="s">
        <v>1960</v>
      </c>
      <c r="H1763" s="3">
        <v>4714781020541</v>
      </c>
      <c r="I1763" t="s">
        <v>1169</v>
      </c>
      <c r="J1763" t="s">
        <v>425</v>
      </c>
      <c r="K1763">
        <v>1</v>
      </c>
      <c r="L1763">
        <v>300</v>
      </c>
      <c r="N1763" t="s">
        <v>1493</v>
      </c>
      <c r="P1763" s="6">
        <v>850</v>
      </c>
      <c r="Q1763" s="6" t="s">
        <v>1960</v>
      </c>
      <c r="R1763" s="6" t="s">
        <v>1961</v>
      </c>
      <c r="T1763" s="6"/>
      <c r="U1763" s="6"/>
      <c r="V1763" s="6"/>
      <c r="W1763" s="6">
        <v>708</v>
      </c>
      <c r="X1763" s="6" t="s">
        <v>4827</v>
      </c>
      <c r="Y1763" s="6" t="s">
        <v>4828</v>
      </c>
      <c r="Z1763" t="s">
        <v>4824</v>
      </c>
    </row>
    <row r="1764" spans="1:26">
      <c r="A1764" s="1">
        <v>44303</v>
      </c>
      <c r="B1764" s="2">
        <v>202104171413</v>
      </c>
      <c r="C1764" t="s">
        <v>18</v>
      </c>
      <c r="D1764" t="s">
        <v>5563</v>
      </c>
      <c r="E1764" t="s">
        <v>4826</v>
      </c>
      <c r="F1764" t="s">
        <v>19</v>
      </c>
      <c r="G1764" t="s">
        <v>1960</v>
      </c>
      <c r="H1764" s="3">
        <v>4714781020046</v>
      </c>
      <c r="I1764" t="s">
        <v>1301</v>
      </c>
      <c r="J1764" t="s">
        <v>425</v>
      </c>
      <c r="K1764">
        <v>1</v>
      </c>
      <c r="L1764">
        <v>550</v>
      </c>
      <c r="N1764" t="s">
        <v>2681</v>
      </c>
      <c r="P1764" s="6">
        <v>850</v>
      </c>
      <c r="Q1764" s="6" t="s">
        <v>1960</v>
      </c>
      <c r="R1764" s="6" t="s">
        <v>1961</v>
      </c>
      <c r="T1764" s="6"/>
      <c r="U1764" s="6"/>
      <c r="V1764" s="6"/>
      <c r="W1764" s="6">
        <v>708</v>
      </c>
      <c r="X1764" s="6" t="s">
        <v>4827</v>
      </c>
      <c r="Y1764" s="6" t="s">
        <v>4828</v>
      </c>
      <c r="Z1764" t="s">
        <v>4824</v>
      </c>
    </row>
    <row r="1765" spans="1:26">
      <c r="A1765" s="1">
        <v>44303</v>
      </c>
      <c r="B1765" s="2">
        <v>202104171414</v>
      </c>
      <c r="C1765" t="s">
        <v>18</v>
      </c>
      <c r="D1765" t="s">
        <v>5564</v>
      </c>
      <c r="E1765" t="s">
        <v>4832</v>
      </c>
      <c r="F1765" t="s">
        <v>19</v>
      </c>
      <c r="G1765" t="s">
        <v>1476</v>
      </c>
      <c r="H1765" s="3">
        <v>4714781021005</v>
      </c>
      <c r="I1765" t="s">
        <v>1385</v>
      </c>
      <c r="J1765" t="s">
        <v>1475</v>
      </c>
      <c r="K1765">
        <v>1</v>
      </c>
      <c r="L1765">
        <v>133</v>
      </c>
      <c r="N1765" t="s">
        <v>167</v>
      </c>
      <c r="P1765" s="6">
        <v>912</v>
      </c>
      <c r="Q1765" s="6" t="s">
        <v>1476</v>
      </c>
      <c r="R1765" s="6" t="s">
        <v>1477</v>
      </c>
      <c r="T1765" s="6">
        <v>117966</v>
      </c>
      <c r="U1765" s="6" t="s">
        <v>4833</v>
      </c>
      <c r="V1765" s="6" t="s">
        <v>4834</v>
      </c>
      <c r="W1765" s="6"/>
      <c r="X1765" s="6"/>
      <c r="Y1765" s="6"/>
      <c r="Z1765" t="s">
        <v>4830</v>
      </c>
    </row>
    <row r="1766" spans="1:26">
      <c r="A1766" s="1">
        <v>44303</v>
      </c>
      <c r="B1766" s="2">
        <v>202104171414</v>
      </c>
      <c r="C1766" t="s">
        <v>18</v>
      </c>
      <c r="D1766" t="s">
        <v>5564</v>
      </c>
      <c r="E1766" t="s">
        <v>4832</v>
      </c>
      <c r="F1766" t="s">
        <v>19</v>
      </c>
      <c r="G1766" t="s">
        <v>1476</v>
      </c>
      <c r="H1766" s="3">
        <v>4714781021012</v>
      </c>
      <c r="I1766" t="s">
        <v>1308</v>
      </c>
      <c r="J1766" t="s">
        <v>1475</v>
      </c>
      <c r="K1766">
        <v>1</v>
      </c>
      <c r="L1766">
        <v>133</v>
      </c>
      <c r="N1766" t="s">
        <v>168</v>
      </c>
      <c r="P1766" s="6">
        <v>912</v>
      </c>
      <c r="Q1766" s="6" t="s">
        <v>1476</v>
      </c>
      <c r="R1766" s="6" t="s">
        <v>1477</v>
      </c>
      <c r="T1766" s="6">
        <v>117966</v>
      </c>
      <c r="U1766" s="6" t="s">
        <v>4833</v>
      </c>
      <c r="V1766" s="6" t="s">
        <v>4834</v>
      </c>
      <c r="W1766" s="6"/>
      <c r="X1766" s="6"/>
      <c r="Y1766" s="6"/>
      <c r="Z1766" t="s">
        <v>4830</v>
      </c>
    </row>
    <row r="1767" spans="1:26">
      <c r="A1767" s="1">
        <v>44303</v>
      </c>
      <c r="B1767" s="2">
        <v>202104171414</v>
      </c>
      <c r="C1767" t="s">
        <v>18</v>
      </c>
      <c r="D1767" t="s">
        <v>5564</v>
      </c>
      <c r="E1767" t="s">
        <v>4832</v>
      </c>
      <c r="F1767" t="s">
        <v>19</v>
      </c>
      <c r="G1767" t="s">
        <v>1476</v>
      </c>
      <c r="H1767" s="3">
        <v>4714781021029</v>
      </c>
      <c r="I1767" t="s">
        <v>1308</v>
      </c>
      <c r="J1767" t="s">
        <v>1475</v>
      </c>
      <c r="K1767">
        <v>1</v>
      </c>
      <c r="L1767">
        <v>133</v>
      </c>
      <c r="N1767" t="s">
        <v>169</v>
      </c>
      <c r="P1767" s="6">
        <v>912</v>
      </c>
      <c r="Q1767" s="6" t="s">
        <v>1476</v>
      </c>
      <c r="R1767" s="6" t="s">
        <v>1477</v>
      </c>
      <c r="T1767" s="6">
        <v>117966</v>
      </c>
      <c r="U1767" s="6" t="s">
        <v>4833</v>
      </c>
      <c r="V1767" s="6" t="s">
        <v>4834</v>
      </c>
      <c r="W1767" s="6"/>
      <c r="X1767" s="6"/>
      <c r="Y1767" s="6"/>
      <c r="Z1767" t="s">
        <v>4830</v>
      </c>
    </row>
    <row r="1768" spans="1:26">
      <c r="A1768" s="1">
        <v>44303</v>
      </c>
      <c r="B1768" s="2">
        <v>202104171414</v>
      </c>
      <c r="C1768" t="s">
        <v>18</v>
      </c>
      <c r="D1768" t="s">
        <v>5564</v>
      </c>
      <c r="E1768" t="s">
        <v>4832</v>
      </c>
      <c r="F1768" t="s">
        <v>19</v>
      </c>
      <c r="G1768" t="s">
        <v>1476</v>
      </c>
      <c r="H1768" s="3">
        <v>4714781020503</v>
      </c>
      <c r="I1768" t="s">
        <v>1304</v>
      </c>
      <c r="J1768" t="s">
        <v>425</v>
      </c>
      <c r="K1768">
        <v>1</v>
      </c>
      <c r="L1768">
        <v>168</v>
      </c>
      <c r="N1768" t="s">
        <v>1521</v>
      </c>
      <c r="P1768" s="6">
        <v>912</v>
      </c>
      <c r="Q1768" s="6" t="s">
        <v>1476</v>
      </c>
      <c r="R1768" s="6" t="s">
        <v>1477</v>
      </c>
      <c r="T1768" s="6">
        <v>117966</v>
      </c>
      <c r="U1768" s="6" t="s">
        <v>4833</v>
      </c>
      <c r="V1768" s="6" t="s">
        <v>4834</v>
      </c>
      <c r="W1768" s="6"/>
      <c r="X1768" s="6"/>
      <c r="Y1768" s="6"/>
      <c r="Z1768" t="s">
        <v>4830</v>
      </c>
    </row>
    <row r="1769" spans="1:26">
      <c r="A1769" s="1">
        <v>44303</v>
      </c>
      <c r="B1769" s="2">
        <v>202104171414</v>
      </c>
      <c r="C1769" t="s">
        <v>18</v>
      </c>
      <c r="D1769" t="s">
        <v>5564</v>
      </c>
      <c r="E1769" t="s">
        <v>4832</v>
      </c>
      <c r="F1769" t="s">
        <v>19</v>
      </c>
      <c r="G1769" t="s">
        <v>1476</v>
      </c>
      <c r="H1769" s="3">
        <v>4714781020558</v>
      </c>
      <c r="I1769" t="s">
        <v>1384</v>
      </c>
      <c r="J1769" t="s">
        <v>425</v>
      </c>
      <c r="K1769">
        <v>1</v>
      </c>
      <c r="L1769">
        <v>168</v>
      </c>
      <c r="N1769" t="s">
        <v>1950</v>
      </c>
      <c r="P1769" s="6">
        <v>912</v>
      </c>
      <c r="Q1769" s="6" t="s">
        <v>1476</v>
      </c>
      <c r="R1769" s="6" t="s">
        <v>1477</v>
      </c>
      <c r="T1769" s="6">
        <v>117966</v>
      </c>
      <c r="U1769" s="6" t="s">
        <v>4833</v>
      </c>
      <c r="V1769" s="6" t="s">
        <v>4834</v>
      </c>
      <c r="W1769" s="6"/>
      <c r="X1769" s="6"/>
      <c r="Y1769" s="6"/>
      <c r="Z1769" t="s">
        <v>4830</v>
      </c>
    </row>
    <row r="1770" spans="1:26">
      <c r="A1770" s="1">
        <v>44303</v>
      </c>
      <c r="B1770" s="2">
        <v>202104171414</v>
      </c>
      <c r="C1770" t="s">
        <v>18</v>
      </c>
      <c r="D1770" t="s">
        <v>5564</v>
      </c>
      <c r="E1770" t="s">
        <v>4832</v>
      </c>
      <c r="F1770" t="s">
        <v>19</v>
      </c>
      <c r="G1770" t="s">
        <v>1476</v>
      </c>
      <c r="H1770" s="3">
        <v>4714781021234</v>
      </c>
      <c r="I1770" t="s">
        <v>1385</v>
      </c>
      <c r="J1770" t="s">
        <v>425</v>
      </c>
      <c r="K1770">
        <v>1</v>
      </c>
      <c r="L1770">
        <v>59</v>
      </c>
      <c r="N1770" t="s">
        <v>2412</v>
      </c>
      <c r="P1770" s="6">
        <v>912</v>
      </c>
      <c r="Q1770" s="6" t="s">
        <v>1476</v>
      </c>
      <c r="R1770" s="6" t="s">
        <v>1477</v>
      </c>
      <c r="T1770" s="6">
        <v>117966</v>
      </c>
      <c r="U1770" s="6" t="s">
        <v>4833</v>
      </c>
      <c r="V1770" s="6" t="s">
        <v>4834</v>
      </c>
      <c r="W1770" s="6"/>
      <c r="X1770" s="6"/>
      <c r="Y1770" s="6"/>
      <c r="Z1770" t="s">
        <v>4830</v>
      </c>
    </row>
    <row r="1771" spans="1:26">
      <c r="A1771" s="1">
        <v>44303</v>
      </c>
      <c r="B1771" s="2">
        <v>202104171414</v>
      </c>
      <c r="C1771" t="s">
        <v>18</v>
      </c>
      <c r="D1771" t="s">
        <v>5564</v>
      </c>
      <c r="E1771" t="s">
        <v>4832</v>
      </c>
      <c r="F1771" t="s">
        <v>19</v>
      </c>
      <c r="G1771" t="s">
        <v>1476</v>
      </c>
      <c r="H1771" s="3">
        <v>4714781021241</v>
      </c>
      <c r="I1771" t="s">
        <v>859</v>
      </c>
      <c r="J1771" t="s">
        <v>425</v>
      </c>
      <c r="K1771">
        <v>1</v>
      </c>
      <c r="L1771">
        <v>59</v>
      </c>
      <c r="N1771" t="s">
        <v>2417</v>
      </c>
      <c r="P1771" s="6">
        <v>912</v>
      </c>
      <c r="Q1771" s="6" t="s">
        <v>1476</v>
      </c>
      <c r="R1771" s="6" t="s">
        <v>1477</v>
      </c>
      <c r="T1771" s="6">
        <v>117966</v>
      </c>
      <c r="U1771" s="6" t="s">
        <v>4833</v>
      </c>
      <c r="V1771" s="6" t="s">
        <v>4834</v>
      </c>
      <c r="W1771" s="6"/>
      <c r="X1771" s="6"/>
      <c r="Y1771" s="6"/>
      <c r="Z1771" t="s">
        <v>4830</v>
      </c>
    </row>
    <row r="1772" spans="1:26">
      <c r="A1772" s="1">
        <v>44303</v>
      </c>
      <c r="B1772" s="2">
        <v>202104171414</v>
      </c>
      <c r="C1772" t="s">
        <v>18</v>
      </c>
      <c r="D1772" t="s">
        <v>5564</v>
      </c>
      <c r="E1772" t="s">
        <v>4832</v>
      </c>
      <c r="F1772" t="s">
        <v>19</v>
      </c>
      <c r="G1772" t="s">
        <v>1476</v>
      </c>
      <c r="H1772" s="3">
        <v>4714781021227</v>
      </c>
      <c r="I1772" t="s">
        <v>859</v>
      </c>
      <c r="J1772" t="s">
        <v>425</v>
      </c>
      <c r="K1772">
        <v>1</v>
      </c>
      <c r="L1772">
        <v>59</v>
      </c>
      <c r="N1772" t="s">
        <v>2465</v>
      </c>
      <c r="P1772" s="6">
        <v>912</v>
      </c>
      <c r="Q1772" s="6" t="s">
        <v>1476</v>
      </c>
      <c r="R1772" s="6" t="s">
        <v>1477</v>
      </c>
      <c r="T1772" s="6">
        <v>117966</v>
      </c>
      <c r="U1772" s="6" t="s">
        <v>4833</v>
      </c>
      <c r="V1772" s="6" t="s">
        <v>4834</v>
      </c>
      <c r="W1772" s="6"/>
      <c r="X1772" s="6"/>
      <c r="Y1772" s="6"/>
      <c r="Z1772" t="s">
        <v>4830</v>
      </c>
    </row>
    <row r="1773" spans="1:26">
      <c r="A1773" s="1">
        <v>44303</v>
      </c>
      <c r="B1773" s="2">
        <v>202104171415</v>
      </c>
      <c r="C1773" t="s">
        <v>18</v>
      </c>
      <c r="D1773" t="s">
        <v>5565</v>
      </c>
      <c r="E1773" t="s">
        <v>4838</v>
      </c>
      <c r="F1773" t="s">
        <v>19</v>
      </c>
      <c r="G1773" t="s">
        <v>1476</v>
      </c>
      <c r="H1773" s="3" t="s">
        <v>21</v>
      </c>
      <c r="I1773" t="s">
        <v>1301</v>
      </c>
      <c r="J1773" t="s">
        <v>1475</v>
      </c>
      <c r="K1773">
        <v>1</v>
      </c>
      <c r="L1773">
        <v>150</v>
      </c>
      <c r="N1773" t="s">
        <v>22</v>
      </c>
      <c r="P1773" s="6">
        <v>633</v>
      </c>
      <c r="Q1773" s="6" t="s">
        <v>1476</v>
      </c>
      <c r="R1773" s="6" t="s">
        <v>1477</v>
      </c>
      <c r="T1773" s="6">
        <v>982096</v>
      </c>
      <c r="U1773" s="6" t="s">
        <v>4839</v>
      </c>
      <c r="V1773" s="6" t="s">
        <v>4840</v>
      </c>
      <c r="W1773" s="6"/>
      <c r="X1773" s="6"/>
      <c r="Y1773" s="6"/>
      <c r="Z1773" t="s">
        <v>4836</v>
      </c>
    </row>
    <row r="1774" spans="1:26">
      <c r="A1774" s="1">
        <v>44303</v>
      </c>
      <c r="B1774" s="2">
        <v>202104171415</v>
      </c>
      <c r="C1774" t="s">
        <v>18</v>
      </c>
      <c r="D1774" t="s">
        <v>5565</v>
      </c>
      <c r="E1774" t="s">
        <v>4838</v>
      </c>
      <c r="F1774" t="s">
        <v>19</v>
      </c>
      <c r="G1774" t="s">
        <v>1476</v>
      </c>
      <c r="H1774" s="3" t="s">
        <v>33</v>
      </c>
      <c r="I1774" t="s">
        <v>1304</v>
      </c>
      <c r="J1774" t="s">
        <v>1475</v>
      </c>
      <c r="K1774">
        <v>1</v>
      </c>
      <c r="L1774">
        <v>150</v>
      </c>
      <c r="N1774" t="s">
        <v>34</v>
      </c>
      <c r="P1774" s="6">
        <v>633</v>
      </c>
      <c r="Q1774" s="6" t="s">
        <v>1476</v>
      </c>
      <c r="R1774" s="6" t="s">
        <v>1477</v>
      </c>
      <c r="T1774" s="6">
        <v>982096</v>
      </c>
      <c r="U1774" s="6" t="s">
        <v>4839</v>
      </c>
      <c r="V1774" s="6" t="s">
        <v>4840</v>
      </c>
      <c r="W1774" s="6"/>
      <c r="X1774" s="6"/>
      <c r="Y1774" s="6"/>
      <c r="Z1774" t="s">
        <v>4836</v>
      </c>
    </row>
    <row r="1775" spans="1:26">
      <c r="A1775" s="1">
        <v>44303</v>
      </c>
      <c r="B1775" s="2">
        <v>202104171415</v>
      </c>
      <c r="C1775" t="s">
        <v>18</v>
      </c>
      <c r="D1775" t="s">
        <v>5565</v>
      </c>
      <c r="E1775" t="s">
        <v>4838</v>
      </c>
      <c r="F1775" t="s">
        <v>19</v>
      </c>
      <c r="G1775" t="s">
        <v>1476</v>
      </c>
      <c r="H1775" s="3" t="s">
        <v>35</v>
      </c>
      <c r="I1775" t="s">
        <v>1384</v>
      </c>
      <c r="J1775" t="s">
        <v>1475</v>
      </c>
      <c r="K1775">
        <v>1</v>
      </c>
      <c r="L1775">
        <v>150</v>
      </c>
      <c r="N1775" t="s">
        <v>36</v>
      </c>
      <c r="P1775" s="6">
        <v>633</v>
      </c>
      <c r="Q1775" s="6" t="s">
        <v>1476</v>
      </c>
      <c r="R1775" s="6" t="s">
        <v>1477</v>
      </c>
      <c r="T1775" s="6">
        <v>982096</v>
      </c>
      <c r="U1775" s="6" t="s">
        <v>4839</v>
      </c>
      <c r="V1775" s="6" t="s">
        <v>4840</v>
      </c>
      <c r="W1775" s="6"/>
      <c r="X1775" s="6"/>
      <c r="Y1775" s="6"/>
      <c r="Z1775" t="s">
        <v>4836</v>
      </c>
    </row>
    <row r="1776" spans="1:26">
      <c r="A1776" s="1">
        <v>44303</v>
      </c>
      <c r="B1776" s="2">
        <v>202104171415</v>
      </c>
      <c r="C1776" t="s">
        <v>18</v>
      </c>
      <c r="D1776" t="s">
        <v>5565</v>
      </c>
      <c r="E1776" t="s">
        <v>4838</v>
      </c>
      <c r="F1776" t="s">
        <v>19</v>
      </c>
      <c r="G1776" t="s">
        <v>1476</v>
      </c>
      <c r="H1776" s="3">
        <v>4714781020152</v>
      </c>
      <c r="I1776" t="s">
        <v>1467</v>
      </c>
      <c r="J1776" t="s">
        <v>425</v>
      </c>
      <c r="K1776">
        <v>1</v>
      </c>
      <c r="L1776">
        <v>59</v>
      </c>
      <c r="N1776" t="s">
        <v>282</v>
      </c>
      <c r="P1776" s="6">
        <v>633</v>
      </c>
      <c r="Q1776" s="6" t="s">
        <v>1476</v>
      </c>
      <c r="R1776" s="6" t="s">
        <v>1477</v>
      </c>
      <c r="T1776" s="6">
        <v>982096</v>
      </c>
      <c r="U1776" s="6" t="s">
        <v>4839</v>
      </c>
      <c r="V1776" s="6" t="s">
        <v>4840</v>
      </c>
      <c r="W1776" s="6"/>
      <c r="X1776" s="6"/>
      <c r="Y1776" s="6"/>
      <c r="Z1776" t="s">
        <v>4836</v>
      </c>
    </row>
    <row r="1777" spans="1:26">
      <c r="A1777" s="1">
        <v>44303</v>
      </c>
      <c r="B1777" s="2">
        <v>202104171415</v>
      </c>
      <c r="C1777" t="s">
        <v>18</v>
      </c>
      <c r="D1777" t="s">
        <v>5565</v>
      </c>
      <c r="E1777" t="s">
        <v>4838</v>
      </c>
      <c r="F1777" t="s">
        <v>19</v>
      </c>
      <c r="G1777" t="s">
        <v>1476</v>
      </c>
      <c r="H1777" s="3">
        <v>4714781021241</v>
      </c>
      <c r="I1777" t="s">
        <v>859</v>
      </c>
      <c r="J1777" t="s">
        <v>425</v>
      </c>
      <c r="K1777">
        <v>1</v>
      </c>
      <c r="L1777">
        <v>59</v>
      </c>
      <c r="N1777" t="s">
        <v>2032</v>
      </c>
      <c r="P1777" s="6">
        <v>633</v>
      </c>
      <c r="Q1777" s="6" t="s">
        <v>1476</v>
      </c>
      <c r="R1777" s="6" t="s">
        <v>1477</v>
      </c>
      <c r="T1777" s="6">
        <v>982096</v>
      </c>
      <c r="U1777" s="6" t="s">
        <v>4839</v>
      </c>
      <c r="V1777" s="6" t="s">
        <v>4840</v>
      </c>
      <c r="W1777" s="6"/>
      <c r="X1777" s="6"/>
      <c r="Y1777" s="6"/>
      <c r="Z1777" t="s">
        <v>4836</v>
      </c>
    </row>
    <row r="1778" spans="1:26">
      <c r="A1778" s="1">
        <v>44303</v>
      </c>
      <c r="B1778" s="2">
        <v>202104171415</v>
      </c>
      <c r="C1778" t="s">
        <v>18</v>
      </c>
      <c r="D1778" t="s">
        <v>5565</v>
      </c>
      <c r="E1778" t="s">
        <v>4838</v>
      </c>
      <c r="F1778" t="s">
        <v>19</v>
      </c>
      <c r="G1778" t="s">
        <v>1476</v>
      </c>
      <c r="H1778" s="3" t="s">
        <v>1474</v>
      </c>
      <c r="J1778" t="s">
        <v>1475</v>
      </c>
      <c r="K1778">
        <v>1</v>
      </c>
      <c r="L1778">
        <v>65</v>
      </c>
      <c r="P1778" s="6"/>
      <c r="Q1778" s="6"/>
      <c r="R1778" s="6"/>
      <c r="T1778" s="6"/>
      <c r="U1778" s="6"/>
      <c r="V1778" s="6"/>
      <c r="W1778" s="6"/>
      <c r="X1778" s="6"/>
      <c r="Y1778" s="6"/>
      <c r="Z1778"/>
    </row>
    <row r="1779" spans="1:26">
      <c r="A1779" s="1">
        <v>44303</v>
      </c>
      <c r="B1779" s="2">
        <v>202104171416</v>
      </c>
      <c r="C1779" t="s">
        <v>18</v>
      </c>
      <c r="D1779" t="s">
        <v>5566</v>
      </c>
      <c r="E1779" t="s">
        <v>4844</v>
      </c>
      <c r="F1779" t="s">
        <v>19</v>
      </c>
      <c r="G1779" t="s">
        <v>1476</v>
      </c>
      <c r="H1779" s="3">
        <v>4714781024716</v>
      </c>
      <c r="I1779" t="s">
        <v>1230</v>
      </c>
      <c r="J1779" t="s">
        <v>425</v>
      </c>
      <c r="K1779">
        <v>4</v>
      </c>
      <c r="L1779">
        <v>1136</v>
      </c>
      <c r="N1779" t="s">
        <v>1515</v>
      </c>
      <c r="P1779" s="6">
        <v>1136</v>
      </c>
      <c r="Q1779" s="6" t="s">
        <v>1476</v>
      </c>
      <c r="R1779" s="6" t="s">
        <v>1477</v>
      </c>
      <c r="T1779" s="6">
        <v>193247</v>
      </c>
      <c r="U1779" s="6" t="s">
        <v>4845</v>
      </c>
      <c r="V1779" s="6" t="s">
        <v>4846</v>
      </c>
      <c r="W1779" s="6"/>
      <c r="X1779" s="6"/>
      <c r="Y1779" s="6"/>
      <c r="Z1779" t="s">
        <v>4842</v>
      </c>
    </row>
    <row r="1780" spans="1:26">
      <c r="A1780" s="1">
        <v>44303</v>
      </c>
      <c r="B1780" s="2">
        <v>202104171416</v>
      </c>
      <c r="C1780" t="s">
        <v>18</v>
      </c>
      <c r="D1780" t="s">
        <v>5566</v>
      </c>
      <c r="E1780" t="s">
        <v>4844</v>
      </c>
      <c r="F1780" t="s">
        <v>19</v>
      </c>
      <c r="G1780" t="s">
        <v>1476</v>
      </c>
      <c r="H1780" s="3" t="s">
        <v>1740</v>
      </c>
      <c r="J1780" t="s">
        <v>425</v>
      </c>
      <c r="K1780">
        <v>1</v>
      </c>
      <c r="L1780">
        <v>0</v>
      </c>
      <c r="N1780" t="s">
        <v>1741</v>
      </c>
      <c r="P1780" s="6">
        <v>1136</v>
      </c>
      <c r="Q1780" s="6" t="s">
        <v>1476</v>
      </c>
      <c r="R1780" s="6" t="s">
        <v>1477</v>
      </c>
      <c r="T1780" s="6">
        <v>193247</v>
      </c>
      <c r="U1780" s="6" t="s">
        <v>4845</v>
      </c>
      <c r="V1780" s="6" t="s">
        <v>4846</v>
      </c>
      <c r="W1780" s="6"/>
      <c r="X1780" s="6"/>
      <c r="Y1780" s="6"/>
      <c r="Z1780" t="s">
        <v>4842</v>
      </c>
    </row>
    <row r="1781" spans="1:26">
      <c r="A1781" s="1">
        <v>44303</v>
      </c>
      <c r="B1781" s="2">
        <v>202104171417</v>
      </c>
      <c r="C1781" t="s">
        <v>18</v>
      </c>
      <c r="D1781" t="s">
        <v>5567</v>
      </c>
      <c r="E1781" t="s">
        <v>4850</v>
      </c>
      <c r="F1781" t="s">
        <v>19</v>
      </c>
      <c r="G1781" t="s">
        <v>1476</v>
      </c>
      <c r="H1781" s="3" t="s">
        <v>33</v>
      </c>
      <c r="I1781" t="s">
        <v>1304</v>
      </c>
      <c r="J1781" t="s">
        <v>1475</v>
      </c>
      <c r="K1781">
        <v>3</v>
      </c>
      <c r="L1781">
        <v>450</v>
      </c>
      <c r="N1781" t="s">
        <v>34</v>
      </c>
      <c r="P1781" s="6">
        <v>848</v>
      </c>
      <c r="Q1781" s="6" t="s">
        <v>1476</v>
      </c>
      <c r="R1781" s="6" t="s">
        <v>1477</v>
      </c>
      <c r="T1781" s="6">
        <v>188522</v>
      </c>
      <c r="U1781" s="6" t="s">
        <v>4851</v>
      </c>
      <c r="V1781" s="6" t="s">
        <v>4852</v>
      </c>
      <c r="W1781" s="6"/>
      <c r="X1781" s="6"/>
      <c r="Y1781" s="6"/>
      <c r="Z1781" t="s">
        <v>4848</v>
      </c>
    </row>
    <row r="1782" spans="1:26">
      <c r="A1782" s="1">
        <v>44303</v>
      </c>
      <c r="B1782" s="2">
        <v>202104171417</v>
      </c>
      <c r="C1782" t="s">
        <v>18</v>
      </c>
      <c r="D1782" t="s">
        <v>5567</v>
      </c>
      <c r="E1782" t="s">
        <v>4850</v>
      </c>
      <c r="F1782" t="s">
        <v>19</v>
      </c>
      <c r="G1782" t="s">
        <v>1476</v>
      </c>
      <c r="H1782" s="3">
        <v>4714781021227</v>
      </c>
      <c r="I1782" t="s">
        <v>859</v>
      </c>
      <c r="J1782" t="s">
        <v>1475</v>
      </c>
      <c r="K1782">
        <v>3</v>
      </c>
      <c r="L1782">
        <v>199</v>
      </c>
      <c r="N1782" t="s">
        <v>862</v>
      </c>
      <c r="P1782" s="6">
        <v>848</v>
      </c>
      <c r="Q1782" s="6" t="s">
        <v>1476</v>
      </c>
      <c r="R1782" s="6" t="s">
        <v>1477</v>
      </c>
      <c r="T1782" s="6">
        <v>188522</v>
      </c>
      <c r="U1782" s="6" t="s">
        <v>4851</v>
      </c>
      <c r="V1782" s="6" t="s">
        <v>4852</v>
      </c>
      <c r="W1782" s="6"/>
      <c r="X1782" s="6"/>
      <c r="Y1782" s="6"/>
      <c r="Z1782" t="s">
        <v>4848</v>
      </c>
    </row>
    <row r="1783" spans="1:26">
      <c r="A1783" s="1">
        <v>44303</v>
      </c>
      <c r="B1783" s="2">
        <v>202104171417</v>
      </c>
      <c r="C1783" t="s">
        <v>18</v>
      </c>
      <c r="D1783" t="s">
        <v>5567</v>
      </c>
      <c r="E1783" t="s">
        <v>4850</v>
      </c>
      <c r="F1783" t="s">
        <v>19</v>
      </c>
      <c r="G1783" t="s">
        <v>1476</v>
      </c>
      <c r="H1783" s="3">
        <v>4714781021234</v>
      </c>
      <c r="I1783" t="s">
        <v>1385</v>
      </c>
      <c r="J1783" t="s">
        <v>1475</v>
      </c>
      <c r="K1783">
        <v>3</v>
      </c>
      <c r="L1783">
        <v>199</v>
      </c>
      <c r="N1783" t="s">
        <v>864</v>
      </c>
      <c r="P1783" s="6">
        <v>848</v>
      </c>
      <c r="Q1783" s="6" t="s">
        <v>1476</v>
      </c>
      <c r="R1783" s="6" t="s">
        <v>1477</v>
      </c>
      <c r="T1783" s="6">
        <v>188522</v>
      </c>
      <c r="U1783" s="6" t="s">
        <v>4851</v>
      </c>
      <c r="V1783" s="6" t="s">
        <v>4852</v>
      </c>
      <c r="W1783" s="6"/>
      <c r="X1783" s="6"/>
      <c r="Y1783" s="6"/>
      <c r="Z1783" t="s">
        <v>4848</v>
      </c>
    </row>
    <row r="1784" spans="1:26">
      <c r="A1784" s="1">
        <v>44303</v>
      </c>
      <c r="B1784" s="2">
        <v>202104171418</v>
      </c>
      <c r="C1784" t="s">
        <v>18</v>
      </c>
      <c r="D1784" t="s">
        <v>5568</v>
      </c>
      <c r="E1784" t="s">
        <v>4859</v>
      </c>
      <c r="F1784" t="s">
        <v>19</v>
      </c>
      <c r="G1784" t="s">
        <v>1940</v>
      </c>
      <c r="H1784" s="3">
        <v>4714781021463</v>
      </c>
      <c r="I1784" t="s">
        <v>1301</v>
      </c>
      <c r="J1784" t="s">
        <v>425</v>
      </c>
      <c r="K1784">
        <v>3</v>
      </c>
      <c r="L1784">
        <v>360</v>
      </c>
      <c r="N1784" t="s">
        <v>3102</v>
      </c>
      <c r="P1784" s="6">
        <v>1009</v>
      </c>
      <c r="Q1784" s="6" t="s">
        <v>1940</v>
      </c>
      <c r="R1784" s="6" t="s">
        <v>1048</v>
      </c>
      <c r="T1784" s="6"/>
      <c r="U1784" s="6"/>
      <c r="V1784" s="6"/>
      <c r="W1784" s="6">
        <v>220</v>
      </c>
      <c r="X1784" s="6" t="s">
        <v>4860</v>
      </c>
      <c r="Y1784" s="6"/>
      <c r="Z1784" t="s">
        <v>4857</v>
      </c>
    </row>
    <row r="1785" spans="1:26">
      <c r="A1785" s="1">
        <v>44303</v>
      </c>
      <c r="B1785" s="2">
        <v>202104171418</v>
      </c>
      <c r="C1785" t="s">
        <v>18</v>
      </c>
      <c r="D1785" t="s">
        <v>5568</v>
      </c>
      <c r="E1785" t="s">
        <v>4859</v>
      </c>
      <c r="F1785" t="s">
        <v>19</v>
      </c>
      <c r="G1785" t="s">
        <v>1940</v>
      </c>
      <c r="H1785" s="3">
        <v>4714781020510</v>
      </c>
      <c r="I1785" t="s">
        <v>1467</v>
      </c>
      <c r="J1785" t="s">
        <v>425</v>
      </c>
      <c r="K1785">
        <v>1</v>
      </c>
      <c r="L1785">
        <v>299</v>
      </c>
      <c r="N1785" t="s">
        <v>1902</v>
      </c>
      <c r="P1785" s="6">
        <v>1009</v>
      </c>
      <c r="Q1785" s="6" t="s">
        <v>1940</v>
      </c>
      <c r="R1785" s="6" t="s">
        <v>1048</v>
      </c>
      <c r="T1785" s="6"/>
      <c r="U1785" s="6"/>
      <c r="V1785" s="6"/>
      <c r="W1785" s="6">
        <v>220</v>
      </c>
      <c r="X1785" s="6" t="s">
        <v>4860</v>
      </c>
      <c r="Y1785" s="6"/>
      <c r="Z1785" t="s">
        <v>4857</v>
      </c>
    </row>
    <row r="1786" spans="1:26">
      <c r="A1786" s="1">
        <v>44303</v>
      </c>
      <c r="B1786" s="2">
        <v>202104171418</v>
      </c>
      <c r="C1786" t="s">
        <v>18</v>
      </c>
      <c r="D1786" t="s">
        <v>5568</v>
      </c>
      <c r="E1786" t="s">
        <v>4859</v>
      </c>
      <c r="F1786" t="s">
        <v>19</v>
      </c>
      <c r="G1786" t="s">
        <v>1940</v>
      </c>
      <c r="H1786" s="3">
        <v>4714781020848</v>
      </c>
      <c r="I1786" t="s">
        <v>1300</v>
      </c>
      <c r="J1786" t="s">
        <v>425</v>
      </c>
      <c r="K1786">
        <v>1</v>
      </c>
      <c r="L1786">
        <v>350</v>
      </c>
      <c r="N1786" t="s">
        <v>1821</v>
      </c>
      <c r="P1786" s="6">
        <v>1009</v>
      </c>
      <c r="Q1786" s="6" t="s">
        <v>1940</v>
      </c>
      <c r="R1786" s="6" t="s">
        <v>1048</v>
      </c>
      <c r="T1786" s="6"/>
      <c r="U1786" s="6"/>
      <c r="V1786" s="6"/>
      <c r="W1786" s="6">
        <v>220</v>
      </c>
      <c r="X1786" s="6" t="s">
        <v>4860</v>
      </c>
      <c r="Y1786" s="6"/>
      <c r="Z1786" t="s">
        <v>4857</v>
      </c>
    </row>
    <row r="1787" spans="1:26">
      <c r="A1787" s="1">
        <v>44303</v>
      </c>
      <c r="B1787" s="2">
        <v>202104171418</v>
      </c>
      <c r="C1787" t="s">
        <v>18</v>
      </c>
      <c r="D1787" t="s">
        <v>5568</v>
      </c>
      <c r="E1787" t="s">
        <v>4859</v>
      </c>
      <c r="F1787" t="s">
        <v>19</v>
      </c>
      <c r="G1787" t="s">
        <v>1940</v>
      </c>
      <c r="H1787" s="3" t="s">
        <v>1740</v>
      </c>
      <c r="J1787" t="s">
        <v>425</v>
      </c>
      <c r="K1787">
        <v>1</v>
      </c>
      <c r="L1787">
        <v>0</v>
      </c>
      <c r="N1787" t="s">
        <v>1741</v>
      </c>
      <c r="P1787" s="6">
        <v>1009</v>
      </c>
      <c r="Q1787" s="6" t="s">
        <v>1940</v>
      </c>
      <c r="R1787" s="6" t="s">
        <v>1048</v>
      </c>
      <c r="T1787" s="6"/>
      <c r="U1787" s="6"/>
      <c r="V1787" s="6"/>
      <c r="W1787" s="6">
        <v>220</v>
      </c>
      <c r="X1787" s="6" t="s">
        <v>4860</v>
      </c>
      <c r="Y1787" s="6"/>
      <c r="Z1787" t="s">
        <v>4857</v>
      </c>
    </row>
    <row r="1788" spans="1:26">
      <c r="A1788" s="1">
        <v>44303</v>
      </c>
      <c r="B1788" s="2">
        <v>202104171419</v>
      </c>
      <c r="C1788" t="s">
        <v>18</v>
      </c>
      <c r="D1788" t="s">
        <v>5569</v>
      </c>
      <c r="E1788" t="s">
        <v>4864</v>
      </c>
      <c r="F1788" t="s">
        <v>19</v>
      </c>
      <c r="G1788" t="s">
        <v>1476</v>
      </c>
      <c r="H1788" s="3" t="s">
        <v>25</v>
      </c>
      <c r="I1788" t="s">
        <v>1301</v>
      </c>
      <c r="J1788" t="s">
        <v>1475</v>
      </c>
      <c r="K1788">
        <v>1</v>
      </c>
      <c r="L1788">
        <v>296</v>
      </c>
      <c r="N1788" t="s">
        <v>26</v>
      </c>
      <c r="P1788" s="6">
        <v>1395</v>
      </c>
      <c r="Q1788" s="6" t="s">
        <v>1476</v>
      </c>
      <c r="R1788" s="6" t="s">
        <v>1477</v>
      </c>
      <c r="T1788" s="6">
        <v>150985</v>
      </c>
      <c r="U1788" s="6" t="s">
        <v>2452</v>
      </c>
      <c r="V1788" s="6" t="s">
        <v>2453</v>
      </c>
      <c r="W1788" s="6"/>
      <c r="X1788" s="6"/>
      <c r="Y1788" s="6"/>
      <c r="Z1788" t="s">
        <v>4862</v>
      </c>
    </row>
    <row r="1789" spans="1:26">
      <c r="A1789" s="1">
        <v>44303</v>
      </c>
      <c r="B1789" s="2">
        <v>202104171419</v>
      </c>
      <c r="C1789" t="s">
        <v>18</v>
      </c>
      <c r="D1789" t="s">
        <v>5569</v>
      </c>
      <c r="E1789" t="s">
        <v>4864</v>
      </c>
      <c r="F1789" t="s">
        <v>19</v>
      </c>
      <c r="G1789" t="s">
        <v>1476</v>
      </c>
      <c r="H1789" s="3" t="s">
        <v>27</v>
      </c>
      <c r="I1789" t="s">
        <v>1885</v>
      </c>
      <c r="J1789" t="s">
        <v>1475</v>
      </c>
      <c r="K1789">
        <v>1</v>
      </c>
      <c r="L1789">
        <v>296</v>
      </c>
      <c r="N1789" t="s">
        <v>28</v>
      </c>
      <c r="P1789" s="6">
        <v>1395</v>
      </c>
      <c r="Q1789" s="6" t="s">
        <v>1476</v>
      </c>
      <c r="R1789" s="6" t="s">
        <v>1477</v>
      </c>
      <c r="T1789" s="6">
        <v>150985</v>
      </c>
      <c r="U1789" s="6" t="s">
        <v>2452</v>
      </c>
      <c r="V1789" s="6" t="s">
        <v>2453</v>
      </c>
      <c r="W1789" s="6"/>
      <c r="X1789" s="6"/>
      <c r="Y1789" s="6"/>
      <c r="Z1789" t="s">
        <v>4862</v>
      </c>
    </row>
    <row r="1790" spans="1:26">
      <c r="A1790" s="1">
        <v>44303</v>
      </c>
      <c r="B1790" s="2">
        <v>202104171419</v>
      </c>
      <c r="C1790" t="s">
        <v>18</v>
      </c>
      <c r="D1790" t="s">
        <v>5569</v>
      </c>
      <c r="E1790" t="s">
        <v>4864</v>
      </c>
      <c r="F1790" t="s">
        <v>19</v>
      </c>
      <c r="G1790" t="s">
        <v>1476</v>
      </c>
      <c r="H1790" s="3" t="s">
        <v>23</v>
      </c>
      <c r="I1790" t="s">
        <v>1230</v>
      </c>
      <c r="J1790" t="s">
        <v>1475</v>
      </c>
      <c r="K1790">
        <v>1</v>
      </c>
      <c r="L1790">
        <v>296</v>
      </c>
      <c r="N1790" t="s">
        <v>24</v>
      </c>
      <c r="P1790" s="6">
        <v>1395</v>
      </c>
      <c r="Q1790" s="6" t="s">
        <v>1476</v>
      </c>
      <c r="R1790" s="6" t="s">
        <v>1477</v>
      </c>
      <c r="T1790" s="6">
        <v>150985</v>
      </c>
      <c r="U1790" s="6" t="s">
        <v>2452</v>
      </c>
      <c r="V1790" s="6" t="s">
        <v>2453</v>
      </c>
      <c r="W1790" s="6"/>
      <c r="X1790" s="6"/>
      <c r="Y1790" s="6"/>
      <c r="Z1790" t="s">
        <v>4862</v>
      </c>
    </row>
    <row r="1791" spans="1:26">
      <c r="A1791" s="1">
        <v>44303</v>
      </c>
      <c r="B1791" s="2">
        <v>202104171419</v>
      </c>
      <c r="C1791" t="s">
        <v>18</v>
      </c>
      <c r="D1791" t="s">
        <v>5569</v>
      </c>
      <c r="E1791" t="s">
        <v>4864</v>
      </c>
      <c r="F1791" t="s">
        <v>19</v>
      </c>
      <c r="G1791" t="s">
        <v>1476</v>
      </c>
      <c r="H1791" s="3">
        <v>4714781020282</v>
      </c>
      <c r="I1791" t="s">
        <v>2424</v>
      </c>
      <c r="J1791" t="s">
        <v>425</v>
      </c>
      <c r="K1791">
        <v>1</v>
      </c>
      <c r="L1791">
        <v>299</v>
      </c>
      <c r="N1791" t="s">
        <v>1913</v>
      </c>
      <c r="P1791" s="6">
        <v>1395</v>
      </c>
      <c r="Q1791" s="6" t="s">
        <v>1476</v>
      </c>
      <c r="R1791" s="6" t="s">
        <v>1477</v>
      </c>
      <c r="T1791" s="6">
        <v>150985</v>
      </c>
      <c r="U1791" s="6" t="s">
        <v>2452</v>
      </c>
      <c r="V1791" s="6" t="s">
        <v>2453</v>
      </c>
      <c r="W1791" s="6"/>
      <c r="X1791" s="6"/>
      <c r="Y1791" s="6"/>
      <c r="Z1791" t="s">
        <v>4862</v>
      </c>
    </row>
    <row r="1792" spans="1:26">
      <c r="A1792" s="1">
        <v>44303</v>
      </c>
      <c r="B1792" s="2">
        <v>202104171419</v>
      </c>
      <c r="C1792" t="s">
        <v>18</v>
      </c>
      <c r="D1792" t="s">
        <v>5569</v>
      </c>
      <c r="E1792" t="s">
        <v>4864</v>
      </c>
      <c r="F1792" t="s">
        <v>19</v>
      </c>
      <c r="G1792" t="s">
        <v>1476</v>
      </c>
      <c r="H1792" s="3">
        <v>4714781021234</v>
      </c>
      <c r="I1792" t="s">
        <v>1385</v>
      </c>
      <c r="J1792" t="s">
        <v>425</v>
      </c>
      <c r="K1792">
        <v>1</v>
      </c>
      <c r="L1792">
        <v>59</v>
      </c>
      <c r="N1792" t="s">
        <v>2412</v>
      </c>
      <c r="P1792" s="6">
        <v>1395</v>
      </c>
      <c r="Q1792" s="6" t="s">
        <v>1476</v>
      </c>
      <c r="R1792" s="6" t="s">
        <v>1477</v>
      </c>
      <c r="T1792" s="6">
        <v>150985</v>
      </c>
      <c r="U1792" s="6" t="s">
        <v>2452</v>
      </c>
      <c r="V1792" s="6" t="s">
        <v>2453</v>
      </c>
      <c r="W1792" s="6"/>
      <c r="X1792" s="6"/>
      <c r="Y1792" s="6"/>
      <c r="Z1792" t="s">
        <v>4862</v>
      </c>
    </row>
    <row r="1793" spans="1:26">
      <c r="A1793" s="1">
        <v>44303</v>
      </c>
      <c r="B1793" s="2">
        <v>202104171419</v>
      </c>
      <c r="C1793" t="s">
        <v>18</v>
      </c>
      <c r="D1793" t="s">
        <v>5569</v>
      </c>
      <c r="E1793" t="s">
        <v>4864</v>
      </c>
      <c r="F1793" t="s">
        <v>19</v>
      </c>
      <c r="G1793" t="s">
        <v>1476</v>
      </c>
      <c r="H1793" s="3">
        <v>4714781021029</v>
      </c>
      <c r="I1793" t="s">
        <v>1308</v>
      </c>
      <c r="J1793" t="s">
        <v>425</v>
      </c>
      <c r="K1793">
        <v>1</v>
      </c>
      <c r="L1793">
        <v>149</v>
      </c>
      <c r="N1793" t="s">
        <v>1505</v>
      </c>
      <c r="P1793" s="6">
        <v>1395</v>
      </c>
      <c r="Q1793" s="6" t="s">
        <v>1476</v>
      </c>
      <c r="R1793" s="6" t="s">
        <v>1477</v>
      </c>
      <c r="T1793" s="6">
        <v>150985</v>
      </c>
      <c r="U1793" s="6" t="s">
        <v>2452</v>
      </c>
      <c r="V1793" s="6" t="s">
        <v>2453</v>
      </c>
      <c r="W1793" s="6"/>
      <c r="X1793" s="6"/>
      <c r="Y1793" s="6"/>
      <c r="Z1793" t="s">
        <v>4862</v>
      </c>
    </row>
    <row r="1794" spans="1:26">
      <c r="A1794" s="1">
        <v>44303</v>
      </c>
      <c r="B1794" s="2">
        <v>202104171419</v>
      </c>
      <c r="C1794" t="s">
        <v>18</v>
      </c>
      <c r="D1794" t="s">
        <v>5569</v>
      </c>
      <c r="E1794" t="s">
        <v>4864</v>
      </c>
      <c r="F1794" t="s">
        <v>19</v>
      </c>
      <c r="G1794" t="s">
        <v>1476</v>
      </c>
      <c r="H1794" s="3" t="s">
        <v>1887</v>
      </c>
      <c r="J1794" t="s">
        <v>425</v>
      </c>
      <c r="K1794">
        <v>1</v>
      </c>
      <c r="L1794">
        <v>0</v>
      </c>
      <c r="N1794" t="s">
        <v>1888</v>
      </c>
      <c r="P1794" s="6">
        <v>1395</v>
      </c>
      <c r="Q1794" s="6" t="s">
        <v>1476</v>
      </c>
      <c r="R1794" s="6" t="s">
        <v>1477</v>
      </c>
      <c r="T1794" s="6">
        <v>150985</v>
      </c>
      <c r="U1794" s="6" t="s">
        <v>2452</v>
      </c>
      <c r="V1794" s="6" t="s">
        <v>2453</v>
      </c>
      <c r="W1794" s="6"/>
      <c r="X1794" s="6"/>
      <c r="Y1794" s="6"/>
      <c r="Z1794" t="s">
        <v>4862</v>
      </c>
    </row>
    <row r="1795" spans="1:26">
      <c r="A1795" s="1">
        <v>44304</v>
      </c>
      <c r="B1795" s="2">
        <v>202104181420</v>
      </c>
      <c r="C1795" t="s">
        <v>18</v>
      </c>
      <c r="D1795" t="s">
        <v>5570</v>
      </c>
      <c r="E1795" t="s">
        <v>4868</v>
      </c>
      <c r="F1795" t="s">
        <v>19</v>
      </c>
      <c r="G1795" t="s">
        <v>1940</v>
      </c>
      <c r="H1795" s="3">
        <v>4714781021005</v>
      </c>
      <c r="I1795" t="s">
        <v>1385</v>
      </c>
      <c r="J1795" t="s">
        <v>1475</v>
      </c>
      <c r="K1795">
        <v>3</v>
      </c>
      <c r="L1795">
        <v>379</v>
      </c>
      <c r="N1795" t="s">
        <v>167</v>
      </c>
      <c r="P1795" s="6">
        <v>1137</v>
      </c>
      <c r="Q1795" s="6" t="s">
        <v>1940</v>
      </c>
      <c r="R1795" s="6" t="s">
        <v>1495</v>
      </c>
      <c r="T1795" s="6"/>
      <c r="U1795" s="6"/>
      <c r="V1795" s="6"/>
      <c r="W1795" s="6">
        <v>300</v>
      </c>
      <c r="X1795" s="6" t="s">
        <v>4869</v>
      </c>
      <c r="Y1795" s="6"/>
      <c r="Z1795" t="s">
        <v>4866</v>
      </c>
    </row>
    <row r="1796" spans="1:26">
      <c r="A1796" s="1">
        <v>44304</v>
      </c>
      <c r="B1796" s="2">
        <v>202104181420</v>
      </c>
      <c r="C1796" t="s">
        <v>18</v>
      </c>
      <c r="D1796" t="s">
        <v>5570</v>
      </c>
      <c r="E1796" t="s">
        <v>4868</v>
      </c>
      <c r="F1796" t="s">
        <v>19</v>
      </c>
      <c r="G1796" t="s">
        <v>1940</v>
      </c>
      <c r="H1796" s="3">
        <v>4714781021012</v>
      </c>
      <c r="I1796" t="s">
        <v>1308</v>
      </c>
      <c r="J1796" t="s">
        <v>1475</v>
      </c>
      <c r="K1796">
        <v>3</v>
      </c>
      <c r="L1796">
        <v>379</v>
      </c>
      <c r="N1796" t="s">
        <v>168</v>
      </c>
      <c r="P1796" s="6">
        <v>1137</v>
      </c>
      <c r="Q1796" s="6" t="s">
        <v>1940</v>
      </c>
      <c r="R1796" s="6" t="s">
        <v>1495</v>
      </c>
      <c r="T1796" s="6"/>
      <c r="U1796" s="6"/>
      <c r="V1796" s="6"/>
      <c r="W1796" s="6">
        <v>300</v>
      </c>
      <c r="X1796" s="6" t="s">
        <v>4869</v>
      </c>
      <c r="Y1796" s="6"/>
      <c r="Z1796" t="s">
        <v>4866</v>
      </c>
    </row>
    <row r="1797" spans="1:26">
      <c r="A1797" s="1">
        <v>44304</v>
      </c>
      <c r="B1797" s="2">
        <v>202104181420</v>
      </c>
      <c r="C1797" t="s">
        <v>18</v>
      </c>
      <c r="D1797" t="s">
        <v>5570</v>
      </c>
      <c r="E1797" t="s">
        <v>4868</v>
      </c>
      <c r="F1797" t="s">
        <v>19</v>
      </c>
      <c r="G1797" t="s">
        <v>1940</v>
      </c>
      <c r="H1797" s="3">
        <v>4714781021029</v>
      </c>
      <c r="I1797" t="s">
        <v>1308</v>
      </c>
      <c r="J1797" t="s">
        <v>1475</v>
      </c>
      <c r="K1797">
        <v>3</v>
      </c>
      <c r="L1797">
        <v>379</v>
      </c>
      <c r="N1797" t="s">
        <v>169</v>
      </c>
      <c r="P1797" s="6">
        <v>1137</v>
      </c>
      <c r="Q1797" s="6" t="s">
        <v>1940</v>
      </c>
      <c r="R1797" s="6" t="s">
        <v>1495</v>
      </c>
      <c r="T1797" s="6"/>
      <c r="U1797" s="6"/>
      <c r="V1797" s="6"/>
      <c r="W1797" s="6">
        <v>300</v>
      </c>
      <c r="X1797" s="6" t="s">
        <v>4869</v>
      </c>
      <c r="Y1797" s="6"/>
      <c r="Z1797" t="s">
        <v>4866</v>
      </c>
    </row>
    <row r="1798" spans="1:26">
      <c r="A1798" s="1">
        <v>44304</v>
      </c>
      <c r="B1798" s="2">
        <v>202104181420</v>
      </c>
      <c r="C1798" t="s">
        <v>18</v>
      </c>
      <c r="D1798" t="s">
        <v>5570</v>
      </c>
      <c r="E1798" t="s">
        <v>4868</v>
      </c>
      <c r="F1798" t="s">
        <v>19</v>
      </c>
      <c r="G1798" t="s">
        <v>1940</v>
      </c>
      <c r="H1798" s="3" t="s">
        <v>1887</v>
      </c>
      <c r="J1798" t="s">
        <v>425</v>
      </c>
      <c r="K1798">
        <v>1</v>
      </c>
      <c r="L1798">
        <v>0</v>
      </c>
      <c r="N1798" t="s">
        <v>1888</v>
      </c>
      <c r="P1798" s="6">
        <v>1137</v>
      </c>
      <c r="Q1798" s="6" t="s">
        <v>1940</v>
      </c>
      <c r="R1798" s="6" t="s">
        <v>1495</v>
      </c>
      <c r="T1798" s="6"/>
      <c r="U1798" s="6"/>
      <c r="V1798" s="6"/>
      <c r="W1798" s="6">
        <v>300</v>
      </c>
      <c r="X1798" s="6" t="s">
        <v>4869</v>
      </c>
      <c r="Y1798" s="6"/>
      <c r="Z1798" t="s">
        <v>4866</v>
      </c>
    </row>
    <row r="1799" spans="1:26">
      <c r="A1799" s="1">
        <v>44304</v>
      </c>
      <c r="B1799" s="2">
        <v>202104181421</v>
      </c>
      <c r="C1799" t="s">
        <v>18</v>
      </c>
      <c r="D1799" t="s">
        <v>5571</v>
      </c>
      <c r="E1799" t="s">
        <v>4873</v>
      </c>
      <c r="F1799" t="s">
        <v>19</v>
      </c>
      <c r="G1799" t="s">
        <v>1476</v>
      </c>
      <c r="H1799" s="3">
        <v>4714781020541</v>
      </c>
      <c r="I1799" t="s">
        <v>1169</v>
      </c>
      <c r="J1799" t="s">
        <v>425</v>
      </c>
      <c r="K1799">
        <v>1</v>
      </c>
      <c r="L1799">
        <v>300</v>
      </c>
      <c r="N1799" t="s">
        <v>1493</v>
      </c>
      <c r="P1799" s="6">
        <v>365</v>
      </c>
      <c r="Q1799" s="6" t="s">
        <v>1476</v>
      </c>
      <c r="R1799" s="6" t="s">
        <v>1477</v>
      </c>
      <c r="T1799" s="6">
        <v>978558</v>
      </c>
      <c r="U1799" s="6" t="s">
        <v>4874</v>
      </c>
      <c r="V1799" s="6" t="s">
        <v>4875</v>
      </c>
      <c r="W1799" s="6"/>
      <c r="X1799" s="6"/>
      <c r="Y1799" s="6"/>
      <c r="Z1799" t="s">
        <v>4871</v>
      </c>
    </row>
    <row r="1800" spans="1:26">
      <c r="A1800" s="1">
        <v>44304</v>
      </c>
      <c r="B1800" s="2">
        <v>202104181421</v>
      </c>
      <c r="C1800" t="s">
        <v>18</v>
      </c>
      <c r="D1800" t="s">
        <v>5571</v>
      </c>
      <c r="E1800" t="s">
        <v>4873</v>
      </c>
      <c r="F1800" t="s">
        <v>19</v>
      </c>
      <c r="G1800" t="s">
        <v>1476</v>
      </c>
      <c r="H1800" s="3" t="s">
        <v>1474</v>
      </c>
      <c r="J1800" t="s">
        <v>1475</v>
      </c>
      <c r="K1800">
        <v>1</v>
      </c>
      <c r="L1800">
        <v>65</v>
      </c>
      <c r="P1800" s="6"/>
      <c r="Q1800" s="6"/>
      <c r="R1800" s="6"/>
      <c r="T1800" s="6"/>
      <c r="U1800" s="6"/>
      <c r="V1800" s="6"/>
      <c r="W1800" s="6"/>
      <c r="X1800" s="6"/>
      <c r="Y1800" s="6"/>
      <c r="Z1800"/>
    </row>
    <row r="1801" spans="1:26">
      <c r="A1801" s="1">
        <v>44304</v>
      </c>
      <c r="B1801" s="2">
        <v>202104181422</v>
      </c>
      <c r="C1801" t="s">
        <v>18</v>
      </c>
      <c r="D1801" t="s">
        <v>5572</v>
      </c>
      <c r="E1801" t="s">
        <v>4879</v>
      </c>
      <c r="F1801" t="s">
        <v>19</v>
      </c>
      <c r="G1801" t="s">
        <v>1476</v>
      </c>
      <c r="H1801" s="3">
        <v>4714781024730</v>
      </c>
      <c r="I1801" t="s">
        <v>1885</v>
      </c>
      <c r="J1801" t="s">
        <v>425</v>
      </c>
      <c r="K1801">
        <v>1</v>
      </c>
      <c r="L1801">
        <v>299</v>
      </c>
      <c r="N1801" t="s">
        <v>1500</v>
      </c>
      <c r="P1801" s="6">
        <v>364</v>
      </c>
      <c r="Q1801" s="6" t="s">
        <v>1476</v>
      </c>
      <c r="R1801" s="6" t="s">
        <v>1477</v>
      </c>
      <c r="T1801" s="6">
        <v>895710</v>
      </c>
      <c r="U1801" s="6" t="s">
        <v>4880</v>
      </c>
      <c r="V1801" s="6" t="s">
        <v>4881</v>
      </c>
      <c r="W1801" s="6"/>
      <c r="X1801" s="6"/>
      <c r="Y1801" s="6"/>
      <c r="Z1801" t="s">
        <v>4877</v>
      </c>
    </row>
    <row r="1802" spans="1:26">
      <c r="A1802" s="1">
        <v>44304</v>
      </c>
      <c r="B1802" s="2">
        <v>202104181422</v>
      </c>
      <c r="C1802" t="s">
        <v>18</v>
      </c>
      <c r="D1802" t="s">
        <v>5572</v>
      </c>
      <c r="E1802" t="s">
        <v>4879</v>
      </c>
      <c r="F1802" t="s">
        <v>19</v>
      </c>
      <c r="G1802" t="s">
        <v>1476</v>
      </c>
      <c r="H1802" s="3" t="s">
        <v>1474</v>
      </c>
      <c r="J1802" t="s">
        <v>1475</v>
      </c>
      <c r="K1802">
        <v>1</v>
      </c>
      <c r="L1802">
        <v>65</v>
      </c>
      <c r="P1802" s="6"/>
      <c r="Q1802" s="6"/>
      <c r="R1802" s="6"/>
      <c r="T1802" s="6"/>
      <c r="U1802" s="6"/>
      <c r="V1802" s="6"/>
      <c r="W1802" s="6"/>
      <c r="X1802" s="6"/>
      <c r="Y1802" s="6"/>
      <c r="Z1802"/>
    </row>
    <row r="1803" spans="1:26">
      <c r="A1803" s="1">
        <v>44304</v>
      </c>
      <c r="B1803" s="2">
        <v>202104181423</v>
      </c>
      <c r="C1803" t="s">
        <v>18</v>
      </c>
      <c r="D1803" t="s">
        <v>5573</v>
      </c>
      <c r="E1803" t="s">
        <v>4885</v>
      </c>
      <c r="F1803" t="s">
        <v>19</v>
      </c>
      <c r="G1803" t="s">
        <v>1476</v>
      </c>
      <c r="H1803" s="3">
        <v>4714781021227</v>
      </c>
      <c r="I1803" t="s">
        <v>859</v>
      </c>
      <c r="J1803" t="s">
        <v>1475</v>
      </c>
      <c r="K1803">
        <v>3</v>
      </c>
      <c r="L1803">
        <v>180</v>
      </c>
      <c r="N1803" t="s">
        <v>862</v>
      </c>
      <c r="P1803" s="6">
        <v>1040</v>
      </c>
      <c r="Q1803" s="6" t="s">
        <v>1476</v>
      </c>
      <c r="R1803" s="6" t="s">
        <v>1477</v>
      </c>
      <c r="T1803" s="6">
        <v>198529</v>
      </c>
      <c r="U1803" s="6" t="s">
        <v>4886</v>
      </c>
      <c r="V1803" s="6" t="s">
        <v>4887</v>
      </c>
      <c r="W1803" s="6"/>
      <c r="X1803" s="6"/>
      <c r="Y1803" s="6"/>
      <c r="Z1803" t="s">
        <v>4883</v>
      </c>
    </row>
    <row r="1804" spans="1:26">
      <c r="A1804" s="1">
        <v>44304</v>
      </c>
      <c r="B1804" s="2">
        <v>202104181423</v>
      </c>
      <c r="C1804" t="s">
        <v>18</v>
      </c>
      <c r="D1804" t="s">
        <v>5573</v>
      </c>
      <c r="E1804" t="s">
        <v>4885</v>
      </c>
      <c r="F1804" t="s">
        <v>19</v>
      </c>
      <c r="G1804" t="s">
        <v>1476</v>
      </c>
      <c r="H1804" s="3">
        <v>4714781021234</v>
      </c>
      <c r="I1804" t="s">
        <v>1385</v>
      </c>
      <c r="J1804" t="s">
        <v>1475</v>
      </c>
      <c r="K1804">
        <v>3</v>
      </c>
      <c r="L1804">
        <v>180</v>
      </c>
      <c r="N1804" t="s">
        <v>864</v>
      </c>
      <c r="P1804" s="6">
        <v>1040</v>
      </c>
      <c r="Q1804" s="6" t="s">
        <v>1476</v>
      </c>
      <c r="R1804" s="6" t="s">
        <v>1477</v>
      </c>
      <c r="T1804" s="6">
        <v>198529</v>
      </c>
      <c r="U1804" s="6" t="s">
        <v>4886</v>
      </c>
      <c r="V1804" s="6" t="s">
        <v>4887</v>
      </c>
      <c r="W1804" s="6"/>
      <c r="X1804" s="6"/>
      <c r="Y1804" s="6"/>
      <c r="Z1804" t="s">
        <v>4883</v>
      </c>
    </row>
    <row r="1805" spans="1:26">
      <c r="A1805" s="1">
        <v>44304</v>
      </c>
      <c r="B1805" s="2">
        <v>202104181423</v>
      </c>
      <c r="C1805" t="s">
        <v>18</v>
      </c>
      <c r="D1805" t="s">
        <v>5573</v>
      </c>
      <c r="E1805" t="s">
        <v>4885</v>
      </c>
      <c r="F1805" t="s">
        <v>19</v>
      </c>
      <c r="G1805" t="s">
        <v>1476</v>
      </c>
      <c r="H1805" s="3">
        <v>4714781021241</v>
      </c>
      <c r="I1805" t="s">
        <v>859</v>
      </c>
      <c r="J1805" t="s">
        <v>1475</v>
      </c>
      <c r="K1805">
        <v>3</v>
      </c>
      <c r="L1805">
        <v>182</v>
      </c>
      <c r="N1805" t="s">
        <v>867</v>
      </c>
      <c r="P1805" s="6">
        <v>1040</v>
      </c>
      <c r="Q1805" s="6" t="s">
        <v>1476</v>
      </c>
      <c r="R1805" s="6" t="s">
        <v>1477</v>
      </c>
      <c r="T1805" s="6">
        <v>198529</v>
      </c>
      <c r="U1805" s="6" t="s">
        <v>4886</v>
      </c>
      <c r="V1805" s="6" t="s">
        <v>4887</v>
      </c>
      <c r="W1805" s="6"/>
      <c r="X1805" s="6"/>
      <c r="Y1805" s="6"/>
      <c r="Z1805" t="s">
        <v>4883</v>
      </c>
    </row>
    <row r="1806" spans="1:26">
      <c r="A1806" s="1">
        <v>44304</v>
      </c>
      <c r="B1806" s="2">
        <v>202104181423</v>
      </c>
      <c r="C1806" t="s">
        <v>18</v>
      </c>
      <c r="D1806" t="s">
        <v>5573</v>
      </c>
      <c r="E1806" t="s">
        <v>4885</v>
      </c>
      <c r="F1806" t="s">
        <v>19</v>
      </c>
      <c r="G1806" t="s">
        <v>1476</v>
      </c>
      <c r="H1806" s="3">
        <v>4714781021005</v>
      </c>
      <c r="I1806" t="s">
        <v>1385</v>
      </c>
      <c r="J1806" t="s">
        <v>1475</v>
      </c>
      <c r="K1806">
        <v>1</v>
      </c>
      <c r="L1806">
        <v>133</v>
      </c>
      <c r="N1806" t="s">
        <v>167</v>
      </c>
      <c r="P1806" s="6">
        <v>1040</v>
      </c>
      <c r="Q1806" s="6" t="s">
        <v>1476</v>
      </c>
      <c r="R1806" s="6" t="s">
        <v>1477</v>
      </c>
      <c r="T1806" s="6">
        <v>198529</v>
      </c>
      <c r="U1806" s="6" t="s">
        <v>4886</v>
      </c>
      <c r="V1806" s="6" t="s">
        <v>4887</v>
      </c>
      <c r="W1806" s="6"/>
      <c r="X1806" s="6"/>
      <c r="Y1806" s="6"/>
      <c r="Z1806" t="s">
        <v>4883</v>
      </c>
    </row>
    <row r="1807" spans="1:26">
      <c r="A1807" s="1">
        <v>44304</v>
      </c>
      <c r="B1807" s="2">
        <v>202104181423</v>
      </c>
      <c r="C1807" t="s">
        <v>18</v>
      </c>
      <c r="D1807" t="s">
        <v>5573</v>
      </c>
      <c r="E1807" t="s">
        <v>4885</v>
      </c>
      <c r="F1807" t="s">
        <v>19</v>
      </c>
      <c r="G1807" t="s">
        <v>1476</v>
      </c>
      <c r="H1807" s="3">
        <v>4714781021012</v>
      </c>
      <c r="I1807" t="s">
        <v>1308</v>
      </c>
      <c r="J1807" t="s">
        <v>1475</v>
      </c>
      <c r="K1807">
        <v>1</v>
      </c>
      <c r="L1807">
        <v>133</v>
      </c>
      <c r="N1807" t="s">
        <v>168</v>
      </c>
      <c r="P1807" s="6">
        <v>1040</v>
      </c>
      <c r="Q1807" s="6" t="s">
        <v>1476</v>
      </c>
      <c r="R1807" s="6" t="s">
        <v>1477</v>
      </c>
      <c r="T1807" s="6">
        <v>198529</v>
      </c>
      <c r="U1807" s="6" t="s">
        <v>4886</v>
      </c>
      <c r="V1807" s="6" t="s">
        <v>4887</v>
      </c>
      <c r="W1807" s="6"/>
      <c r="X1807" s="6"/>
      <c r="Y1807" s="6"/>
      <c r="Z1807" t="s">
        <v>4883</v>
      </c>
    </row>
    <row r="1808" spans="1:26">
      <c r="A1808" s="1">
        <v>44304</v>
      </c>
      <c r="B1808" s="2">
        <v>202104181423</v>
      </c>
      <c r="C1808" t="s">
        <v>18</v>
      </c>
      <c r="D1808" t="s">
        <v>5573</v>
      </c>
      <c r="E1808" t="s">
        <v>4885</v>
      </c>
      <c r="F1808" t="s">
        <v>19</v>
      </c>
      <c r="G1808" t="s">
        <v>1476</v>
      </c>
      <c r="H1808" s="3">
        <v>4714781021029</v>
      </c>
      <c r="I1808" t="s">
        <v>1308</v>
      </c>
      <c r="J1808" t="s">
        <v>1475</v>
      </c>
      <c r="K1808">
        <v>1</v>
      </c>
      <c r="L1808">
        <v>133</v>
      </c>
      <c r="N1808" t="s">
        <v>169</v>
      </c>
      <c r="P1808" s="6">
        <v>1040</v>
      </c>
      <c r="Q1808" s="6" t="s">
        <v>1476</v>
      </c>
      <c r="R1808" s="6" t="s">
        <v>1477</v>
      </c>
      <c r="T1808" s="6">
        <v>198529</v>
      </c>
      <c r="U1808" s="6" t="s">
        <v>4886</v>
      </c>
      <c r="V1808" s="6" t="s">
        <v>4887</v>
      </c>
      <c r="W1808" s="6"/>
      <c r="X1808" s="6"/>
      <c r="Y1808" s="6"/>
      <c r="Z1808" t="s">
        <v>4883</v>
      </c>
    </row>
    <row r="1809" spans="1:26">
      <c r="A1809" s="1">
        <v>44304</v>
      </c>
      <c r="B1809" s="2">
        <v>202104181423</v>
      </c>
      <c r="C1809" t="s">
        <v>18</v>
      </c>
      <c r="D1809" t="s">
        <v>5573</v>
      </c>
      <c r="E1809" t="s">
        <v>4885</v>
      </c>
      <c r="F1809" t="s">
        <v>19</v>
      </c>
      <c r="G1809" t="s">
        <v>1476</v>
      </c>
      <c r="H1809" s="3">
        <v>4714781021401</v>
      </c>
      <c r="I1809" t="s">
        <v>1174</v>
      </c>
      <c r="J1809" t="s">
        <v>425</v>
      </c>
      <c r="K1809">
        <v>1</v>
      </c>
      <c r="L1809">
        <v>99</v>
      </c>
      <c r="N1809" t="s">
        <v>2411</v>
      </c>
      <c r="P1809" s="6">
        <v>1040</v>
      </c>
      <c r="Q1809" s="6" t="s">
        <v>1476</v>
      </c>
      <c r="R1809" s="6" t="s">
        <v>1477</v>
      </c>
      <c r="T1809" s="6">
        <v>198529</v>
      </c>
      <c r="U1809" s="6" t="s">
        <v>4886</v>
      </c>
      <c r="V1809" s="6" t="s">
        <v>4887</v>
      </c>
      <c r="W1809" s="6"/>
      <c r="X1809" s="6"/>
      <c r="Y1809" s="6"/>
      <c r="Z1809" t="s">
        <v>4883</v>
      </c>
    </row>
    <row r="1810" spans="1:26">
      <c r="A1810" s="1">
        <v>44304</v>
      </c>
      <c r="B1810" s="2">
        <v>202104181423</v>
      </c>
      <c r="C1810" t="s">
        <v>18</v>
      </c>
      <c r="D1810" t="s">
        <v>5573</v>
      </c>
      <c r="E1810" t="s">
        <v>4885</v>
      </c>
      <c r="F1810" t="s">
        <v>19</v>
      </c>
      <c r="G1810" t="s">
        <v>1476</v>
      </c>
      <c r="H1810" s="3" t="s">
        <v>1887</v>
      </c>
      <c r="J1810" t="s">
        <v>425</v>
      </c>
      <c r="K1810">
        <v>1</v>
      </c>
      <c r="L1810">
        <v>0</v>
      </c>
      <c r="N1810" t="s">
        <v>1888</v>
      </c>
      <c r="P1810" s="6">
        <v>1040</v>
      </c>
      <c r="Q1810" s="6" t="s">
        <v>1476</v>
      </c>
      <c r="R1810" s="6" t="s">
        <v>1477</v>
      </c>
      <c r="T1810" s="6">
        <v>198529</v>
      </c>
      <c r="U1810" s="6" t="s">
        <v>4886</v>
      </c>
      <c r="V1810" s="6" t="s">
        <v>4887</v>
      </c>
      <c r="W1810" s="6"/>
      <c r="X1810" s="6"/>
      <c r="Y1810" s="6"/>
      <c r="Z1810" t="s">
        <v>4883</v>
      </c>
    </row>
    <row r="1811" spans="1:26">
      <c r="A1811" s="1">
        <v>44304</v>
      </c>
      <c r="B1811" s="2">
        <v>202104181424</v>
      </c>
      <c r="C1811" t="s">
        <v>18</v>
      </c>
      <c r="D1811" t="s">
        <v>5574</v>
      </c>
      <c r="E1811" t="s">
        <v>4891</v>
      </c>
      <c r="F1811" t="s">
        <v>19</v>
      </c>
      <c r="G1811" t="s">
        <v>1940</v>
      </c>
      <c r="H1811" s="3" t="s">
        <v>52</v>
      </c>
      <c r="I1811" t="s">
        <v>1472</v>
      </c>
      <c r="J1811" t="s">
        <v>1475</v>
      </c>
      <c r="K1811">
        <v>1</v>
      </c>
      <c r="L1811">
        <v>355</v>
      </c>
      <c r="N1811" t="s">
        <v>53</v>
      </c>
      <c r="P1811" s="6">
        <v>1119</v>
      </c>
      <c r="Q1811" s="6" t="s">
        <v>1940</v>
      </c>
      <c r="R1811" s="6" t="s">
        <v>1495</v>
      </c>
      <c r="T1811" s="6"/>
      <c r="U1811" s="6"/>
      <c r="V1811" s="6"/>
      <c r="W1811" s="6">
        <v>221</v>
      </c>
      <c r="X1811" s="6" t="s">
        <v>4892</v>
      </c>
      <c r="Y1811" s="6" t="s">
        <v>1983</v>
      </c>
      <c r="Z1811" t="s">
        <v>4889</v>
      </c>
    </row>
    <row r="1812" spans="1:26">
      <c r="A1812" s="1">
        <v>44304</v>
      </c>
      <c r="B1812" s="2">
        <v>202104181424</v>
      </c>
      <c r="C1812" t="s">
        <v>18</v>
      </c>
      <c r="D1812" t="s">
        <v>5574</v>
      </c>
      <c r="E1812" t="s">
        <v>4891</v>
      </c>
      <c r="F1812" t="s">
        <v>19</v>
      </c>
      <c r="G1812" t="s">
        <v>1940</v>
      </c>
      <c r="H1812" s="3" t="s">
        <v>44</v>
      </c>
      <c r="I1812" t="s">
        <v>158</v>
      </c>
      <c r="J1812" t="s">
        <v>1475</v>
      </c>
      <c r="K1812">
        <v>1</v>
      </c>
      <c r="L1812">
        <v>114</v>
      </c>
      <c r="N1812" t="s">
        <v>45</v>
      </c>
      <c r="P1812" s="6">
        <v>1119</v>
      </c>
      <c r="Q1812" s="6" t="s">
        <v>1940</v>
      </c>
      <c r="R1812" s="6" t="s">
        <v>1495</v>
      </c>
      <c r="T1812" s="6"/>
      <c r="U1812" s="6"/>
      <c r="V1812" s="6"/>
      <c r="W1812" s="6">
        <v>221</v>
      </c>
      <c r="X1812" s="6" t="s">
        <v>4892</v>
      </c>
      <c r="Y1812" s="6" t="s">
        <v>1983</v>
      </c>
      <c r="Z1812" t="s">
        <v>4889</v>
      </c>
    </row>
    <row r="1813" spans="1:26">
      <c r="A1813" s="1">
        <v>44304</v>
      </c>
      <c r="B1813" s="2">
        <v>202104181424</v>
      </c>
      <c r="C1813" t="s">
        <v>18</v>
      </c>
      <c r="D1813" t="s">
        <v>5574</v>
      </c>
      <c r="E1813" t="s">
        <v>4891</v>
      </c>
      <c r="F1813" t="s">
        <v>19</v>
      </c>
      <c r="G1813" t="s">
        <v>1940</v>
      </c>
      <c r="H1813" s="3">
        <v>4714781020541</v>
      </c>
      <c r="I1813" t="s">
        <v>1169</v>
      </c>
      <c r="J1813" t="s">
        <v>425</v>
      </c>
      <c r="K1813">
        <v>1</v>
      </c>
      <c r="L1813">
        <v>300</v>
      </c>
      <c r="N1813" t="s">
        <v>1493</v>
      </c>
      <c r="P1813" s="6">
        <v>1119</v>
      </c>
      <c r="Q1813" s="6" t="s">
        <v>1940</v>
      </c>
      <c r="R1813" s="6" t="s">
        <v>1495</v>
      </c>
      <c r="T1813" s="6"/>
      <c r="U1813" s="6"/>
      <c r="V1813" s="6"/>
      <c r="W1813" s="6">
        <v>221</v>
      </c>
      <c r="X1813" s="6" t="s">
        <v>4892</v>
      </c>
      <c r="Y1813" s="6" t="s">
        <v>1983</v>
      </c>
      <c r="Z1813" t="s">
        <v>4889</v>
      </c>
    </row>
    <row r="1814" spans="1:26">
      <c r="A1814" s="1">
        <v>44304</v>
      </c>
      <c r="B1814" s="2">
        <v>202104181424</v>
      </c>
      <c r="C1814" t="s">
        <v>18</v>
      </c>
      <c r="D1814" t="s">
        <v>5574</v>
      </c>
      <c r="E1814" t="s">
        <v>4891</v>
      </c>
      <c r="F1814" t="s">
        <v>19</v>
      </c>
      <c r="G1814" t="s">
        <v>1940</v>
      </c>
      <c r="H1814" s="3">
        <v>4714781020268</v>
      </c>
      <c r="I1814" t="s">
        <v>1472</v>
      </c>
      <c r="J1814" t="s">
        <v>425</v>
      </c>
      <c r="K1814">
        <v>1</v>
      </c>
      <c r="L1814">
        <v>350</v>
      </c>
      <c r="N1814" t="s">
        <v>1909</v>
      </c>
      <c r="P1814" s="6">
        <v>1119</v>
      </c>
      <c r="Q1814" s="6" t="s">
        <v>1940</v>
      </c>
      <c r="R1814" s="6" t="s">
        <v>1495</v>
      </c>
      <c r="T1814" s="6"/>
      <c r="U1814" s="6"/>
      <c r="V1814" s="6"/>
      <c r="W1814" s="6">
        <v>221</v>
      </c>
      <c r="X1814" s="6" t="s">
        <v>4892</v>
      </c>
      <c r="Y1814" s="6" t="s">
        <v>1983</v>
      </c>
      <c r="Z1814" t="s">
        <v>4889</v>
      </c>
    </row>
    <row r="1815" spans="1:26">
      <c r="A1815" s="1">
        <v>44304</v>
      </c>
      <c r="B1815" s="2">
        <v>202104181424</v>
      </c>
      <c r="C1815" t="s">
        <v>18</v>
      </c>
      <c r="D1815" t="s">
        <v>5574</v>
      </c>
      <c r="E1815" t="s">
        <v>4891</v>
      </c>
      <c r="F1815" t="s">
        <v>19</v>
      </c>
      <c r="G1815" t="s">
        <v>1940</v>
      </c>
      <c r="H1815" s="3" t="s">
        <v>1887</v>
      </c>
      <c r="J1815" t="s">
        <v>425</v>
      </c>
      <c r="K1815">
        <v>1</v>
      </c>
      <c r="L1815">
        <v>0</v>
      </c>
      <c r="N1815" t="s">
        <v>1888</v>
      </c>
      <c r="P1815" s="6">
        <v>1119</v>
      </c>
      <c r="Q1815" s="6" t="s">
        <v>1940</v>
      </c>
      <c r="R1815" s="6" t="s">
        <v>1495</v>
      </c>
      <c r="T1815" s="6"/>
      <c r="U1815" s="6"/>
      <c r="V1815" s="6"/>
      <c r="W1815" s="6">
        <v>221</v>
      </c>
      <c r="X1815" s="6" t="s">
        <v>4892</v>
      </c>
      <c r="Y1815" s="6" t="s">
        <v>1983</v>
      </c>
      <c r="Z1815" t="s">
        <v>4889</v>
      </c>
    </row>
    <row r="1816" spans="1:26">
      <c r="A1816" s="1">
        <v>44304</v>
      </c>
      <c r="B1816" s="2">
        <v>202104181425</v>
      </c>
      <c r="C1816" t="s">
        <v>18</v>
      </c>
      <c r="D1816" t="s">
        <v>5575</v>
      </c>
      <c r="E1816" t="s">
        <v>4896</v>
      </c>
      <c r="F1816" t="s">
        <v>19</v>
      </c>
      <c r="G1816" t="s">
        <v>1476</v>
      </c>
      <c r="H1816" s="3">
        <v>4714781020541</v>
      </c>
      <c r="I1816" t="s">
        <v>1169</v>
      </c>
      <c r="J1816" t="s">
        <v>425</v>
      </c>
      <c r="K1816">
        <v>2</v>
      </c>
      <c r="L1816">
        <v>600</v>
      </c>
      <c r="N1816" t="s">
        <v>1493</v>
      </c>
      <c r="P1816" s="6">
        <v>749</v>
      </c>
      <c r="Q1816" s="6" t="s">
        <v>1476</v>
      </c>
      <c r="R1816" s="6" t="s">
        <v>1477</v>
      </c>
      <c r="T1816" s="6">
        <v>188072</v>
      </c>
      <c r="U1816" s="6" t="s">
        <v>4897</v>
      </c>
      <c r="V1816" s="6" t="s">
        <v>4898</v>
      </c>
      <c r="W1816" s="6"/>
      <c r="X1816" s="6"/>
      <c r="Y1816" s="6"/>
      <c r="Z1816" t="s">
        <v>4894</v>
      </c>
    </row>
    <row r="1817" spans="1:26">
      <c r="A1817" s="1">
        <v>44304</v>
      </c>
      <c r="B1817" s="2">
        <v>202104181425</v>
      </c>
      <c r="C1817" t="s">
        <v>18</v>
      </c>
      <c r="D1817" t="s">
        <v>5575</v>
      </c>
      <c r="E1817" t="s">
        <v>4896</v>
      </c>
      <c r="F1817" t="s">
        <v>19</v>
      </c>
      <c r="G1817" t="s">
        <v>1476</v>
      </c>
      <c r="H1817" s="3">
        <v>4714781020275</v>
      </c>
      <c r="I1817" t="s">
        <v>158</v>
      </c>
      <c r="J1817" t="s">
        <v>425</v>
      </c>
      <c r="K1817">
        <v>1</v>
      </c>
      <c r="L1817">
        <v>149</v>
      </c>
      <c r="N1817" t="s">
        <v>2517</v>
      </c>
      <c r="P1817" s="6">
        <v>749</v>
      </c>
      <c r="Q1817" s="6" t="s">
        <v>1476</v>
      </c>
      <c r="R1817" s="6" t="s">
        <v>1477</v>
      </c>
      <c r="T1817" s="6">
        <v>188072</v>
      </c>
      <c r="U1817" s="6" t="s">
        <v>4897</v>
      </c>
      <c r="V1817" s="6" t="s">
        <v>4898</v>
      </c>
      <c r="W1817" s="6"/>
      <c r="X1817" s="6"/>
      <c r="Y1817" s="6"/>
      <c r="Z1817" t="s">
        <v>4894</v>
      </c>
    </row>
    <row r="1818" spans="1:26">
      <c r="A1818" s="1">
        <v>44304</v>
      </c>
      <c r="B1818" s="2">
        <v>202104181426</v>
      </c>
      <c r="C1818" t="s">
        <v>18</v>
      </c>
      <c r="D1818" t="s">
        <v>5576</v>
      </c>
      <c r="E1818" t="s">
        <v>4902</v>
      </c>
      <c r="F1818" t="s">
        <v>19</v>
      </c>
      <c r="G1818" t="s">
        <v>1476</v>
      </c>
      <c r="H1818" s="3">
        <v>4714781021029</v>
      </c>
      <c r="I1818" t="s">
        <v>1308</v>
      </c>
      <c r="J1818" t="s">
        <v>1475</v>
      </c>
      <c r="K1818">
        <v>2</v>
      </c>
      <c r="L1818">
        <v>266</v>
      </c>
      <c r="N1818" t="s">
        <v>940</v>
      </c>
      <c r="P1818" s="6">
        <v>464</v>
      </c>
      <c r="Q1818" s="6" t="s">
        <v>1476</v>
      </c>
      <c r="R1818" s="6" t="s">
        <v>1495</v>
      </c>
      <c r="T1818" s="6">
        <v>197146</v>
      </c>
      <c r="U1818" s="6" t="s">
        <v>4903</v>
      </c>
      <c r="V1818" s="6" t="s">
        <v>4904</v>
      </c>
      <c r="W1818" s="6"/>
      <c r="X1818" s="6"/>
      <c r="Y1818" s="6"/>
      <c r="Z1818" t="s">
        <v>4900</v>
      </c>
    </row>
    <row r="1819" spans="1:26">
      <c r="A1819" s="1">
        <v>44304</v>
      </c>
      <c r="B1819" s="2">
        <v>202104181426</v>
      </c>
      <c r="C1819" t="s">
        <v>18</v>
      </c>
      <c r="D1819" t="s">
        <v>5576</v>
      </c>
      <c r="E1819" t="s">
        <v>4902</v>
      </c>
      <c r="F1819" t="s">
        <v>19</v>
      </c>
      <c r="G1819" t="s">
        <v>1476</v>
      </c>
      <c r="H1819" s="3" t="s">
        <v>420</v>
      </c>
      <c r="I1819" t="s">
        <v>1385</v>
      </c>
      <c r="J1819" t="s">
        <v>1475</v>
      </c>
      <c r="K1819">
        <v>1</v>
      </c>
      <c r="L1819">
        <v>133</v>
      </c>
      <c r="N1819" t="s">
        <v>941</v>
      </c>
      <c r="P1819" s="6">
        <v>464</v>
      </c>
      <c r="Q1819" s="6" t="s">
        <v>1476</v>
      </c>
      <c r="R1819" s="6" t="s">
        <v>1495</v>
      </c>
      <c r="T1819" s="6">
        <v>197146</v>
      </c>
      <c r="U1819" s="6" t="s">
        <v>4903</v>
      </c>
      <c r="V1819" s="6" t="s">
        <v>4904</v>
      </c>
      <c r="W1819" s="6"/>
      <c r="X1819" s="6"/>
      <c r="Y1819" s="6"/>
      <c r="Z1819" t="s">
        <v>4900</v>
      </c>
    </row>
    <row r="1820" spans="1:26">
      <c r="A1820" s="1">
        <v>44304</v>
      </c>
      <c r="B1820" s="2">
        <v>202104181426</v>
      </c>
      <c r="C1820" t="s">
        <v>18</v>
      </c>
      <c r="D1820" t="s">
        <v>5576</v>
      </c>
      <c r="E1820" t="s">
        <v>4902</v>
      </c>
      <c r="F1820" t="s">
        <v>19</v>
      </c>
      <c r="G1820" t="s">
        <v>1476</v>
      </c>
      <c r="H1820" s="3" t="s">
        <v>1474</v>
      </c>
      <c r="J1820" t="s">
        <v>1475</v>
      </c>
      <c r="K1820">
        <v>1</v>
      </c>
      <c r="L1820">
        <v>65</v>
      </c>
      <c r="P1820" s="6"/>
      <c r="Q1820" s="6"/>
      <c r="R1820" s="6"/>
      <c r="T1820" s="6"/>
      <c r="U1820" s="6"/>
      <c r="V1820" s="6"/>
      <c r="W1820" s="6"/>
      <c r="X1820" s="6"/>
      <c r="Y1820" s="6"/>
      <c r="Z1820"/>
    </row>
    <row r="1821" spans="1:26">
      <c r="A1821" s="1">
        <v>44304</v>
      </c>
      <c r="B1821" s="2">
        <v>202104181427</v>
      </c>
      <c r="C1821" t="s">
        <v>18</v>
      </c>
      <c r="D1821" t="s">
        <v>5577</v>
      </c>
      <c r="E1821" t="s">
        <v>4908</v>
      </c>
      <c r="F1821" t="s">
        <v>19</v>
      </c>
      <c r="G1821" t="s">
        <v>1476</v>
      </c>
      <c r="H1821" s="3" t="s">
        <v>25</v>
      </c>
      <c r="I1821" t="s">
        <v>1301</v>
      </c>
      <c r="J1821" t="s">
        <v>1475</v>
      </c>
      <c r="K1821">
        <v>1</v>
      </c>
      <c r="L1821">
        <v>296</v>
      </c>
      <c r="N1821" t="s">
        <v>26</v>
      </c>
      <c r="P1821" s="6">
        <v>888</v>
      </c>
      <c r="Q1821" s="6" t="s">
        <v>1476</v>
      </c>
      <c r="R1821" s="6" t="s">
        <v>1477</v>
      </c>
      <c r="T1821" s="6">
        <v>923008</v>
      </c>
      <c r="U1821" s="6" t="s">
        <v>4909</v>
      </c>
      <c r="V1821" s="6" t="s">
        <v>4910</v>
      </c>
      <c r="W1821" s="6"/>
      <c r="X1821" s="6"/>
      <c r="Y1821" s="6"/>
      <c r="Z1821" t="s">
        <v>4906</v>
      </c>
    </row>
    <row r="1822" spans="1:26">
      <c r="A1822" s="1">
        <v>44304</v>
      </c>
      <c r="B1822" s="2">
        <v>202104181427</v>
      </c>
      <c r="C1822" t="s">
        <v>18</v>
      </c>
      <c r="D1822" t="s">
        <v>5577</v>
      </c>
      <c r="E1822" t="s">
        <v>4908</v>
      </c>
      <c r="F1822" t="s">
        <v>19</v>
      </c>
      <c r="G1822" t="s">
        <v>1476</v>
      </c>
      <c r="H1822" s="3" t="s">
        <v>27</v>
      </c>
      <c r="I1822" t="s">
        <v>1885</v>
      </c>
      <c r="J1822" t="s">
        <v>1475</v>
      </c>
      <c r="K1822">
        <v>1</v>
      </c>
      <c r="L1822">
        <v>296</v>
      </c>
      <c r="N1822" t="s">
        <v>28</v>
      </c>
      <c r="P1822" s="6">
        <v>888</v>
      </c>
      <c r="Q1822" s="6" t="s">
        <v>1476</v>
      </c>
      <c r="R1822" s="6" t="s">
        <v>1477</v>
      </c>
      <c r="T1822" s="6">
        <v>923008</v>
      </c>
      <c r="U1822" s="6" t="s">
        <v>4909</v>
      </c>
      <c r="V1822" s="6" t="s">
        <v>4910</v>
      </c>
      <c r="W1822" s="6"/>
      <c r="X1822" s="6"/>
      <c r="Y1822" s="6"/>
      <c r="Z1822" t="s">
        <v>4906</v>
      </c>
    </row>
    <row r="1823" spans="1:26">
      <c r="A1823" s="1">
        <v>44304</v>
      </c>
      <c r="B1823" s="2">
        <v>202104181427</v>
      </c>
      <c r="C1823" t="s">
        <v>18</v>
      </c>
      <c r="D1823" t="s">
        <v>5577</v>
      </c>
      <c r="E1823" t="s">
        <v>4908</v>
      </c>
      <c r="F1823" t="s">
        <v>19</v>
      </c>
      <c r="G1823" t="s">
        <v>1476</v>
      </c>
      <c r="H1823" s="3" t="s">
        <v>23</v>
      </c>
      <c r="I1823" t="s">
        <v>1230</v>
      </c>
      <c r="J1823" t="s">
        <v>1475</v>
      </c>
      <c r="K1823">
        <v>1</v>
      </c>
      <c r="L1823">
        <v>296</v>
      </c>
      <c r="N1823" t="s">
        <v>24</v>
      </c>
      <c r="P1823" s="6">
        <v>888</v>
      </c>
      <c r="Q1823" s="6" t="s">
        <v>1476</v>
      </c>
      <c r="R1823" s="6" t="s">
        <v>1477</v>
      </c>
      <c r="T1823" s="6">
        <v>923008</v>
      </c>
      <c r="U1823" s="6" t="s">
        <v>4909</v>
      </c>
      <c r="V1823" s="6" t="s">
        <v>4910</v>
      </c>
      <c r="W1823" s="6"/>
      <c r="X1823" s="6"/>
      <c r="Y1823" s="6"/>
      <c r="Z1823" t="s">
        <v>4906</v>
      </c>
    </row>
    <row r="1824" spans="1:26">
      <c r="A1824" s="1">
        <v>44304</v>
      </c>
      <c r="B1824" s="2">
        <v>202104181428</v>
      </c>
      <c r="C1824" t="s">
        <v>18</v>
      </c>
      <c r="D1824" t="s">
        <v>5578</v>
      </c>
      <c r="E1824" t="s">
        <v>4914</v>
      </c>
      <c r="F1824" t="s">
        <v>19</v>
      </c>
      <c r="G1824" t="s">
        <v>1940</v>
      </c>
      <c r="H1824" s="3" t="s">
        <v>25</v>
      </c>
      <c r="I1824" t="s">
        <v>1301</v>
      </c>
      <c r="J1824" t="s">
        <v>1475</v>
      </c>
      <c r="K1824">
        <v>1</v>
      </c>
      <c r="L1824">
        <v>296</v>
      </c>
      <c r="N1824" t="s">
        <v>26</v>
      </c>
      <c r="P1824" s="6">
        <v>987</v>
      </c>
      <c r="Q1824" s="6" t="s">
        <v>1940</v>
      </c>
      <c r="R1824" s="6" t="s">
        <v>1495</v>
      </c>
      <c r="T1824" s="6"/>
      <c r="U1824" s="6"/>
      <c r="V1824" s="6"/>
      <c r="W1824" s="6">
        <v>242</v>
      </c>
      <c r="X1824" s="6" t="s">
        <v>4915</v>
      </c>
      <c r="Y1824" s="6"/>
      <c r="Z1824" t="s">
        <v>4912</v>
      </c>
    </row>
    <row r="1825" spans="1:26">
      <c r="A1825" s="1">
        <v>44304</v>
      </c>
      <c r="B1825" s="2">
        <v>202104181428</v>
      </c>
      <c r="C1825" t="s">
        <v>18</v>
      </c>
      <c r="D1825" t="s">
        <v>5578</v>
      </c>
      <c r="E1825" t="s">
        <v>4914</v>
      </c>
      <c r="F1825" t="s">
        <v>19</v>
      </c>
      <c r="G1825" t="s">
        <v>1940</v>
      </c>
      <c r="H1825" s="3" t="s">
        <v>27</v>
      </c>
      <c r="I1825" t="s">
        <v>1885</v>
      </c>
      <c r="J1825" t="s">
        <v>1475</v>
      </c>
      <c r="K1825">
        <v>1</v>
      </c>
      <c r="L1825">
        <v>296</v>
      </c>
      <c r="N1825" t="s">
        <v>28</v>
      </c>
      <c r="P1825" s="6">
        <v>987</v>
      </c>
      <c r="Q1825" s="6" t="s">
        <v>1940</v>
      </c>
      <c r="R1825" s="6" t="s">
        <v>1495</v>
      </c>
      <c r="T1825" s="6"/>
      <c r="U1825" s="6"/>
      <c r="V1825" s="6"/>
      <c r="W1825" s="6">
        <v>242</v>
      </c>
      <c r="X1825" s="6" t="s">
        <v>4915</v>
      </c>
      <c r="Y1825" s="6"/>
      <c r="Z1825" t="s">
        <v>4912</v>
      </c>
    </row>
    <row r="1826" spans="1:26">
      <c r="A1826" s="1">
        <v>44304</v>
      </c>
      <c r="B1826" s="2">
        <v>202104181428</v>
      </c>
      <c r="C1826" t="s">
        <v>18</v>
      </c>
      <c r="D1826" t="s">
        <v>5578</v>
      </c>
      <c r="E1826" t="s">
        <v>4914</v>
      </c>
      <c r="F1826" t="s">
        <v>19</v>
      </c>
      <c r="G1826" t="s">
        <v>1940</v>
      </c>
      <c r="H1826" s="3" t="s">
        <v>23</v>
      </c>
      <c r="I1826" t="s">
        <v>1230</v>
      </c>
      <c r="J1826" t="s">
        <v>1475</v>
      </c>
      <c r="K1826">
        <v>1</v>
      </c>
      <c r="L1826">
        <v>296</v>
      </c>
      <c r="N1826" t="s">
        <v>24</v>
      </c>
      <c r="P1826" s="6">
        <v>987</v>
      </c>
      <c r="Q1826" s="6" t="s">
        <v>1940</v>
      </c>
      <c r="R1826" s="6" t="s">
        <v>1495</v>
      </c>
      <c r="T1826" s="6"/>
      <c r="U1826" s="6"/>
      <c r="V1826" s="6"/>
      <c r="W1826" s="6">
        <v>242</v>
      </c>
      <c r="X1826" s="6" t="s">
        <v>4915</v>
      </c>
      <c r="Y1826" s="6"/>
      <c r="Z1826" t="s">
        <v>4912</v>
      </c>
    </row>
    <row r="1827" spans="1:26">
      <c r="A1827" s="1">
        <v>44304</v>
      </c>
      <c r="B1827" s="2">
        <v>202104181428</v>
      </c>
      <c r="C1827" t="s">
        <v>18</v>
      </c>
      <c r="D1827" t="s">
        <v>5578</v>
      </c>
      <c r="E1827" t="s">
        <v>4914</v>
      </c>
      <c r="F1827" t="s">
        <v>19</v>
      </c>
      <c r="G1827" t="s">
        <v>1940</v>
      </c>
      <c r="H1827" s="3">
        <v>4714781021036</v>
      </c>
      <c r="I1827" t="s">
        <v>1303</v>
      </c>
      <c r="J1827" t="s">
        <v>425</v>
      </c>
      <c r="K1827">
        <v>1</v>
      </c>
      <c r="L1827">
        <v>99</v>
      </c>
      <c r="N1827" t="s">
        <v>2036</v>
      </c>
      <c r="P1827" s="6">
        <v>987</v>
      </c>
      <c r="Q1827" s="6" t="s">
        <v>1940</v>
      </c>
      <c r="R1827" s="6" t="s">
        <v>1495</v>
      </c>
      <c r="T1827" s="6"/>
      <c r="U1827" s="6"/>
      <c r="V1827" s="6"/>
      <c r="W1827" s="6">
        <v>242</v>
      </c>
      <c r="X1827" s="6" t="s">
        <v>4915</v>
      </c>
      <c r="Y1827" s="6"/>
      <c r="Z1827" t="s">
        <v>4912</v>
      </c>
    </row>
    <row r="1828" spans="1:26">
      <c r="A1828" s="1">
        <v>44304</v>
      </c>
      <c r="B1828" s="2">
        <v>202104181429</v>
      </c>
      <c r="C1828" t="s">
        <v>18</v>
      </c>
      <c r="D1828" t="s">
        <v>5579</v>
      </c>
      <c r="E1828" t="s">
        <v>4919</v>
      </c>
      <c r="F1828" t="s">
        <v>19</v>
      </c>
      <c r="G1828" t="s">
        <v>1476</v>
      </c>
      <c r="H1828" s="3" t="s">
        <v>52</v>
      </c>
      <c r="I1828" t="s">
        <v>1472</v>
      </c>
      <c r="J1828" t="s">
        <v>1475</v>
      </c>
      <c r="K1828">
        <v>1</v>
      </c>
      <c r="L1828">
        <v>400</v>
      </c>
      <c r="N1828" t="s">
        <v>53</v>
      </c>
      <c r="P1828" s="6">
        <v>593</v>
      </c>
      <c r="Q1828" s="6" t="s">
        <v>1476</v>
      </c>
      <c r="R1828" s="6" t="s">
        <v>1477</v>
      </c>
      <c r="T1828" s="6">
        <v>136565</v>
      </c>
      <c r="U1828" s="6" t="s">
        <v>4920</v>
      </c>
      <c r="V1828" s="6" t="s">
        <v>4921</v>
      </c>
      <c r="W1828" s="6"/>
      <c r="X1828" s="6"/>
      <c r="Y1828" s="6"/>
      <c r="Z1828" t="s">
        <v>4917</v>
      </c>
    </row>
    <row r="1829" spans="1:26">
      <c r="A1829" s="1">
        <v>44304</v>
      </c>
      <c r="B1829" s="2">
        <v>202104181429</v>
      </c>
      <c r="C1829" t="s">
        <v>18</v>
      </c>
      <c r="D1829" t="s">
        <v>5579</v>
      </c>
      <c r="E1829" t="s">
        <v>4919</v>
      </c>
      <c r="F1829" t="s">
        <v>19</v>
      </c>
      <c r="G1829" t="s">
        <v>1476</v>
      </c>
      <c r="H1829" s="3" t="s">
        <v>44</v>
      </c>
      <c r="I1829" t="s">
        <v>158</v>
      </c>
      <c r="J1829" t="s">
        <v>1475</v>
      </c>
      <c r="K1829">
        <v>1</v>
      </c>
      <c r="L1829">
        <v>128</v>
      </c>
      <c r="N1829" t="s">
        <v>45</v>
      </c>
      <c r="P1829" s="6">
        <v>593</v>
      </c>
      <c r="Q1829" s="6" t="s">
        <v>1476</v>
      </c>
      <c r="R1829" s="6" t="s">
        <v>1477</v>
      </c>
      <c r="T1829" s="6">
        <v>136565</v>
      </c>
      <c r="U1829" s="6" t="s">
        <v>4920</v>
      </c>
      <c r="V1829" s="6" t="s">
        <v>4921</v>
      </c>
      <c r="W1829" s="6"/>
      <c r="X1829" s="6"/>
      <c r="Y1829" s="6"/>
      <c r="Z1829" t="s">
        <v>4917</v>
      </c>
    </row>
    <row r="1830" spans="1:26">
      <c r="A1830" s="1">
        <v>44304</v>
      </c>
      <c r="B1830" s="2">
        <v>202104181429</v>
      </c>
      <c r="C1830" t="s">
        <v>18</v>
      </c>
      <c r="D1830" t="s">
        <v>5579</v>
      </c>
      <c r="E1830" t="s">
        <v>4919</v>
      </c>
      <c r="F1830" t="s">
        <v>19</v>
      </c>
      <c r="G1830" t="s">
        <v>1476</v>
      </c>
      <c r="H1830" s="3" t="s">
        <v>1474</v>
      </c>
      <c r="J1830" t="s">
        <v>1475</v>
      </c>
      <c r="K1830">
        <v>1</v>
      </c>
      <c r="L1830">
        <v>65</v>
      </c>
      <c r="P1830" s="6"/>
      <c r="Q1830" s="6"/>
      <c r="R1830" s="6"/>
      <c r="T1830" s="6"/>
      <c r="U1830" s="6"/>
      <c r="V1830" s="6"/>
      <c r="W1830" s="6"/>
      <c r="X1830" s="6"/>
      <c r="Y1830" s="6"/>
      <c r="Z1830"/>
    </row>
    <row r="1831" spans="1:26">
      <c r="A1831" s="1">
        <v>44304</v>
      </c>
      <c r="B1831" s="2">
        <v>202104181430</v>
      </c>
      <c r="C1831" t="s">
        <v>18</v>
      </c>
      <c r="D1831" t="s">
        <v>5580</v>
      </c>
      <c r="E1831" t="s">
        <v>4925</v>
      </c>
      <c r="F1831" t="s">
        <v>19</v>
      </c>
      <c r="G1831" t="s">
        <v>1960</v>
      </c>
      <c r="H1831" s="3" t="s">
        <v>127</v>
      </c>
      <c r="I1831" t="s">
        <v>1467</v>
      </c>
      <c r="J1831" t="s">
        <v>1475</v>
      </c>
      <c r="K1831">
        <v>2</v>
      </c>
      <c r="L1831">
        <v>280</v>
      </c>
      <c r="N1831" t="s">
        <v>287</v>
      </c>
      <c r="P1831" s="6">
        <v>650</v>
      </c>
      <c r="Q1831" s="6" t="s">
        <v>1960</v>
      </c>
      <c r="R1831" s="6" t="s">
        <v>1961</v>
      </c>
      <c r="T1831" s="6"/>
      <c r="U1831" s="6"/>
      <c r="V1831" s="6"/>
      <c r="W1831" s="6">
        <v>300</v>
      </c>
      <c r="X1831" s="6" t="s">
        <v>4926</v>
      </c>
      <c r="Y1831" s="6"/>
      <c r="Z1831" t="s">
        <v>4923</v>
      </c>
    </row>
    <row r="1832" spans="1:26">
      <c r="A1832" s="1">
        <v>44304</v>
      </c>
      <c r="B1832" s="2">
        <v>202104181430</v>
      </c>
      <c r="C1832" t="s">
        <v>18</v>
      </c>
      <c r="D1832" t="s">
        <v>5580</v>
      </c>
      <c r="E1832" t="s">
        <v>4925</v>
      </c>
      <c r="F1832" t="s">
        <v>19</v>
      </c>
      <c r="G1832" t="s">
        <v>1960</v>
      </c>
      <c r="H1832" s="3">
        <v>4714781020954</v>
      </c>
      <c r="I1832" t="s">
        <v>1468</v>
      </c>
      <c r="J1832" t="s">
        <v>425</v>
      </c>
      <c r="K1832">
        <v>2</v>
      </c>
      <c r="L1832">
        <v>290</v>
      </c>
      <c r="N1832" t="s">
        <v>1497</v>
      </c>
      <c r="P1832" s="6">
        <v>650</v>
      </c>
      <c r="Q1832" s="6" t="s">
        <v>1960</v>
      </c>
      <c r="R1832" s="6" t="s">
        <v>1961</v>
      </c>
      <c r="T1832" s="6"/>
      <c r="U1832" s="6"/>
      <c r="V1832" s="6"/>
      <c r="W1832" s="6">
        <v>300</v>
      </c>
      <c r="X1832" s="6" t="s">
        <v>4926</v>
      </c>
      <c r="Y1832" s="6"/>
      <c r="Z1832" t="s">
        <v>4923</v>
      </c>
    </row>
    <row r="1833" spans="1:26">
      <c r="A1833" s="1">
        <v>44304</v>
      </c>
      <c r="B1833" s="2">
        <v>202104181430</v>
      </c>
      <c r="C1833" t="s">
        <v>18</v>
      </c>
      <c r="D1833" t="s">
        <v>5580</v>
      </c>
      <c r="E1833" t="s">
        <v>4925</v>
      </c>
      <c r="F1833" t="s">
        <v>19</v>
      </c>
      <c r="G1833" t="s">
        <v>1960</v>
      </c>
      <c r="H1833" s="3" t="s">
        <v>1474</v>
      </c>
      <c r="J1833" t="s">
        <v>1475</v>
      </c>
      <c r="K1833">
        <v>1</v>
      </c>
      <c r="L1833">
        <v>80</v>
      </c>
      <c r="P1833" s="6"/>
      <c r="Q1833" s="6"/>
      <c r="R1833" s="6"/>
      <c r="T1833" s="6"/>
      <c r="U1833" s="6"/>
      <c r="V1833" s="6"/>
      <c r="W1833" s="6"/>
      <c r="X1833" s="6"/>
      <c r="Y1833" s="6"/>
      <c r="Z1833"/>
    </row>
    <row r="1834" spans="1:26">
      <c r="A1834" s="1">
        <v>44304</v>
      </c>
      <c r="B1834" s="2">
        <v>202104181431</v>
      </c>
      <c r="C1834" t="s">
        <v>18</v>
      </c>
      <c r="D1834" t="s">
        <v>5581</v>
      </c>
      <c r="E1834" t="s">
        <v>4930</v>
      </c>
      <c r="F1834" t="s">
        <v>19</v>
      </c>
      <c r="G1834" t="s">
        <v>1940</v>
      </c>
      <c r="H1834" s="3">
        <v>4714781024730</v>
      </c>
      <c r="I1834" t="s">
        <v>1885</v>
      </c>
      <c r="J1834" t="s">
        <v>425</v>
      </c>
      <c r="K1834">
        <v>1</v>
      </c>
      <c r="L1834">
        <v>242</v>
      </c>
      <c r="N1834" t="s">
        <v>1500</v>
      </c>
      <c r="P1834" s="6">
        <v>1089</v>
      </c>
      <c r="Q1834" s="6" t="s">
        <v>1940</v>
      </c>
      <c r="R1834" s="6" t="s">
        <v>1048</v>
      </c>
      <c r="T1834" s="6"/>
      <c r="U1834" s="6"/>
      <c r="V1834" s="6"/>
      <c r="W1834" s="6">
        <v>411</v>
      </c>
      <c r="X1834" s="6" t="s">
        <v>4931</v>
      </c>
      <c r="Y1834" s="6"/>
      <c r="Z1834" t="s">
        <v>4928</v>
      </c>
    </row>
    <row r="1835" spans="1:26">
      <c r="A1835" s="1">
        <v>44304</v>
      </c>
      <c r="B1835" s="2">
        <v>202104181431</v>
      </c>
      <c r="C1835" t="s">
        <v>18</v>
      </c>
      <c r="D1835" t="s">
        <v>5581</v>
      </c>
      <c r="E1835" t="s">
        <v>4930</v>
      </c>
      <c r="F1835" t="s">
        <v>19</v>
      </c>
      <c r="G1835" t="s">
        <v>1940</v>
      </c>
      <c r="H1835" s="3">
        <v>4714781021012</v>
      </c>
      <c r="I1835" t="s">
        <v>1308</v>
      </c>
      <c r="J1835" t="s">
        <v>425</v>
      </c>
      <c r="K1835">
        <v>1</v>
      </c>
      <c r="L1835">
        <v>149</v>
      </c>
      <c r="N1835" t="s">
        <v>3407</v>
      </c>
      <c r="P1835" s="6">
        <v>1089</v>
      </c>
      <c r="Q1835" s="6" t="s">
        <v>1940</v>
      </c>
      <c r="R1835" s="6" t="s">
        <v>1048</v>
      </c>
      <c r="T1835" s="6"/>
      <c r="U1835" s="6"/>
      <c r="V1835" s="6"/>
      <c r="W1835" s="6">
        <v>411</v>
      </c>
      <c r="X1835" s="6" t="s">
        <v>4931</v>
      </c>
      <c r="Y1835" s="6"/>
      <c r="Z1835" t="s">
        <v>4928</v>
      </c>
    </row>
    <row r="1836" spans="1:26">
      <c r="A1836" s="1">
        <v>44304</v>
      </c>
      <c r="B1836" s="2">
        <v>202104181431</v>
      </c>
      <c r="C1836" t="s">
        <v>18</v>
      </c>
      <c r="D1836" t="s">
        <v>5581</v>
      </c>
      <c r="E1836" t="s">
        <v>4930</v>
      </c>
      <c r="F1836" t="s">
        <v>19</v>
      </c>
      <c r="G1836" t="s">
        <v>1940</v>
      </c>
      <c r="H1836" s="3">
        <v>4714781021012</v>
      </c>
      <c r="I1836" t="s">
        <v>1308</v>
      </c>
      <c r="J1836" t="s">
        <v>1475</v>
      </c>
      <c r="K1836">
        <v>2</v>
      </c>
      <c r="L1836">
        <v>266</v>
      </c>
      <c r="N1836" t="s">
        <v>939</v>
      </c>
      <c r="P1836" s="6">
        <v>1089</v>
      </c>
      <c r="Q1836" s="6" t="s">
        <v>1940</v>
      </c>
      <c r="R1836" s="6" t="s">
        <v>1048</v>
      </c>
      <c r="T1836" s="6"/>
      <c r="U1836" s="6"/>
      <c r="V1836" s="6"/>
      <c r="W1836" s="6">
        <v>411</v>
      </c>
      <c r="X1836" s="6" t="s">
        <v>4931</v>
      </c>
      <c r="Y1836" s="6"/>
      <c r="Z1836" t="s">
        <v>4928</v>
      </c>
    </row>
    <row r="1837" spans="1:26">
      <c r="A1837" s="1">
        <v>44304</v>
      </c>
      <c r="B1837" s="2">
        <v>202104181431</v>
      </c>
      <c r="C1837" t="s">
        <v>18</v>
      </c>
      <c r="D1837" t="s">
        <v>5581</v>
      </c>
      <c r="E1837" t="s">
        <v>4930</v>
      </c>
      <c r="F1837" t="s">
        <v>19</v>
      </c>
      <c r="G1837" t="s">
        <v>1940</v>
      </c>
      <c r="H1837" s="3" t="s">
        <v>420</v>
      </c>
      <c r="I1837" t="s">
        <v>1385</v>
      </c>
      <c r="J1837" t="s">
        <v>1475</v>
      </c>
      <c r="K1837">
        <v>1</v>
      </c>
      <c r="L1837">
        <v>133</v>
      </c>
      <c r="N1837" t="s">
        <v>941</v>
      </c>
      <c r="P1837" s="6">
        <v>1089</v>
      </c>
      <c r="Q1837" s="6" t="s">
        <v>1940</v>
      </c>
      <c r="R1837" s="6" t="s">
        <v>1048</v>
      </c>
      <c r="T1837" s="6"/>
      <c r="U1837" s="6"/>
      <c r="V1837" s="6"/>
      <c r="W1837" s="6">
        <v>411</v>
      </c>
      <c r="X1837" s="6" t="s">
        <v>4931</v>
      </c>
      <c r="Y1837" s="6"/>
      <c r="Z1837" t="s">
        <v>4928</v>
      </c>
    </row>
    <row r="1838" spans="1:26">
      <c r="A1838" s="1">
        <v>44304</v>
      </c>
      <c r="B1838" s="2">
        <v>202104181431</v>
      </c>
      <c r="C1838" t="s">
        <v>18</v>
      </c>
      <c r="D1838" t="s">
        <v>5581</v>
      </c>
      <c r="E1838" t="s">
        <v>4930</v>
      </c>
      <c r="F1838" t="s">
        <v>19</v>
      </c>
      <c r="G1838" t="s">
        <v>1940</v>
      </c>
      <c r="H1838" s="3">
        <v>4714781024716</v>
      </c>
      <c r="I1838" t="s">
        <v>1230</v>
      </c>
      <c r="J1838" t="s">
        <v>425</v>
      </c>
      <c r="K1838">
        <v>1</v>
      </c>
      <c r="L1838">
        <v>299</v>
      </c>
      <c r="N1838" t="s">
        <v>1515</v>
      </c>
      <c r="P1838" s="6">
        <v>1089</v>
      </c>
      <c r="Q1838" s="6" t="s">
        <v>1940</v>
      </c>
      <c r="R1838" s="6" t="s">
        <v>1048</v>
      </c>
      <c r="T1838" s="6"/>
      <c r="U1838" s="6"/>
      <c r="V1838" s="6"/>
      <c r="W1838" s="6">
        <v>411</v>
      </c>
      <c r="X1838" s="6" t="s">
        <v>4931</v>
      </c>
      <c r="Y1838" s="6"/>
      <c r="Z1838" t="s">
        <v>4928</v>
      </c>
    </row>
    <row r="1839" spans="1:26">
      <c r="A1839" s="1">
        <v>44304</v>
      </c>
      <c r="B1839" s="2">
        <v>202104181431</v>
      </c>
      <c r="C1839" t="s">
        <v>18</v>
      </c>
      <c r="D1839" t="s">
        <v>5581</v>
      </c>
      <c r="E1839" t="s">
        <v>4930</v>
      </c>
      <c r="F1839" t="s">
        <v>19</v>
      </c>
      <c r="G1839" t="s">
        <v>1940</v>
      </c>
      <c r="H1839" s="3" t="s">
        <v>1887</v>
      </c>
      <c r="J1839" t="s">
        <v>425</v>
      </c>
      <c r="K1839">
        <v>1</v>
      </c>
      <c r="L1839">
        <v>0</v>
      </c>
      <c r="N1839" t="s">
        <v>1888</v>
      </c>
      <c r="P1839" s="6">
        <v>1089</v>
      </c>
      <c r="Q1839" s="6" t="s">
        <v>1940</v>
      </c>
      <c r="R1839" s="6" t="s">
        <v>1048</v>
      </c>
      <c r="T1839" s="6"/>
      <c r="U1839" s="6"/>
      <c r="V1839" s="6"/>
      <c r="W1839" s="6">
        <v>411</v>
      </c>
      <c r="X1839" s="6" t="s">
        <v>4931</v>
      </c>
      <c r="Y1839" s="6"/>
      <c r="Z1839" t="s">
        <v>4928</v>
      </c>
    </row>
    <row r="1840" spans="1:26">
      <c r="A1840" s="1">
        <v>44304</v>
      </c>
      <c r="B1840" s="2">
        <v>202104181432</v>
      </c>
      <c r="C1840" t="s">
        <v>18</v>
      </c>
      <c r="D1840" t="s">
        <v>5582</v>
      </c>
      <c r="E1840" t="s">
        <v>4935</v>
      </c>
      <c r="F1840" t="s">
        <v>19</v>
      </c>
      <c r="G1840" t="s">
        <v>1476</v>
      </c>
      <c r="H1840" s="3" t="s">
        <v>35</v>
      </c>
      <c r="I1840" t="s">
        <v>1384</v>
      </c>
      <c r="J1840" t="s">
        <v>1475</v>
      </c>
      <c r="K1840">
        <v>2</v>
      </c>
      <c r="L1840">
        <v>300</v>
      </c>
      <c r="N1840" t="s">
        <v>36</v>
      </c>
      <c r="P1840" s="6">
        <v>1048</v>
      </c>
      <c r="Q1840" s="6" t="s">
        <v>1476</v>
      </c>
      <c r="R1840" s="6" t="s">
        <v>1477</v>
      </c>
      <c r="T1840" s="6">
        <v>962977</v>
      </c>
      <c r="U1840" s="6" t="s">
        <v>4936</v>
      </c>
      <c r="V1840" s="6" t="s">
        <v>4937</v>
      </c>
      <c r="W1840" s="6"/>
      <c r="X1840" s="6"/>
      <c r="Y1840" s="6"/>
      <c r="Z1840" t="s">
        <v>4933</v>
      </c>
    </row>
    <row r="1841" spans="1:26">
      <c r="A1841" s="1">
        <v>44304</v>
      </c>
      <c r="B1841" s="2">
        <v>202104181432</v>
      </c>
      <c r="C1841" t="s">
        <v>18</v>
      </c>
      <c r="D1841" t="s">
        <v>5582</v>
      </c>
      <c r="E1841" t="s">
        <v>4935</v>
      </c>
      <c r="F1841" t="s">
        <v>19</v>
      </c>
      <c r="G1841" t="s">
        <v>1476</v>
      </c>
      <c r="H1841" s="3" t="s">
        <v>33</v>
      </c>
      <c r="I1841" t="s">
        <v>1304</v>
      </c>
      <c r="J1841" t="s">
        <v>1475</v>
      </c>
      <c r="K1841">
        <v>1</v>
      </c>
      <c r="L1841">
        <v>150</v>
      </c>
      <c r="N1841" t="s">
        <v>34</v>
      </c>
      <c r="P1841" s="6">
        <v>1048</v>
      </c>
      <c r="Q1841" s="6" t="s">
        <v>1476</v>
      </c>
      <c r="R1841" s="6" t="s">
        <v>1477</v>
      </c>
      <c r="T1841" s="6">
        <v>962977</v>
      </c>
      <c r="U1841" s="6" t="s">
        <v>4936</v>
      </c>
      <c r="V1841" s="6" t="s">
        <v>4937</v>
      </c>
      <c r="W1841" s="6"/>
      <c r="X1841" s="6"/>
      <c r="Y1841" s="6"/>
      <c r="Z1841" t="s">
        <v>4933</v>
      </c>
    </row>
    <row r="1842" spans="1:26">
      <c r="A1842" s="1">
        <v>44304</v>
      </c>
      <c r="B1842" s="2">
        <v>202104181432</v>
      </c>
      <c r="C1842" t="s">
        <v>18</v>
      </c>
      <c r="D1842" t="s">
        <v>5582</v>
      </c>
      <c r="E1842" t="s">
        <v>4935</v>
      </c>
      <c r="F1842" t="s">
        <v>19</v>
      </c>
      <c r="G1842" t="s">
        <v>1476</v>
      </c>
      <c r="H1842" s="3">
        <v>4714781024716</v>
      </c>
      <c r="I1842" t="s">
        <v>1230</v>
      </c>
      <c r="J1842" t="s">
        <v>425</v>
      </c>
      <c r="K1842">
        <v>1</v>
      </c>
      <c r="L1842">
        <v>299</v>
      </c>
      <c r="N1842" t="s">
        <v>1515</v>
      </c>
      <c r="P1842" s="6">
        <v>1048</v>
      </c>
      <c r="Q1842" s="6" t="s">
        <v>1476</v>
      </c>
      <c r="R1842" s="6" t="s">
        <v>1477</v>
      </c>
      <c r="T1842" s="6">
        <v>962977</v>
      </c>
      <c r="U1842" s="6" t="s">
        <v>4936</v>
      </c>
      <c r="V1842" s="6" t="s">
        <v>4937</v>
      </c>
      <c r="W1842" s="6"/>
      <c r="X1842" s="6"/>
      <c r="Y1842" s="6"/>
      <c r="Z1842" t="s">
        <v>4933</v>
      </c>
    </row>
    <row r="1843" spans="1:26">
      <c r="A1843" s="1">
        <v>44304</v>
      </c>
      <c r="B1843" s="2">
        <v>202104181432</v>
      </c>
      <c r="C1843" t="s">
        <v>18</v>
      </c>
      <c r="D1843" t="s">
        <v>5582</v>
      </c>
      <c r="E1843" t="s">
        <v>4935</v>
      </c>
      <c r="F1843" t="s">
        <v>19</v>
      </c>
      <c r="G1843" t="s">
        <v>1476</v>
      </c>
      <c r="H1843" s="3">
        <v>4714781024730</v>
      </c>
      <c r="I1843" t="s">
        <v>1885</v>
      </c>
      <c r="J1843" t="s">
        <v>425</v>
      </c>
      <c r="K1843">
        <v>1</v>
      </c>
      <c r="L1843">
        <v>299</v>
      </c>
      <c r="N1843" t="s">
        <v>1500</v>
      </c>
      <c r="P1843" s="6">
        <v>1048</v>
      </c>
      <c r="Q1843" s="6" t="s">
        <v>1476</v>
      </c>
      <c r="R1843" s="6" t="s">
        <v>1477</v>
      </c>
      <c r="T1843" s="6">
        <v>962977</v>
      </c>
      <c r="U1843" s="6" t="s">
        <v>4936</v>
      </c>
      <c r="V1843" s="6" t="s">
        <v>4937</v>
      </c>
      <c r="W1843" s="6"/>
      <c r="X1843" s="6"/>
      <c r="Y1843" s="6"/>
      <c r="Z1843" t="s">
        <v>4933</v>
      </c>
    </row>
    <row r="1844" spans="1:26">
      <c r="A1844" s="1">
        <v>44304</v>
      </c>
      <c r="B1844" s="2">
        <v>202104181432</v>
      </c>
      <c r="C1844" t="s">
        <v>18</v>
      </c>
      <c r="D1844" t="s">
        <v>5582</v>
      </c>
      <c r="E1844" t="s">
        <v>4935</v>
      </c>
      <c r="F1844" t="s">
        <v>19</v>
      </c>
      <c r="G1844" t="s">
        <v>1476</v>
      </c>
      <c r="H1844" s="3" t="s">
        <v>1740</v>
      </c>
      <c r="J1844" t="s">
        <v>425</v>
      </c>
      <c r="K1844">
        <v>1</v>
      </c>
      <c r="L1844">
        <v>0</v>
      </c>
      <c r="N1844" t="s">
        <v>1741</v>
      </c>
      <c r="P1844" s="6">
        <v>1048</v>
      </c>
      <c r="Q1844" s="6" t="s">
        <v>1476</v>
      </c>
      <c r="R1844" s="6" t="s">
        <v>1477</v>
      </c>
      <c r="T1844" s="6">
        <v>962977</v>
      </c>
      <c r="U1844" s="6" t="s">
        <v>4936</v>
      </c>
      <c r="V1844" s="6" t="s">
        <v>4937</v>
      </c>
      <c r="W1844" s="6"/>
      <c r="X1844" s="6"/>
      <c r="Y1844" s="6"/>
      <c r="Z1844" t="s">
        <v>4933</v>
      </c>
    </row>
    <row r="1845" spans="1:26">
      <c r="A1845" s="1">
        <v>44304</v>
      </c>
      <c r="B1845" s="2">
        <v>202104181433</v>
      </c>
      <c r="C1845" t="s">
        <v>18</v>
      </c>
      <c r="D1845" t="s">
        <v>5583</v>
      </c>
      <c r="E1845" t="s">
        <v>4941</v>
      </c>
      <c r="F1845" t="s">
        <v>19</v>
      </c>
      <c r="G1845" t="s">
        <v>1940</v>
      </c>
      <c r="H1845" s="3">
        <v>4714781020954</v>
      </c>
      <c r="I1845" t="s">
        <v>1468</v>
      </c>
      <c r="J1845" t="s">
        <v>1475</v>
      </c>
      <c r="K1845">
        <v>1</v>
      </c>
      <c r="L1845">
        <v>140</v>
      </c>
      <c r="N1845" t="s">
        <v>337</v>
      </c>
      <c r="P1845" s="6">
        <v>809</v>
      </c>
      <c r="Q1845" s="6" t="s">
        <v>1940</v>
      </c>
      <c r="R1845" s="6" t="s">
        <v>1495</v>
      </c>
      <c r="T1845" s="6"/>
      <c r="U1845" s="6"/>
      <c r="V1845" s="6"/>
      <c r="W1845" s="6">
        <v>913</v>
      </c>
      <c r="X1845" s="6" t="s">
        <v>4942</v>
      </c>
      <c r="Y1845" s="6"/>
      <c r="Z1845" t="s">
        <v>4939</v>
      </c>
    </row>
    <row r="1846" spans="1:26">
      <c r="A1846" s="1">
        <v>44304</v>
      </c>
      <c r="B1846" s="2">
        <v>202104181433</v>
      </c>
      <c r="C1846" t="s">
        <v>18</v>
      </c>
      <c r="D1846" t="s">
        <v>5583</v>
      </c>
      <c r="E1846" t="s">
        <v>4941</v>
      </c>
      <c r="F1846" t="s">
        <v>19</v>
      </c>
      <c r="G1846" t="s">
        <v>1940</v>
      </c>
      <c r="H1846" s="3">
        <v>4714781020800</v>
      </c>
      <c r="I1846" t="s">
        <v>859</v>
      </c>
      <c r="J1846" t="s">
        <v>1475</v>
      </c>
      <c r="K1846">
        <v>1</v>
      </c>
      <c r="L1846">
        <v>125</v>
      </c>
      <c r="N1846" t="s">
        <v>341</v>
      </c>
      <c r="P1846" s="6">
        <v>809</v>
      </c>
      <c r="Q1846" s="6" t="s">
        <v>1940</v>
      </c>
      <c r="R1846" s="6" t="s">
        <v>1495</v>
      </c>
      <c r="T1846" s="6"/>
      <c r="U1846" s="6"/>
      <c r="V1846" s="6"/>
      <c r="W1846" s="6">
        <v>913</v>
      </c>
      <c r="X1846" s="6" t="s">
        <v>4942</v>
      </c>
      <c r="Y1846" s="6"/>
      <c r="Z1846" t="s">
        <v>4939</v>
      </c>
    </row>
    <row r="1847" spans="1:26">
      <c r="A1847" s="1">
        <v>44304</v>
      </c>
      <c r="B1847" s="2">
        <v>202104181433</v>
      </c>
      <c r="C1847" t="s">
        <v>18</v>
      </c>
      <c r="D1847" t="s">
        <v>5583</v>
      </c>
      <c r="E1847" t="s">
        <v>4941</v>
      </c>
      <c r="F1847" t="s">
        <v>19</v>
      </c>
      <c r="G1847" t="s">
        <v>1940</v>
      </c>
      <c r="H1847" s="3">
        <v>4714781020817</v>
      </c>
      <c r="I1847" t="s">
        <v>859</v>
      </c>
      <c r="J1847" t="s">
        <v>1475</v>
      </c>
      <c r="K1847">
        <v>1</v>
      </c>
      <c r="L1847">
        <v>125</v>
      </c>
      <c r="N1847" t="s">
        <v>343</v>
      </c>
      <c r="P1847" s="6">
        <v>809</v>
      </c>
      <c r="Q1847" s="6" t="s">
        <v>1940</v>
      </c>
      <c r="R1847" s="6" t="s">
        <v>1495</v>
      </c>
      <c r="T1847" s="6"/>
      <c r="U1847" s="6"/>
      <c r="V1847" s="6"/>
      <c r="W1847" s="6">
        <v>913</v>
      </c>
      <c r="X1847" s="6" t="s">
        <v>4942</v>
      </c>
      <c r="Y1847" s="6"/>
      <c r="Z1847" t="s">
        <v>4939</v>
      </c>
    </row>
    <row r="1848" spans="1:26">
      <c r="A1848" s="1">
        <v>44304</v>
      </c>
      <c r="B1848" s="2">
        <v>202104181433</v>
      </c>
      <c r="C1848" t="s">
        <v>18</v>
      </c>
      <c r="D1848" t="s">
        <v>5583</v>
      </c>
      <c r="E1848" t="s">
        <v>4941</v>
      </c>
      <c r="F1848" t="s">
        <v>19</v>
      </c>
      <c r="G1848" t="s">
        <v>1940</v>
      </c>
      <c r="H1848" s="3">
        <v>4714781021463</v>
      </c>
      <c r="I1848" t="s">
        <v>1301</v>
      </c>
      <c r="J1848" t="s">
        <v>425</v>
      </c>
      <c r="K1848">
        <v>1</v>
      </c>
      <c r="L1848">
        <v>120</v>
      </c>
      <c r="N1848" t="s">
        <v>3102</v>
      </c>
      <c r="P1848" s="6">
        <v>809</v>
      </c>
      <c r="Q1848" s="6" t="s">
        <v>1940</v>
      </c>
      <c r="R1848" s="6" t="s">
        <v>1495</v>
      </c>
      <c r="T1848" s="6"/>
      <c r="U1848" s="6"/>
      <c r="V1848" s="6"/>
      <c r="W1848" s="6">
        <v>913</v>
      </c>
      <c r="X1848" s="6" t="s">
        <v>4942</v>
      </c>
      <c r="Y1848" s="6"/>
      <c r="Z1848" t="s">
        <v>4939</v>
      </c>
    </row>
    <row r="1849" spans="1:26">
      <c r="A1849" s="1">
        <v>44304</v>
      </c>
      <c r="B1849" s="2">
        <v>202104181433</v>
      </c>
      <c r="C1849" t="s">
        <v>18</v>
      </c>
      <c r="D1849" t="s">
        <v>5583</v>
      </c>
      <c r="E1849" t="s">
        <v>4941</v>
      </c>
      <c r="F1849" t="s">
        <v>19</v>
      </c>
      <c r="G1849" t="s">
        <v>1940</v>
      </c>
      <c r="H1849" s="3">
        <v>4714781024716</v>
      </c>
      <c r="I1849" t="s">
        <v>1230</v>
      </c>
      <c r="J1849" t="s">
        <v>425</v>
      </c>
      <c r="K1849">
        <v>1</v>
      </c>
      <c r="L1849">
        <v>299</v>
      </c>
      <c r="N1849" t="s">
        <v>1515</v>
      </c>
      <c r="P1849" s="6">
        <v>809</v>
      </c>
      <c r="Q1849" s="6" t="s">
        <v>1940</v>
      </c>
      <c r="R1849" s="6" t="s">
        <v>1495</v>
      </c>
      <c r="T1849" s="6"/>
      <c r="U1849" s="6"/>
      <c r="V1849" s="6"/>
      <c r="W1849" s="6">
        <v>913</v>
      </c>
      <c r="X1849" s="6" t="s">
        <v>4942</v>
      </c>
      <c r="Y1849" s="6"/>
      <c r="Z1849" t="s">
        <v>4939</v>
      </c>
    </row>
    <row r="1850" spans="1:26">
      <c r="A1850" s="1">
        <v>44304</v>
      </c>
      <c r="B1850" s="2">
        <v>202104181434</v>
      </c>
      <c r="C1850" t="s">
        <v>18</v>
      </c>
      <c r="D1850" t="s">
        <v>5584</v>
      </c>
      <c r="E1850" t="s">
        <v>4946</v>
      </c>
      <c r="F1850" t="s">
        <v>19</v>
      </c>
      <c r="G1850" t="s">
        <v>1940</v>
      </c>
      <c r="H1850" s="3">
        <v>4714781021463</v>
      </c>
      <c r="I1850" t="s">
        <v>1301</v>
      </c>
      <c r="J1850" t="s">
        <v>425</v>
      </c>
      <c r="K1850">
        <v>1</v>
      </c>
      <c r="L1850">
        <v>120</v>
      </c>
      <c r="N1850" t="s">
        <v>3102</v>
      </c>
      <c r="P1850" s="6">
        <v>379</v>
      </c>
      <c r="Q1850" s="6" t="s">
        <v>1940</v>
      </c>
      <c r="R1850" s="6" t="s">
        <v>1048</v>
      </c>
      <c r="T1850" s="6"/>
      <c r="U1850" s="6"/>
      <c r="V1850" s="6"/>
      <c r="W1850" s="6">
        <v>265</v>
      </c>
      <c r="X1850" s="6" t="s">
        <v>4947</v>
      </c>
      <c r="Y1850" s="6"/>
      <c r="Z1850" t="s">
        <v>4944</v>
      </c>
    </row>
    <row r="1851" spans="1:26">
      <c r="A1851" s="1">
        <v>44304</v>
      </c>
      <c r="B1851" s="2">
        <v>202104181434</v>
      </c>
      <c r="C1851" t="s">
        <v>18</v>
      </c>
      <c r="D1851" t="s">
        <v>5584</v>
      </c>
      <c r="E1851" t="s">
        <v>4946</v>
      </c>
      <c r="F1851" t="s">
        <v>19</v>
      </c>
      <c r="G1851" t="s">
        <v>1940</v>
      </c>
      <c r="H1851" s="3">
        <v>4714781021234</v>
      </c>
      <c r="I1851" t="s">
        <v>1385</v>
      </c>
      <c r="J1851" t="s">
        <v>1475</v>
      </c>
      <c r="K1851">
        <v>2</v>
      </c>
      <c r="L1851">
        <v>132</v>
      </c>
      <c r="N1851" t="s">
        <v>864</v>
      </c>
      <c r="P1851" s="6">
        <v>379</v>
      </c>
      <c r="Q1851" s="6" t="s">
        <v>1940</v>
      </c>
      <c r="R1851" s="6" t="s">
        <v>1048</v>
      </c>
      <c r="T1851" s="6"/>
      <c r="U1851" s="6"/>
      <c r="V1851" s="6"/>
      <c r="W1851" s="6">
        <v>265</v>
      </c>
      <c r="X1851" s="6" t="s">
        <v>4947</v>
      </c>
      <c r="Y1851" s="6"/>
      <c r="Z1851" t="s">
        <v>4944</v>
      </c>
    </row>
    <row r="1852" spans="1:26">
      <c r="A1852" s="1">
        <v>44304</v>
      </c>
      <c r="B1852" s="2">
        <v>202104181434</v>
      </c>
      <c r="C1852" t="s">
        <v>18</v>
      </c>
      <c r="D1852" t="s">
        <v>5584</v>
      </c>
      <c r="E1852" t="s">
        <v>4946</v>
      </c>
      <c r="F1852" t="s">
        <v>19</v>
      </c>
      <c r="G1852" t="s">
        <v>1940</v>
      </c>
      <c r="H1852" s="3">
        <v>4714781021227</v>
      </c>
      <c r="I1852" t="s">
        <v>859</v>
      </c>
      <c r="J1852" t="s">
        <v>1475</v>
      </c>
      <c r="K1852">
        <v>1</v>
      </c>
      <c r="L1852">
        <v>67</v>
      </c>
      <c r="N1852" t="s">
        <v>862</v>
      </c>
      <c r="P1852" s="6">
        <v>379</v>
      </c>
      <c r="Q1852" s="6" t="s">
        <v>1940</v>
      </c>
      <c r="R1852" s="6" t="s">
        <v>1048</v>
      </c>
      <c r="T1852" s="6"/>
      <c r="U1852" s="6"/>
      <c r="V1852" s="6"/>
      <c r="W1852" s="6">
        <v>265</v>
      </c>
      <c r="X1852" s="6" t="s">
        <v>4947</v>
      </c>
      <c r="Y1852" s="6"/>
      <c r="Z1852" t="s">
        <v>4944</v>
      </c>
    </row>
    <row r="1853" spans="1:26">
      <c r="A1853" s="1">
        <v>44304</v>
      </c>
      <c r="B1853" s="2">
        <v>202104181434</v>
      </c>
      <c r="C1853" t="s">
        <v>18</v>
      </c>
      <c r="D1853" t="s">
        <v>5584</v>
      </c>
      <c r="E1853" t="s">
        <v>4946</v>
      </c>
      <c r="F1853" t="s">
        <v>19</v>
      </c>
      <c r="G1853" t="s">
        <v>1940</v>
      </c>
      <c r="H1853" s="3" t="s">
        <v>1474</v>
      </c>
      <c r="J1853" t="s">
        <v>1475</v>
      </c>
      <c r="K1853">
        <v>1</v>
      </c>
      <c r="L1853">
        <v>60</v>
      </c>
      <c r="P1853" s="6"/>
      <c r="Q1853" s="6"/>
      <c r="R1853" s="6"/>
      <c r="T1853" s="6"/>
      <c r="U1853" s="6"/>
      <c r="V1853" s="6"/>
      <c r="W1853" s="6"/>
      <c r="X1853" s="6"/>
      <c r="Y1853" s="6"/>
      <c r="Z1853"/>
    </row>
    <row r="1854" spans="1:26">
      <c r="A1854" s="1">
        <v>44304</v>
      </c>
      <c r="B1854" s="2">
        <v>202104181435</v>
      </c>
      <c r="C1854" t="s">
        <v>18</v>
      </c>
      <c r="D1854" t="s">
        <v>5585</v>
      </c>
      <c r="E1854" t="s">
        <v>4952</v>
      </c>
      <c r="F1854" t="s">
        <v>19</v>
      </c>
      <c r="G1854" t="s">
        <v>1476</v>
      </c>
      <c r="H1854" s="3">
        <v>4714781020107</v>
      </c>
      <c r="I1854" t="s">
        <v>1049</v>
      </c>
      <c r="J1854" t="s">
        <v>425</v>
      </c>
      <c r="K1854">
        <v>1</v>
      </c>
      <c r="L1854">
        <v>399</v>
      </c>
      <c r="N1854" t="s">
        <v>877</v>
      </c>
      <c r="P1854" s="6">
        <v>464</v>
      </c>
      <c r="Q1854" s="6" t="s">
        <v>1476</v>
      </c>
      <c r="R1854" s="6" t="s">
        <v>1477</v>
      </c>
      <c r="T1854" s="6">
        <v>194620</v>
      </c>
      <c r="U1854" s="6" t="s">
        <v>4953</v>
      </c>
      <c r="V1854" s="6" t="s">
        <v>4954</v>
      </c>
      <c r="W1854" s="6"/>
      <c r="X1854" s="6"/>
      <c r="Y1854" s="6"/>
      <c r="Z1854" t="s">
        <v>4950</v>
      </c>
    </row>
    <row r="1855" spans="1:26">
      <c r="A1855" s="1">
        <v>44304</v>
      </c>
      <c r="B1855" s="2">
        <v>202104181435</v>
      </c>
      <c r="C1855" t="s">
        <v>18</v>
      </c>
      <c r="D1855" t="s">
        <v>5585</v>
      </c>
      <c r="E1855" t="s">
        <v>4952</v>
      </c>
      <c r="F1855" t="s">
        <v>19</v>
      </c>
      <c r="G1855" t="s">
        <v>1476</v>
      </c>
      <c r="H1855" s="3" t="s">
        <v>1474</v>
      </c>
      <c r="J1855" t="s">
        <v>1475</v>
      </c>
      <c r="K1855">
        <v>1</v>
      </c>
      <c r="L1855">
        <v>65</v>
      </c>
      <c r="P1855" s="6"/>
      <c r="Q1855" s="6"/>
      <c r="R1855" s="6"/>
      <c r="T1855" s="6"/>
      <c r="U1855" s="6"/>
      <c r="V1855" s="6"/>
      <c r="W1855" s="6"/>
      <c r="X1855" s="6"/>
      <c r="Y1855" s="6"/>
      <c r="Z1855"/>
    </row>
    <row r="1856" spans="1:26">
      <c r="A1856" s="1">
        <v>44304</v>
      </c>
      <c r="B1856" s="2">
        <v>202104181436</v>
      </c>
      <c r="C1856" t="s">
        <v>18</v>
      </c>
      <c r="D1856" t="s">
        <v>5586</v>
      </c>
      <c r="E1856" t="s">
        <v>4958</v>
      </c>
      <c r="F1856" t="s">
        <v>19</v>
      </c>
      <c r="G1856" t="s">
        <v>1940</v>
      </c>
      <c r="H1856" s="3" t="s">
        <v>37</v>
      </c>
      <c r="I1856" t="s">
        <v>1049</v>
      </c>
      <c r="J1856" t="s">
        <v>1475</v>
      </c>
      <c r="K1856">
        <v>1</v>
      </c>
      <c r="L1856">
        <v>313</v>
      </c>
      <c r="N1856" t="s">
        <v>38</v>
      </c>
      <c r="P1856" s="6">
        <v>1875</v>
      </c>
      <c r="Q1856" s="6" t="s">
        <v>1940</v>
      </c>
      <c r="R1856" s="6" t="s">
        <v>1495</v>
      </c>
      <c r="T1856" s="6"/>
      <c r="U1856" s="6"/>
      <c r="V1856" s="6"/>
      <c r="W1856" s="6">
        <v>807</v>
      </c>
      <c r="X1856" s="6" t="s">
        <v>4959</v>
      </c>
      <c r="Y1856" s="6"/>
      <c r="Z1856" t="s">
        <v>4956</v>
      </c>
    </row>
    <row r="1857" spans="1:26">
      <c r="A1857" s="1">
        <v>44304</v>
      </c>
      <c r="B1857" s="2">
        <v>202104181436</v>
      </c>
      <c r="C1857" t="s">
        <v>18</v>
      </c>
      <c r="D1857" t="s">
        <v>5586</v>
      </c>
      <c r="E1857" t="s">
        <v>4958</v>
      </c>
      <c r="F1857" t="s">
        <v>19</v>
      </c>
      <c r="G1857" t="s">
        <v>1940</v>
      </c>
      <c r="H1857" s="3" t="s">
        <v>29</v>
      </c>
      <c r="I1857" t="s">
        <v>2424</v>
      </c>
      <c r="J1857" t="s">
        <v>1475</v>
      </c>
      <c r="K1857">
        <v>1</v>
      </c>
      <c r="L1857">
        <v>267</v>
      </c>
      <c r="N1857" t="s">
        <v>30</v>
      </c>
      <c r="P1857" s="6">
        <v>1875</v>
      </c>
      <c r="Q1857" s="6" t="s">
        <v>1940</v>
      </c>
      <c r="R1857" s="6" t="s">
        <v>1495</v>
      </c>
      <c r="T1857" s="6"/>
      <c r="U1857" s="6"/>
      <c r="V1857" s="6"/>
      <c r="W1857" s="6">
        <v>807</v>
      </c>
      <c r="X1857" s="6" t="s">
        <v>4959</v>
      </c>
      <c r="Y1857" s="6"/>
      <c r="Z1857" t="s">
        <v>4956</v>
      </c>
    </row>
    <row r="1858" spans="1:26">
      <c r="A1858" s="1">
        <v>44304</v>
      </c>
      <c r="B1858" s="2">
        <v>202104181436</v>
      </c>
      <c r="C1858" t="s">
        <v>18</v>
      </c>
      <c r="D1858" t="s">
        <v>5586</v>
      </c>
      <c r="E1858" t="s">
        <v>4958</v>
      </c>
      <c r="F1858" t="s">
        <v>19</v>
      </c>
      <c r="G1858" t="s">
        <v>1940</v>
      </c>
      <c r="H1858" s="3" t="s">
        <v>27</v>
      </c>
      <c r="I1858" t="s">
        <v>1885</v>
      </c>
      <c r="J1858" t="s">
        <v>1475</v>
      </c>
      <c r="K1858">
        <v>1</v>
      </c>
      <c r="L1858">
        <v>268</v>
      </c>
      <c r="N1858" t="s">
        <v>28</v>
      </c>
      <c r="P1858" s="6">
        <v>1875</v>
      </c>
      <c r="Q1858" s="6" t="s">
        <v>1940</v>
      </c>
      <c r="R1858" s="6" t="s">
        <v>1495</v>
      </c>
      <c r="T1858" s="6"/>
      <c r="U1858" s="6"/>
      <c r="V1858" s="6"/>
      <c r="W1858" s="6">
        <v>807</v>
      </c>
      <c r="X1858" s="6" t="s">
        <v>4959</v>
      </c>
      <c r="Y1858" s="6"/>
      <c r="Z1858" t="s">
        <v>4956</v>
      </c>
    </row>
    <row r="1859" spans="1:26">
      <c r="A1859" s="1">
        <v>44304</v>
      </c>
      <c r="B1859" s="2">
        <v>202104181436</v>
      </c>
      <c r="C1859" t="s">
        <v>18</v>
      </c>
      <c r="D1859" t="s">
        <v>5586</v>
      </c>
      <c r="E1859" t="s">
        <v>4958</v>
      </c>
      <c r="F1859" t="s">
        <v>19</v>
      </c>
      <c r="G1859" t="s">
        <v>1940</v>
      </c>
      <c r="H1859" s="3">
        <v>4714781020107</v>
      </c>
      <c r="I1859" t="s">
        <v>1049</v>
      </c>
      <c r="J1859" t="s">
        <v>425</v>
      </c>
      <c r="K1859">
        <v>2</v>
      </c>
      <c r="L1859">
        <v>798</v>
      </c>
      <c r="N1859" t="s">
        <v>877</v>
      </c>
      <c r="P1859" s="6">
        <v>1875</v>
      </c>
      <c r="Q1859" s="6" t="s">
        <v>1940</v>
      </c>
      <c r="R1859" s="6" t="s">
        <v>1495</v>
      </c>
      <c r="T1859" s="6"/>
      <c r="U1859" s="6"/>
      <c r="V1859" s="6"/>
      <c r="W1859" s="6">
        <v>807</v>
      </c>
      <c r="X1859" s="6" t="s">
        <v>4959</v>
      </c>
      <c r="Y1859" s="6"/>
      <c r="Z1859" t="s">
        <v>4956</v>
      </c>
    </row>
    <row r="1860" spans="1:26">
      <c r="A1860" s="1">
        <v>44304</v>
      </c>
      <c r="B1860" s="2">
        <v>202104181436</v>
      </c>
      <c r="C1860" t="s">
        <v>18</v>
      </c>
      <c r="D1860" t="s">
        <v>5586</v>
      </c>
      <c r="E1860" t="s">
        <v>4958</v>
      </c>
      <c r="F1860" t="s">
        <v>19</v>
      </c>
      <c r="G1860" t="s">
        <v>1940</v>
      </c>
      <c r="H1860" s="3">
        <v>4714781021463</v>
      </c>
      <c r="I1860" t="s">
        <v>1301</v>
      </c>
      <c r="J1860" t="s">
        <v>425</v>
      </c>
      <c r="K1860">
        <v>1</v>
      </c>
      <c r="L1860">
        <v>120</v>
      </c>
      <c r="N1860" t="s">
        <v>3102</v>
      </c>
      <c r="P1860" s="6">
        <v>1875</v>
      </c>
      <c r="Q1860" s="6" t="s">
        <v>1940</v>
      </c>
      <c r="R1860" s="6" t="s">
        <v>1495</v>
      </c>
      <c r="T1860" s="6"/>
      <c r="U1860" s="6"/>
      <c r="V1860" s="6"/>
      <c r="W1860" s="6">
        <v>807</v>
      </c>
      <c r="X1860" s="6" t="s">
        <v>4959</v>
      </c>
      <c r="Y1860" s="6"/>
      <c r="Z1860" t="s">
        <v>4956</v>
      </c>
    </row>
    <row r="1861" spans="1:26">
      <c r="A1861" s="1">
        <v>44304</v>
      </c>
      <c r="B1861" s="2">
        <v>202104181436</v>
      </c>
      <c r="C1861" t="s">
        <v>18</v>
      </c>
      <c r="D1861" t="s">
        <v>5586</v>
      </c>
      <c r="E1861" t="s">
        <v>4958</v>
      </c>
      <c r="F1861" t="s">
        <v>19</v>
      </c>
      <c r="G1861" t="s">
        <v>1940</v>
      </c>
      <c r="H1861" s="3">
        <v>4714781020794</v>
      </c>
      <c r="I1861" t="s">
        <v>859</v>
      </c>
      <c r="J1861" t="s">
        <v>425</v>
      </c>
      <c r="K1861">
        <v>1</v>
      </c>
      <c r="L1861">
        <v>109</v>
      </c>
      <c r="N1861" t="s">
        <v>1954</v>
      </c>
      <c r="P1861" s="6">
        <v>1875</v>
      </c>
      <c r="Q1861" s="6" t="s">
        <v>1940</v>
      </c>
      <c r="R1861" s="6" t="s">
        <v>1495</v>
      </c>
      <c r="T1861" s="6"/>
      <c r="U1861" s="6"/>
      <c r="V1861" s="6"/>
      <c r="W1861" s="6">
        <v>807</v>
      </c>
      <c r="X1861" s="6" t="s">
        <v>4959</v>
      </c>
      <c r="Y1861" s="6"/>
      <c r="Z1861" t="s">
        <v>4956</v>
      </c>
    </row>
    <row r="1862" spans="1:26">
      <c r="A1862" s="1">
        <v>44304</v>
      </c>
      <c r="B1862" s="2">
        <v>202104181436</v>
      </c>
      <c r="C1862" t="s">
        <v>18</v>
      </c>
      <c r="D1862" t="s">
        <v>5586</v>
      </c>
      <c r="E1862" t="s">
        <v>4958</v>
      </c>
      <c r="F1862" t="s">
        <v>19</v>
      </c>
      <c r="G1862" t="s">
        <v>1940</v>
      </c>
      <c r="H1862" s="3" t="s">
        <v>1887</v>
      </c>
      <c r="J1862" t="s">
        <v>425</v>
      </c>
      <c r="K1862">
        <v>1</v>
      </c>
      <c r="L1862">
        <v>0</v>
      </c>
      <c r="N1862" t="s">
        <v>1888</v>
      </c>
      <c r="P1862" s="6">
        <v>1875</v>
      </c>
      <c r="Q1862" s="6" t="s">
        <v>1940</v>
      </c>
      <c r="R1862" s="6" t="s">
        <v>1495</v>
      </c>
      <c r="T1862" s="6"/>
      <c r="U1862" s="6"/>
      <c r="V1862" s="6"/>
      <c r="W1862" s="6">
        <v>807</v>
      </c>
      <c r="X1862" s="6" t="s">
        <v>4959</v>
      </c>
      <c r="Y1862" s="6"/>
      <c r="Z1862" t="s">
        <v>4956</v>
      </c>
    </row>
    <row r="1863" spans="1:26">
      <c r="A1863" s="1">
        <v>44304</v>
      </c>
      <c r="B1863" s="2">
        <v>202104181436</v>
      </c>
      <c r="C1863" t="s">
        <v>18</v>
      </c>
      <c r="D1863" t="s">
        <v>5586</v>
      </c>
      <c r="E1863" t="s">
        <v>4958</v>
      </c>
      <c r="F1863" t="s">
        <v>19</v>
      </c>
      <c r="G1863" t="s">
        <v>1940</v>
      </c>
      <c r="H1863" s="3" t="s">
        <v>1740</v>
      </c>
      <c r="J1863" t="s">
        <v>425</v>
      </c>
      <c r="K1863">
        <v>1</v>
      </c>
      <c r="L1863">
        <v>0</v>
      </c>
      <c r="N1863" t="s">
        <v>1741</v>
      </c>
      <c r="P1863" s="6">
        <v>1875</v>
      </c>
      <c r="Q1863" s="6" t="s">
        <v>1940</v>
      </c>
      <c r="R1863" s="6" t="s">
        <v>1495</v>
      </c>
      <c r="T1863" s="6"/>
      <c r="U1863" s="6"/>
      <c r="V1863" s="6"/>
      <c r="W1863" s="6">
        <v>807</v>
      </c>
      <c r="X1863" s="6" t="s">
        <v>4959</v>
      </c>
      <c r="Y1863" s="6"/>
      <c r="Z1863" t="s">
        <v>4956</v>
      </c>
    </row>
    <row r="1864" spans="1:26">
      <c r="A1864" s="1">
        <v>44304</v>
      </c>
      <c r="B1864" s="2">
        <v>202104181436</v>
      </c>
      <c r="C1864" t="s">
        <v>18</v>
      </c>
      <c r="D1864" t="s">
        <v>5586</v>
      </c>
      <c r="E1864" t="s">
        <v>4958</v>
      </c>
      <c r="F1864" t="s">
        <v>19</v>
      </c>
      <c r="G1864" t="s">
        <v>1940</v>
      </c>
      <c r="H1864" s="3" t="s">
        <v>1810</v>
      </c>
      <c r="J1864" t="s">
        <v>425</v>
      </c>
      <c r="K1864">
        <v>1</v>
      </c>
      <c r="L1864">
        <v>0</v>
      </c>
      <c r="N1864" t="s">
        <v>1811</v>
      </c>
      <c r="P1864" s="6">
        <v>1875</v>
      </c>
      <c r="Q1864" s="6" t="s">
        <v>1940</v>
      </c>
      <c r="R1864" s="6" t="s">
        <v>1495</v>
      </c>
      <c r="T1864" s="6"/>
      <c r="U1864" s="6"/>
      <c r="V1864" s="6"/>
      <c r="W1864" s="6">
        <v>807</v>
      </c>
      <c r="X1864" s="6" t="s">
        <v>4959</v>
      </c>
      <c r="Y1864" s="6"/>
      <c r="Z1864" t="s">
        <v>4956</v>
      </c>
    </row>
    <row r="1865" spans="1:26">
      <c r="A1865" s="1">
        <v>44304</v>
      </c>
      <c r="B1865" s="2">
        <v>202104181437</v>
      </c>
      <c r="C1865" t="s">
        <v>18</v>
      </c>
      <c r="D1865" t="s">
        <v>5587</v>
      </c>
      <c r="E1865" t="s">
        <v>4963</v>
      </c>
      <c r="F1865" t="s">
        <v>19</v>
      </c>
      <c r="G1865" t="s">
        <v>1476</v>
      </c>
      <c r="H1865" s="3">
        <v>4714781021005</v>
      </c>
      <c r="I1865" t="s">
        <v>1385</v>
      </c>
      <c r="J1865" t="s">
        <v>1475</v>
      </c>
      <c r="K1865">
        <v>1</v>
      </c>
      <c r="L1865">
        <v>116</v>
      </c>
      <c r="N1865" t="s">
        <v>167</v>
      </c>
      <c r="P1865" s="6">
        <v>996</v>
      </c>
      <c r="Q1865" s="6" t="s">
        <v>1476</v>
      </c>
      <c r="R1865" s="6" t="s">
        <v>1477</v>
      </c>
      <c r="T1865" s="6">
        <v>982557</v>
      </c>
      <c r="U1865" s="6" t="s">
        <v>4964</v>
      </c>
      <c r="V1865" s="6" t="s">
        <v>4965</v>
      </c>
      <c r="W1865" s="6"/>
      <c r="X1865" s="6"/>
      <c r="Y1865" s="6"/>
      <c r="Z1865" t="s">
        <v>4961</v>
      </c>
    </row>
    <row r="1866" spans="1:26">
      <c r="A1866" s="1">
        <v>44304</v>
      </c>
      <c r="B1866" s="2">
        <v>202104181437</v>
      </c>
      <c r="C1866" t="s">
        <v>18</v>
      </c>
      <c r="D1866" t="s">
        <v>5587</v>
      </c>
      <c r="E1866" t="s">
        <v>4963</v>
      </c>
      <c r="F1866" t="s">
        <v>19</v>
      </c>
      <c r="G1866" t="s">
        <v>1476</v>
      </c>
      <c r="H1866" s="3">
        <v>4714781021012</v>
      </c>
      <c r="I1866" t="s">
        <v>1308</v>
      </c>
      <c r="J1866" t="s">
        <v>1475</v>
      </c>
      <c r="K1866">
        <v>1</v>
      </c>
      <c r="L1866">
        <v>116</v>
      </c>
      <c r="N1866" t="s">
        <v>168</v>
      </c>
      <c r="P1866" s="6">
        <v>996</v>
      </c>
      <c r="Q1866" s="6" t="s">
        <v>1476</v>
      </c>
      <c r="R1866" s="6" t="s">
        <v>1477</v>
      </c>
      <c r="T1866" s="6">
        <v>982557</v>
      </c>
      <c r="U1866" s="6" t="s">
        <v>4964</v>
      </c>
      <c r="V1866" s="6" t="s">
        <v>4965</v>
      </c>
      <c r="W1866" s="6"/>
      <c r="X1866" s="6"/>
      <c r="Y1866" s="6"/>
      <c r="Z1866" t="s">
        <v>4961</v>
      </c>
    </row>
    <row r="1867" spans="1:26">
      <c r="A1867" s="1">
        <v>44304</v>
      </c>
      <c r="B1867" s="2">
        <v>202104181437</v>
      </c>
      <c r="C1867" t="s">
        <v>18</v>
      </c>
      <c r="D1867" t="s">
        <v>5587</v>
      </c>
      <c r="E1867" t="s">
        <v>4963</v>
      </c>
      <c r="F1867" t="s">
        <v>19</v>
      </c>
      <c r="G1867" t="s">
        <v>1476</v>
      </c>
      <c r="H1867" s="3">
        <v>4714781021029</v>
      </c>
      <c r="I1867" t="s">
        <v>1308</v>
      </c>
      <c r="J1867" t="s">
        <v>1475</v>
      </c>
      <c r="K1867">
        <v>1</v>
      </c>
      <c r="L1867">
        <v>115</v>
      </c>
      <c r="N1867" t="s">
        <v>169</v>
      </c>
      <c r="P1867" s="6">
        <v>996</v>
      </c>
      <c r="Q1867" s="6" t="s">
        <v>1476</v>
      </c>
      <c r="R1867" s="6" t="s">
        <v>1477</v>
      </c>
      <c r="T1867" s="6">
        <v>982557</v>
      </c>
      <c r="U1867" s="6" t="s">
        <v>4964</v>
      </c>
      <c r="V1867" s="6" t="s">
        <v>4965</v>
      </c>
      <c r="W1867" s="6"/>
      <c r="X1867" s="6"/>
      <c r="Y1867" s="6"/>
      <c r="Z1867" t="s">
        <v>4961</v>
      </c>
    </row>
    <row r="1868" spans="1:26">
      <c r="A1868" s="1">
        <v>44304</v>
      </c>
      <c r="B1868" s="2">
        <v>202104181437</v>
      </c>
      <c r="C1868" t="s">
        <v>18</v>
      </c>
      <c r="D1868" t="s">
        <v>5587</v>
      </c>
      <c r="E1868" t="s">
        <v>4963</v>
      </c>
      <c r="F1868" t="s">
        <v>19</v>
      </c>
      <c r="G1868" t="s">
        <v>1476</v>
      </c>
      <c r="H1868" s="3" t="s">
        <v>21</v>
      </c>
      <c r="I1868" t="s">
        <v>1301</v>
      </c>
      <c r="J1868" t="s">
        <v>1475</v>
      </c>
      <c r="K1868">
        <v>1</v>
      </c>
      <c r="L1868">
        <v>150</v>
      </c>
      <c r="N1868" t="s">
        <v>22</v>
      </c>
      <c r="P1868" s="6">
        <v>996</v>
      </c>
      <c r="Q1868" s="6" t="s">
        <v>1476</v>
      </c>
      <c r="R1868" s="6" t="s">
        <v>1477</v>
      </c>
      <c r="T1868" s="6">
        <v>982557</v>
      </c>
      <c r="U1868" s="6" t="s">
        <v>4964</v>
      </c>
      <c r="V1868" s="6" t="s">
        <v>4965</v>
      </c>
      <c r="W1868" s="6"/>
      <c r="X1868" s="6"/>
      <c r="Y1868" s="6"/>
      <c r="Z1868" t="s">
        <v>4961</v>
      </c>
    </row>
    <row r="1869" spans="1:26">
      <c r="A1869" s="1">
        <v>44304</v>
      </c>
      <c r="B1869" s="2">
        <v>202104181437</v>
      </c>
      <c r="C1869" t="s">
        <v>18</v>
      </c>
      <c r="D1869" t="s">
        <v>5587</v>
      </c>
      <c r="E1869" t="s">
        <v>4963</v>
      </c>
      <c r="F1869" t="s">
        <v>19</v>
      </c>
      <c r="G1869" t="s">
        <v>1476</v>
      </c>
      <c r="H1869" s="3" t="s">
        <v>33</v>
      </c>
      <c r="I1869" t="s">
        <v>1304</v>
      </c>
      <c r="J1869" t="s">
        <v>1475</v>
      </c>
      <c r="K1869">
        <v>1</v>
      </c>
      <c r="L1869">
        <v>150</v>
      </c>
      <c r="N1869" t="s">
        <v>34</v>
      </c>
      <c r="P1869" s="6">
        <v>996</v>
      </c>
      <c r="Q1869" s="6" t="s">
        <v>1476</v>
      </c>
      <c r="R1869" s="6" t="s">
        <v>1477</v>
      </c>
      <c r="T1869" s="6">
        <v>982557</v>
      </c>
      <c r="U1869" s="6" t="s">
        <v>4964</v>
      </c>
      <c r="V1869" s="6" t="s">
        <v>4965</v>
      </c>
      <c r="W1869" s="6"/>
      <c r="X1869" s="6"/>
      <c r="Y1869" s="6"/>
      <c r="Z1869" t="s">
        <v>4961</v>
      </c>
    </row>
    <row r="1870" spans="1:26">
      <c r="A1870" s="1">
        <v>44304</v>
      </c>
      <c r="B1870" s="2">
        <v>202104181437</v>
      </c>
      <c r="C1870" t="s">
        <v>18</v>
      </c>
      <c r="D1870" t="s">
        <v>5587</v>
      </c>
      <c r="E1870" t="s">
        <v>4963</v>
      </c>
      <c r="F1870" t="s">
        <v>19</v>
      </c>
      <c r="G1870" t="s">
        <v>1476</v>
      </c>
      <c r="H1870" s="3" t="s">
        <v>35</v>
      </c>
      <c r="I1870" t="s">
        <v>1384</v>
      </c>
      <c r="J1870" t="s">
        <v>1475</v>
      </c>
      <c r="K1870">
        <v>1</v>
      </c>
      <c r="L1870">
        <v>150</v>
      </c>
      <c r="N1870" t="s">
        <v>36</v>
      </c>
      <c r="P1870" s="6">
        <v>996</v>
      </c>
      <c r="Q1870" s="6" t="s">
        <v>1476</v>
      </c>
      <c r="R1870" s="6" t="s">
        <v>1477</v>
      </c>
      <c r="T1870" s="6">
        <v>982557</v>
      </c>
      <c r="U1870" s="6" t="s">
        <v>4964</v>
      </c>
      <c r="V1870" s="6" t="s">
        <v>4965</v>
      </c>
      <c r="W1870" s="6"/>
      <c r="X1870" s="6"/>
      <c r="Y1870" s="6"/>
      <c r="Z1870" t="s">
        <v>4961</v>
      </c>
    </row>
    <row r="1871" spans="1:26">
      <c r="A1871" s="1">
        <v>44304</v>
      </c>
      <c r="B1871" s="2">
        <v>202104181437</v>
      </c>
      <c r="C1871" t="s">
        <v>18</v>
      </c>
      <c r="D1871" t="s">
        <v>5587</v>
      </c>
      <c r="E1871" t="s">
        <v>4963</v>
      </c>
      <c r="F1871" t="s">
        <v>19</v>
      </c>
      <c r="G1871" t="s">
        <v>1476</v>
      </c>
      <c r="H1871" s="3">
        <v>4714781021227</v>
      </c>
      <c r="I1871" t="s">
        <v>859</v>
      </c>
      <c r="J1871" t="s">
        <v>1475</v>
      </c>
      <c r="K1871">
        <v>1</v>
      </c>
      <c r="L1871">
        <v>66</v>
      </c>
      <c r="N1871" t="s">
        <v>862</v>
      </c>
      <c r="P1871" s="6">
        <v>996</v>
      </c>
      <c r="Q1871" s="6" t="s">
        <v>1476</v>
      </c>
      <c r="R1871" s="6" t="s">
        <v>1477</v>
      </c>
      <c r="T1871" s="6">
        <v>982557</v>
      </c>
      <c r="U1871" s="6" t="s">
        <v>4964</v>
      </c>
      <c r="V1871" s="6" t="s">
        <v>4965</v>
      </c>
      <c r="W1871" s="6"/>
      <c r="X1871" s="6"/>
      <c r="Y1871" s="6"/>
      <c r="Z1871" t="s">
        <v>4961</v>
      </c>
    </row>
    <row r="1872" spans="1:26">
      <c r="A1872" s="1">
        <v>44304</v>
      </c>
      <c r="B1872" s="2">
        <v>202104181437</v>
      </c>
      <c r="C1872" t="s">
        <v>18</v>
      </c>
      <c r="D1872" t="s">
        <v>5587</v>
      </c>
      <c r="E1872" t="s">
        <v>4963</v>
      </c>
      <c r="F1872" t="s">
        <v>19</v>
      </c>
      <c r="G1872" t="s">
        <v>1476</v>
      </c>
      <c r="H1872" s="3">
        <v>4714781021234</v>
      </c>
      <c r="I1872" t="s">
        <v>1385</v>
      </c>
      <c r="J1872" t="s">
        <v>1475</v>
      </c>
      <c r="K1872">
        <v>1</v>
      </c>
      <c r="L1872">
        <v>66</v>
      </c>
      <c r="N1872" t="s">
        <v>864</v>
      </c>
      <c r="P1872" s="6">
        <v>996</v>
      </c>
      <c r="Q1872" s="6" t="s">
        <v>1476</v>
      </c>
      <c r="R1872" s="6" t="s">
        <v>1477</v>
      </c>
      <c r="T1872" s="6">
        <v>982557</v>
      </c>
      <c r="U1872" s="6" t="s">
        <v>4964</v>
      </c>
      <c r="V1872" s="6" t="s">
        <v>4965</v>
      </c>
      <c r="W1872" s="6"/>
      <c r="X1872" s="6"/>
      <c r="Y1872" s="6"/>
      <c r="Z1872" t="s">
        <v>4961</v>
      </c>
    </row>
    <row r="1873" spans="1:26">
      <c r="A1873" s="1">
        <v>44304</v>
      </c>
      <c r="B1873" s="2">
        <v>202104181437</v>
      </c>
      <c r="C1873" t="s">
        <v>18</v>
      </c>
      <c r="D1873" t="s">
        <v>5587</v>
      </c>
      <c r="E1873" t="s">
        <v>4963</v>
      </c>
      <c r="F1873" t="s">
        <v>19</v>
      </c>
      <c r="G1873" t="s">
        <v>1476</v>
      </c>
      <c r="H1873" s="3">
        <v>4714781021241</v>
      </c>
      <c r="I1873" t="s">
        <v>859</v>
      </c>
      <c r="J1873" t="s">
        <v>1475</v>
      </c>
      <c r="K1873">
        <v>1</v>
      </c>
      <c r="L1873">
        <v>67</v>
      </c>
      <c r="N1873" t="s">
        <v>867</v>
      </c>
      <c r="P1873" s="6">
        <v>996</v>
      </c>
      <c r="Q1873" s="6" t="s">
        <v>1476</v>
      </c>
      <c r="R1873" s="6" t="s">
        <v>1477</v>
      </c>
      <c r="T1873" s="6">
        <v>982557</v>
      </c>
      <c r="U1873" s="6" t="s">
        <v>4964</v>
      </c>
      <c r="V1873" s="6" t="s">
        <v>4965</v>
      </c>
      <c r="W1873" s="6"/>
      <c r="X1873" s="6"/>
      <c r="Y1873" s="6"/>
      <c r="Z1873" t="s">
        <v>4961</v>
      </c>
    </row>
    <row r="1874" spans="1:26">
      <c r="A1874" s="1">
        <v>44304</v>
      </c>
      <c r="B1874" s="2">
        <v>202104181437</v>
      </c>
      <c r="C1874" t="s">
        <v>18</v>
      </c>
      <c r="D1874" t="s">
        <v>5587</v>
      </c>
      <c r="E1874" t="s">
        <v>4963</v>
      </c>
      <c r="F1874" t="s">
        <v>19</v>
      </c>
      <c r="G1874" t="s">
        <v>1476</v>
      </c>
      <c r="H1874" s="3" t="s">
        <v>1887</v>
      </c>
      <c r="J1874" t="s">
        <v>425</v>
      </c>
      <c r="K1874">
        <v>1</v>
      </c>
      <c r="L1874">
        <v>0</v>
      </c>
      <c r="N1874" t="s">
        <v>1888</v>
      </c>
      <c r="P1874" s="6">
        <v>996</v>
      </c>
      <c r="Q1874" s="6" t="s">
        <v>1476</v>
      </c>
      <c r="R1874" s="6" t="s">
        <v>1477</v>
      </c>
      <c r="T1874" s="6">
        <v>982557</v>
      </c>
      <c r="U1874" s="6" t="s">
        <v>4964</v>
      </c>
      <c r="V1874" s="6" t="s">
        <v>4965</v>
      </c>
      <c r="W1874" s="6"/>
      <c r="X1874" s="6"/>
      <c r="Y1874" s="6"/>
      <c r="Z1874" t="s">
        <v>4961</v>
      </c>
    </row>
    <row r="1875" spans="1:26">
      <c r="A1875" s="1">
        <v>44304</v>
      </c>
      <c r="B1875" s="2">
        <v>202104181438</v>
      </c>
      <c r="C1875" t="s">
        <v>18</v>
      </c>
      <c r="D1875" t="s">
        <v>5588</v>
      </c>
      <c r="E1875" t="s">
        <v>4969</v>
      </c>
      <c r="F1875" t="s">
        <v>19</v>
      </c>
      <c r="G1875" t="s">
        <v>1940</v>
      </c>
      <c r="H1875" s="3">
        <v>4714781024723</v>
      </c>
      <c r="I1875" t="s">
        <v>1301</v>
      </c>
      <c r="J1875" t="s">
        <v>425</v>
      </c>
      <c r="K1875">
        <v>3</v>
      </c>
      <c r="L1875">
        <v>846</v>
      </c>
      <c r="N1875" t="s">
        <v>1525</v>
      </c>
      <c r="P1875" s="6">
        <v>966</v>
      </c>
      <c r="Q1875" s="6" t="s">
        <v>1940</v>
      </c>
      <c r="R1875" s="6" t="s">
        <v>1048</v>
      </c>
      <c r="T1875" s="6"/>
      <c r="U1875" s="6"/>
      <c r="V1875" s="6"/>
      <c r="W1875" s="6">
        <v>500</v>
      </c>
      <c r="X1875" s="6" t="s">
        <v>4970</v>
      </c>
      <c r="Y1875" s="6"/>
      <c r="Z1875" t="s">
        <v>4967</v>
      </c>
    </row>
    <row r="1876" spans="1:26">
      <c r="A1876" s="1">
        <v>44304</v>
      </c>
      <c r="B1876" s="2">
        <v>202104181438</v>
      </c>
      <c r="C1876" t="s">
        <v>18</v>
      </c>
      <c r="D1876" t="s">
        <v>5588</v>
      </c>
      <c r="E1876" t="s">
        <v>4969</v>
      </c>
      <c r="F1876" t="s">
        <v>19</v>
      </c>
      <c r="G1876" t="s">
        <v>1940</v>
      </c>
      <c r="H1876" s="3">
        <v>4714781021463</v>
      </c>
      <c r="I1876" t="s">
        <v>1301</v>
      </c>
      <c r="J1876" t="s">
        <v>425</v>
      </c>
      <c r="K1876">
        <v>1</v>
      </c>
      <c r="L1876">
        <v>120</v>
      </c>
      <c r="N1876" t="s">
        <v>3102</v>
      </c>
      <c r="P1876" s="6">
        <v>966</v>
      </c>
      <c r="Q1876" s="6" t="s">
        <v>1940</v>
      </c>
      <c r="R1876" s="6" t="s">
        <v>1048</v>
      </c>
      <c r="T1876" s="6"/>
      <c r="U1876" s="6"/>
      <c r="V1876" s="6"/>
      <c r="W1876" s="6">
        <v>500</v>
      </c>
      <c r="X1876" s="6" t="s">
        <v>4970</v>
      </c>
      <c r="Y1876" s="6"/>
      <c r="Z1876" t="s">
        <v>4967</v>
      </c>
    </row>
    <row r="1877" spans="1:26">
      <c r="A1877" s="1">
        <v>44304</v>
      </c>
      <c r="B1877" s="2">
        <v>202104181438</v>
      </c>
      <c r="C1877" t="s">
        <v>18</v>
      </c>
      <c r="D1877" t="s">
        <v>5588</v>
      </c>
      <c r="E1877" t="s">
        <v>4969</v>
      </c>
      <c r="F1877" t="s">
        <v>19</v>
      </c>
      <c r="G1877" t="s">
        <v>1940</v>
      </c>
      <c r="H1877" s="3" t="s">
        <v>1810</v>
      </c>
      <c r="J1877" t="s">
        <v>425</v>
      </c>
      <c r="K1877">
        <v>1</v>
      </c>
      <c r="L1877">
        <v>0</v>
      </c>
      <c r="N1877" t="s">
        <v>1811</v>
      </c>
      <c r="P1877" s="6">
        <v>966</v>
      </c>
      <c r="Q1877" s="6" t="s">
        <v>1940</v>
      </c>
      <c r="R1877" s="6" t="s">
        <v>1048</v>
      </c>
      <c r="T1877" s="6"/>
      <c r="U1877" s="6"/>
      <c r="V1877" s="6"/>
      <c r="W1877" s="6">
        <v>500</v>
      </c>
      <c r="X1877" s="6" t="s">
        <v>4970</v>
      </c>
      <c r="Y1877" s="6"/>
      <c r="Z1877" t="s">
        <v>4967</v>
      </c>
    </row>
    <row r="1878" spans="1:26">
      <c r="A1878" s="1">
        <v>44304</v>
      </c>
      <c r="B1878" s="2">
        <v>202104181439</v>
      </c>
      <c r="C1878" t="s">
        <v>18</v>
      </c>
      <c r="D1878" t="s">
        <v>5589</v>
      </c>
      <c r="E1878" t="s">
        <v>4974</v>
      </c>
      <c r="F1878" t="s">
        <v>19</v>
      </c>
      <c r="G1878" t="s">
        <v>1476</v>
      </c>
      <c r="H1878" s="3">
        <v>4714781021401</v>
      </c>
      <c r="I1878" t="s">
        <v>1174</v>
      </c>
      <c r="J1878" t="s">
        <v>425</v>
      </c>
      <c r="K1878">
        <v>1</v>
      </c>
      <c r="L1878">
        <v>99</v>
      </c>
      <c r="N1878" t="s">
        <v>2411</v>
      </c>
      <c r="P1878" s="6">
        <v>164</v>
      </c>
      <c r="Q1878" s="6" t="s">
        <v>1476</v>
      </c>
      <c r="R1878" s="6" t="s">
        <v>1477</v>
      </c>
      <c r="T1878" s="6">
        <v>181956</v>
      </c>
      <c r="U1878" s="6" t="s">
        <v>4975</v>
      </c>
      <c r="V1878" s="6" t="s">
        <v>4976</v>
      </c>
      <c r="W1878" s="6"/>
      <c r="X1878" s="6"/>
      <c r="Y1878" s="6" t="s">
        <v>4977</v>
      </c>
      <c r="Z1878" t="s">
        <v>4972</v>
      </c>
    </row>
    <row r="1879" spans="1:26">
      <c r="A1879" s="1">
        <v>44304</v>
      </c>
      <c r="B1879" s="2">
        <v>202104181439</v>
      </c>
      <c r="C1879" t="s">
        <v>18</v>
      </c>
      <c r="D1879" t="s">
        <v>5589</v>
      </c>
      <c r="E1879" t="s">
        <v>4974</v>
      </c>
      <c r="F1879" t="s">
        <v>19</v>
      </c>
      <c r="G1879" t="s">
        <v>1476</v>
      </c>
      <c r="H1879" s="3" t="s">
        <v>1474</v>
      </c>
      <c r="J1879" t="s">
        <v>1475</v>
      </c>
      <c r="K1879">
        <v>1</v>
      </c>
      <c r="L1879">
        <v>65</v>
      </c>
      <c r="P1879" s="6"/>
      <c r="Q1879" s="6"/>
      <c r="R1879" s="6"/>
      <c r="T1879" s="6"/>
      <c r="U1879" s="6"/>
      <c r="V1879" s="6"/>
      <c r="W1879" s="6"/>
      <c r="X1879" s="6"/>
      <c r="Y1879" s="6"/>
      <c r="Z1879"/>
    </row>
    <row r="1880" spans="1:26">
      <c r="A1880" s="1">
        <v>44304</v>
      </c>
      <c r="B1880" s="2">
        <v>202104181440</v>
      </c>
      <c r="C1880" t="s">
        <v>18</v>
      </c>
      <c r="D1880" t="s">
        <v>5590</v>
      </c>
      <c r="E1880" t="s">
        <v>4981</v>
      </c>
      <c r="F1880" t="s">
        <v>19</v>
      </c>
      <c r="G1880" t="s">
        <v>1960</v>
      </c>
      <c r="H1880" s="3">
        <v>4714781020107</v>
      </c>
      <c r="I1880" t="s">
        <v>1049</v>
      </c>
      <c r="J1880" t="s">
        <v>425</v>
      </c>
      <c r="K1880">
        <v>4</v>
      </c>
      <c r="L1880">
        <v>1516</v>
      </c>
      <c r="N1880" t="s">
        <v>877</v>
      </c>
      <c r="P1880" s="6">
        <v>1516</v>
      </c>
      <c r="Q1880" s="6" t="s">
        <v>1960</v>
      </c>
      <c r="R1880" s="6" t="s">
        <v>1961</v>
      </c>
      <c r="T1880" s="6"/>
      <c r="U1880" s="6"/>
      <c r="V1880" s="6"/>
      <c r="W1880" s="6">
        <v>420</v>
      </c>
      <c r="X1880" s="6" t="s">
        <v>4982</v>
      </c>
      <c r="Y1880" s="6"/>
      <c r="Z1880" t="s">
        <v>4979</v>
      </c>
    </row>
    <row r="1881" spans="1:26">
      <c r="A1881" s="1">
        <v>44304</v>
      </c>
      <c r="B1881" s="2">
        <v>202104181440</v>
      </c>
      <c r="C1881" t="s">
        <v>18</v>
      </c>
      <c r="D1881" t="s">
        <v>5590</v>
      </c>
      <c r="E1881" t="s">
        <v>4981</v>
      </c>
      <c r="F1881" t="s">
        <v>19</v>
      </c>
      <c r="G1881" t="s">
        <v>1960</v>
      </c>
      <c r="H1881" s="3" t="s">
        <v>1740</v>
      </c>
      <c r="J1881" t="s">
        <v>425</v>
      </c>
      <c r="K1881">
        <v>1</v>
      </c>
      <c r="L1881">
        <v>0</v>
      </c>
      <c r="N1881" t="s">
        <v>1741</v>
      </c>
      <c r="P1881" s="6">
        <v>1516</v>
      </c>
      <c r="Q1881" s="6" t="s">
        <v>1960</v>
      </c>
      <c r="R1881" s="6" t="s">
        <v>1961</v>
      </c>
      <c r="T1881" s="6"/>
      <c r="U1881" s="6"/>
      <c r="V1881" s="6"/>
      <c r="W1881" s="6">
        <v>420</v>
      </c>
      <c r="X1881" s="6" t="s">
        <v>4982</v>
      </c>
      <c r="Y1881" s="6"/>
      <c r="Z1881" t="s">
        <v>4979</v>
      </c>
    </row>
    <row r="1882" spans="1:26">
      <c r="A1882" s="1">
        <v>44304</v>
      </c>
      <c r="B1882" s="2">
        <v>202104181440</v>
      </c>
      <c r="C1882" t="s">
        <v>18</v>
      </c>
      <c r="D1882" t="s">
        <v>5590</v>
      </c>
      <c r="E1882" t="s">
        <v>4981</v>
      </c>
      <c r="F1882" t="s">
        <v>19</v>
      </c>
      <c r="G1882" t="s">
        <v>1960</v>
      </c>
      <c r="H1882" s="3" t="s">
        <v>1740</v>
      </c>
      <c r="J1882" t="s">
        <v>425</v>
      </c>
      <c r="K1882">
        <v>1</v>
      </c>
      <c r="L1882">
        <v>0</v>
      </c>
      <c r="N1882" t="s">
        <v>1741</v>
      </c>
      <c r="P1882" s="6">
        <v>1516</v>
      </c>
      <c r="Q1882" s="6" t="s">
        <v>1960</v>
      </c>
      <c r="R1882" s="6" t="s">
        <v>1961</v>
      </c>
      <c r="T1882" s="6"/>
      <c r="U1882" s="6"/>
      <c r="V1882" s="6"/>
      <c r="W1882" s="6">
        <v>420</v>
      </c>
      <c r="X1882" s="6" t="s">
        <v>4982</v>
      </c>
      <c r="Y1882" s="6"/>
      <c r="Z1882" t="s">
        <v>4979</v>
      </c>
    </row>
    <row r="1883" spans="1:26">
      <c r="A1883" s="1">
        <v>44304</v>
      </c>
      <c r="B1883" s="2">
        <v>202104181441</v>
      </c>
      <c r="C1883" t="s">
        <v>18</v>
      </c>
      <c r="D1883" t="s">
        <v>5591</v>
      </c>
      <c r="E1883" t="s">
        <v>4986</v>
      </c>
      <c r="F1883" t="s">
        <v>19</v>
      </c>
      <c r="G1883" t="s">
        <v>1476</v>
      </c>
      <c r="H1883" s="3" t="s">
        <v>37</v>
      </c>
      <c r="I1883" t="s">
        <v>1049</v>
      </c>
      <c r="J1883" t="s">
        <v>1475</v>
      </c>
      <c r="K1883">
        <v>1</v>
      </c>
      <c r="L1883">
        <v>355</v>
      </c>
      <c r="N1883" t="s">
        <v>38</v>
      </c>
      <c r="P1883" s="6">
        <v>960</v>
      </c>
      <c r="Q1883" s="6" t="s">
        <v>1476</v>
      </c>
      <c r="R1883" s="6" t="s">
        <v>1477</v>
      </c>
      <c r="T1883" s="6">
        <v>185202</v>
      </c>
      <c r="U1883" s="6" t="s">
        <v>4987</v>
      </c>
      <c r="V1883" s="6" t="s">
        <v>4988</v>
      </c>
      <c r="W1883" s="6"/>
      <c r="X1883" s="6"/>
      <c r="Y1883" s="6"/>
      <c r="Z1883" t="s">
        <v>4984</v>
      </c>
    </row>
    <row r="1884" spans="1:26">
      <c r="A1884" s="1">
        <v>44304</v>
      </c>
      <c r="B1884" s="2">
        <v>202104181441</v>
      </c>
      <c r="C1884" t="s">
        <v>18</v>
      </c>
      <c r="D1884" t="s">
        <v>5591</v>
      </c>
      <c r="E1884" t="s">
        <v>4986</v>
      </c>
      <c r="F1884" t="s">
        <v>19</v>
      </c>
      <c r="G1884" t="s">
        <v>1476</v>
      </c>
      <c r="H1884" s="3" t="s">
        <v>25</v>
      </c>
      <c r="I1884" t="s">
        <v>1301</v>
      </c>
      <c r="J1884" t="s">
        <v>1475</v>
      </c>
      <c r="K1884">
        <v>2</v>
      </c>
      <c r="L1884">
        <v>605</v>
      </c>
      <c r="N1884" t="s">
        <v>26</v>
      </c>
      <c r="P1884" s="6">
        <v>960</v>
      </c>
      <c r="Q1884" s="6" t="s">
        <v>1476</v>
      </c>
      <c r="R1884" s="6" t="s">
        <v>1477</v>
      </c>
      <c r="T1884" s="6">
        <v>185202</v>
      </c>
      <c r="U1884" s="6" t="s">
        <v>4987</v>
      </c>
      <c r="V1884" s="6" t="s">
        <v>4988</v>
      </c>
      <c r="W1884" s="6"/>
      <c r="X1884" s="6"/>
      <c r="Y1884" s="6"/>
      <c r="Z1884" t="s">
        <v>4984</v>
      </c>
    </row>
    <row r="1885" spans="1:26">
      <c r="A1885" s="1">
        <v>44304</v>
      </c>
      <c r="B1885" s="2">
        <v>202104181442</v>
      </c>
      <c r="C1885" t="s">
        <v>18</v>
      </c>
      <c r="D1885" t="s">
        <v>5592</v>
      </c>
      <c r="E1885" t="s">
        <v>4992</v>
      </c>
      <c r="F1885" t="s">
        <v>19</v>
      </c>
      <c r="G1885" t="s">
        <v>1960</v>
      </c>
      <c r="H1885" s="3">
        <v>4714781020770</v>
      </c>
      <c r="I1885" t="s">
        <v>1467</v>
      </c>
      <c r="J1885" t="s">
        <v>1475</v>
      </c>
      <c r="K1885">
        <v>2</v>
      </c>
      <c r="L1885">
        <v>243</v>
      </c>
      <c r="N1885" t="s">
        <v>305</v>
      </c>
      <c r="P1885" s="6">
        <v>1091</v>
      </c>
      <c r="Q1885" s="6" t="s">
        <v>1960</v>
      </c>
      <c r="R1885" s="6" t="s">
        <v>1961</v>
      </c>
      <c r="T1885" s="6"/>
      <c r="U1885" s="6"/>
      <c r="V1885" s="6"/>
      <c r="W1885" s="6">
        <v>104</v>
      </c>
      <c r="X1885" s="6" t="s">
        <v>4994</v>
      </c>
      <c r="Y1885" s="6"/>
      <c r="Z1885" t="s">
        <v>4990</v>
      </c>
    </row>
    <row r="1886" spans="1:26">
      <c r="A1886" s="1">
        <v>44304</v>
      </c>
      <c r="B1886" s="2">
        <v>202104181442</v>
      </c>
      <c r="C1886" t="s">
        <v>18</v>
      </c>
      <c r="D1886" t="s">
        <v>5592</v>
      </c>
      <c r="E1886" t="s">
        <v>4992</v>
      </c>
      <c r="F1886" t="s">
        <v>19</v>
      </c>
      <c r="G1886" t="s">
        <v>1960</v>
      </c>
      <c r="H1886" s="3">
        <v>4714781020954</v>
      </c>
      <c r="I1886" t="s">
        <v>1468</v>
      </c>
      <c r="J1886" t="s">
        <v>1475</v>
      </c>
      <c r="K1886">
        <v>1</v>
      </c>
      <c r="L1886">
        <v>130</v>
      </c>
      <c r="N1886" t="s">
        <v>183</v>
      </c>
      <c r="P1886" s="6">
        <v>1091</v>
      </c>
      <c r="Q1886" s="6" t="s">
        <v>1960</v>
      </c>
      <c r="R1886" s="6" t="s">
        <v>1961</v>
      </c>
      <c r="T1886" s="6"/>
      <c r="U1886" s="6"/>
      <c r="V1886" s="6"/>
      <c r="W1886" s="6">
        <v>104</v>
      </c>
      <c r="X1886" s="6" t="s">
        <v>4994</v>
      </c>
      <c r="Y1886" s="6"/>
      <c r="Z1886" t="s">
        <v>4990</v>
      </c>
    </row>
    <row r="1887" spans="1:26">
      <c r="A1887" s="1">
        <v>44304</v>
      </c>
      <c r="B1887" s="2">
        <v>202104181442</v>
      </c>
      <c r="C1887" t="s">
        <v>18</v>
      </c>
      <c r="D1887" t="s">
        <v>5592</v>
      </c>
      <c r="E1887" t="s">
        <v>4992</v>
      </c>
      <c r="F1887" t="s">
        <v>19</v>
      </c>
      <c r="G1887" t="s">
        <v>1960</v>
      </c>
      <c r="H1887" s="3">
        <v>4714781021463</v>
      </c>
      <c r="I1887" t="s">
        <v>1301</v>
      </c>
      <c r="J1887" t="s">
        <v>425</v>
      </c>
      <c r="K1887">
        <v>1</v>
      </c>
      <c r="L1887">
        <v>120</v>
      </c>
      <c r="N1887" t="s">
        <v>3102</v>
      </c>
      <c r="P1887" s="6">
        <v>1091</v>
      </c>
      <c r="Q1887" s="6" t="s">
        <v>1960</v>
      </c>
      <c r="R1887" s="6" t="s">
        <v>1961</v>
      </c>
      <c r="T1887" s="6"/>
      <c r="U1887" s="6"/>
      <c r="V1887" s="6"/>
      <c r="W1887" s="6">
        <v>104</v>
      </c>
      <c r="X1887" s="6" t="s">
        <v>4994</v>
      </c>
      <c r="Y1887" s="6"/>
      <c r="Z1887" t="s">
        <v>4990</v>
      </c>
    </row>
    <row r="1888" spans="1:26">
      <c r="A1888" s="1">
        <v>44304</v>
      </c>
      <c r="B1888" s="2">
        <v>202104181442</v>
      </c>
      <c r="C1888" t="s">
        <v>18</v>
      </c>
      <c r="D1888" t="s">
        <v>5592</v>
      </c>
      <c r="E1888" t="s">
        <v>4992</v>
      </c>
      <c r="F1888" t="s">
        <v>19</v>
      </c>
      <c r="G1888" t="s">
        <v>1960</v>
      </c>
      <c r="H1888" s="3">
        <v>4714781024716</v>
      </c>
      <c r="I1888" t="s">
        <v>1230</v>
      </c>
      <c r="J1888" t="s">
        <v>425</v>
      </c>
      <c r="K1888">
        <v>2</v>
      </c>
      <c r="L1888">
        <v>598</v>
      </c>
      <c r="N1888" t="s">
        <v>1515</v>
      </c>
      <c r="P1888" s="6">
        <v>1091</v>
      </c>
      <c r="Q1888" s="6" t="s">
        <v>1960</v>
      </c>
      <c r="R1888" s="6" t="s">
        <v>1961</v>
      </c>
      <c r="T1888" s="6"/>
      <c r="U1888" s="6"/>
      <c r="V1888" s="6"/>
      <c r="W1888" s="6">
        <v>104</v>
      </c>
      <c r="X1888" s="6" t="s">
        <v>4994</v>
      </c>
      <c r="Y1888" s="6"/>
      <c r="Z1888" t="s">
        <v>4990</v>
      </c>
    </row>
    <row r="1889" spans="1:26">
      <c r="A1889" s="1">
        <v>44304</v>
      </c>
      <c r="B1889" s="2">
        <v>202104181442</v>
      </c>
      <c r="C1889" t="s">
        <v>18</v>
      </c>
      <c r="D1889" t="s">
        <v>5592</v>
      </c>
      <c r="E1889" t="s">
        <v>4992</v>
      </c>
      <c r="F1889" t="s">
        <v>19</v>
      </c>
      <c r="G1889" t="s">
        <v>1960</v>
      </c>
      <c r="H1889" s="3" t="s">
        <v>1810</v>
      </c>
      <c r="J1889" t="s">
        <v>425</v>
      </c>
      <c r="K1889">
        <v>1</v>
      </c>
      <c r="L1889">
        <v>0</v>
      </c>
      <c r="N1889" t="s">
        <v>1811</v>
      </c>
      <c r="P1889" s="6">
        <v>1091</v>
      </c>
      <c r="Q1889" s="6" t="s">
        <v>1960</v>
      </c>
      <c r="R1889" s="6" t="s">
        <v>1961</v>
      </c>
      <c r="T1889" s="6"/>
      <c r="U1889" s="6"/>
      <c r="V1889" s="6"/>
      <c r="W1889" s="6">
        <v>104</v>
      </c>
      <c r="X1889" s="6" t="s">
        <v>4994</v>
      </c>
      <c r="Y1889" s="6"/>
      <c r="Z1889" t="s">
        <v>4990</v>
      </c>
    </row>
    <row r="1890" spans="1:26">
      <c r="A1890" s="1">
        <v>44304</v>
      </c>
      <c r="B1890" s="2">
        <v>202104181443</v>
      </c>
      <c r="C1890" t="s">
        <v>18</v>
      </c>
      <c r="D1890" t="s">
        <v>5593</v>
      </c>
      <c r="E1890" t="s">
        <v>4998</v>
      </c>
      <c r="F1890" t="s">
        <v>19</v>
      </c>
      <c r="G1890" t="s">
        <v>1476</v>
      </c>
      <c r="H1890" s="3" t="s">
        <v>37</v>
      </c>
      <c r="I1890" t="s">
        <v>1049</v>
      </c>
      <c r="J1890" t="s">
        <v>1475</v>
      </c>
      <c r="K1890">
        <v>1</v>
      </c>
      <c r="L1890">
        <v>330</v>
      </c>
      <c r="N1890" t="s">
        <v>38</v>
      </c>
      <c r="P1890" s="6">
        <v>1291</v>
      </c>
      <c r="Q1890" s="6" t="s">
        <v>1476</v>
      </c>
      <c r="R1890" s="6" t="s">
        <v>1477</v>
      </c>
      <c r="T1890" s="6">
        <v>952121</v>
      </c>
      <c r="U1890" s="6" t="s">
        <v>4999</v>
      </c>
      <c r="V1890" s="6" t="s">
        <v>5000</v>
      </c>
      <c r="W1890" s="6"/>
      <c r="X1890" s="6"/>
      <c r="Y1890" s="6"/>
      <c r="Z1890" t="s">
        <v>4996</v>
      </c>
    </row>
    <row r="1891" spans="1:26">
      <c r="A1891" s="1">
        <v>44304</v>
      </c>
      <c r="B1891" s="2">
        <v>202104181443</v>
      </c>
      <c r="C1891" t="s">
        <v>18</v>
      </c>
      <c r="D1891" t="s">
        <v>5593</v>
      </c>
      <c r="E1891" t="s">
        <v>4998</v>
      </c>
      <c r="F1891" t="s">
        <v>19</v>
      </c>
      <c r="G1891" t="s">
        <v>1476</v>
      </c>
      <c r="H1891" s="3" t="s">
        <v>23</v>
      </c>
      <c r="I1891" t="s">
        <v>1230</v>
      </c>
      <c r="J1891" t="s">
        <v>1475</v>
      </c>
      <c r="K1891">
        <v>1</v>
      </c>
      <c r="L1891">
        <v>281</v>
      </c>
      <c r="N1891" t="s">
        <v>24</v>
      </c>
      <c r="P1891" s="6">
        <v>1291</v>
      </c>
      <c r="Q1891" s="6" t="s">
        <v>1476</v>
      </c>
      <c r="R1891" s="6" t="s">
        <v>1477</v>
      </c>
      <c r="T1891" s="6">
        <v>952121</v>
      </c>
      <c r="U1891" s="6" t="s">
        <v>4999</v>
      </c>
      <c r="V1891" s="6" t="s">
        <v>5000</v>
      </c>
      <c r="W1891" s="6"/>
      <c r="X1891" s="6"/>
      <c r="Y1891" s="6"/>
      <c r="Z1891" t="s">
        <v>4996</v>
      </c>
    </row>
    <row r="1892" spans="1:26">
      <c r="A1892" s="1">
        <v>44304</v>
      </c>
      <c r="B1892" s="2">
        <v>202104181443</v>
      </c>
      <c r="C1892" t="s">
        <v>18</v>
      </c>
      <c r="D1892" t="s">
        <v>5593</v>
      </c>
      <c r="E1892" t="s">
        <v>4998</v>
      </c>
      <c r="F1892" t="s">
        <v>19</v>
      </c>
      <c r="G1892" t="s">
        <v>1476</v>
      </c>
      <c r="H1892" s="3" t="s">
        <v>27</v>
      </c>
      <c r="I1892" t="s">
        <v>1885</v>
      </c>
      <c r="J1892" t="s">
        <v>1475</v>
      </c>
      <c r="K1892">
        <v>1</v>
      </c>
      <c r="L1892">
        <v>281</v>
      </c>
      <c r="N1892" t="s">
        <v>28</v>
      </c>
      <c r="P1892" s="6">
        <v>1291</v>
      </c>
      <c r="Q1892" s="6" t="s">
        <v>1476</v>
      </c>
      <c r="R1892" s="6" t="s">
        <v>1477</v>
      </c>
      <c r="T1892" s="6">
        <v>952121</v>
      </c>
      <c r="U1892" s="6" t="s">
        <v>4999</v>
      </c>
      <c r="V1892" s="6" t="s">
        <v>5000</v>
      </c>
      <c r="W1892" s="6"/>
      <c r="X1892" s="6"/>
      <c r="Y1892" s="6"/>
      <c r="Z1892" t="s">
        <v>4996</v>
      </c>
    </row>
    <row r="1893" spans="1:26">
      <c r="A1893" s="1">
        <v>44304</v>
      </c>
      <c r="B1893" s="2">
        <v>202104181443</v>
      </c>
      <c r="C1893" t="s">
        <v>18</v>
      </c>
      <c r="D1893" t="s">
        <v>5593</v>
      </c>
      <c r="E1893" t="s">
        <v>4998</v>
      </c>
      <c r="F1893" t="s">
        <v>19</v>
      </c>
      <c r="G1893" t="s">
        <v>1476</v>
      </c>
      <c r="H1893" s="3">
        <v>4714781020107</v>
      </c>
      <c r="I1893" t="s">
        <v>1049</v>
      </c>
      <c r="J1893" t="s">
        <v>425</v>
      </c>
      <c r="K1893">
        <v>1</v>
      </c>
      <c r="L1893">
        <v>399</v>
      </c>
      <c r="N1893" t="s">
        <v>877</v>
      </c>
      <c r="P1893" s="6">
        <v>1291</v>
      </c>
      <c r="Q1893" s="6" t="s">
        <v>1476</v>
      </c>
      <c r="R1893" s="6" t="s">
        <v>1477</v>
      </c>
      <c r="T1893" s="6">
        <v>952121</v>
      </c>
      <c r="U1893" s="6" t="s">
        <v>4999</v>
      </c>
      <c r="V1893" s="6" t="s">
        <v>5000</v>
      </c>
      <c r="W1893" s="6"/>
      <c r="X1893" s="6"/>
      <c r="Y1893" s="6"/>
      <c r="Z1893" t="s">
        <v>4996</v>
      </c>
    </row>
    <row r="1894" spans="1:26">
      <c r="A1894" s="1">
        <v>44304</v>
      </c>
      <c r="B1894" s="2">
        <v>202104181443</v>
      </c>
      <c r="C1894" t="s">
        <v>18</v>
      </c>
      <c r="D1894" t="s">
        <v>5593</v>
      </c>
      <c r="E1894" t="s">
        <v>4998</v>
      </c>
      <c r="F1894" t="s">
        <v>19</v>
      </c>
      <c r="G1894" t="s">
        <v>1476</v>
      </c>
      <c r="H1894" s="3" t="s">
        <v>1887</v>
      </c>
      <c r="J1894" t="s">
        <v>425</v>
      </c>
      <c r="K1894">
        <v>1</v>
      </c>
      <c r="L1894">
        <v>0</v>
      </c>
      <c r="N1894" t="s">
        <v>1888</v>
      </c>
      <c r="P1894" s="6">
        <v>1291</v>
      </c>
      <c r="Q1894" s="6" t="s">
        <v>1476</v>
      </c>
      <c r="R1894" s="6" t="s">
        <v>1477</v>
      </c>
      <c r="T1894" s="6">
        <v>952121</v>
      </c>
      <c r="U1894" s="6" t="s">
        <v>4999</v>
      </c>
      <c r="V1894" s="6" t="s">
        <v>5000</v>
      </c>
      <c r="W1894" s="6"/>
      <c r="X1894" s="6"/>
      <c r="Y1894" s="6"/>
      <c r="Z1894" t="s">
        <v>4996</v>
      </c>
    </row>
    <row r="1895" spans="1:26">
      <c r="A1895" s="1">
        <v>44304</v>
      </c>
      <c r="B1895" s="2">
        <v>202104181444</v>
      </c>
      <c r="C1895" t="s">
        <v>18</v>
      </c>
      <c r="D1895" t="s">
        <v>5594</v>
      </c>
      <c r="E1895" t="s">
        <v>5004</v>
      </c>
      <c r="F1895" t="s">
        <v>19</v>
      </c>
      <c r="G1895" t="s">
        <v>1960</v>
      </c>
      <c r="H1895" s="3">
        <v>4714781024716</v>
      </c>
      <c r="I1895" t="s">
        <v>1711</v>
      </c>
      <c r="J1895" t="s">
        <v>425</v>
      </c>
      <c r="K1895">
        <v>3</v>
      </c>
      <c r="L1895">
        <v>897</v>
      </c>
      <c r="N1895" t="s">
        <v>1515</v>
      </c>
      <c r="P1895" s="6">
        <v>897</v>
      </c>
      <c r="Q1895" s="6" t="s">
        <v>1960</v>
      </c>
      <c r="R1895" s="6" t="s">
        <v>1961</v>
      </c>
      <c r="T1895" s="6"/>
      <c r="U1895" s="6"/>
      <c r="V1895" s="6"/>
      <c r="W1895" s="6">
        <v>613</v>
      </c>
      <c r="X1895" s="6" t="s">
        <v>5005</v>
      </c>
      <c r="Y1895" s="6"/>
      <c r="Z1895" t="s">
        <v>5002</v>
      </c>
    </row>
    <row r="1896" spans="1:26">
      <c r="A1896" s="1">
        <v>44304</v>
      </c>
      <c r="B1896" s="2">
        <v>202104181445</v>
      </c>
      <c r="C1896" t="s">
        <v>18</v>
      </c>
      <c r="D1896" t="s">
        <v>5595</v>
      </c>
      <c r="E1896" t="s">
        <v>5009</v>
      </c>
      <c r="F1896" t="s">
        <v>19</v>
      </c>
      <c r="G1896" t="s">
        <v>1476</v>
      </c>
      <c r="H1896" s="3" t="s">
        <v>21</v>
      </c>
      <c r="I1896" t="s">
        <v>1301</v>
      </c>
      <c r="J1896" t="s">
        <v>1475</v>
      </c>
      <c r="K1896">
        <v>1</v>
      </c>
      <c r="L1896">
        <v>150</v>
      </c>
      <c r="N1896" t="s">
        <v>22</v>
      </c>
      <c r="P1896" s="6">
        <v>515</v>
      </c>
      <c r="Q1896" s="6" t="s">
        <v>1476</v>
      </c>
      <c r="R1896" s="6" t="s">
        <v>1477</v>
      </c>
      <c r="T1896" s="6">
        <v>184265</v>
      </c>
      <c r="U1896" s="6" t="s">
        <v>5010</v>
      </c>
      <c r="V1896" s="6" t="s">
        <v>5011</v>
      </c>
      <c r="W1896" s="6"/>
      <c r="X1896" s="6"/>
      <c r="Y1896" s="6"/>
      <c r="Z1896" t="s">
        <v>5007</v>
      </c>
    </row>
    <row r="1897" spans="1:26">
      <c r="A1897" s="1">
        <v>44304</v>
      </c>
      <c r="B1897" s="2">
        <v>202104181445</v>
      </c>
      <c r="C1897" t="s">
        <v>18</v>
      </c>
      <c r="D1897" t="s">
        <v>5595</v>
      </c>
      <c r="E1897" t="s">
        <v>5009</v>
      </c>
      <c r="F1897" t="s">
        <v>19</v>
      </c>
      <c r="G1897" t="s">
        <v>1476</v>
      </c>
      <c r="H1897" s="3" t="s">
        <v>33</v>
      </c>
      <c r="I1897" t="s">
        <v>1304</v>
      </c>
      <c r="J1897" t="s">
        <v>1475</v>
      </c>
      <c r="K1897">
        <v>1</v>
      </c>
      <c r="L1897">
        <v>150</v>
      </c>
      <c r="N1897" t="s">
        <v>34</v>
      </c>
      <c r="P1897" s="6">
        <v>515</v>
      </c>
      <c r="Q1897" s="6" t="s">
        <v>1476</v>
      </c>
      <c r="R1897" s="6" t="s">
        <v>1477</v>
      </c>
      <c r="T1897" s="6">
        <v>184265</v>
      </c>
      <c r="U1897" s="6" t="s">
        <v>5010</v>
      </c>
      <c r="V1897" s="6" t="s">
        <v>5011</v>
      </c>
      <c r="W1897" s="6"/>
      <c r="X1897" s="6"/>
      <c r="Y1897" s="6"/>
      <c r="Z1897" t="s">
        <v>5007</v>
      </c>
    </row>
    <row r="1898" spans="1:26">
      <c r="A1898" s="1">
        <v>44304</v>
      </c>
      <c r="B1898" s="2">
        <v>202104181445</v>
      </c>
      <c r="C1898" t="s">
        <v>18</v>
      </c>
      <c r="D1898" t="s">
        <v>5595</v>
      </c>
      <c r="E1898" t="s">
        <v>5009</v>
      </c>
      <c r="F1898" t="s">
        <v>19</v>
      </c>
      <c r="G1898" t="s">
        <v>1476</v>
      </c>
      <c r="H1898" s="3" t="s">
        <v>35</v>
      </c>
      <c r="I1898" t="s">
        <v>1384</v>
      </c>
      <c r="J1898" t="s">
        <v>1475</v>
      </c>
      <c r="K1898">
        <v>1</v>
      </c>
      <c r="L1898">
        <v>150</v>
      </c>
      <c r="N1898" t="s">
        <v>36</v>
      </c>
      <c r="P1898" s="6">
        <v>515</v>
      </c>
      <c r="Q1898" s="6" t="s">
        <v>1476</v>
      </c>
      <c r="R1898" s="6" t="s">
        <v>1477</v>
      </c>
      <c r="T1898" s="6">
        <v>184265</v>
      </c>
      <c r="U1898" s="6" t="s">
        <v>5010</v>
      </c>
      <c r="V1898" s="6" t="s">
        <v>5011</v>
      </c>
      <c r="W1898" s="6"/>
      <c r="X1898" s="6"/>
      <c r="Y1898" s="6"/>
      <c r="Z1898" t="s">
        <v>5007</v>
      </c>
    </row>
    <row r="1899" spans="1:26">
      <c r="A1899" s="1">
        <v>44304</v>
      </c>
      <c r="B1899" s="2">
        <v>202104181445</v>
      </c>
      <c r="C1899" t="s">
        <v>18</v>
      </c>
      <c r="D1899" t="s">
        <v>5595</v>
      </c>
      <c r="E1899" t="s">
        <v>5009</v>
      </c>
      <c r="F1899" t="s">
        <v>19</v>
      </c>
      <c r="G1899" t="s">
        <v>1476</v>
      </c>
      <c r="H1899" s="3" t="s">
        <v>1474</v>
      </c>
      <c r="J1899" t="s">
        <v>1475</v>
      </c>
      <c r="K1899">
        <v>1</v>
      </c>
      <c r="L1899">
        <v>65</v>
      </c>
      <c r="P1899" s="6"/>
      <c r="Q1899" s="6"/>
      <c r="R1899" s="6"/>
      <c r="T1899" s="6"/>
      <c r="U1899" s="6"/>
      <c r="V1899" s="6"/>
      <c r="W1899" s="6"/>
      <c r="X1899" s="6"/>
      <c r="Y1899" s="6"/>
      <c r="Z1899"/>
    </row>
    <row r="1900" spans="1:26">
      <c r="A1900" s="1">
        <v>44304</v>
      </c>
      <c r="B1900" s="2">
        <v>202104181446</v>
      </c>
      <c r="C1900" t="s">
        <v>18</v>
      </c>
      <c r="D1900" t="s">
        <v>2491</v>
      </c>
      <c r="E1900" t="s">
        <v>5014</v>
      </c>
      <c r="F1900" t="s">
        <v>19</v>
      </c>
      <c r="G1900" t="s">
        <v>1476</v>
      </c>
      <c r="H1900" s="3" t="s">
        <v>37</v>
      </c>
      <c r="I1900" t="s">
        <v>1049</v>
      </c>
      <c r="J1900" t="s">
        <v>1475</v>
      </c>
      <c r="K1900">
        <v>1</v>
      </c>
      <c r="L1900">
        <v>330</v>
      </c>
      <c r="N1900" t="s">
        <v>38</v>
      </c>
      <c r="P1900" s="6">
        <v>1120</v>
      </c>
      <c r="Q1900" s="6" t="s">
        <v>1476</v>
      </c>
      <c r="R1900" s="6" t="s">
        <v>1495</v>
      </c>
      <c r="T1900" s="6">
        <v>148144</v>
      </c>
      <c r="U1900" s="6" t="s">
        <v>5015</v>
      </c>
      <c r="V1900" s="6" t="s">
        <v>5016</v>
      </c>
      <c r="W1900" s="6"/>
      <c r="X1900" s="6"/>
      <c r="Y1900" s="6"/>
      <c r="Z1900" t="s">
        <v>5013</v>
      </c>
    </row>
    <row r="1901" spans="1:26">
      <c r="A1901" s="1">
        <v>44304</v>
      </c>
      <c r="B1901" s="2">
        <v>202104181446</v>
      </c>
      <c r="C1901" t="s">
        <v>18</v>
      </c>
      <c r="D1901" t="s">
        <v>2491</v>
      </c>
      <c r="E1901" t="s">
        <v>5014</v>
      </c>
      <c r="F1901" t="s">
        <v>19</v>
      </c>
      <c r="G1901" t="s">
        <v>1476</v>
      </c>
      <c r="H1901" s="3" t="s">
        <v>23</v>
      </c>
      <c r="I1901" t="s">
        <v>1711</v>
      </c>
      <c r="J1901" t="s">
        <v>1475</v>
      </c>
      <c r="K1901">
        <v>1</v>
      </c>
      <c r="L1901">
        <v>281</v>
      </c>
      <c r="N1901" t="s">
        <v>24</v>
      </c>
      <c r="P1901" s="6">
        <v>1120</v>
      </c>
      <c r="Q1901" s="6" t="s">
        <v>1476</v>
      </c>
      <c r="R1901" s="6" t="s">
        <v>1495</v>
      </c>
      <c r="T1901" s="6">
        <v>148144</v>
      </c>
      <c r="U1901" s="6" t="s">
        <v>5015</v>
      </c>
      <c r="V1901" s="6" t="s">
        <v>5016</v>
      </c>
      <c r="W1901" s="6"/>
      <c r="X1901" s="6"/>
      <c r="Y1901" s="6"/>
      <c r="Z1901" t="s">
        <v>5013</v>
      </c>
    </row>
    <row r="1902" spans="1:26">
      <c r="A1902" s="1">
        <v>44304</v>
      </c>
      <c r="B1902" s="2">
        <v>202104181446</v>
      </c>
      <c r="C1902" t="s">
        <v>18</v>
      </c>
      <c r="D1902" t="s">
        <v>2491</v>
      </c>
      <c r="E1902" t="s">
        <v>5014</v>
      </c>
      <c r="F1902" t="s">
        <v>19</v>
      </c>
      <c r="G1902" t="s">
        <v>1476</v>
      </c>
      <c r="H1902" s="3" t="s">
        <v>27</v>
      </c>
      <c r="I1902" t="s">
        <v>1885</v>
      </c>
      <c r="J1902" t="s">
        <v>1475</v>
      </c>
      <c r="K1902">
        <v>1</v>
      </c>
      <c r="L1902">
        <v>282</v>
      </c>
      <c r="N1902" t="s">
        <v>28</v>
      </c>
      <c r="P1902" s="6">
        <v>1120</v>
      </c>
      <c r="Q1902" s="6" t="s">
        <v>1476</v>
      </c>
      <c r="R1902" s="6" t="s">
        <v>1495</v>
      </c>
      <c r="T1902" s="6">
        <v>148144</v>
      </c>
      <c r="U1902" s="6" t="s">
        <v>5015</v>
      </c>
      <c r="V1902" s="6" t="s">
        <v>5016</v>
      </c>
      <c r="W1902" s="6"/>
      <c r="X1902" s="6"/>
      <c r="Y1902" s="6"/>
      <c r="Z1902" t="s">
        <v>5013</v>
      </c>
    </row>
    <row r="1903" spans="1:26">
      <c r="A1903" s="1">
        <v>44304</v>
      </c>
      <c r="B1903" s="2">
        <v>202104181446</v>
      </c>
      <c r="C1903" t="s">
        <v>18</v>
      </c>
      <c r="D1903" t="s">
        <v>2491</v>
      </c>
      <c r="E1903" t="s">
        <v>5014</v>
      </c>
      <c r="F1903" t="s">
        <v>19</v>
      </c>
      <c r="G1903" t="s">
        <v>1476</v>
      </c>
      <c r="H1903" s="3">
        <v>4714781020503</v>
      </c>
      <c r="I1903" t="s">
        <v>1304</v>
      </c>
      <c r="J1903" t="s">
        <v>425</v>
      </c>
      <c r="K1903">
        <v>1</v>
      </c>
      <c r="L1903">
        <v>168</v>
      </c>
      <c r="N1903" t="s">
        <v>1521</v>
      </c>
      <c r="P1903" s="6">
        <v>1120</v>
      </c>
      <c r="Q1903" s="6" t="s">
        <v>1476</v>
      </c>
      <c r="R1903" s="6" t="s">
        <v>1495</v>
      </c>
      <c r="T1903" s="6">
        <v>148144</v>
      </c>
      <c r="U1903" s="6" t="s">
        <v>5015</v>
      </c>
      <c r="V1903" s="6" t="s">
        <v>5016</v>
      </c>
      <c r="W1903" s="6"/>
      <c r="X1903" s="6"/>
      <c r="Y1903" s="6"/>
      <c r="Z1903" t="s">
        <v>5013</v>
      </c>
    </row>
    <row r="1904" spans="1:26">
      <c r="A1904" s="1">
        <v>44304</v>
      </c>
      <c r="B1904" s="2">
        <v>202104181446</v>
      </c>
      <c r="C1904" t="s">
        <v>18</v>
      </c>
      <c r="D1904" t="s">
        <v>2491</v>
      </c>
      <c r="E1904" t="s">
        <v>5014</v>
      </c>
      <c r="F1904" t="s">
        <v>19</v>
      </c>
      <c r="G1904" t="s">
        <v>1476</v>
      </c>
      <c r="H1904" s="3">
        <v>4714781021227</v>
      </c>
      <c r="I1904" t="s">
        <v>859</v>
      </c>
      <c r="J1904" t="s">
        <v>425</v>
      </c>
      <c r="K1904">
        <v>1</v>
      </c>
      <c r="L1904">
        <v>59</v>
      </c>
      <c r="N1904" t="s">
        <v>2465</v>
      </c>
      <c r="P1904" s="6">
        <v>1120</v>
      </c>
      <c r="Q1904" s="6" t="s">
        <v>1476</v>
      </c>
      <c r="R1904" s="6" t="s">
        <v>1495</v>
      </c>
      <c r="T1904" s="6">
        <v>148144</v>
      </c>
      <c r="U1904" s="6" t="s">
        <v>5015</v>
      </c>
      <c r="V1904" s="6" t="s">
        <v>5016</v>
      </c>
      <c r="W1904" s="6"/>
      <c r="X1904" s="6"/>
      <c r="Y1904" s="6"/>
      <c r="Z1904" t="s">
        <v>5013</v>
      </c>
    </row>
    <row r="1905" spans="1:26">
      <c r="A1905" s="1">
        <v>44304</v>
      </c>
      <c r="B1905" s="2">
        <v>202104181446</v>
      </c>
      <c r="C1905" t="s">
        <v>18</v>
      </c>
      <c r="D1905" t="s">
        <v>2491</v>
      </c>
      <c r="E1905" t="s">
        <v>5014</v>
      </c>
      <c r="F1905" t="s">
        <v>19</v>
      </c>
      <c r="G1905" t="s">
        <v>1476</v>
      </c>
      <c r="H1905" s="3" t="s">
        <v>1887</v>
      </c>
      <c r="J1905" t="s">
        <v>425</v>
      </c>
      <c r="K1905">
        <v>1</v>
      </c>
      <c r="L1905">
        <v>0</v>
      </c>
      <c r="N1905" t="s">
        <v>1888</v>
      </c>
      <c r="P1905" s="6">
        <v>1120</v>
      </c>
      <c r="Q1905" s="6" t="s">
        <v>1476</v>
      </c>
      <c r="R1905" s="6" t="s">
        <v>1495</v>
      </c>
      <c r="T1905" s="6">
        <v>148144</v>
      </c>
      <c r="U1905" s="6" t="s">
        <v>5015</v>
      </c>
      <c r="V1905" s="6" t="s">
        <v>5016</v>
      </c>
      <c r="W1905" s="6"/>
      <c r="X1905" s="6"/>
      <c r="Y1905" s="6"/>
      <c r="Z1905" t="s">
        <v>5013</v>
      </c>
    </row>
    <row r="1906" spans="1:26">
      <c r="A1906" s="1">
        <v>44304</v>
      </c>
      <c r="B1906" s="2">
        <v>202104181447</v>
      </c>
      <c r="C1906" t="s">
        <v>18</v>
      </c>
      <c r="D1906" t="s">
        <v>5596</v>
      </c>
      <c r="E1906" t="s">
        <v>5020</v>
      </c>
      <c r="F1906" t="s">
        <v>19</v>
      </c>
      <c r="G1906" t="s">
        <v>1940</v>
      </c>
      <c r="H1906" s="3">
        <v>4714781020268</v>
      </c>
      <c r="I1906" t="s">
        <v>1472</v>
      </c>
      <c r="J1906" t="s">
        <v>425</v>
      </c>
      <c r="K1906">
        <v>1</v>
      </c>
      <c r="L1906">
        <v>430</v>
      </c>
      <c r="N1906" t="s">
        <v>2020</v>
      </c>
      <c r="P1906" s="6">
        <v>490</v>
      </c>
      <c r="Q1906" s="6" t="s">
        <v>1940</v>
      </c>
      <c r="R1906" s="6" t="s">
        <v>1495</v>
      </c>
      <c r="T1906" s="6"/>
      <c r="U1906" s="6"/>
      <c r="V1906" s="6"/>
      <c r="W1906" s="6">
        <v>300</v>
      </c>
      <c r="X1906" s="6" t="s">
        <v>5021</v>
      </c>
      <c r="Y1906" s="6"/>
      <c r="Z1906" t="s">
        <v>5018</v>
      </c>
    </row>
    <row r="1907" spans="1:26">
      <c r="A1907" s="1">
        <v>44304</v>
      </c>
      <c r="B1907" s="2">
        <v>202104181447</v>
      </c>
      <c r="C1907" t="s">
        <v>18</v>
      </c>
      <c r="D1907" t="s">
        <v>5596</v>
      </c>
      <c r="E1907" t="s">
        <v>5020</v>
      </c>
      <c r="F1907" t="s">
        <v>19</v>
      </c>
      <c r="G1907" t="s">
        <v>1940</v>
      </c>
      <c r="H1907" s="3" t="s">
        <v>1474</v>
      </c>
      <c r="J1907" t="s">
        <v>1475</v>
      </c>
      <c r="K1907">
        <v>1</v>
      </c>
      <c r="L1907">
        <v>60</v>
      </c>
      <c r="P1907" s="6"/>
      <c r="Q1907" s="6"/>
      <c r="R1907" s="6"/>
      <c r="T1907" s="6"/>
      <c r="U1907" s="6"/>
      <c r="V1907" s="6"/>
      <c r="W1907" s="6"/>
      <c r="X1907" s="6"/>
      <c r="Y1907" s="6"/>
      <c r="Z1907"/>
    </row>
    <row r="1908" spans="1:26">
      <c r="A1908" s="1">
        <v>44304</v>
      </c>
      <c r="B1908" s="2">
        <v>202104181448</v>
      </c>
      <c r="C1908" t="s">
        <v>18</v>
      </c>
      <c r="D1908" t="s">
        <v>5597</v>
      </c>
      <c r="E1908" t="s">
        <v>5025</v>
      </c>
      <c r="F1908" t="s">
        <v>19</v>
      </c>
      <c r="G1908" t="s">
        <v>1940</v>
      </c>
      <c r="H1908" s="3">
        <v>4714781024730</v>
      </c>
      <c r="I1908" t="s">
        <v>1885</v>
      </c>
      <c r="J1908" t="s">
        <v>425</v>
      </c>
      <c r="K1908">
        <v>1</v>
      </c>
      <c r="L1908">
        <v>299</v>
      </c>
      <c r="N1908" t="s">
        <v>1500</v>
      </c>
      <c r="P1908" s="6">
        <v>709</v>
      </c>
      <c r="Q1908" s="6" t="s">
        <v>1940</v>
      </c>
      <c r="R1908" s="6" t="s">
        <v>1048</v>
      </c>
      <c r="T1908" s="6"/>
      <c r="U1908" s="6"/>
      <c r="V1908" s="6"/>
      <c r="W1908" s="6">
        <v>251</v>
      </c>
      <c r="X1908" s="6" t="s">
        <v>5026</v>
      </c>
      <c r="Y1908" s="6"/>
      <c r="Z1908" t="s">
        <v>5023</v>
      </c>
    </row>
    <row r="1909" spans="1:26">
      <c r="A1909" s="1">
        <v>44304</v>
      </c>
      <c r="B1909" s="2">
        <v>202104181448</v>
      </c>
      <c r="C1909" t="s">
        <v>18</v>
      </c>
      <c r="D1909" t="s">
        <v>5597</v>
      </c>
      <c r="E1909" t="s">
        <v>5025</v>
      </c>
      <c r="F1909" t="s">
        <v>19</v>
      </c>
      <c r="G1909" t="s">
        <v>1940</v>
      </c>
      <c r="H1909" s="3">
        <v>4714781020848</v>
      </c>
      <c r="I1909" t="s">
        <v>1300</v>
      </c>
      <c r="J1909" t="s">
        <v>425</v>
      </c>
      <c r="K1909">
        <v>1</v>
      </c>
      <c r="L1909">
        <v>350</v>
      </c>
      <c r="N1909" t="s">
        <v>1821</v>
      </c>
      <c r="P1909" s="6">
        <v>709</v>
      </c>
      <c r="Q1909" s="6" t="s">
        <v>1940</v>
      </c>
      <c r="R1909" s="6" t="s">
        <v>1048</v>
      </c>
      <c r="T1909" s="6"/>
      <c r="U1909" s="6"/>
      <c r="V1909" s="6"/>
      <c r="W1909" s="6">
        <v>251</v>
      </c>
      <c r="X1909" s="6" t="s">
        <v>5026</v>
      </c>
      <c r="Y1909" s="6"/>
      <c r="Z1909" t="s">
        <v>5023</v>
      </c>
    </row>
    <row r="1910" spans="1:26">
      <c r="A1910" s="1">
        <v>44304</v>
      </c>
      <c r="B1910" s="2">
        <v>202104181448</v>
      </c>
      <c r="C1910" t="s">
        <v>18</v>
      </c>
      <c r="D1910" t="s">
        <v>5597</v>
      </c>
      <c r="E1910" t="s">
        <v>5025</v>
      </c>
      <c r="F1910" t="s">
        <v>19</v>
      </c>
      <c r="G1910" t="s">
        <v>1940</v>
      </c>
      <c r="H1910" s="3" t="s">
        <v>1474</v>
      </c>
      <c r="J1910" t="s">
        <v>1475</v>
      </c>
      <c r="K1910">
        <v>1</v>
      </c>
      <c r="L1910">
        <v>60</v>
      </c>
      <c r="P1910" s="6"/>
      <c r="Q1910" s="6"/>
      <c r="R1910" s="6"/>
      <c r="T1910" s="6"/>
      <c r="U1910" s="6"/>
      <c r="V1910" s="6"/>
      <c r="W1910" s="6"/>
      <c r="X1910" s="6"/>
      <c r="Y1910" s="6"/>
      <c r="Z1910"/>
    </row>
    <row r="1911" spans="1:26">
      <c r="A1911" s="1">
        <v>44304</v>
      </c>
      <c r="B1911" s="2">
        <v>202104181449</v>
      </c>
      <c r="C1911" t="s">
        <v>18</v>
      </c>
      <c r="D1911" t="s">
        <v>5598</v>
      </c>
      <c r="E1911" t="s">
        <v>5030</v>
      </c>
      <c r="F1911" t="s">
        <v>19</v>
      </c>
      <c r="G1911" t="s">
        <v>1476</v>
      </c>
      <c r="H1911" s="3">
        <v>4714781020107</v>
      </c>
      <c r="I1911" t="s">
        <v>1049</v>
      </c>
      <c r="J1911" t="s">
        <v>425</v>
      </c>
      <c r="K1911">
        <v>2</v>
      </c>
      <c r="L1911">
        <v>798</v>
      </c>
      <c r="N1911" t="s">
        <v>877</v>
      </c>
      <c r="P1911" s="6">
        <v>798</v>
      </c>
      <c r="Q1911" s="6" t="s">
        <v>1476</v>
      </c>
      <c r="R1911" s="6" t="s">
        <v>1477</v>
      </c>
      <c r="T1911" s="6">
        <v>894315</v>
      </c>
      <c r="U1911" s="6" t="s">
        <v>5031</v>
      </c>
      <c r="V1911" s="6" t="s">
        <v>5032</v>
      </c>
      <c r="W1911" s="6"/>
      <c r="X1911" s="6"/>
      <c r="Y1911" s="6"/>
      <c r="Z1911" t="s">
        <v>5028</v>
      </c>
    </row>
    <row r="1912" spans="1:26">
      <c r="A1912" s="1">
        <v>44304</v>
      </c>
      <c r="B1912" s="2">
        <v>202104181450</v>
      </c>
      <c r="C1912" t="s">
        <v>18</v>
      </c>
      <c r="D1912" t="s">
        <v>5599</v>
      </c>
      <c r="E1912" t="s">
        <v>5036</v>
      </c>
      <c r="F1912" t="s">
        <v>19</v>
      </c>
      <c r="G1912" t="s">
        <v>1960</v>
      </c>
      <c r="H1912" s="3" t="s">
        <v>52</v>
      </c>
      <c r="I1912" t="s">
        <v>1472</v>
      </c>
      <c r="J1912" t="s">
        <v>1475</v>
      </c>
      <c r="K1912">
        <v>1</v>
      </c>
      <c r="L1912">
        <v>400</v>
      </c>
      <c r="N1912" t="s">
        <v>53</v>
      </c>
      <c r="P1912" s="6">
        <v>1078</v>
      </c>
      <c r="Q1912" s="6" t="s">
        <v>1960</v>
      </c>
      <c r="R1912" s="6" t="s">
        <v>1961</v>
      </c>
      <c r="T1912" s="6"/>
      <c r="U1912" s="6"/>
      <c r="V1912" s="6"/>
      <c r="W1912" s="6">
        <v>242</v>
      </c>
      <c r="X1912" s="6" t="s">
        <v>5037</v>
      </c>
      <c r="Y1912" s="6"/>
      <c r="Z1912" t="s">
        <v>5034</v>
      </c>
    </row>
    <row r="1913" spans="1:26">
      <c r="A1913" s="1">
        <v>44304</v>
      </c>
      <c r="B1913" s="2">
        <v>202104181450</v>
      </c>
      <c r="C1913" t="s">
        <v>18</v>
      </c>
      <c r="D1913" t="s">
        <v>5599</v>
      </c>
      <c r="E1913" t="s">
        <v>5036</v>
      </c>
      <c r="F1913" t="s">
        <v>19</v>
      </c>
      <c r="G1913" t="s">
        <v>1960</v>
      </c>
      <c r="H1913" s="3" t="s">
        <v>44</v>
      </c>
      <c r="I1913" t="s">
        <v>158</v>
      </c>
      <c r="J1913" t="s">
        <v>1475</v>
      </c>
      <c r="K1913">
        <v>1</v>
      </c>
      <c r="L1913">
        <v>128</v>
      </c>
      <c r="N1913" t="s">
        <v>45</v>
      </c>
      <c r="P1913" s="6">
        <v>1078</v>
      </c>
      <c r="Q1913" s="6" t="s">
        <v>1960</v>
      </c>
      <c r="R1913" s="6" t="s">
        <v>1961</v>
      </c>
      <c r="T1913" s="6"/>
      <c r="U1913" s="6"/>
      <c r="V1913" s="6"/>
      <c r="W1913" s="6">
        <v>242</v>
      </c>
      <c r="X1913" s="6" t="s">
        <v>5037</v>
      </c>
      <c r="Y1913" s="6"/>
      <c r="Z1913" t="s">
        <v>5034</v>
      </c>
    </row>
    <row r="1914" spans="1:26">
      <c r="A1914" s="1">
        <v>44304</v>
      </c>
      <c r="B1914" s="2">
        <v>202104181450</v>
      </c>
      <c r="C1914" t="s">
        <v>18</v>
      </c>
      <c r="D1914" t="s">
        <v>5599</v>
      </c>
      <c r="E1914" t="s">
        <v>5036</v>
      </c>
      <c r="F1914" t="s">
        <v>19</v>
      </c>
      <c r="G1914" t="s">
        <v>1960</v>
      </c>
      <c r="H1914" s="3">
        <v>4714781020046</v>
      </c>
      <c r="I1914" t="s">
        <v>1301</v>
      </c>
      <c r="J1914" t="s">
        <v>425</v>
      </c>
      <c r="K1914">
        <v>1</v>
      </c>
      <c r="L1914">
        <v>550</v>
      </c>
      <c r="N1914" t="s">
        <v>2681</v>
      </c>
      <c r="P1914" s="6">
        <v>1078</v>
      </c>
      <c r="Q1914" s="6" t="s">
        <v>1960</v>
      </c>
      <c r="R1914" s="6" t="s">
        <v>1961</v>
      </c>
      <c r="T1914" s="6"/>
      <c r="U1914" s="6"/>
      <c r="V1914" s="6"/>
      <c r="W1914" s="6">
        <v>242</v>
      </c>
      <c r="X1914" s="6" t="s">
        <v>5037</v>
      </c>
      <c r="Y1914" s="6"/>
      <c r="Z1914" t="s">
        <v>5034</v>
      </c>
    </row>
    <row r="1915" spans="1:26">
      <c r="A1915" s="1">
        <v>44304</v>
      </c>
      <c r="B1915" s="2">
        <v>202104181450</v>
      </c>
      <c r="C1915" t="s">
        <v>18</v>
      </c>
      <c r="D1915" t="s">
        <v>5599</v>
      </c>
      <c r="E1915" t="s">
        <v>5036</v>
      </c>
      <c r="F1915" t="s">
        <v>19</v>
      </c>
      <c r="G1915" t="s">
        <v>1960</v>
      </c>
      <c r="H1915" s="3" t="s">
        <v>1887</v>
      </c>
      <c r="J1915" t="s">
        <v>425</v>
      </c>
      <c r="K1915">
        <v>1</v>
      </c>
      <c r="L1915">
        <v>0</v>
      </c>
      <c r="N1915" t="s">
        <v>1888</v>
      </c>
      <c r="P1915" s="6">
        <v>1078</v>
      </c>
      <c r="Q1915" s="6" t="s">
        <v>1960</v>
      </c>
      <c r="R1915" s="6" t="s">
        <v>1961</v>
      </c>
      <c r="T1915" s="6"/>
      <c r="U1915" s="6"/>
      <c r="V1915" s="6"/>
      <c r="W1915" s="6">
        <v>242</v>
      </c>
      <c r="X1915" s="6" t="s">
        <v>5037</v>
      </c>
      <c r="Y1915" s="6"/>
      <c r="Z1915" t="s">
        <v>5034</v>
      </c>
    </row>
    <row r="1916" spans="1:26">
      <c r="A1916" s="1">
        <v>44304</v>
      </c>
      <c r="B1916" s="2">
        <v>202104181451</v>
      </c>
      <c r="C1916" t="s">
        <v>18</v>
      </c>
      <c r="D1916" t="s">
        <v>5600</v>
      </c>
      <c r="E1916" t="s">
        <v>5041</v>
      </c>
      <c r="F1916" t="s">
        <v>19</v>
      </c>
      <c r="G1916" t="s">
        <v>1960</v>
      </c>
      <c r="H1916" s="3" t="s">
        <v>35</v>
      </c>
      <c r="I1916" t="s">
        <v>1384</v>
      </c>
      <c r="J1916" t="s">
        <v>1475</v>
      </c>
      <c r="K1916">
        <v>4</v>
      </c>
      <c r="L1916">
        <v>484</v>
      </c>
      <c r="N1916" t="s">
        <v>36</v>
      </c>
      <c r="P1916" s="6">
        <v>3313</v>
      </c>
      <c r="Q1916" s="6" t="s">
        <v>1960</v>
      </c>
      <c r="R1916" s="6" t="s">
        <v>1961</v>
      </c>
      <c r="T1916" s="6"/>
      <c r="U1916" s="6"/>
      <c r="V1916" s="6"/>
      <c r="W1916" s="6">
        <v>238</v>
      </c>
      <c r="X1916" s="6" t="s">
        <v>5042</v>
      </c>
      <c r="Y1916" s="6"/>
      <c r="Z1916" t="s">
        <v>5039</v>
      </c>
    </row>
    <row r="1917" spans="1:26">
      <c r="A1917" s="1">
        <v>44304</v>
      </c>
      <c r="B1917" s="2">
        <v>202104181451</v>
      </c>
      <c r="C1917" t="s">
        <v>18</v>
      </c>
      <c r="D1917" t="s">
        <v>5600</v>
      </c>
      <c r="E1917" t="s">
        <v>5041</v>
      </c>
      <c r="F1917" t="s">
        <v>19</v>
      </c>
      <c r="G1917" t="s">
        <v>1960</v>
      </c>
      <c r="H1917" s="3" t="s">
        <v>33</v>
      </c>
      <c r="I1917" t="s">
        <v>1304</v>
      </c>
      <c r="J1917" t="s">
        <v>1475</v>
      </c>
      <c r="K1917">
        <v>2</v>
      </c>
      <c r="L1917">
        <v>242</v>
      </c>
      <c r="N1917" t="s">
        <v>34</v>
      </c>
      <c r="P1917" s="6">
        <v>3313</v>
      </c>
      <c r="Q1917" s="6" t="s">
        <v>1960</v>
      </c>
      <c r="R1917" s="6" t="s">
        <v>1961</v>
      </c>
      <c r="T1917" s="6"/>
      <c r="U1917" s="6"/>
      <c r="V1917" s="6"/>
      <c r="W1917" s="6">
        <v>238</v>
      </c>
      <c r="X1917" s="6" t="s">
        <v>5042</v>
      </c>
      <c r="Y1917" s="6"/>
      <c r="Z1917" t="s">
        <v>5039</v>
      </c>
    </row>
    <row r="1918" spans="1:26">
      <c r="A1918" s="1">
        <v>44304</v>
      </c>
      <c r="B1918" s="2">
        <v>202104181451</v>
      </c>
      <c r="C1918" t="s">
        <v>18</v>
      </c>
      <c r="D1918" t="s">
        <v>5600</v>
      </c>
      <c r="E1918" t="s">
        <v>5041</v>
      </c>
      <c r="F1918" t="s">
        <v>19</v>
      </c>
      <c r="G1918" t="s">
        <v>1960</v>
      </c>
      <c r="H1918" s="3" t="s">
        <v>33</v>
      </c>
      <c r="I1918" t="s">
        <v>1304</v>
      </c>
      <c r="J1918" t="s">
        <v>1475</v>
      </c>
      <c r="K1918">
        <v>2</v>
      </c>
      <c r="L1918">
        <v>300</v>
      </c>
      <c r="N1918" t="s">
        <v>34</v>
      </c>
      <c r="P1918" s="6">
        <v>3313</v>
      </c>
      <c r="Q1918" s="6" t="s">
        <v>1960</v>
      </c>
      <c r="R1918" s="6" t="s">
        <v>1961</v>
      </c>
      <c r="T1918" s="6"/>
      <c r="U1918" s="6"/>
      <c r="V1918" s="6"/>
      <c r="W1918" s="6">
        <v>238</v>
      </c>
      <c r="X1918" s="6" t="s">
        <v>5042</v>
      </c>
      <c r="Y1918" s="6"/>
      <c r="Z1918" t="s">
        <v>5039</v>
      </c>
    </row>
    <row r="1919" spans="1:26">
      <c r="A1919" s="1">
        <v>44304</v>
      </c>
      <c r="B1919" s="2">
        <v>202104181451</v>
      </c>
      <c r="C1919" t="s">
        <v>18</v>
      </c>
      <c r="D1919" t="s">
        <v>5600</v>
      </c>
      <c r="E1919" t="s">
        <v>5041</v>
      </c>
      <c r="F1919" t="s">
        <v>19</v>
      </c>
      <c r="G1919" t="s">
        <v>1960</v>
      </c>
      <c r="H1919" s="3" t="s">
        <v>35</v>
      </c>
      <c r="I1919" t="s">
        <v>1384</v>
      </c>
      <c r="J1919" t="s">
        <v>1475</v>
      </c>
      <c r="K1919">
        <v>1</v>
      </c>
      <c r="L1919">
        <v>150</v>
      </c>
      <c r="N1919" t="s">
        <v>36</v>
      </c>
      <c r="P1919" s="6">
        <v>3313</v>
      </c>
      <c r="Q1919" s="6" t="s">
        <v>1960</v>
      </c>
      <c r="R1919" s="6" t="s">
        <v>1961</v>
      </c>
      <c r="T1919" s="6"/>
      <c r="U1919" s="6"/>
      <c r="V1919" s="6"/>
      <c r="W1919" s="6">
        <v>238</v>
      </c>
      <c r="X1919" s="6" t="s">
        <v>5042</v>
      </c>
      <c r="Y1919" s="6"/>
      <c r="Z1919" t="s">
        <v>5039</v>
      </c>
    </row>
    <row r="1920" spans="1:26">
      <c r="A1920" s="1">
        <v>44304</v>
      </c>
      <c r="B1920" s="2">
        <v>202104181451</v>
      </c>
      <c r="C1920" t="s">
        <v>18</v>
      </c>
      <c r="D1920" t="s">
        <v>5600</v>
      </c>
      <c r="E1920" t="s">
        <v>5041</v>
      </c>
      <c r="F1920" t="s">
        <v>19</v>
      </c>
      <c r="G1920" t="s">
        <v>1960</v>
      </c>
      <c r="H1920" s="3" t="s">
        <v>420</v>
      </c>
      <c r="I1920" t="s">
        <v>1385</v>
      </c>
      <c r="J1920" t="s">
        <v>1475</v>
      </c>
      <c r="K1920">
        <v>4</v>
      </c>
      <c r="L1920">
        <v>532</v>
      </c>
      <c r="N1920" t="s">
        <v>941</v>
      </c>
      <c r="P1920" s="6">
        <v>3313</v>
      </c>
      <c r="Q1920" s="6" t="s">
        <v>1960</v>
      </c>
      <c r="R1920" s="6" t="s">
        <v>1961</v>
      </c>
      <c r="T1920" s="6"/>
      <c r="U1920" s="6"/>
      <c r="V1920" s="6"/>
      <c r="W1920" s="6">
        <v>238</v>
      </c>
      <c r="X1920" s="6" t="s">
        <v>5042</v>
      </c>
      <c r="Y1920" s="6"/>
      <c r="Z1920" t="s">
        <v>5039</v>
      </c>
    </row>
    <row r="1921" spans="1:26">
      <c r="A1921" s="1">
        <v>44304</v>
      </c>
      <c r="B1921" s="2">
        <v>202104181451</v>
      </c>
      <c r="C1921" t="s">
        <v>18</v>
      </c>
      <c r="D1921" t="s">
        <v>5600</v>
      </c>
      <c r="E1921" t="s">
        <v>5041</v>
      </c>
      <c r="F1921" t="s">
        <v>19</v>
      </c>
      <c r="G1921" t="s">
        <v>1960</v>
      </c>
      <c r="H1921" s="3">
        <v>4714781021012</v>
      </c>
      <c r="I1921" t="s">
        <v>1308</v>
      </c>
      <c r="J1921" t="s">
        <v>1475</v>
      </c>
      <c r="K1921">
        <v>2</v>
      </c>
      <c r="L1921">
        <v>266</v>
      </c>
      <c r="N1921" t="s">
        <v>939</v>
      </c>
      <c r="P1921" s="6">
        <v>3313</v>
      </c>
      <c r="Q1921" s="6" t="s">
        <v>1960</v>
      </c>
      <c r="R1921" s="6" t="s">
        <v>1961</v>
      </c>
      <c r="T1921" s="6"/>
      <c r="U1921" s="6"/>
      <c r="V1921" s="6"/>
      <c r="W1921" s="6">
        <v>238</v>
      </c>
      <c r="X1921" s="6" t="s">
        <v>5042</v>
      </c>
      <c r="Y1921" s="6"/>
      <c r="Z1921" t="s">
        <v>5039</v>
      </c>
    </row>
    <row r="1922" spans="1:26">
      <c r="A1922" s="1">
        <v>44304</v>
      </c>
      <c r="B1922" s="2">
        <v>202104181451</v>
      </c>
      <c r="C1922" t="s">
        <v>18</v>
      </c>
      <c r="D1922" t="s">
        <v>5600</v>
      </c>
      <c r="E1922" t="s">
        <v>5041</v>
      </c>
      <c r="F1922" t="s">
        <v>19</v>
      </c>
      <c r="G1922" t="s">
        <v>1960</v>
      </c>
      <c r="H1922" s="3">
        <v>4714781021012</v>
      </c>
      <c r="I1922" t="s">
        <v>1308</v>
      </c>
      <c r="J1922" t="s">
        <v>1475</v>
      </c>
      <c r="K1922">
        <v>2</v>
      </c>
      <c r="L1922">
        <v>266</v>
      </c>
      <c r="N1922" t="s">
        <v>939</v>
      </c>
      <c r="P1922" s="6">
        <v>3313</v>
      </c>
      <c r="Q1922" s="6" t="s">
        <v>1960</v>
      </c>
      <c r="R1922" s="6" t="s">
        <v>1961</v>
      </c>
      <c r="T1922" s="6"/>
      <c r="U1922" s="6"/>
      <c r="V1922" s="6"/>
      <c r="W1922" s="6">
        <v>238</v>
      </c>
      <c r="X1922" s="6" t="s">
        <v>5042</v>
      </c>
      <c r="Y1922" s="6"/>
      <c r="Z1922" t="s">
        <v>5039</v>
      </c>
    </row>
    <row r="1923" spans="1:26">
      <c r="A1923" s="1">
        <v>44304</v>
      </c>
      <c r="B1923" s="2">
        <v>202104181451</v>
      </c>
      <c r="C1923" t="s">
        <v>18</v>
      </c>
      <c r="D1923" t="s">
        <v>5600</v>
      </c>
      <c r="E1923" t="s">
        <v>5041</v>
      </c>
      <c r="F1923" t="s">
        <v>19</v>
      </c>
      <c r="G1923" t="s">
        <v>1960</v>
      </c>
      <c r="H1923" s="3" t="s">
        <v>420</v>
      </c>
      <c r="I1923" t="s">
        <v>1385</v>
      </c>
      <c r="J1923" t="s">
        <v>1475</v>
      </c>
      <c r="K1923">
        <v>1</v>
      </c>
      <c r="L1923">
        <v>133</v>
      </c>
      <c r="N1923" t="s">
        <v>941</v>
      </c>
      <c r="P1923" s="6">
        <v>3313</v>
      </c>
      <c r="Q1923" s="6" t="s">
        <v>1960</v>
      </c>
      <c r="R1923" s="6" t="s">
        <v>1961</v>
      </c>
      <c r="T1923" s="6"/>
      <c r="U1923" s="6"/>
      <c r="V1923" s="6"/>
      <c r="W1923" s="6">
        <v>238</v>
      </c>
      <c r="X1923" s="6" t="s">
        <v>5042</v>
      </c>
      <c r="Y1923" s="6"/>
      <c r="Z1923" t="s">
        <v>5039</v>
      </c>
    </row>
    <row r="1924" spans="1:26">
      <c r="A1924" s="1">
        <v>44304</v>
      </c>
      <c r="B1924" s="2">
        <v>202104181451</v>
      </c>
      <c r="C1924" t="s">
        <v>18</v>
      </c>
      <c r="D1924" t="s">
        <v>5600</v>
      </c>
      <c r="E1924" t="s">
        <v>5041</v>
      </c>
      <c r="F1924" t="s">
        <v>19</v>
      </c>
      <c r="G1924" t="s">
        <v>1960</v>
      </c>
      <c r="H1924" s="3" t="s">
        <v>126</v>
      </c>
      <c r="I1924" t="s">
        <v>1300</v>
      </c>
      <c r="J1924" t="s">
        <v>1475</v>
      </c>
      <c r="K1924">
        <v>1</v>
      </c>
      <c r="L1924">
        <v>340</v>
      </c>
      <c r="N1924" t="s">
        <v>286</v>
      </c>
      <c r="P1924" s="6">
        <v>3313</v>
      </c>
      <c r="Q1924" s="6" t="s">
        <v>1960</v>
      </c>
      <c r="R1924" s="6" t="s">
        <v>1961</v>
      </c>
      <c r="T1924" s="6"/>
      <c r="U1924" s="6"/>
      <c r="V1924" s="6"/>
      <c r="W1924" s="6">
        <v>238</v>
      </c>
      <c r="X1924" s="6" t="s">
        <v>5042</v>
      </c>
      <c r="Y1924" s="6"/>
      <c r="Z1924" t="s">
        <v>5039</v>
      </c>
    </row>
    <row r="1925" spans="1:26">
      <c r="A1925" s="1">
        <v>44304</v>
      </c>
      <c r="B1925" s="2">
        <v>202104181451</v>
      </c>
      <c r="C1925" t="s">
        <v>18</v>
      </c>
      <c r="D1925" t="s">
        <v>5600</v>
      </c>
      <c r="E1925" t="s">
        <v>5041</v>
      </c>
      <c r="F1925" t="s">
        <v>19</v>
      </c>
      <c r="G1925" t="s">
        <v>1960</v>
      </c>
      <c r="H1925" s="3" t="s">
        <v>128</v>
      </c>
      <c r="I1925" t="s">
        <v>1467</v>
      </c>
      <c r="J1925" t="s">
        <v>1475</v>
      </c>
      <c r="K1925">
        <v>1</v>
      </c>
      <c r="L1925">
        <v>140</v>
      </c>
      <c r="N1925" t="s">
        <v>289</v>
      </c>
      <c r="P1925" s="6">
        <v>3313</v>
      </c>
      <c r="Q1925" s="6" t="s">
        <v>1960</v>
      </c>
      <c r="R1925" s="6" t="s">
        <v>1961</v>
      </c>
      <c r="T1925" s="6"/>
      <c r="U1925" s="6"/>
      <c r="V1925" s="6"/>
      <c r="W1925" s="6">
        <v>238</v>
      </c>
      <c r="X1925" s="6" t="s">
        <v>5042</v>
      </c>
      <c r="Y1925" s="6"/>
      <c r="Z1925" t="s">
        <v>5039</v>
      </c>
    </row>
    <row r="1926" spans="1:26">
      <c r="A1926" s="1">
        <v>44304</v>
      </c>
      <c r="B1926" s="2">
        <v>202104181451</v>
      </c>
      <c r="C1926" t="s">
        <v>18</v>
      </c>
      <c r="D1926" t="s">
        <v>5600</v>
      </c>
      <c r="E1926" t="s">
        <v>5041</v>
      </c>
      <c r="F1926" t="s">
        <v>19</v>
      </c>
      <c r="G1926" t="s">
        <v>1960</v>
      </c>
      <c r="H1926" s="3">
        <v>4714781020824</v>
      </c>
      <c r="I1926" t="s">
        <v>141</v>
      </c>
      <c r="J1926" t="s">
        <v>1475</v>
      </c>
      <c r="K1926">
        <v>1</v>
      </c>
      <c r="L1926">
        <v>340</v>
      </c>
      <c r="N1926" t="s">
        <v>263</v>
      </c>
      <c r="P1926" s="6">
        <v>3313</v>
      </c>
      <c r="Q1926" s="6" t="s">
        <v>1960</v>
      </c>
      <c r="R1926" s="6" t="s">
        <v>1961</v>
      </c>
      <c r="T1926" s="6"/>
      <c r="U1926" s="6"/>
      <c r="V1926" s="6"/>
      <c r="W1926" s="6">
        <v>238</v>
      </c>
      <c r="X1926" s="6" t="s">
        <v>5042</v>
      </c>
      <c r="Y1926" s="6"/>
      <c r="Z1926" t="s">
        <v>5039</v>
      </c>
    </row>
    <row r="1927" spans="1:26">
      <c r="A1927" s="1">
        <v>44304</v>
      </c>
      <c r="B1927" s="2">
        <v>202104181451</v>
      </c>
      <c r="C1927" t="s">
        <v>18</v>
      </c>
      <c r="D1927" t="s">
        <v>5600</v>
      </c>
      <c r="E1927" t="s">
        <v>5041</v>
      </c>
      <c r="F1927" t="s">
        <v>19</v>
      </c>
      <c r="G1927" t="s">
        <v>1960</v>
      </c>
      <c r="H1927" s="3">
        <v>4714781020817</v>
      </c>
      <c r="I1927" t="s">
        <v>859</v>
      </c>
      <c r="J1927" t="s">
        <v>1475</v>
      </c>
      <c r="K1927">
        <v>1</v>
      </c>
      <c r="L1927">
        <v>120</v>
      </c>
      <c r="N1927" t="s">
        <v>303</v>
      </c>
      <c r="P1927" s="6">
        <v>3313</v>
      </c>
      <c r="Q1927" s="6" t="s">
        <v>1960</v>
      </c>
      <c r="R1927" s="6" t="s">
        <v>1961</v>
      </c>
      <c r="T1927" s="6"/>
      <c r="U1927" s="6"/>
      <c r="V1927" s="6"/>
      <c r="W1927" s="6">
        <v>238</v>
      </c>
      <c r="X1927" s="6" t="s">
        <v>5042</v>
      </c>
      <c r="Y1927" s="6"/>
      <c r="Z1927" t="s">
        <v>5039</v>
      </c>
    </row>
    <row r="1928" spans="1:26">
      <c r="A1928" s="1">
        <v>44304</v>
      </c>
      <c r="B1928" s="2">
        <v>202104181451</v>
      </c>
      <c r="C1928" t="s">
        <v>18</v>
      </c>
      <c r="D1928" t="s">
        <v>5600</v>
      </c>
      <c r="E1928" t="s">
        <v>5041</v>
      </c>
      <c r="F1928" t="s">
        <v>19</v>
      </c>
      <c r="G1928" t="s">
        <v>1960</v>
      </c>
      <c r="H1928" s="3" t="s">
        <v>1740</v>
      </c>
      <c r="J1928" t="s">
        <v>425</v>
      </c>
      <c r="K1928">
        <v>1</v>
      </c>
      <c r="L1928">
        <v>0</v>
      </c>
      <c r="N1928" t="s">
        <v>1741</v>
      </c>
      <c r="P1928" s="6">
        <v>3313</v>
      </c>
      <c r="Q1928" s="6" t="s">
        <v>1960</v>
      </c>
      <c r="R1928" s="6" t="s">
        <v>1961</v>
      </c>
      <c r="T1928" s="6"/>
      <c r="U1928" s="6"/>
      <c r="V1928" s="6"/>
      <c r="W1928" s="6">
        <v>238</v>
      </c>
      <c r="X1928" s="6" t="s">
        <v>5042</v>
      </c>
      <c r="Y1928" s="6"/>
      <c r="Z1928" t="s">
        <v>5039</v>
      </c>
    </row>
    <row r="1929" spans="1:26">
      <c r="A1929" s="1">
        <v>44304</v>
      </c>
      <c r="B1929" s="2">
        <v>202104181451</v>
      </c>
      <c r="C1929" t="s">
        <v>18</v>
      </c>
      <c r="D1929" t="s">
        <v>5600</v>
      </c>
      <c r="E1929" t="s">
        <v>5041</v>
      </c>
      <c r="F1929" t="s">
        <v>19</v>
      </c>
      <c r="G1929" t="s">
        <v>1960</v>
      </c>
      <c r="H1929" s="3" t="s">
        <v>1810</v>
      </c>
      <c r="J1929" t="s">
        <v>425</v>
      </c>
      <c r="K1929">
        <v>1</v>
      </c>
      <c r="L1929">
        <v>0</v>
      </c>
      <c r="N1929" t="s">
        <v>1811</v>
      </c>
      <c r="P1929" s="6">
        <v>3313</v>
      </c>
      <c r="Q1929" s="6" t="s">
        <v>1960</v>
      </c>
      <c r="R1929" s="6" t="s">
        <v>1961</v>
      </c>
      <c r="T1929" s="6"/>
      <c r="U1929" s="6"/>
      <c r="V1929" s="6"/>
      <c r="W1929" s="6">
        <v>238</v>
      </c>
      <c r="X1929" s="6" t="s">
        <v>5042</v>
      </c>
      <c r="Y1929" s="6"/>
      <c r="Z1929" t="s">
        <v>5039</v>
      </c>
    </row>
    <row r="1930" spans="1:26">
      <c r="A1930" s="1">
        <v>44304</v>
      </c>
      <c r="B1930" s="2">
        <v>202104181451</v>
      </c>
      <c r="C1930" t="s">
        <v>18</v>
      </c>
      <c r="D1930" t="s">
        <v>5600</v>
      </c>
      <c r="E1930" t="s">
        <v>5041</v>
      </c>
      <c r="F1930" t="s">
        <v>19</v>
      </c>
      <c r="G1930" t="s">
        <v>1960</v>
      </c>
      <c r="H1930" s="3" t="s">
        <v>1887</v>
      </c>
      <c r="J1930" t="s">
        <v>425</v>
      </c>
      <c r="K1930">
        <v>1</v>
      </c>
      <c r="L1930">
        <v>0</v>
      </c>
      <c r="N1930" t="s">
        <v>1888</v>
      </c>
      <c r="P1930" s="6">
        <v>3313</v>
      </c>
      <c r="Q1930" s="6" t="s">
        <v>1960</v>
      </c>
      <c r="R1930" s="6" t="s">
        <v>1961</v>
      </c>
      <c r="T1930" s="6"/>
      <c r="U1930" s="6"/>
      <c r="V1930" s="6"/>
      <c r="W1930" s="6">
        <v>238</v>
      </c>
      <c r="X1930" s="6" t="s">
        <v>5042</v>
      </c>
      <c r="Y1930" s="6"/>
      <c r="Z1930" t="s">
        <v>5039</v>
      </c>
    </row>
    <row r="1931" spans="1:26">
      <c r="A1931" s="1">
        <v>44304</v>
      </c>
      <c r="B1931" s="2">
        <v>202104181452</v>
      </c>
      <c r="C1931" t="s">
        <v>18</v>
      </c>
      <c r="D1931" t="s">
        <v>5601</v>
      </c>
      <c r="E1931" t="s">
        <v>5046</v>
      </c>
      <c r="F1931" t="s">
        <v>19</v>
      </c>
      <c r="G1931" t="s">
        <v>1940</v>
      </c>
      <c r="H1931" s="3">
        <v>4714781021005</v>
      </c>
      <c r="I1931" t="s">
        <v>1385</v>
      </c>
      <c r="J1931" t="s">
        <v>1475</v>
      </c>
      <c r="K1931">
        <v>1</v>
      </c>
      <c r="L1931">
        <v>133</v>
      </c>
      <c r="N1931" t="s">
        <v>167</v>
      </c>
      <c r="P1931" s="6">
        <v>459</v>
      </c>
      <c r="Q1931" s="6" t="s">
        <v>1940</v>
      </c>
      <c r="R1931" s="6" t="s">
        <v>1048</v>
      </c>
      <c r="T1931" s="6"/>
      <c r="U1931" s="6"/>
      <c r="V1931" s="6"/>
      <c r="W1931" s="6">
        <v>900</v>
      </c>
      <c r="X1931" s="6" t="s">
        <v>5047</v>
      </c>
      <c r="Y1931" s="6"/>
      <c r="Z1931" t="s">
        <v>5044</v>
      </c>
    </row>
    <row r="1932" spans="1:26">
      <c r="A1932" s="1">
        <v>44304</v>
      </c>
      <c r="B1932" s="2">
        <v>202104181452</v>
      </c>
      <c r="C1932" t="s">
        <v>18</v>
      </c>
      <c r="D1932" t="s">
        <v>5601</v>
      </c>
      <c r="E1932" t="s">
        <v>5046</v>
      </c>
      <c r="F1932" t="s">
        <v>19</v>
      </c>
      <c r="G1932" t="s">
        <v>1940</v>
      </c>
      <c r="H1932" s="3">
        <v>4714781021012</v>
      </c>
      <c r="I1932" t="s">
        <v>1308</v>
      </c>
      <c r="J1932" t="s">
        <v>1475</v>
      </c>
      <c r="K1932">
        <v>1</v>
      </c>
      <c r="L1932">
        <v>133</v>
      </c>
      <c r="N1932" t="s">
        <v>168</v>
      </c>
      <c r="P1932" s="6">
        <v>459</v>
      </c>
      <c r="Q1932" s="6" t="s">
        <v>1940</v>
      </c>
      <c r="R1932" s="6" t="s">
        <v>1048</v>
      </c>
      <c r="T1932" s="6"/>
      <c r="U1932" s="6"/>
      <c r="V1932" s="6"/>
      <c r="W1932" s="6">
        <v>900</v>
      </c>
      <c r="X1932" s="6" t="s">
        <v>5047</v>
      </c>
      <c r="Y1932" s="6"/>
      <c r="Z1932" t="s">
        <v>5044</v>
      </c>
    </row>
    <row r="1933" spans="1:26">
      <c r="A1933" s="1">
        <v>44304</v>
      </c>
      <c r="B1933" s="2">
        <v>202104181452</v>
      </c>
      <c r="C1933" t="s">
        <v>18</v>
      </c>
      <c r="D1933" t="s">
        <v>5601</v>
      </c>
      <c r="E1933" t="s">
        <v>5046</v>
      </c>
      <c r="F1933" t="s">
        <v>19</v>
      </c>
      <c r="G1933" t="s">
        <v>1940</v>
      </c>
      <c r="H1933" s="3">
        <v>4714781021029</v>
      </c>
      <c r="I1933" t="s">
        <v>1308</v>
      </c>
      <c r="J1933" t="s">
        <v>1475</v>
      </c>
      <c r="K1933">
        <v>1</v>
      </c>
      <c r="L1933">
        <v>133</v>
      </c>
      <c r="N1933" t="s">
        <v>169</v>
      </c>
      <c r="P1933" s="6">
        <v>459</v>
      </c>
      <c r="Q1933" s="6" t="s">
        <v>1940</v>
      </c>
      <c r="R1933" s="6" t="s">
        <v>1048</v>
      </c>
      <c r="T1933" s="6"/>
      <c r="U1933" s="6"/>
      <c r="V1933" s="6"/>
      <c r="W1933" s="6">
        <v>900</v>
      </c>
      <c r="X1933" s="6" t="s">
        <v>5047</v>
      </c>
      <c r="Y1933" s="6"/>
      <c r="Z1933" t="s">
        <v>5044</v>
      </c>
    </row>
    <row r="1934" spans="1:26">
      <c r="A1934" s="1">
        <v>44304</v>
      </c>
      <c r="B1934" s="2">
        <v>202104181452</v>
      </c>
      <c r="C1934" t="s">
        <v>18</v>
      </c>
      <c r="D1934" t="s">
        <v>5601</v>
      </c>
      <c r="E1934" t="s">
        <v>5046</v>
      </c>
      <c r="F1934" t="s">
        <v>19</v>
      </c>
      <c r="G1934" t="s">
        <v>1940</v>
      </c>
      <c r="H1934" s="3" t="s">
        <v>1474</v>
      </c>
      <c r="J1934" t="s">
        <v>1475</v>
      </c>
      <c r="K1934">
        <v>1</v>
      </c>
      <c r="L1934">
        <v>60</v>
      </c>
      <c r="P1934" s="6"/>
      <c r="Q1934" s="6"/>
      <c r="R1934" s="6"/>
      <c r="T1934" s="6"/>
      <c r="U1934" s="6"/>
      <c r="V1934" s="6"/>
      <c r="W1934" s="6"/>
      <c r="X1934" s="6"/>
      <c r="Y1934" s="6"/>
      <c r="Z1934"/>
    </row>
    <row r="1935" spans="1:26">
      <c r="A1935" s="1">
        <v>44304</v>
      </c>
      <c r="B1935" s="2">
        <v>202104181453</v>
      </c>
      <c r="C1935" t="s">
        <v>18</v>
      </c>
      <c r="D1935" t="s">
        <v>5602</v>
      </c>
      <c r="E1935" t="s">
        <v>5051</v>
      </c>
      <c r="F1935" t="s">
        <v>19</v>
      </c>
      <c r="G1935" t="s">
        <v>1476</v>
      </c>
      <c r="H1935" s="3">
        <v>4714781021005</v>
      </c>
      <c r="I1935" t="s">
        <v>1385</v>
      </c>
      <c r="J1935" t="s">
        <v>1475</v>
      </c>
      <c r="K1935">
        <v>1</v>
      </c>
      <c r="L1935">
        <v>133</v>
      </c>
      <c r="N1935" t="s">
        <v>167</v>
      </c>
      <c r="P1935" s="6">
        <v>464</v>
      </c>
      <c r="Q1935" s="6" t="s">
        <v>1476</v>
      </c>
      <c r="R1935" s="6" t="s">
        <v>1477</v>
      </c>
      <c r="T1935" s="6">
        <v>996132</v>
      </c>
      <c r="U1935" s="6" t="s">
        <v>5052</v>
      </c>
      <c r="V1935" s="6" t="s">
        <v>5053</v>
      </c>
      <c r="W1935" s="6"/>
      <c r="X1935" s="6"/>
      <c r="Y1935" s="6"/>
      <c r="Z1935" t="s">
        <v>5049</v>
      </c>
    </row>
    <row r="1936" spans="1:26">
      <c r="A1936" s="1">
        <v>44304</v>
      </c>
      <c r="B1936" s="2">
        <v>202104181453</v>
      </c>
      <c r="C1936" t="s">
        <v>18</v>
      </c>
      <c r="D1936" t="s">
        <v>5602</v>
      </c>
      <c r="E1936" t="s">
        <v>5051</v>
      </c>
      <c r="F1936" t="s">
        <v>19</v>
      </c>
      <c r="G1936" t="s">
        <v>1476</v>
      </c>
      <c r="H1936" s="3">
        <v>4714781021012</v>
      </c>
      <c r="I1936" t="s">
        <v>1308</v>
      </c>
      <c r="J1936" t="s">
        <v>1475</v>
      </c>
      <c r="K1936">
        <v>1</v>
      </c>
      <c r="L1936">
        <v>133</v>
      </c>
      <c r="N1936" t="s">
        <v>168</v>
      </c>
      <c r="P1936" s="6">
        <v>464</v>
      </c>
      <c r="Q1936" s="6" t="s">
        <v>1476</v>
      </c>
      <c r="R1936" s="6" t="s">
        <v>1477</v>
      </c>
      <c r="T1936" s="6">
        <v>996132</v>
      </c>
      <c r="U1936" s="6" t="s">
        <v>5052</v>
      </c>
      <c r="V1936" s="6" t="s">
        <v>5053</v>
      </c>
      <c r="W1936" s="6"/>
      <c r="X1936" s="6"/>
      <c r="Y1936" s="6"/>
      <c r="Z1936" t="s">
        <v>5049</v>
      </c>
    </row>
    <row r="1937" spans="1:26">
      <c r="A1937" s="1">
        <v>44304</v>
      </c>
      <c r="B1937" s="2">
        <v>202104181453</v>
      </c>
      <c r="C1937" t="s">
        <v>18</v>
      </c>
      <c r="D1937" t="s">
        <v>5602</v>
      </c>
      <c r="E1937" t="s">
        <v>5051</v>
      </c>
      <c r="F1937" t="s">
        <v>19</v>
      </c>
      <c r="G1937" t="s">
        <v>1476</v>
      </c>
      <c r="H1937" s="3">
        <v>4714781021029</v>
      </c>
      <c r="I1937" t="s">
        <v>1308</v>
      </c>
      <c r="J1937" t="s">
        <v>1475</v>
      </c>
      <c r="K1937">
        <v>1</v>
      </c>
      <c r="L1937">
        <v>133</v>
      </c>
      <c r="N1937" t="s">
        <v>169</v>
      </c>
      <c r="P1937" s="6">
        <v>464</v>
      </c>
      <c r="Q1937" s="6" t="s">
        <v>1476</v>
      </c>
      <c r="R1937" s="6" t="s">
        <v>1477</v>
      </c>
      <c r="T1937" s="6">
        <v>996132</v>
      </c>
      <c r="U1937" s="6" t="s">
        <v>5052</v>
      </c>
      <c r="V1937" s="6" t="s">
        <v>5053</v>
      </c>
      <c r="W1937" s="6"/>
      <c r="X1937" s="6"/>
      <c r="Y1937" s="6"/>
      <c r="Z1937" t="s">
        <v>5049</v>
      </c>
    </row>
    <row r="1938" spans="1:26">
      <c r="A1938" s="1">
        <v>44304</v>
      </c>
      <c r="B1938" s="2">
        <v>202104181453</v>
      </c>
      <c r="C1938" t="s">
        <v>18</v>
      </c>
      <c r="D1938" t="s">
        <v>5602</v>
      </c>
      <c r="E1938" t="s">
        <v>5051</v>
      </c>
      <c r="F1938" t="s">
        <v>19</v>
      </c>
      <c r="G1938" t="s">
        <v>1476</v>
      </c>
      <c r="H1938" s="3" t="s">
        <v>1474</v>
      </c>
      <c r="J1938" t="s">
        <v>1475</v>
      </c>
      <c r="K1938">
        <v>1</v>
      </c>
      <c r="L1938">
        <v>65</v>
      </c>
      <c r="P1938" s="6"/>
      <c r="Q1938" s="6"/>
      <c r="R1938" s="6"/>
      <c r="T1938" s="6"/>
      <c r="U1938" s="6"/>
      <c r="V1938" s="6"/>
      <c r="W1938" s="6"/>
      <c r="X1938" s="6"/>
      <c r="Y1938" s="6"/>
      <c r="Z1938"/>
    </row>
    <row r="1939" spans="1:26">
      <c r="A1939" s="1">
        <v>44304</v>
      </c>
      <c r="B1939" s="2">
        <v>202104181454</v>
      </c>
      <c r="C1939" t="s">
        <v>18</v>
      </c>
      <c r="D1939" t="s">
        <v>5603</v>
      </c>
      <c r="E1939" t="s">
        <v>5057</v>
      </c>
      <c r="F1939" t="s">
        <v>19</v>
      </c>
      <c r="G1939" t="s">
        <v>1476</v>
      </c>
      <c r="H1939" s="3">
        <v>4714781021012</v>
      </c>
      <c r="I1939" t="s">
        <v>1308</v>
      </c>
      <c r="J1939" t="s">
        <v>1475</v>
      </c>
      <c r="K1939">
        <v>3</v>
      </c>
      <c r="L1939">
        <v>399</v>
      </c>
      <c r="N1939" t="s">
        <v>168</v>
      </c>
      <c r="P1939" s="6">
        <v>798</v>
      </c>
      <c r="Q1939" s="6" t="s">
        <v>1476</v>
      </c>
      <c r="R1939" s="6" t="s">
        <v>1477</v>
      </c>
      <c r="T1939" s="6">
        <v>970026</v>
      </c>
      <c r="U1939" s="6" t="s">
        <v>5058</v>
      </c>
      <c r="V1939" s="6" t="s">
        <v>5059</v>
      </c>
      <c r="W1939" s="6"/>
      <c r="X1939" s="6"/>
      <c r="Y1939" s="6"/>
      <c r="Z1939" t="s">
        <v>5055</v>
      </c>
    </row>
    <row r="1940" spans="1:26">
      <c r="A1940" s="1">
        <v>44304</v>
      </c>
      <c r="B1940" s="2">
        <v>202104181454</v>
      </c>
      <c r="C1940" t="s">
        <v>18</v>
      </c>
      <c r="D1940" t="s">
        <v>5603</v>
      </c>
      <c r="E1940" t="s">
        <v>5057</v>
      </c>
      <c r="F1940" t="s">
        <v>19</v>
      </c>
      <c r="G1940" t="s">
        <v>1476</v>
      </c>
      <c r="H1940" s="3">
        <v>4714781021029</v>
      </c>
      <c r="I1940" t="s">
        <v>1308</v>
      </c>
      <c r="J1940" t="s">
        <v>1475</v>
      </c>
      <c r="K1940">
        <v>2</v>
      </c>
      <c r="L1940">
        <v>266</v>
      </c>
      <c r="N1940" t="s">
        <v>940</v>
      </c>
      <c r="P1940" s="6">
        <v>798</v>
      </c>
      <c r="Q1940" s="6" t="s">
        <v>1476</v>
      </c>
      <c r="R1940" s="6" t="s">
        <v>1477</v>
      </c>
      <c r="T1940" s="6">
        <v>970026</v>
      </c>
      <c r="U1940" s="6" t="s">
        <v>5058</v>
      </c>
      <c r="V1940" s="6" t="s">
        <v>5059</v>
      </c>
      <c r="W1940" s="6"/>
      <c r="X1940" s="6"/>
      <c r="Y1940" s="6"/>
      <c r="Z1940" t="s">
        <v>5055</v>
      </c>
    </row>
    <row r="1941" spans="1:26">
      <c r="A1941" s="1">
        <v>44304</v>
      </c>
      <c r="B1941" s="2">
        <v>202104181454</v>
      </c>
      <c r="C1941" t="s">
        <v>18</v>
      </c>
      <c r="D1941" t="s">
        <v>5603</v>
      </c>
      <c r="E1941" t="s">
        <v>5057</v>
      </c>
      <c r="F1941" t="s">
        <v>19</v>
      </c>
      <c r="G1941" t="s">
        <v>1476</v>
      </c>
      <c r="H1941" s="3" t="s">
        <v>420</v>
      </c>
      <c r="I1941" t="s">
        <v>1385</v>
      </c>
      <c r="J1941" t="s">
        <v>1475</v>
      </c>
      <c r="K1941">
        <v>1</v>
      </c>
      <c r="L1941">
        <v>133</v>
      </c>
      <c r="N1941" t="s">
        <v>941</v>
      </c>
      <c r="P1941" s="6">
        <v>798</v>
      </c>
      <c r="Q1941" s="6" t="s">
        <v>1476</v>
      </c>
      <c r="R1941" s="6" t="s">
        <v>1477</v>
      </c>
      <c r="T1941" s="6">
        <v>970026</v>
      </c>
      <c r="U1941" s="6" t="s">
        <v>5058</v>
      </c>
      <c r="V1941" s="6" t="s">
        <v>5059</v>
      </c>
      <c r="W1941" s="6"/>
      <c r="X1941" s="6"/>
      <c r="Y1941" s="6"/>
      <c r="Z1941" t="s">
        <v>5055</v>
      </c>
    </row>
    <row r="1942" spans="1:26">
      <c r="A1942" s="1">
        <v>44304</v>
      </c>
      <c r="B1942" s="2">
        <v>202104181455</v>
      </c>
      <c r="C1942" t="s">
        <v>18</v>
      </c>
      <c r="D1942" t="s">
        <v>2428</v>
      </c>
      <c r="E1942" t="s">
        <v>5062</v>
      </c>
      <c r="F1942" t="s">
        <v>19</v>
      </c>
      <c r="G1942" t="s">
        <v>1476</v>
      </c>
      <c r="H1942" s="3">
        <v>4714781021005</v>
      </c>
      <c r="I1942" t="s">
        <v>1385</v>
      </c>
      <c r="J1942" t="s">
        <v>1475</v>
      </c>
      <c r="K1942">
        <v>2</v>
      </c>
      <c r="L1942">
        <v>266</v>
      </c>
      <c r="N1942" t="s">
        <v>167</v>
      </c>
      <c r="P1942" s="6">
        <v>798</v>
      </c>
      <c r="Q1942" s="6" t="s">
        <v>1476</v>
      </c>
      <c r="R1942" s="6" t="s">
        <v>1477</v>
      </c>
      <c r="T1942" s="6">
        <v>122809</v>
      </c>
      <c r="U1942" s="6" t="s">
        <v>5063</v>
      </c>
      <c r="V1942" s="6" t="s">
        <v>5064</v>
      </c>
      <c r="W1942" s="6"/>
      <c r="X1942" s="6"/>
      <c r="Y1942" s="6"/>
      <c r="Z1942" t="s">
        <v>5061</v>
      </c>
    </row>
    <row r="1943" spans="1:26">
      <c r="A1943" s="1">
        <v>44304</v>
      </c>
      <c r="B1943" s="2">
        <v>202104181455</v>
      </c>
      <c r="C1943" t="s">
        <v>18</v>
      </c>
      <c r="D1943" t="s">
        <v>2428</v>
      </c>
      <c r="E1943" t="s">
        <v>5062</v>
      </c>
      <c r="F1943" t="s">
        <v>19</v>
      </c>
      <c r="G1943" t="s">
        <v>1476</v>
      </c>
      <c r="H1943" s="3">
        <v>4714781021012</v>
      </c>
      <c r="I1943" t="s">
        <v>1308</v>
      </c>
      <c r="J1943" t="s">
        <v>1475</v>
      </c>
      <c r="K1943">
        <v>2</v>
      </c>
      <c r="L1943">
        <v>266</v>
      </c>
      <c r="N1943" t="s">
        <v>168</v>
      </c>
      <c r="P1943" s="6">
        <v>798</v>
      </c>
      <c r="Q1943" s="6" t="s">
        <v>1476</v>
      </c>
      <c r="R1943" s="6" t="s">
        <v>1477</v>
      </c>
      <c r="T1943" s="6">
        <v>122809</v>
      </c>
      <c r="U1943" s="6" t="s">
        <v>5063</v>
      </c>
      <c r="V1943" s="6" t="s">
        <v>5064</v>
      </c>
      <c r="W1943" s="6"/>
      <c r="X1943" s="6"/>
      <c r="Y1943" s="6"/>
      <c r="Z1943" t="s">
        <v>5061</v>
      </c>
    </row>
    <row r="1944" spans="1:26">
      <c r="A1944" s="1">
        <v>44304</v>
      </c>
      <c r="B1944" s="2">
        <v>202104181455</v>
      </c>
      <c r="C1944" t="s">
        <v>18</v>
      </c>
      <c r="D1944" t="s">
        <v>2428</v>
      </c>
      <c r="E1944" t="s">
        <v>5062</v>
      </c>
      <c r="F1944" t="s">
        <v>19</v>
      </c>
      <c r="G1944" t="s">
        <v>1476</v>
      </c>
      <c r="H1944" s="3">
        <v>4714781021029</v>
      </c>
      <c r="I1944" t="s">
        <v>1308</v>
      </c>
      <c r="J1944" t="s">
        <v>1475</v>
      </c>
      <c r="K1944">
        <v>2</v>
      </c>
      <c r="L1944">
        <v>266</v>
      </c>
      <c r="N1944" t="s">
        <v>169</v>
      </c>
      <c r="P1944" s="6">
        <v>798</v>
      </c>
      <c r="Q1944" s="6" t="s">
        <v>1476</v>
      </c>
      <c r="R1944" s="6" t="s">
        <v>1477</v>
      </c>
      <c r="T1944" s="6">
        <v>122809</v>
      </c>
      <c r="U1944" s="6" t="s">
        <v>5063</v>
      </c>
      <c r="V1944" s="6" t="s">
        <v>5064</v>
      </c>
      <c r="W1944" s="6"/>
      <c r="X1944" s="6"/>
      <c r="Y1944" s="6"/>
      <c r="Z1944" t="s">
        <v>5061</v>
      </c>
    </row>
    <row r="1945" spans="1:26">
      <c r="A1945" s="1">
        <v>44304</v>
      </c>
      <c r="B1945" s="2">
        <v>202104181456</v>
      </c>
      <c r="C1945" t="s">
        <v>18</v>
      </c>
      <c r="D1945" t="s">
        <v>5604</v>
      </c>
      <c r="E1945" t="s">
        <v>5068</v>
      </c>
      <c r="F1945" t="s">
        <v>19</v>
      </c>
      <c r="G1945" t="s">
        <v>1940</v>
      </c>
      <c r="H1945" s="3">
        <v>4714781020510</v>
      </c>
      <c r="I1945" t="s">
        <v>1467</v>
      </c>
      <c r="J1945" t="s">
        <v>425</v>
      </c>
      <c r="K1945">
        <v>1</v>
      </c>
      <c r="L1945">
        <v>227</v>
      </c>
      <c r="N1945" t="s">
        <v>1902</v>
      </c>
      <c r="P1945" s="6">
        <v>1375</v>
      </c>
      <c r="Q1945" s="6" t="s">
        <v>1940</v>
      </c>
      <c r="R1945" s="6" t="s">
        <v>1048</v>
      </c>
      <c r="T1945" s="6"/>
      <c r="U1945" s="6"/>
      <c r="V1945" s="6"/>
      <c r="W1945" s="6">
        <v>100</v>
      </c>
      <c r="X1945" s="6" t="s">
        <v>5069</v>
      </c>
      <c r="Y1945" s="6"/>
      <c r="Z1945" t="s">
        <v>5066</v>
      </c>
    </row>
    <row r="1946" spans="1:26">
      <c r="A1946" s="1">
        <v>44304</v>
      </c>
      <c r="B1946" s="2">
        <v>202104181456</v>
      </c>
      <c r="C1946" t="s">
        <v>18</v>
      </c>
      <c r="D1946" t="s">
        <v>5604</v>
      </c>
      <c r="E1946" t="s">
        <v>5068</v>
      </c>
      <c r="F1946" t="s">
        <v>19</v>
      </c>
      <c r="G1946" t="s">
        <v>1940</v>
      </c>
      <c r="H1946" s="3">
        <v>4714781020848</v>
      </c>
      <c r="I1946" t="s">
        <v>1300</v>
      </c>
      <c r="J1946" t="s">
        <v>425</v>
      </c>
      <c r="K1946">
        <v>1</v>
      </c>
      <c r="L1946">
        <v>350</v>
      </c>
      <c r="N1946" t="s">
        <v>1821</v>
      </c>
      <c r="P1946" s="6">
        <v>1375</v>
      </c>
      <c r="Q1946" s="6" t="s">
        <v>1940</v>
      </c>
      <c r="R1946" s="6" t="s">
        <v>1048</v>
      </c>
      <c r="T1946" s="6"/>
      <c r="U1946" s="6"/>
      <c r="V1946" s="6"/>
      <c r="W1946" s="6">
        <v>100</v>
      </c>
      <c r="X1946" s="6" t="s">
        <v>5069</v>
      </c>
      <c r="Y1946" s="6"/>
      <c r="Z1946" t="s">
        <v>5066</v>
      </c>
    </row>
    <row r="1947" spans="1:26">
      <c r="A1947" s="1">
        <v>44304</v>
      </c>
      <c r="B1947" s="2">
        <v>202104181456</v>
      </c>
      <c r="C1947" t="s">
        <v>18</v>
      </c>
      <c r="D1947" t="s">
        <v>5604</v>
      </c>
      <c r="E1947" t="s">
        <v>5068</v>
      </c>
      <c r="F1947" t="s">
        <v>19</v>
      </c>
      <c r="G1947" t="s">
        <v>1940</v>
      </c>
      <c r="H1947" s="3">
        <v>4714781020107</v>
      </c>
      <c r="I1947" t="s">
        <v>1049</v>
      </c>
      <c r="J1947" t="s">
        <v>425</v>
      </c>
      <c r="K1947">
        <v>2</v>
      </c>
      <c r="L1947">
        <v>798</v>
      </c>
      <c r="N1947" t="s">
        <v>877</v>
      </c>
      <c r="P1947" s="6">
        <v>1375</v>
      </c>
      <c r="Q1947" s="6" t="s">
        <v>1940</v>
      </c>
      <c r="R1947" s="6" t="s">
        <v>1048</v>
      </c>
      <c r="T1947" s="6"/>
      <c r="U1947" s="6"/>
      <c r="V1947" s="6"/>
      <c r="W1947" s="6">
        <v>100</v>
      </c>
      <c r="X1947" s="6" t="s">
        <v>5069</v>
      </c>
      <c r="Y1947" s="6"/>
      <c r="Z1947" t="s">
        <v>5066</v>
      </c>
    </row>
    <row r="1948" spans="1:26">
      <c r="A1948" s="1">
        <v>44304</v>
      </c>
      <c r="B1948" s="2">
        <v>202104181456</v>
      </c>
      <c r="C1948" t="s">
        <v>18</v>
      </c>
      <c r="D1948" t="s">
        <v>5604</v>
      </c>
      <c r="E1948" t="s">
        <v>5068</v>
      </c>
      <c r="F1948" t="s">
        <v>19</v>
      </c>
      <c r="G1948" t="s">
        <v>1940</v>
      </c>
      <c r="H1948" s="3" t="s">
        <v>1740</v>
      </c>
      <c r="J1948" t="s">
        <v>425</v>
      </c>
      <c r="K1948">
        <v>1</v>
      </c>
      <c r="L1948">
        <v>0</v>
      </c>
      <c r="N1948" t="s">
        <v>1741</v>
      </c>
      <c r="P1948" s="6">
        <v>1375</v>
      </c>
      <c r="Q1948" s="6" t="s">
        <v>1940</v>
      </c>
      <c r="R1948" s="6" t="s">
        <v>1048</v>
      </c>
      <c r="T1948" s="6"/>
      <c r="U1948" s="6"/>
      <c r="V1948" s="6"/>
      <c r="W1948" s="6">
        <v>100</v>
      </c>
      <c r="X1948" s="6" t="s">
        <v>5069</v>
      </c>
      <c r="Y1948" s="6"/>
      <c r="Z1948" t="s">
        <v>5066</v>
      </c>
    </row>
    <row r="1949" spans="1:26">
      <c r="A1949" s="1">
        <v>44304</v>
      </c>
      <c r="B1949" s="2">
        <v>202104181457</v>
      </c>
      <c r="C1949" t="s">
        <v>18</v>
      </c>
      <c r="D1949" t="s">
        <v>5605</v>
      </c>
      <c r="E1949" t="s">
        <v>5073</v>
      </c>
      <c r="F1949" t="s">
        <v>19</v>
      </c>
      <c r="G1949" t="s">
        <v>1476</v>
      </c>
      <c r="H1949" s="3">
        <v>4714781024730</v>
      </c>
      <c r="I1949" t="s">
        <v>1885</v>
      </c>
      <c r="J1949" t="s">
        <v>425</v>
      </c>
      <c r="K1949">
        <v>1</v>
      </c>
      <c r="L1949">
        <v>299</v>
      </c>
      <c r="N1949" t="s">
        <v>1500</v>
      </c>
      <c r="P1949" s="6">
        <v>866</v>
      </c>
      <c r="Q1949" s="6" t="s">
        <v>1476</v>
      </c>
      <c r="R1949" s="6" t="s">
        <v>1477</v>
      </c>
      <c r="T1949" s="6">
        <v>980126</v>
      </c>
      <c r="U1949" s="6" t="s">
        <v>5074</v>
      </c>
      <c r="V1949" s="6" t="s">
        <v>5075</v>
      </c>
      <c r="W1949" s="6"/>
      <c r="X1949" s="6"/>
      <c r="Y1949" s="6"/>
      <c r="Z1949" t="s">
        <v>5071</v>
      </c>
    </row>
    <row r="1950" spans="1:26">
      <c r="A1950" s="1">
        <v>44304</v>
      </c>
      <c r="B1950" s="2">
        <v>202104181457</v>
      </c>
      <c r="C1950" t="s">
        <v>18</v>
      </c>
      <c r="D1950" t="s">
        <v>5605</v>
      </c>
      <c r="E1950" t="s">
        <v>5073</v>
      </c>
      <c r="F1950" t="s">
        <v>19</v>
      </c>
      <c r="G1950" t="s">
        <v>1476</v>
      </c>
      <c r="H1950" s="3">
        <v>4714781021005</v>
      </c>
      <c r="I1950" t="s">
        <v>1385</v>
      </c>
      <c r="J1950" t="s">
        <v>1475</v>
      </c>
      <c r="K1950">
        <v>1</v>
      </c>
      <c r="L1950">
        <v>133</v>
      </c>
      <c r="N1950" t="s">
        <v>167</v>
      </c>
      <c r="P1950" s="6">
        <v>866</v>
      </c>
      <c r="Q1950" s="6" t="s">
        <v>1476</v>
      </c>
      <c r="R1950" s="6" t="s">
        <v>1477</v>
      </c>
      <c r="T1950" s="6">
        <v>980126</v>
      </c>
      <c r="U1950" s="6" t="s">
        <v>5074</v>
      </c>
      <c r="V1950" s="6" t="s">
        <v>5075</v>
      </c>
      <c r="W1950" s="6"/>
      <c r="X1950" s="6"/>
      <c r="Y1950" s="6"/>
      <c r="Z1950" t="s">
        <v>5071</v>
      </c>
    </row>
    <row r="1951" spans="1:26">
      <c r="A1951" s="1">
        <v>44304</v>
      </c>
      <c r="B1951" s="2">
        <v>202104181457</v>
      </c>
      <c r="C1951" t="s">
        <v>18</v>
      </c>
      <c r="D1951" t="s">
        <v>5605</v>
      </c>
      <c r="E1951" t="s">
        <v>5073</v>
      </c>
      <c r="F1951" t="s">
        <v>19</v>
      </c>
      <c r="G1951" t="s">
        <v>1476</v>
      </c>
      <c r="H1951" s="3">
        <v>4714781021012</v>
      </c>
      <c r="I1951" t="s">
        <v>1308</v>
      </c>
      <c r="J1951" t="s">
        <v>1475</v>
      </c>
      <c r="K1951">
        <v>1</v>
      </c>
      <c r="L1951">
        <v>133</v>
      </c>
      <c r="N1951" t="s">
        <v>168</v>
      </c>
      <c r="P1951" s="6">
        <v>866</v>
      </c>
      <c r="Q1951" s="6" t="s">
        <v>1476</v>
      </c>
      <c r="R1951" s="6" t="s">
        <v>1477</v>
      </c>
      <c r="T1951" s="6">
        <v>980126</v>
      </c>
      <c r="U1951" s="6" t="s">
        <v>5074</v>
      </c>
      <c r="V1951" s="6" t="s">
        <v>5075</v>
      </c>
      <c r="W1951" s="6"/>
      <c r="X1951" s="6"/>
      <c r="Y1951" s="6"/>
      <c r="Z1951" t="s">
        <v>5071</v>
      </c>
    </row>
    <row r="1952" spans="1:26">
      <c r="A1952" s="1">
        <v>44304</v>
      </c>
      <c r="B1952" s="2">
        <v>202104181457</v>
      </c>
      <c r="C1952" t="s">
        <v>18</v>
      </c>
      <c r="D1952" t="s">
        <v>5605</v>
      </c>
      <c r="E1952" t="s">
        <v>5073</v>
      </c>
      <c r="F1952" t="s">
        <v>19</v>
      </c>
      <c r="G1952" t="s">
        <v>1476</v>
      </c>
      <c r="H1952" s="3">
        <v>4714781021029</v>
      </c>
      <c r="I1952" t="s">
        <v>1308</v>
      </c>
      <c r="J1952" t="s">
        <v>1475</v>
      </c>
      <c r="K1952">
        <v>1</v>
      </c>
      <c r="L1952">
        <v>133</v>
      </c>
      <c r="N1952" t="s">
        <v>169</v>
      </c>
      <c r="P1952" s="6">
        <v>866</v>
      </c>
      <c r="Q1952" s="6" t="s">
        <v>1476</v>
      </c>
      <c r="R1952" s="6" t="s">
        <v>1477</v>
      </c>
      <c r="T1952" s="6">
        <v>980126</v>
      </c>
      <c r="U1952" s="6" t="s">
        <v>5074</v>
      </c>
      <c r="V1952" s="6" t="s">
        <v>5075</v>
      </c>
      <c r="W1952" s="6"/>
      <c r="X1952" s="6"/>
      <c r="Y1952" s="6"/>
      <c r="Z1952" t="s">
        <v>5071</v>
      </c>
    </row>
    <row r="1953" spans="1:26">
      <c r="A1953" s="1">
        <v>44304</v>
      </c>
      <c r="B1953" s="2">
        <v>202104181457</v>
      </c>
      <c r="C1953" t="s">
        <v>18</v>
      </c>
      <c r="D1953" t="s">
        <v>5605</v>
      </c>
      <c r="E1953" t="s">
        <v>5073</v>
      </c>
      <c r="F1953" t="s">
        <v>19</v>
      </c>
      <c r="G1953" t="s">
        <v>1476</v>
      </c>
      <c r="H1953" s="3">
        <v>4714781020503</v>
      </c>
      <c r="I1953" t="s">
        <v>1304</v>
      </c>
      <c r="J1953" t="s">
        <v>425</v>
      </c>
      <c r="K1953">
        <v>1</v>
      </c>
      <c r="L1953">
        <v>168</v>
      </c>
      <c r="N1953" t="s">
        <v>1521</v>
      </c>
      <c r="P1953" s="6">
        <v>866</v>
      </c>
      <c r="Q1953" s="6" t="s">
        <v>1476</v>
      </c>
      <c r="R1953" s="6" t="s">
        <v>1477</v>
      </c>
      <c r="T1953" s="6">
        <v>980126</v>
      </c>
      <c r="U1953" s="6" t="s">
        <v>5074</v>
      </c>
      <c r="V1953" s="6" t="s">
        <v>5075</v>
      </c>
      <c r="W1953" s="6"/>
      <c r="X1953" s="6"/>
      <c r="Y1953" s="6"/>
      <c r="Z1953" t="s">
        <v>5071</v>
      </c>
    </row>
    <row r="1954" spans="1:26">
      <c r="A1954" s="1">
        <v>44304</v>
      </c>
      <c r="B1954" s="2">
        <v>202104181458</v>
      </c>
      <c r="C1954" t="s">
        <v>18</v>
      </c>
      <c r="D1954" t="s">
        <v>5606</v>
      </c>
      <c r="E1954" t="s">
        <v>5079</v>
      </c>
      <c r="F1954" t="s">
        <v>19</v>
      </c>
      <c r="G1954" t="s">
        <v>1476</v>
      </c>
      <c r="H1954" s="3">
        <v>4714781020954</v>
      </c>
      <c r="I1954" t="s">
        <v>1468</v>
      </c>
      <c r="J1954" t="s">
        <v>425</v>
      </c>
      <c r="K1954">
        <v>1</v>
      </c>
      <c r="L1954">
        <v>149</v>
      </c>
      <c r="N1954" t="s">
        <v>1523</v>
      </c>
      <c r="P1954" s="6">
        <v>458</v>
      </c>
      <c r="Q1954" s="6" t="s">
        <v>1476</v>
      </c>
      <c r="R1954" s="6" t="s">
        <v>1477</v>
      </c>
      <c r="T1954" s="6">
        <v>158808</v>
      </c>
      <c r="U1954" s="6" t="s">
        <v>5080</v>
      </c>
      <c r="V1954" s="6" t="s">
        <v>5081</v>
      </c>
      <c r="W1954" s="6"/>
      <c r="X1954" s="6"/>
      <c r="Y1954" s="6"/>
      <c r="Z1954" t="s">
        <v>5077</v>
      </c>
    </row>
    <row r="1955" spans="1:26">
      <c r="A1955" s="1">
        <v>44304</v>
      </c>
      <c r="B1955" s="2">
        <v>202104181458</v>
      </c>
      <c r="C1955" t="s">
        <v>18</v>
      </c>
      <c r="D1955" t="s">
        <v>5606</v>
      </c>
      <c r="E1955" t="s">
        <v>5079</v>
      </c>
      <c r="F1955" t="s">
        <v>19</v>
      </c>
      <c r="G1955" t="s">
        <v>1476</v>
      </c>
      <c r="H1955" s="3">
        <v>4714781020794</v>
      </c>
      <c r="I1955" t="s">
        <v>859</v>
      </c>
      <c r="J1955" t="s">
        <v>425</v>
      </c>
      <c r="K1955">
        <v>1</v>
      </c>
      <c r="L1955">
        <v>109</v>
      </c>
      <c r="N1955" t="s">
        <v>1490</v>
      </c>
      <c r="P1955" s="6">
        <v>458</v>
      </c>
      <c r="Q1955" s="6" t="s">
        <v>1476</v>
      </c>
      <c r="R1955" s="6" t="s">
        <v>1477</v>
      </c>
      <c r="T1955" s="6">
        <v>158808</v>
      </c>
      <c r="U1955" s="6" t="s">
        <v>5080</v>
      </c>
      <c r="V1955" s="6" t="s">
        <v>5081</v>
      </c>
      <c r="W1955" s="6"/>
      <c r="X1955" s="6"/>
      <c r="Y1955" s="6"/>
      <c r="Z1955" t="s">
        <v>5077</v>
      </c>
    </row>
    <row r="1956" spans="1:26">
      <c r="A1956" s="1">
        <v>44304</v>
      </c>
      <c r="B1956" s="2">
        <v>202104181458</v>
      </c>
      <c r="C1956" t="s">
        <v>18</v>
      </c>
      <c r="D1956" t="s">
        <v>5606</v>
      </c>
      <c r="E1956" t="s">
        <v>5079</v>
      </c>
      <c r="F1956" t="s">
        <v>19</v>
      </c>
      <c r="G1956" t="s">
        <v>1476</v>
      </c>
      <c r="H1956" s="3">
        <v>4714781020787</v>
      </c>
      <c r="I1956" t="s">
        <v>1467</v>
      </c>
      <c r="J1956" t="s">
        <v>425</v>
      </c>
      <c r="K1956">
        <v>1</v>
      </c>
      <c r="L1956">
        <v>135</v>
      </c>
      <c r="N1956" t="s">
        <v>1979</v>
      </c>
      <c r="P1956" s="6">
        <v>458</v>
      </c>
      <c r="Q1956" s="6" t="s">
        <v>1476</v>
      </c>
      <c r="R1956" s="6" t="s">
        <v>1477</v>
      </c>
      <c r="T1956" s="6">
        <v>158808</v>
      </c>
      <c r="U1956" s="6" t="s">
        <v>5080</v>
      </c>
      <c r="V1956" s="6" t="s">
        <v>5081</v>
      </c>
      <c r="W1956" s="6"/>
      <c r="X1956" s="6"/>
      <c r="Y1956" s="6"/>
      <c r="Z1956" t="s">
        <v>5077</v>
      </c>
    </row>
    <row r="1957" spans="1:26">
      <c r="A1957" s="1">
        <v>44304</v>
      </c>
      <c r="B1957" s="2">
        <v>202104181458</v>
      </c>
      <c r="C1957" t="s">
        <v>18</v>
      </c>
      <c r="D1957" t="s">
        <v>5606</v>
      </c>
      <c r="E1957" t="s">
        <v>5079</v>
      </c>
      <c r="F1957" t="s">
        <v>19</v>
      </c>
      <c r="G1957" t="s">
        <v>1476</v>
      </c>
      <c r="H1957" s="3" t="s">
        <v>1474</v>
      </c>
      <c r="J1957" t="s">
        <v>1475</v>
      </c>
      <c r="K1957">
        <v>1</v>
      </c>
      <c r="L1957">
        <v>65</v>
      </c>
      <c r="P1957" s="6"/>
      <c r="Q1957" s="6"/>
      <c r="R1957" s="6"/>
      <c r="T1957" s="6"/>
      <c r="U1957" s="6"/>
      <c r="V1957" s="6"/>
      <c r="W1957" s="6"/>
      <c r="X1957" s="6"/>
      <c r="Y1957" s="6"/>
      <c r="Z1957"/>
    </row>
    <row r="1958" spans="1:26">
      <c r="A1958" s="1">
        <v>44304</v>
      </c>
      <c r="B1958" s="2">
        <v>202104181459</v>
      </c>
      <c r="C1958" t="s">
        <v>18</v>
      </c>
      <c r="D1958" t="s">
        <v>5607</v>
      </c>
      <c r="E1958" t="s">
        <v>5085</v>
      </c>
      <c r="F1958" t="s">
        <v>19</v>
      </c>
      <c r="G1958" t="s">
        <v>1476</v>
      </c>
      <c r="H1958" s="3">
        <v>4714781021463</v>
      </c>
      <c r="I1958" t="s">
        <v>1301</v>
      </c>
      <c r="J1958" t="s">
        <v>425</v>
      </c>
      <c r="K1958">
        <v>1</v>
      </c>
      <c r="L1958">
        <v>120</v>
      </c>
      <c r="N1958" t="s">
        <v>3102</v>
      </c>
      <c r="P1958" s="6">
        <v>820</v>
      </c>
      <c r="Q1958" s="6" t="s">
        <v>1476</v>
      </c>
      <c r="R1958" s="6" t="s">
        <v>1477</v>
      </c>
      <c r="T1958" s="6">
        <v>966533</v>
      </c>
      <c r="U1958" s="6" t="s">
        <v>5086</v>
      </c>
      <c r="V1958" s="6" t="s">
        <v>5087</v>
      </c>
      <c r="W1958" s="6"/>
      <c r="X1958" s="6"/>
      <c r="Y1958" s="6"/>
      <c r="Z1958" t="s">
        <v>5083</v>
      </c>
    </row>
    <row r="1959" spans="1:26">
      <c r="A1959" s="1">
        <v>44304</v>
      </c>
      <c r="B1959" s="2">
        <v>202104181459</v>
      </c>
      <c r="C1959" t="s">
        <v>18</v>
      </c>
      <c r="D1959" t="s">
        <v>5607</v>
      </c>
      <c r="E1959" t="s">
        <v>5085</v>
      </c>
      <c r="F1959" t="s">
        <v>19</v>
      </c>
      <c r="G1959" t="s">
        <v>1476</v>
      </c>
      <c r="H1959" s="3">
        <v>4714781020848</v>
      </c>
      <c r="I1959" t="s">
        <v>1300</v>
      </c>
      <c r="J1959" t="s">
        <v>425</v>
      </c>
      <c r="K1959">
        <v>1</v>
      </c>
      <c r="L1959">
        <v>350</v>
      </c>
      <c r="N1959" t="s">
        <v>1821</v>
      </c>
      <c r="P1959" s="6">
        <v>820</v>
      </c>
      <c r="Q1959" s="6" t="s">
        <v>1476</v>
      </c>
      <c r="R1959" s="6" t="s">
        <v>1477</v>
      </c>
      <c r="T1959" s="6">
        <v>966533</v>
      </c>
      <c r="U1959" s="6" t="s">
        <v>5086</v>
      </c>
      <c r="V1959" s="6" t="s">
        <v>5087</v>
      </c>
      <c r="W1959" s="6"/>
      <c r="X1959" s="6"/>
      <c r="Y1959" s="6"/>
      <c r="Z1959" t="s">
        <v>5083</v>
      </c>
    </row>
    <row r="1960" spans="1:26">
      <c r="A1960" s="1">
        <v>44304</v>
      </c>
      <c r="B1960" s="2">
        <v>202104181459</v>
      </c>
      <c r="C1960" t="s">
        <v>18</v>
      </c>
      <c r="D1960" t="s">
        <v>5607</v>
      </c>
      <c r="E1960" t="s">
        <v>5085</v>
      </c>
      <c r="F1960" t="s">
        <v>19</v>
      </c>
      <c r="G1960" t="s">
        <v>1476</v>
      </c>
      <c r="H1960" s="3">
        <v>4714781020855</v>
      </c>
      <c r="I1960" t="s">
        <v>1301</v>
      </c>
      <c r="J1960" t="s">
        <v>425</v>
      </c>
      <c r="K1960">
        <v>1</v>
      </c>
      <c r="L1960">
        <v>350</v>
      </c>
      <c r="N1960" t="s">
        <v>1932</v>
      </c>
      <c r="P1960" s="6">
        <v>820</v>
      </c>
      <c r="Q1960" s="6" t="s">
        <v>1476</v>
      </c>
      <c r="R1960" s="6" t="s">
        <v>1477</v>
      </c>
      <c r="T1960" s="6">
        <v>966533</v>
      </c>
      <c r="U1960" s="6" t="s">
        <v>5086</v>
      </c>
      <c r="V1960" s="6" t="s">
        <v>5087</v>
      </c>
      <c r="W1960" s="6"/>
      <c r="X1960" s="6"/>
      <c r="Y1960" s="6"/>
      <c r="Z1960" t="s">
        <v>5083</v>
      </c>
    </row>
    <row r="1961" spans="1:26">
      <c r="A1961" s="1">
        <v>44304</v>
      </c>
      <c r="B1961" s="2">
        <v>202104181460</v>
      </c>
      <c r="C1961" t="s">
        <v>18</v>
      </c>
      <c r="D1961" t="s">
        <v>5608</v>
      </c>
      <c r="E1961" t="s">
        <v>5091</v>
      </c>
      <c r="F1961" t="s">
        <v>19</v>
      </c>
      <c r="G1961" t="s">
        <v>1476</v>
      </c>
      <c r="H1961" s="3" t="s">
        <v>128</v>
      </c>
      <c r="I1961" t="s">
        <v>1467</v>
      </c>
      <c r="J1961" t="s">
        <v>1475</v>
      </c>
      <c r="K1961">
        <v>1</v>
      </c>
      <c r="L1961">
        <v>140</v>
      </c>
      <c r="N1961" t="s">
        <v>289</v>
      </c>
      <c r="P1961" s="6">
        <v>345</v>
      </c>
      <c r="Q1961" s="6" t="s">
        <v>1476</v>
      </c>
      <c r="R1961" s="6" t="s">
        <v>1477</v>
      </c>
      <c r="T1961" s="6">
        <v>131906</v>
      </c>
      <c r="U1961" s="6" t="s">
        <v>5092</v>
      </c>
      <c r="V1961" s="6" t="s">
        <v>5093</v>
      </c>
      <c r="W1961" s="6"/>
      <c r="X1961" s="6"/>
      <c r="Y1961" s="6"/>
      <c r="Z1961" t="s">
        <v>5089</v>
      </c>
    </row>
    <row r="1962" spans="1:26">
      <c r="A1962" s="1">
        <v>44304</v>
      </c>
      <c r="B1962" s="2">
        <v>202104181460</v>
      </c>
      <c r="C1962" t="s">
        <v>18</v>
      </c>
      <c r="D1962" t="s">
        <v>5608</v>
      </c>
      <c r="E1962" t="s">
        <v>5091</v>
      </c>
      <c r="F1962" t="s">
        <v>19</v>
      </c>
      <c r="G1962" t="s">
        <v>1476</v>
      </c>
      <c r="H1962" s="3" t="s">
        <v>127</v>
      </c>
      <c r="I1962" t="s">
        <v>1467</v>
      </c>
      <c r="J1962" t="s">
        <v>1475</v>
      </c>
      <c r="K1962">
        <v>1</v>
      </c>
      <c r="L1962">
        <v>140</v>
      </c>
      <c r="N1962" t="s">
        <v>287</v>
      </c>
      <c r="P1962" s="6">
        <v>345</v>
      </c>
      <c r="Q1962" s="6" t="s">
        <v>1476</v>
      </c>
      <c r="R1962" s="6" t="s">
        <v>1477</v>
      </c>
      <c r="T1962" s="6">
        <v>131906</v>
      </c>
      <c r="U1962" s="6" t="s">
        <v>5092</v>
      </c>
      <c r="V1962" s="6" t="s">
        <v>5093</v>
      </c>
      <c r="W1962" s="6"/>
      <c r="X1962" s="6"/>
      <c r="Y1962" s="6"/>
      <c r="Z1962" t="s">
        <v>5089</v>
      </c>
    </row>
    <row r="1963" spans="1:26">
      <c r="A1963" s="1">
        <v>44304</v>
      </c>
      <c r="B1963" s="2">
        <v>202104181460</v>
      </c>
      <c r="C1963" t="s">
        <v>18</v>
      </c>
      <c r="D1963" t="s">
        <v>5608</v>
      </c>
      <c r="E1963" t="s">
        <v>5091</v>
      </c>
      <c r="F1963" t="s">
        <v>19</v>
      </c>
      <c r="G1963" t="s">
        <v>1476</v>
      </c>
      <c r="H1963" s="3" t="s">
        <v>1474</v>
      </c>
      <c r="J1963" t="s">
        <v>1475</v>
      </c>
      <c r="K1963">
        <v>1</v>
      </c>
      <c r="L1963">
        <v>65</v>
      </c>
      <c r="P1963" s="6"/>
      <c r="Q1963" s="6"/>
      <c r="R1963" s="6"/>
      <c r="T1963" s="6"/>
      <c r="U1963" s="6"/>
      <c r="V1963" s="6"/>
      <c r="W1963" s="6"/>
      <c r="X1963" s="6"/>
      <c r="Y1963" s="6"/>
      <c r="Z1963"/>
    </row>
    <row r="1964" spans="1:26">
      <c r="A1964" s="1">
        <v>44304</v>
      </c>
      <c r="B1964" s="2">
        <v>202104181461</v>
      </c>
      <c r="C1964" t="s">
        <v>18</v>
      </c>
      <c r="D1964" t="s">
        <v>5609</v>
      </c>
      <c r="E1964" t="s">
        <v>5097</v>
      </c>
      <c r="F1964" t="s">
        <v>19</v>
      </c>
      <c r="G1964" t="s">
        <v>1476</v>
      </c>
      <c r="H1964" s="3" t="s">
        <v>52</v>
      </c>
      <c r="I1964" t="s">
        <v>1472</v>
      </c>
      <c r="J1964" t="s">
        <v>1475</v>
      </c>
      <c r="K1964">
        <v>1</v>
      </c>
      <c r="L1964">
        <v>400</v>
      </c>
      <c r="N1964" t="s">
        <v>53</v>
      </c>
      <c r="P1964" s="6">
        <v>1228</v>
      </c>
      <c r="Q1964" s="6" t="s">
        <v>1476</v>
      </c>
      <c r="R1964" s="6" t="s">
        <v>1477</v>
      </c>
      <c r="T1964" s="6">
        <v>186353</v>
      </c>
      <c r="U1964" s="6" t="s">
        <v>5098</v>
      </c>
      <c r="V1964" s="6" t="s">
        <v>5099</v>
      </c>
      <c r="W1964" s="6"/>
      <c r="X1964" s="6"/>
      <c r="Y1964" s="6"/>
      <c r="Z1964" t="s">
        <v>5095</v>
      </c>
    </row>
    <row r="1965" spans="1:26">
      <c r="A1965" s="1">
        <v>44304</v>
      </c>
      <c r="B1965" s="2">
        <v>202104181461</v>
      </c>
      <c r="C1965" t="s">
        <v>18</v>
      </c>
      <c r="D1965" t="s">
        <v>5609</v>
      </c>
      <c r="E1965" t="s">
        <v>5097</v>
      </c>
      <c r="F1965" t="s">
        <v>19</v>
      </c>
      <c r="G1965" t="s">
        <v>1476</v>
      </c>
      <c r="H1965" s="3" t="s">
        <v>44</v>
      </c>
      <c r="I1965" t="s">
        <v>158</v>
      </c>
      <c r="J1965" t="s">
        <v>1475</v>
      </c>
      <c r="K1965">
        <v>1</v>
      </c>
      <c r="L1965">
        <v>128</v>
      </c>
      <c r="N1965" t="s">
        <v>45</v>
      </c>
      <c r="P1965" s="6">
        <v>1228</v>
      </c>
      <c r="Q1965" s="6" t="s">
        <v>1476</v>
      </c>
      <c r="R1965" s="6" t="s">
        <v>1477</v>
      </c>
      <c r="T1965" s="6">
        <v>186353</v>
      </c>
      <c r="U1965" s="6" t="s">
        <v>5098</v>
      </c>
      <c r="V1965" s="6" t="s">
        <v>5099</v>
      </c>
      <c r="W1965" s="6"/>
      <c r="X1965" s="6"/>
      <c r="Y1965" s="6"/>
      <c r="Z1965" t="s">
        <v>5095</v>
      </c>
    </row>
    <row r="1966" spans="1:26">
      <c r="A1966" s="1">
        <v>44304</v>
      </c>
      <c r="B1966" s="2">
        <v>202104181461</v>
      </c>
      <c r="C1966" t="s">
        <v>18</v>
      </c>
      <c r="D1966" t="s">
        <v>5609</v>
      </c>
      <c r="E1966" t="s">
        <v>5097</v>
      </c>
      <c r="F1966" t="s">
        <v>19</v>
      </c>
      <c r="G1966" t="s">
        <v>1476</v>
      </c>
      <c r="H1966" s="3">
        <v>4714781020268</v>
      </c>
      <c r="I1966" t="s">
        <v>1472</v>
      </c>
      <c r="J1966" t="s">
        <v>425</v>
      </c>
      <c r="K1966">
        <v>2</v>
      </c>
      <c r="L1966">
        <v>700</v>
      </c>
      <c r="N1966" t="s">
        <v>1909</v>
      </c>
      <c r="P1966" s="6">
        <v>1228</v>
      </c>
      <c r="Q1966" s="6" t="s">
        <v>1476</v>
      </c>
      <c r="R1966" s="6" t="s">
        <v>1477</v>
      </c>
      <c r="T1966" s="6">
        <v>186353</v>
      </c>
      <c r="U1966" s="6" t="s">
        <v>5098</v>
      </c>
      <c r="V1966" s="6" t="s">
        <v>5099</v>
      </c>
      <c r="W1966" s="6"/>
      <c r="X1966" s="6"/>
      <c r="Y1966" s="6"/>
      <c r="Z1966" t="s">
        <v>5095</v>
      </c>
    </row>
    <row r="1967" spans="1:26">
      <c r="A1967" s="1">
        <v>44304</v>
      </c>
      <c r="B1967" s="2">
        <v>202104181461</v>
      </c>
      <c r="C1967" t="s">
        <v>18</v>
      </c>
      <c r="D1967" t="s">
        <v>5609</v>
      </c>
      <c r="E1967" t="s">
        <v>5097</v>
      </c>
      <c r="F1967" t="s">
        <v>19</v>
      </c>
      <c r="G1967" t="s">
        <v>1476</v>
      </c>
      <c r="H1967" s="3" t="s">
        <v>1887</v>
      </c>
      <c r="J1967" t="s">
        <v>425</v>
      </c>
      <c r="K1967">
        <v>1</v>
      </c>
      <c r="L1967">
        <v>0</v>
      </c>
      <c r="N1967" t="s">
        <v>1888</v>
      </c>
      <c r="P1967" s="6">
        <v>1228</v>
      </c>
      <c r="Q1967" s="6" t="s">
        <v>1476</v>
      </c>
      <c r="R1967" s="6" t="s">
        <v>1477</v>
      </c>
      <c r="T1967" s="6">
        <v>186353</v>
      </c>
      <c r="U1967" s="6" t="s">
        <v>5098</v>
      </c>
      <c r="V1967" s="6" t="s">
        <v>5099</v>
      </c>
      <c r="W1967" s="6"/>
      <c r="X1967" s="6"/>
      <c r="Y1967" s="6"/>
      <c r="Z1967" t="s">
        <v>5095</v>
      </c>
    </row>
    <row r="1968" spans="1:26">
      <c r="A1968" s="1">
        <v>44304</v>
      </c>
      <c r="B1968" s="2">
        <v>202104181462</v>
      </c>
      <c r="C1968" t="s">
        <v>18</v>
      </c>
      <c r="D1968" t="s">
        <v>5610</v>
      </c>
      <c r="E1968" t="s">
        <v>5103</v>
      </c>
      <c r="F1968" t="s">
        <v>19</v>
      </c>
      <c r="G1968" t="s">
        <v>1476</v>
      </c>
      <c r="H1968" s="3">
        <v>4714781020107</v>
      </c>
      <c r="I1968" t="s">
        <v>1049</v>
      </c>
      <c r="J1968" t="s">
        <v>425</v>
      </c>
      <c r="K1968">
        <v>3</v>
      </c>
      <c r="L1968">
        <v>1197</v>
      </c>
      <c r="N1968" t="s">
        <v>877</v>
      </c>
      <c r="P1968" s="6">
        <v>1197</v>
      </c>
      <c r="Q1968" s="6" t="s">
        <v>1476</v>
      </c>
      <c r="R1968" s="6" t="s">
        <v>1477</v>
      </c>
      <c r="T1968" s="6">
        <v>135470</v>
      </c>
      <c r="U1968" s="6" t="s">
        <v>5104</v>
      </c>
      <c r="V1968" s="6" t="s">
        <v>5105</v>
      </c>
      <c r="W1968" s="6"/>
      <c r="X1968" s="6"/>
      <c r="Y1968" s="6"/>
      <c r="Z1968" t="s">
        <v>5101</v>
      </c>
    </row>
    <row r="1969" spans="1:26">
      <c r="A1969" s="1">
        <v>44304</v>
      </c>
      <c r="B1969" s="2">
        <v>202104181462</v>
      </c>
      <c r="C1969" t="s">
        <v>18</v>
      </c>
      <c r="D1969" t="s">
        <v>5610</v>
      </c>
      <c r="E1969" t="s">
        <v>5103</v>
      </c>
      <c r="F1969" t="s">
        <v>19</v>
      </c>
      <c r="G1969" t="s">
        <v>1476</v>
      </c>
      <c r="H1969" s="3" t="s">
        <v>1740</v>
      </c>
      <c r="J1969" t="s">
        <v>425</v>
      </c>
      <c r="K1969">
        <v>1</v>
      </c>
      <c r="L1969">
        <v>0</v>
      </c>
      <c r="N1969" t="s">
        <v>1741</v>
      </c>
      <c r="P1969" s="6">
        <v>1197</v>
      </c>
      <c r="Q1969" s="6" t="s">
        <v>1476</v>
      </c>
      <c r="R1969" s="6" t="s">
        <v>1477</v>
      </c>
      <c r="T1969" s="6">
        <v>135470</v>
      </c>
      <c r="U1969" s="6" t="s">
        <v>5104</v>
      </c>
      <c r="V1969" s="6" t="s">
        <v>5105</v>
      </c>
      <c r="W1969" s="6"/>
      <c r="X1969" s="6"/>
      <c r="Y1969" s="6"/>
      <c r="Z1969" t="s">
        <v>5101</v>
      </c>
    </row>
    <row r="1970" spans="1:26">
      <c r="A1970" s="1">
        <v>44304</v>
      </c>
      <c r="B1970" s="2">
        <v>202104181463</v>
      </c>
      <c r="C1970" t="s">
        <v>18</v>
      </c>
      <c r="D1970" t="s">
        <v>5611</v>
      </c>
      <c r="E1970" t="s">
        <v>5109</v>
      </c>
      <c r="F1970" t="s">
        <v>19</v>
      </c>
      <c r="G1970" t="s">
        <v>1476</v>
      </c>
      <c r="H1970" s="3">
        <v>4714781021227</v>
      </c>
      <c r="I1970" t="s">
        <v>859</v>
      </c>
      <c r="J1970" t="s">
        <v>1475</v>
      </c>
      <c r="K1970">
        <v>2</v>
      </c>
      <c r="L1970">
        <v>132</v>
      </c>
      <c r="N1970" t="s">
        <v>862</v>
      </c>
      <c r="P1970" s="6">
        <v>463</v>
      </c>
      <c r="Q1970" s="6" t="s">
        <v>1476</v>
      </c>
      <c r="R1970" s="6" t="s">
        <v>1477</v>
      </c>
      <c r="T1970" s="6">
        <v>142799</v>
      </c>
      <c r="U1970" s="6" t="s">
        <v>5110</v>
      </c>
      <c r="V1970" s="6" t="s">
        <v>5111</v>
      </c>
      <c r="W1970" s="6"/>
      <c r="X1970" s="6"/>
      <c r="Y1970" s="6"/>
      <c r="Z1970" t="s">
        <v>5107</v>
      </c>
    </row>
    <row r="1971" spans="1:26">
      <c r="A1971" s="1">
        <v>44304</v>
      </c>
      <c r="B1971" s="2">
        <v>202104181463</v>
      </c>
      <c r="C1971" t="s">
        <v>18</v>
      </c>
      <c r="D1971" t="s">
        <v>5611</v>
      </c>
      <c r="E1971" t="s">
        <v>5109</v>
      </c>
      <c r="F1971" t="s">
        <v>19</v>
      </c>
      <c r="G1971" t="s">
        <v>1476</v>
      </c>
      <c r="H1971" s="3">
        <v>4714781021234</v>
      </c>
      <c r="I1971" t="s">
        <v>1385</v>
      </c>
      <c r="J1971" t="s">
        <v>1475</v>
      </c>
      <c r="K1971">
        <v>2</v>
      </c>
      <c r="L1971">
        <v>132</v>
      </c>
      <c r="N1971" t="s">
        <v>864</v>
      </c>
      <c r="P1971" s="6">
        <v>463</v>
      </c>
      <c r="Q1971" s="6" t="s">
        <v>1476</v>
      </c>
      <c r="R1971" s="6" t="s">
        <v>1477</v>
      </c>
      <c r="T1971" s="6">
        <v>142799</v>
      </c>
      <c r="U1971" s="6" t="s">
        <v>5110</v>
      </c>
      <c r="V1971" s="6" t="s">
        <v>5111</v>
      </c>
      <c r="W1971" s="6"/>
      <c r="X1971" s="6"/>
      <c r="Y1971" s="6"/>
      <c r="Z1971" t="s">
        <v>5107</v>
      </c>
    </row>
    <row r="1972" spans="1:26">
      <c r="A1972" s="1">
        <v>44304</v>
      </c>
      <c r="B1972" s="2">
        <v>202104181463</v>
      </c>
      <c r="C1972" t="s">
        <v>18</v>
      </c>
      <c r="D1972" t="s">
        <v>5611</v>
      </c>
      <c r="E1972" t="s">
        <v>5109</v>
      </c>
      <c r="F1972" t="s">
        <v>19</v>
      </c>
      <c r="G1972" t="s">
        <v>1476</v>
      </c>
      <c r="H1972" s="3">
        <v>4714781021241</v>
      </c>
      <c r="I1972" t="s">
        <v>859</v>
      </c>
      <c r="J1972" t="s">
        <v>1475</v>
      </c>
      <c r="K1972">
        <v>2</v>
      </c>
      <c r="L1972">
        <v>134</v>
      </c>
      <c r="N1972" t="s">
        <v>867</v>
      </c>
      <c r="P1972" s="6">
        <v>463</v>
      </c>
      <c r="Q1972" s="6" t="s">
        <v>1476</v>
      </c>
      <c r="R1972" s="6" t="s">
        <v>1477</v>
      </c>
      <c r="T1972" s="6">
        <v>142799</v>
      </c>
      <c r="U1972" s="6" t="s">
        <v>5110</v>
      </c>
      <c r="V1972" s="6" t="s">
        <v>5111</v>
      </c>
      <c r="W1972" s="6"/>
      <c r="X1972" s="6"/>
      <c r="Y1972" s="6"/>
      <c r="Z1972" t="s">
        <v>5107</v>
      </c>
    </row>
    <row r="1973" spans="1:26">
      <c r="A1973" s="1">
        <v>44304</v>
      </c>
      <c r="B1973" s="2">
        <v>202104181463</v>
      </c>
      <c r="C1973" t="s">
        <v>18</v>
      </c>
      <c r="D1973" t="s">
        <v>5611</v>
      </c>
      <c r="E1973" t="s">
        <v>5109</v>
      </c>
      <c r="F1973" t="s">
        <v>19</v>
      </c>
      <c r="G1973" t="s">
        <v>1476</v>
      </c>
      <c r="H1973" s="3" t="s">
        <v>1474</v>
      </c>
      <c r="J1973" t="s">
        <v>1475</v>
      </c>
      <c r="K1973">
        <v>1</v>
      </c>
      <c r="L1973">
        <v>65</v>
      </c>
      <c r="P1973" s="6"/>
      <c r="Q1973" s="6"/>
      <c r="R1973" s="6"/>
      <c r="T1973" s="6"/>
      <c r="U1973" s="6"/>
      <c r="V1973" s="6"/>
      <c r="W1973" s="6"/>
      <c r="X1973" s="6"/>
      <c r="Y1973" s="6"/>
      <c r="Z1973"/>
    </row>
    <row r="1974" spans="1:26">
      <c r="A1974" s="1">
        <v>44305</v>
      </c>
      <c r="B1974" s="2">
        <v>202104191464</v>
      </c>
      <c r="C1974" t="s">
        <v>18</v>
      </c>
      <c r="D1974" t="s">
        <v>5612</v>
      </c>
      <c r="E1974" t="s">
        <v>5115</v>
      </c>
      <c r="F1974" t="s">
        <v>19</v>
      </c>
      <c r="G1974" t="s">
        <v>1960</v>
      </c>
      <c r="H1974" s="3" t="s">
        <v>33</v>
      </c>
      <c r="I1974" t="s">
        <v>1304</v>
      </c>
      <c r="J1974" t="s">
        <v>1475</v>
      </c>
      <c r="K1974">
        <v>1</v>
      </c>
      <c r="L1974">
        <v>134</v>
      </c>
      <c r="N1974" t="s">
        <v>34</v>
      </c>
      <c r="P1974" s="6">
        <v>2761</v>
      </c>
      <c r="Q1974" s="6" t="s">
        <v>1960</v>
      </c>
      <c r="R1974" s="6" t="s">
        <v>1961</v>
      </c>
      <c r="T1974" s="6"/>
      <c r="U1974" s="6"/>
      <c r="V1974" s="6"/>
      <c r="W1974" s="6">
        <v>204</v>
      </c>
      <c r="X1974" s="6" t="s">
        <v>5116</v>
      </c>
      <c r="Y1974" s="6"/>
      <c r="Z1974" t="s">
        <v>5113</v>
      </c>
    </row>
    <row r="1975" spans="1:26">
      <c r="A1975" s="1">
        <v>44305</v>
      </c>
      <c r="B1975" s="2">
        <v>202104191464</v>
      </c>
      <c r="C1975" t="s">
        <v>18</v>
      </c>
      <c r="D1975" t="s">
        <v>5612</v>
      </c>
      <c r="E1975" t="s">
        <v>5115</v>
      </c>
      <c r="F1975" t="s">
        <v>19</v>
      </c>
      <c r="G1975" t="s">
        <v>1960</v>
      </c>
      <c r="H1975" s="3" t="s">
        <v>29</v>
      </c>
      <c r="I1975" t="s">
        <v>2424</v>
      </c>
      <c r="J1975" t="s">
        <v>1475</v>
      </c>
      <c r="K1975">
        <v>1</v>
      </c>
      <c r="L1975">
        <v>223</v>
      </c>
      <c r="N1975" t="s">
        <v>30</v>
      </c>
      <c r="P1975" s="6">
        <v>2761</v>
      </c>
      <c r="Q1975" s="6" t="s">
        <v>1960</v>
      </c>
      <c r="R1975" s="6" t="s">
        <v>1961</v>
      </c>
      <c r="T1975" s="6"/>
      <c r="U1975" s="6"/>
      <c r="V1975" s="6"/>
      <c r="W1975" s="6">
        <v>204</v>
      </c>
      <c r="X1975" s="6" t="s">
        <v>5116</v>
      </c>
      <c r="Y1975" s="6"/>
      <c r="Z1975" t="s">
        <v>5113</v>
      </c>
    </row>
    <row r="1976" spans="1:26">
      <c r="A1976" s="1">
        <v>44305</v>
      </c>
      <c r="B1976" s="2">
        <v>202104191464</v>
      </c>
      <c r="C1976" t="s">
        <v>18</v>
      </c>
      <c r="D1976" t="s">
        <v>5612</v>
      </c>
      <c r="E1976" t="s">
        <v>5115</v>
      </c>
      <c r="F1976" t="s">
        <v>19</v>
      </c>
      <c r="G1976" t="s">
        <v>1960</v>
      </c>
      <c r="H1976" s="3" t="s">
        <v>25</v>
      </c>
      <c r="I1976" t="s">
        <v>1301</v>
      </c>
      <c r="J1976" t="s">
        <v>1475</v>
      </c>
      <c r="K1976">
        <v>1</v>
      </c>
      <c r="L1976">
        <v>224</v>
      </c>
      <c r="N1976" t="s">
        <v>26</v>
      </c>
      <c r="P1976" s="6">
        <v>2761</v>
      </c>
      <c r="Q1976" s="6" t="s">
        <v>1960</v>
      </c>
      <c r="R1976" s="6" t="s">
        <v>1961</v>
      </c>
      <c r="T1976" s="6"/>
      <c r="U1976" s="6"/>
      <c r="V1976" s="6"/>
      <c r="W1976" s="6">
        <v>204</v>
      </c>
      <c r="X1976" s="6" t="s">
        <v>5116</v>
      </c>
      <c r="Y1976" s="6"/>
      <c r="Z1976" t="s">
        <v>5113</v>
      </c>
    </row>
    <row r="1977" spans="1:26">
      <c r="A1977" s="1">
        <v>44305</v>
      </c>
      <c r="B1977" s="2">
        <v>202104191464</v>
      </c>
      <c r="C1977" t="s">
        <v>18</v>
      </c>
      <c r="D1977" t="s">
        <v>5612</v>
      </c>
      <c r="E1977" t="s">
        <v>5115</v>
      </c>
      <c r="F1977" t="s">
        <v>19</v>
      </c>
      <c r="G1977" t="s">
        <v>1960</v>
      </c>
      <c r="H1977" s="3">
        <v>4714781020824</v>
      </c>
      <c r="I1977" t="s">
        <v>141</v>
      </c>
      <c r="J1977" t="s">
        <v>1475</v>
      </c>
      <c r="K1977">
        <v>2</v>
      </c>
      <c r="L1977">
        <v>700</v>
      </c>
      <c r="N1977" t="s">
        <v>2429</v>
      </c>
      <c r="P1977" s="6">
        <v>2761</v>
      </c>
      <c r="Q1977" s="6" t="s">
        <v>1960</v>
      </c>
      <c r="R1977" s="6" t="s">
        <v>1961</v>
      </c>
      <c r="T1977" s="6"/>
      <c r="U1977" s="6"/>
      <c r="V1977" s="6"/>
      <c r="W1977" s="6">
        <v>204</v>
      </c>
      <c r="X1977" s="6" t="s">
        <v>5116</v>
      </c>
      <c r="Y1977" s="6"/>
      <c r="Z1977" t="s">
        <v>5113</v>
      </c>
    </row>
    <row r="1978" spans="1:26">
      <c r="A1978" s="1">
        <v>44305</v>
      </c>
      <c r="B1978" s="2">
        <v>202104191464</v>
      </c>
      <c r="C1978" t="s">
        <v>18</v>
      </c>
      <c r="D1978" t="s">
        <v>5612</v>
      </c>
      <c r="E1978" t="s">
        <v>5115</v>
      </c>
      <c r="F1978" t="s">
        <v>19</v>
      </c>
      <c r="G1978" t="s">
        <v>1960</v>
      </c>
      <c r="H1978" s="3">
        <v>4714781020831</v>
      </c>
      <c r="I1978" t="s">
        <v>125</v>
      </c>
      <c r="J1978" t="s">
        <v>1475</v>
      </c>
      <c r="K1978">
        <v>3</v>
      </c>
      <c r="L1978">
        <v>1000</v>
      </c>
      <c r="N1978" t="s">
        <v>2430</v>
      </c>
      <c r="P1978" s="6">
        <v>2761</v>
      </c>
      <c r="Q1978" s="6" t="s">
        <v>1960</v>
      </c>
      <c r="R1978" s="6" t="s">
        <v>1961</v>
      </c>
      <c r="T1978" s="6"/>
      <c r="U1978" s="6"/>
      <c r="V1978" s="6"/>
      <c r="W1978" s="6">
        <v>204</v>
      </c>
      <c r="X1978" s="6" t="s">
        <v>5116</v>
      </c>
      <c r="Y1978" s="6"/>
      <c r="Z1978" t="s">
        <v>5113</v>
      </c>
    </row>
    <row r="1979" spans="1:26">
      <c r="A1979" s="1">
        <v>44305</v>
      </c>
      <c r="B1979" s="2">
        <v>202104191464</v>
      </c>
      <c r="C1979" t="s">
        <v>18</v>
      </c>
      <c r="D1979" t="s">
        <v>5612</v>
      </c>
      <c r="E1979" t="s">
        <v>5115</v>
      </c>
      <c r="F1979" t="s">
        <v>19</v>
      </c>
      <c r="G1979" t="s">
        <v>1960</v>
      </c>
      <c r="H1979" s="3" t="s">
        <v>126</v>
      </c>
      <c r="I1979" t="s">
        <v>1300</v>
      </c>
      <c r="J1979" t="s">
        <v>1475</v>
      </c>
      <c r="K1979">
        <v>1</v>
      </c>
      <c r="L1979">
        <v>340</v>
      </c>
      <c r="N1979" t="s">
        <v>286</v>
      </c>
      <c r="P1979" s="6">
        <v>2761</v>
      </c>
      <c r="Q1979" s="6" t="s">
        <v>1960</v>
      </c>
      <c r="R1979" s="6" t="s">
        <v>1961</v>
      </c>
      <c r="T1979" s="6"/>
      <c r="U1979" s="6"/>
      <c r="V1979" s="6"/>
      <c r="W1979" s="6">
        <v>204</v>
      </c>
      <c r="X1979" s="6" t="s">
        <v>5116</v>
      </c>
      <c r="Y1979" s="6"/>
      <c r="Z1979" t="s">
        <v>5113</v>
      </c>
    </row>
    <row r="1980" spans="1:26">
      <c r="A1980" s="1">
        <v>44305</v>
      </c>
      <c r="B1980" s="2">
        <v>202104191464</v>
      </c>
      <c r="C1980" t="s">
        <v>18</v>
      </c>
      <c r="D1980" t="s">
        <v>5612</v>
      </c>
      <c r="E1980" t="s">
        <v>5115</v>
      </c>
      <c r="F1980" t="s">
        <v>19</v>
      </c>
      <c r="G1980" t="s">
        <v>1960</v>
      </c>
      <c r="H1980" s="3" t="s">
        <v>127</v>
      </c>
      <c r="I1980" t="s">
        <v>1467</v>
      </c>
      <c r="J1980" t="s">
        <v>1475</v>
      </c>
      <c r="K1980">
        <v>1</v>
      </c>
      <c r="L1980">
        <v>140</v>
      </c>
      <c r="N1980" t="s">
        <v>287</v>
      </c>
      <c r="P1980" s="6">
        <v>2761</v>
      </c>
      <c r="Q1980" s="6" t="s">
        <v>1960</v>
      </c>
      <c r="R1980" s="6" t="s">
        <v>1961</v>
      </c>
      <c r="T1980" s="6"/>
      <c r="U1980" s="6"/>
      <c r="V1980" s="6"/>
      <c r="W1980" s="6">
        <v>204</v>
      </c>
      <c r="X1980" s="6" t="s">
        <v>5116</v>
      </c>
      <c r="Y1980" s="6"/>
      <c r="Z1980" t="s">
        <v>5113</v>
      </c>
    </row>
    <row r="1981" spans="1:26">
      <c r="A1981" s="1">
        <v>44305</v>
      </c>
      <c r="B1981" s="2">
        <v>202104191464</v>
      </c>
      <c r="C1981" t="s">
        <v>18</v>
      </c>
      <c r="D1981" t="s">
        <v>5612</v>
      </c>
      <c r="E1981" t="s">
        <v>5115</v>
      </c>
      <c r="F1981" t="s">
        <v>19</v>
      </c>
      <c r="G1981" t="s">
        <v>1960</v>
      </c>
      <c r="H1981" s="3" t="s">
        <v>1740</v>
      </c>
      <c r="J1981" t="s">
        <v>425</v>
      </c>
      <c r="K1981">
        <v>1</v>
      </c>
      <c r="L1981">
        <v>0</v>
      </c>
      <c r="N1981" t="s">
        <v>1741</v>
      </c>
      <c r="P1981" s="6">
        <v>2761</v>
      </c>
      <c r="Q1981" s="6" t="s">
        <v>1960</v>
      </c>
      <c r="R1981" s="6" t="s">
        <v>1961</v>
      </c>
      <c r="T1981" s="6"/>
      <c r="U1981" s="6"/>
      <c r="V1981" s="6"/>
      <c r="W1981" s="6">
        <v>204</v>
      </c>
      <c r="X1981" s="6" t="s">
        <v>5116</v>
      </c>
      <c r="Y1981" s="6"/>
      <c r="Z1981" t="s">
        <v>5113</v>
      </c>
    </row>
    <row r="1982" spans="1:26">
      <c r="A1982" s="1">
        <v>44305</v>
      </c>
      <c r="B1982" s="2">
        <v>202104191464</v>
      </c>
      <c r="C1982" t="s">
        <v>18</v>
      </c>
      <c r="D1982" t="s">
        <v>5612</v>
      </c>
      <c r="E1982" t="s">
        <v>5115</v>
      </c>
      <c r="F1982" t="s">
        <v>19</v>
      </c>
      <c r="G1982" t="s">
        <v>1960</v>
      </c>
      <c r="H1982" s="3" t="s">
        <v>1810</v>
      </c>
      <c r="J1982" t="s">
        <v>425</v>
      </c>
      <c r="K1982">
        <v>1</v>
      </c>
      <c r="L1982">
        <v>0</v>
      </c>
      <c r="N1982" t="s">
        <v>1811</v>
      </c>
      <c r="P1982" s="6">
        <v>2761</v>
      </c>
      <c r="Q1982" s="6" t="s">
        <v>1960</v>
      </c>
      <c r="R1982" s="6" t="s">
        <v>1961</v>
      </c>
      <c r="T1982" s="6"/>
      <c r="U1982" s="6"/>
      <c r="V1982" s="6"/>
      <c r="W1982" s="6">
        <v>204</v>
      </c>
      <c r="X1982" s="6" t="s">
        <v>5116</v>
      </c>
      <c r="Y1982" s="6"/>
      <c r="Z1982" t="s">
        <v>5113</v>
      </c>
    </row>
    <row r="1983" spans="1:26">
      <c r="A1983" s="1">
        <v>44305</v>
      </c>
      <c r="B1983" s="2">
        <v>202104191464</v>
      </c>
      <c r="C1983" t="s">
        <v>18</v>
      </c>
      <c r="D1983" t="s">
        <v>5612</v>
      </c>
      <c r="E1983" t="s">
        <v>5115</v>
      </c>
      <c r="F1983" t="s">
        <v>19</v>
      </c>
      <c r="G1983" t="s">
        <v>1960</v>
      </c>
      <c r="H1983" s="3" t="s">
        <v>1740</v>
      </c>
      <c r="J1983" t="s">
        <v>425</v>
      </c>
      <c r="K1983">
        <v>1</v>
      </c>
      <c r="L1983">
        <v>0</v>
      </c>
      <c r="N1983" t="s">
        <v>1741</v>
      </c>
      <c r="P1983" s="6">
        <v>2761</v>
      </c>
      <c r="Q1983" s="6" t="s">
        <v>1960</v>
      </c>
      <c r="R1983" s="6" t="s">
        <v>1961</v>
      </c>
      <c r="T1983" s="6"/>
      <c r="U1983" s="6"/>
      <c r="V1983" s="6"/>
      <c r="W1983" s="6">
        <v>204</v>
      </c>
      <c r="X1983" s="6" t="s">
        <v>5116</v>
      </c>
      <c r="Y1983" s="6"/>
      <c r="Z1983" t="s">
        <v>5113</v>
      </c>
    </row>
    <row r="1984" spans="1:26">
      <c r="A1984" s="1">
        <v>44305</v>
      </c>
      <c r="B1984" s="2">
        <v>202104191465</v>
      </c>
      <c r="C1984" t="s">
        <v>18</v>
      </c>
      <c r="D1984" t="s">
        <v>5512</v>
      </c>
      <c r="E1984" t="s">
        <v>5119</v>
      </c>
      <c r="F1984" t="s">
        <v>19</v>
      </c>
      <c r="G1984" t="s">
        <v>1476</v>
      </c>
      <c r="H1984" s="3" t="s">
        <v>21</v>
      </c>
      <c r="I1984" t="s">
        <v>1301</v>
      </c>
      <c r="J1984" t="s">
        <v>1475</v>
      </c>
      <c r="K1984">
        <v>1</v>
      </c>
      <c r="L1984">
        <v>150</v>
      </c>
      <c r="N1984" t="s">
        <v>22</v>
      </c>
      <c r="P1984" s="6">
        <v>849</v>
      </c>
      <c r="Q1984" s="6" t="s">
        <v>1476</v>
      </c>
      <c r="R1984" s="6" t="s">
        <v>1477</v>
      </c>
      <c r="T1984" s="6">
        <v>197412</v>
      </c>
      <c r="U1984" s="6" t="s">
        <v>5120</v>
      </c>
      <c r="V1984" s="6" t="s">
        <v>5121</v>
      </c>
      <c r="W1984" s="6"/>
      <c r="X1984" s="6"/>
      <c r="Y1984" s="6"/>
      <c r="Z1984" t="s">
        <v>5118</v>
      </c>
    </row>
    <row r="1985" spans="1:26">
      <c r="A1985" s="1">
        <v>44305</v>
      </c>
      <c r="B1985" s="2">
        <v>202104191465</v>
      </c>
      <c r="C1985" t="s">
        <v>18</v>
      </c>
      <c r="D1985" t="s">
        <v>5512</v>
      </c>
      <c r="E1985" t="s">
        <v>5119</v>
      </c>
      <c r="F1985" t="s">
        <v>19</v>
      </c>
      <c r="G1985" t="s">
        <v>1476</v>
      </c>
      <c r="H1985" s="3" t="s">
        <v>33</v>
      </c>
      <c r="I1985" t="s">
        <v>1304</v>
      </c>
      <c r="J1985" t="s">
        <v>1475</v>
      </c>
      <c r="K1985">
        <v>1</v>
      </c>
      <c r="L1985">
        <v>150</v>
      </c>
      <c r="N1985" t="s">
        <v>34</v>
      </c>
      <c r="P1985" s="6">
        <v>849</v>
      </c>
      <c r="Q1985" s="6" t="s">
        <v>1476</v>
      </c>
      <c r="R1985" s="6" t="s">
        <v>1477</v>
      </c>
      <c r="T1985" s="6">
        <v>197412</v>
      </c>
      <c r="U1985" s="6" t="s">
        <v>5120</v>
      </c>
      <c r="V1985" s="6" t="s">
        <v>5121</v>
      </c>
      <c r="W1985" s="6"/>
      <c r="X1985" s="6"/>
      <c r="Y1985" s="6"/>
      <c r="Z1985" t="s">
        <v>5118</v>
      </c>
    </row>
    <row r="1986" spans="1:26">
      <c r="A1986" s="1">
        <v>44305</v>
      </c>
      <c r="B1986" s="2">
        <v>202104191465</v>
      </c>
      <c r="C1986" t="s">
        <v>18</v>
      </c>
      <c r="D1986" t="s">
        <v>5512</v>
      </c>
      <c r="E1986" t="s">
        <v>5119</v>
      </c>
      <c r="F1986" t="s">
        <v>19</v>
      </c>
      <c r="G1986" t="s">
        <v>1476</v>
      </c>
      <c r="H1986" s="3" t="s">
        <v>35</v>
      </c>
      <c r="I1986" t="s">
        <v>1384</v>
      </c>
      <c r="J1986" t="s">
        <v>1475</v>
      </c>
      <c r="K1986">
        <v>1</v>
      </c>
      <c r="L1986">
        <v>150</v>
      </c>
      <c r="N1986" t="s">
        <v>36</v>
      </c>
      <c r="P1986" s="6">
        <v>849</v>
      </c>
      <c r="Q1986" s="6" t="s">
        <v>1476</v>
      </c>
      <c r="R1986" s="6" t="s">
        <v>1477</v>
      </c>
      <c r="T1986" s="6">
        <v>197412</v>
      </c>
      <c r="U1986" s="6" t="s">
        <v>5120</v>
      </c>
      <c r="V1986" s="6" t="s">
        <v>5121</v>
      </c>
      <c r="W1986" s="6"/>
      <c r="X1986" s="6"/>
      <c r="Y1986" s="6"/>
      <c r="Z1986" t="s">
        <v>5118</v>
      </c>
    </row>
    <row r="1987" spans="1:26">
      <c r="A1987" s="1">
        <v>44305</v>
      </c>
      <c r="B1987" s="2">
        <v>202104191465</v>
      </c>
      <c r="C1987" t="s">
        <v>18</v>
      </c>
      <c r="D1987" t="s">
        <v>5512</v>
      </c>
      <c r="E1987" t="s">
        <v>5119</v>
      </c>
      <c r="F1987" t="s">
        <v>19</v>
      </c>
      <c r="G1987" t="s">
        <v>1476</v>
      </c>
      <c r="H1987" s="3">
        <v>4714781021005</v>
      </c>
      <c r="I1987" t="s">
        <v>1385</v>
      </c>
      <c r="J1987" t="s">
        <v>1475</v>
      </c>
      <c r="K1987">
        <v>1</v>
      </c>
      <c r="L1987">
        <v>133</v>
      </c>
      <c r="N1987" t="s">
        <v>167</v>
      </c>
      <c r="P1987" s="6">
        <v>849</v>
      </c>
      <c r="Q1987" s="6" t="s">
        <v>1476</v>
      </c>
      <c r="R1987" s="6" t="s">
        <v>1477</v>
      </c>
      <c r="T1987" s="6">
        <v>197412</v>
      </c>
      <c r="U1987" s="6" t="s">
        <v>5120</v>
      </c>
      <c r="V1987" s="6" t="s">
        <v>5121</v>
      </c>
      <c r="W1987" s="6"/>
      <c r="X1987" s="6"/>
      <c r="Y1987" s="6"/>
      <c r="Z1987" t="s">
        <v>5118</v>
      </c>
    </row>
    <row r="1988" spans="1:26">
      <c r="A1988" s="1">
        <v>44305</v>
      </c>
      <c r="B1988" s="2">
        <v>202104191465</v>
      </c>
      <c r="C1988" t="s">
        <v>18</v>
      </c>
      <c r="D1988" t="s">
        <v>5512</v>
      </c>
      <c r="E1988" t="s">
        <v>5119</v>
      </c>
      <c r="F1988" t="s">
        <v>19</v>
      </c>
      <c r="G1988" t="s">
        <v>1476</v>
      </c>
      <c r="H1988" s="3">
        <v>4714781021012</v>
      </c>
      <c r="I1988" t="s">
        <v>1308</v>
      </c>
      <c r="J1988" t="s">
        <v>1475</v>
      </c>
      <c r="K1988">
        <v>1</v>
      </c>
      <c r="L1988">
        <v>133</v>
      </c>
      <c r="N1988" t="s">
        <v>168</v>
      </c>
      <c r="P1988" s="6">
        <v>849</v>
      </c>
      <c r="Q1988" s="6" t="s">
        <v>1476</v>
      </c>
      <c r="R1988" s="6" t="s">
        <v>1477</v>
      </c>
      <c r="T1988" s="6">
        <v>197412</v>
      </c>
      <c r="U1988" s="6" t="s">
        <v>5120</v>
      </c>
      <c r="V1988" s="6" t="s">
        <v>5121</v>
      </c>
      <c r="W1988" s="6"/>
      <c r="X1988" s="6"/>
      <c r="Y1988" s="6"/>
      <c r="Z1988" t="s">
        <v>5118</v>
      </c>
    </row>
    <row r="1989" spans="1:26">
      <c r="A1989" s="1">
        <v>44305</v>
      </c>
      <c r="B1989" s="2">
        <v>202104191465</v>
      </c>
      <c r="C1989" t="s">
        <v>18</v>
      </c>
      <c r="D1989" t="s">
        <v>5512</v>
      </c>
      <c r="E1989" t="s">
        <v>5119</v>
      </c>
      <c r="F1989" t="s">
        <v>19</v>
      </c>
      <c r="G1989" t="s">
        <v>1476</v>
      </c>
      <c r="H1989" s="3">
        <v>4714781021029</v>
      </c>
      <c r="I1989" t="s">
        <v>1308</v>
      </c>
      <c r="J1989" t="s">
        <v>1475</v>
      </c>
      <c r="K1989">
        <v>1</v>
      </c>
      <c r="L1989">
        <v>133</v>
      </c>
      <c r="N1989" t="s">
        <v>169</v>
      </c>
      <c r="P1989" s="6">
        <v>849</v>
      </c>
      <c r="Q1989" s="6" t="s">
        <v>1476</v>
      </c>
      <c r="R1989" s="6" t="s">
        <v>1477</v>
      </c>
      <c r="T1989" s="6">
        <v>197412</v>
      </c>
      <c r="U1989" s="6" t="s">
        <v>5120</v>
      </c>
      <c r="V1989" s="6" t="s">
        <v>5121</v>
      </c>
      <c r="W1989" s="6"/>
      <c r="X1989" s="6"/>
      <c r="Y1989" s="6"/>
      <c r="Z1989" t="s">
        <v>5118</v>
      </c>
    </row>
    <row r="1990" spans="1:26">
      <c r="A1990" s="1">
        <v>44305</v>
      </c>
      <c r="B1990" s="2">
        <v>202104191466</v>
      </c>
      <c r="C1990" t="s">
        <v>18</v>
      </c>
      <c r="D1990" t="s">
        <v>5613</v>
      </c>
      <c r="E1990" t="s">
        <v>5125</v>
      </c>
      <c r="F1990" t="s">
        <v>19</v>
      </c>
      <c r="G1990" t="s">
        <v>1476</v>
      </c>
      <c r="H1990" s="3" t="s">
        <v>128</v>
      </c>
      <c r="I1990" t="s">
        <v>1467</v>
      </c>
      <c r="J1990" t="s">
        <v>1475</v>
      </c>
      <c r="K1990">
        <v>1</v>
      </c>
      <c r="L1990">
        <v>103</v>
      </c>
      <c r="N1990" t="s">
        <v>289</v>
      </c>
      <c r="P1990" s="6">
        <v>1401</v>
      </c>
      <c r="Q1990" s="6" t="s">
        <v>1476</v>
      </c>
      <c r="R1990" s="6" t="s">
        <v>1477</v>
      </c>
      <c r="T1990" s="6">
        <v>993465</v>
      </c>
      <c r="U1990" s="6" t="s">
        <v>5126</v>
      </c>
      <c r="V1990" s="6" t="s">
        <v>5127</v>
      </c>
      <c r="W1990" s="6"/>
      <c r="X1990" s="6"/>
      <c r="Y1990" s="6"/>
      <c r="Z1990" t="s">
        <v>5123</v>
      </c>
    </row>
    <row r="1991" spans="1:26">
      <c r="A1991" s="1">
        <v>44305</v>
      </c>
      <c r="B1991" s="2">
        <v>202104191466</v>
      </c>
      <c r="C1991" t="s">
        <v>18</v>
      </c>
      <c r="D1991" t="s">
        <v>5613</v>
      </c>
      <c r="E1991" t="s">
        <v>5125</v>
      </c>
      <c r="F1991" t="s">
        <v>19</v>
      </c>
      <c r="G1991" t="s">
        <v>1476</v>
      </c>
      <c r="H1991" s="3" t="s">
        <v>127</v>
      </c>
      <c r="I1991" t="s">
        <v>1467</v>
      </c>
      <c r="J1991" t="s">
        <v>1475</v>
      </c>
      <c r="K1991">
        <v>1</v>
      </c>
      <c r="L1991">
        <v>103</v>
      </c>
      <c r="N1991" t="s">
        <v>287</v>
      </c>
      <c r="P1991" s="6">
        <v>1401</v>
      </c>
      <c r="Q1991" s="6" t="s">
        <v>1476</v>
      </c>
      <c r="R1991" s="6" t="s">
        <v>1477</v>
      </c>
      <c r="T1991" s="6">
        <v>993465</v>
      </c>
      <c r="U1991" s="6" t="s">
        <v>5126</v>
      </c>
      <c r="V1991" s="6" t="s">
        <v>5127</v>
      </c>
      <c r="W1991" s="6"/>
      <c r="X1991" s="6"/>
      <c r="Y1991" s="6"/>
      <c r="Z1991" t="s">
        <v>5123</v>
      </c>
    </row>
    <row r="1992" spans="1:26">
      <c r="A1992" s="1">
        <v>44305</v>
      </c>
      <c r="B1992" s="2">
        <v>202104191466</v>
      </c>
      <c r="C1992" t="s">
        <v>18</v>
      </c>
      <c r="D1992" t="s">
        <v>5613</v>
      </c>
      <c r="E1992" t="s">
        <v>5125</v>
      </c>
      <c r="F1992" t="s">
        <v>19</v>
      </c>
      <c r="G1992" t="s">
        <v>1476</v>
      </c>
      <c r="H1992" s="3" t="s">
        <v>127</v>
      </c>
      <c r="I1992" t="s">
        <v>1467</v>
      </c>
      <c r="J1992" t="s">
        <v>1475</v>
      </c>
      <c r="K1992">
        <v>2</v>
      </c>
      <c r="L1992">
        <v>280</v>
      </c>
      <c r="N1992" t="s">
        <v>287</v>
      </c>
      <c r="P1992" s="6">
        <v>1401</v>
      </c>
      <c r="Q1992" s="6" t="s">
        <v>1476</v>
      </c>
      <c r="R1992" s="6" t="s">
        <v>1477</v>
      </c>
      <c r="T1992" s="6">
        <v>993465</v>
      </c>
      <c r="U1992" s="6" t="s">
        <v>5126</v>
      </c>
      <c r="V1992" s="6" t="s">
        <v>5127</v>
      </c>
      <c r="W1992" s="6"/>
      <c r="X1992" s="6"/>
      <c r="Y1992" s="6"/>
      <c r="Z1992" t="s">
        <v>5123</v>
      </c>
    </row>
    <row r="1993" spans="1:26">
      <c r="A1993" s="1">
        <v>44305</v>
      </c>
      <c r="B1993" s="2">
        <v>202104191466</v>
      </c>
      <c r="C1993" t="s">
        <v>18</v>
      </c>
      <c r="D1993" t="s">
        <v>5613</v>
      </c>
      <c r="E1993" t="s">
        <v>5125</v>
      </c>
      <c r="F1993" t="s">
        <v>19</v>
      </c>
      <c r="G1993" t="s">
        <v>1476</v>
      </c>
      <c r="H1993" s="3">
        <v>4714781024716</v>
      </c>
      <c r="I1993" t="s">
        <v>1711</v>
      </c>
      <c r="J1993" t="s">
        <v>425</v>
      </c>
      <c r="K1993">
        <v>1</v>
      </c>
      <c r="L1993">
        <v>299</v>
      </c>
      <c r="N1993" t="s">
        <v>1515</v>
      </c>
      <c r="P1993" s="6">
        <v>1401</v>
      </c>
      <c r="Q1993" s="6" t="s">
        <v>1476</v>
      </c>
      <c r="R1993" s="6" t="s">
        <v>1477</v>
      </c>
      <c r="T1993" s="6">
        <v>993465</v>
      </c>
      <c r="U1993" s="6" t="s">
        <v>5126</v>
      </c>
      <c r="V1993" s="6" t="s">
        <v>5127</v>
      </c>
      <c r="W1993" s="6"/>
      <c r="X1993" s="6"/>
      <c r="Y1993" s="6"/>
      <c r="Z1993" t="s">
        <v>5123</v>
      </c>
    </row>
    <row r="1994" spans="1:26">
      <c r="A1994" s="1">
        <v>44305</v>
      </c>
      <c r="B1994" s="2">
        <v>202104191466</v>
      </c>
      <c r="C1994" t="s">
        <v>18</v>
      </c>
      <c r="D1994" t="s">
        <v>5613</v>
      </c>
      <c r="E1994" t="s">
        <v>5125</v>
      </c>
      <c r="F1994" t="s">
        <v>19</v>
      </c>
      <c r="G1994" t="s">
        <v>1476</v>
      </c>
      <c r="H1994" s="3">
        <v>4714781024730</v>
      </c>
      <c r="I1994" t="s">
        <v>1885</v>
      </c>
      <c r="J1994" t="s">
        <v>425</v>
      </c>
      <c r="K1994">
        <v>1</v>
      </c>
      <c r="L1994">
        <v>299</v>
      </c>
      <c r="N1994" t="s">
        <v>1500</v>
      </c>
      <c r="P1994" s="6">
        <v>1401</v>
      </c>
      <c r="Q1994" s="6" t="s">
        <v>1476</v>
      </c>
      <c r="R1994" s="6" t="s">
        <v>1477</v>
      </c>
      <c r="T1994" s="6">
        <v>993465</v>
      </c>
      <c r="U1994" s="6" t="s">
        <v>5126</v>
      </c>
      <c r="V1994" s="6" t="s">
        <v>5127</v>
      </c>
      <c r="W1994" s="6"/>
      <c r="X1994" s="6"/>
      <c r="Y1994" s="6"/>
      <c r="Z1994" t="s">
        <v>5123</v>
      </c>
    </row>
    <row r="1995" spans="1:26">
      <c r="A1995" s="1">
        <v>44305</v>
      </c>
      <c r="B1995" s="2">
        <v>202104191466</v>
      </c>
      <c r="C1995" t="s">
        <v>18</v>
      </c>
      <c r="D1995" t="s">
        <v>5613</v>
      </c>
      <c r="E1995" t="s">
        <v>5125</v>
      </c>
      <c r="F1995" t="s">
        <v>19</v>
      </c>
      <c r="G1995" t="s">
        <v>1476</v>
      </c>
      <c r="H1995" s="3">
        <v>4714781020503</v>
      </c>
      <c r="I1995" t="s">
        <v>1304</v>
      </c>
      <c r="J1995" t="s">
        <v>425</v>
      </c>
      <c r="K1995">
        <v>1</v>
      </c>
      <c r="L1995">
        <v>168</v>
      </c>
      <c r="N1995" t="s">
        <v>1521</v>
      </c>
      <c r="P1995" s="6">
        <v>1401</v>
      </c>
      <c r="Q1995" s="6" t="s">
        <v>1476</v>
      </c>
      <c r="R1995" s="6" t="s">
        <v>1477</v>
      </c>
      <c r="T1995" s="6">
        <v>993465</v>
      </c>
      <c r="U1995" s="6" t="s">
        <v>5126</v>
      </c>
      <c r="V1995" s="6" t="s">
        <v>5127</v>
      </c>
      <c r="W1995" s="6"/>
      <c r="X1995" s="6"/>
      <c r="Y1995" s="6"/>
      <c r="Z1995" t="s">
        <v>5123</v>
      </c>
    </row>
    <row r="1996" spans="1:26">
      <c r="A1996" s="1">
        <v>44305</v>
      </c>
      <c r="B1996" s="2">
        <v>202104191466</v>
      </c>
      <c r="C1996" t="s">
        <v>18</v>
      </c>
      <c r="D1996" t="s">
        <v>5613</v>
      </c>
      <c r="E1996" t="s">
        <v>5125</v>
      </c>
      <c r="F1996" t="s">
        <v>19</v>
      </c>
      <c r="G1996" t="s">
        <v>1476</v>
      </c>
      <c r="H1996" s="3">
        <v>4714781020954</v>
      </c>
      <c r="I1996" t="s">
        <v>1468</v>
      </c>
      <c r="J1996" t="s">
        <v>425</v>
      </c>
      <c r="K1996">
        <v>1</v>
      </c>
      <c r="L1996">
        <v>149</v>
      </c>
      <c r="N1996" t="s">
        <v>1523</v>
      </c>
      <c r="P1996" s="6">
        <v>1401</v>
      </c>
      <c r="Q1996" s="6" t="s">
        <v>1476</v>
      </c>
      <c r="R1996" s="6" t="s">
        <v>1477</v>
      </c>
      <c r="T1996" s="6">
        <v>993465</v>
      </c>
      <c r="U1996" s="6" t="s">
        <v>5126</v>
      </c>
      <c r="V1996" s="6" t="s">
        <v>5127</v>
      </c>
      <c r="W1996" s="6"/>
      <c r="X1996" s="6"/>
      <c r="Y1996" s="6"/>
      <c r="Z1996" t="s">
        <v>5123</v>
      </c>
    </row>
    <row r="1997" spans="1:26">
      <c r="A1997" s="1">
        <v>44305</v>
      </c>
      <c r="B1997" s="2">
        <v>202104191466</v>
      </c>
      <c r="C1997" t="s">
        <v>18</v>
      </c>
      <c r="D1997" t="s">
        <v>5613</v>
      </c>
      <c r="E1997" t="s">
        <v>5125</v>
      </c>
      <c r="F1997" t="s">
        <v>19</v>
      </c>
      <c r="G1997" t="s">
        <v>1476</v>
      </c>
      <c r="H1997" s="3" t="s">
        <v>1740</v>
      </c>
      <c r="J1997" t="s">
        <v>425</v>
      </c>
      <c r="K1997">
        <v>1</v>
      </c>
      <c r="L1997">
        <v>0</v>
      </c>
      <c r="N1997" t="s">
        <v>1741</v>
      </c>
      <c r="P1997" s="6">
        <v>1401</v>
      </c>
      <c r="Q1997" s="6" t="s">
        <v>1476</v>
      </c>
      <c r="R1997" s="6" t="s">
        <v>1477</v>
      </c>
      <c r="T1997" s="6">
        <v>993465</v>
      </c>
      <c r="U1997" s="6" t="s">
        <v>5126</v>
      </c>
      <c r="V1997" s="6" t="s">
        <v>5127</v>
      </c>
      <c r="W1997" s="6"/>
      <c r="X1997" s="6"/>
      <c r="Y1997" s="6"/>
      <c r="Z1997" t="s">
        <v>5123</v>
      </c>
    </row>
    <row r="1998" spans="1:26">
      <c r="A1998" s="1">
        <v>44305</v>
      </c>
      <c r="B1998" s="2">
        <v>202104191467</v>
      </c>
      <c r="C1998" t="s">
        <v>18</v>
      </c>
      <c r="D1998" t="s">
        <v>5614</v>
      </c>
      <c r="E1998" t="s">
        <v>5131</v>
      </c>
      <c r="F1998" t="s">
        <v>19</v>
      </c>
      <c r="G1998" t="s">
        <v>1960</v>
      </c>
      <c r="H1998" s="3" t="s">
        <v>52</v>
      </c>
      <c r="I1998" t="s">
        <v>1472</v>
      </c>
      <c r="J1998" t="s">
        <v>1475</v>
      </c>
      <c r="K1998">
        <v>1</v>
      </c>
      <c r="L1998">
        <v>400</v>
      </c>
      <c r="N1998" t="s">
        <v>53</v>
      </c>
      <c r="P1998" s="6">
        <v>878</v>
      </c>
      <c r="Q1998" s="6" t="s">
        <v>1960</v>
      </c>
      <c r="R1998" s="6" t="s">
        <v>1961</v>
      </c>
      <c r="T1998" s="6"/>
      <c r="U1998" s="6"/>
      <c r="V1998" s="6"/>
      <c r="W1998" s="6">
        <v>236</v>
      </c>
      <c r="X1998" s="6" t="s">
        <v>5132</v>
      </c>
      <c r="Y1998" s="6"/>
      <c r="Z1998" t="s">
        <v>5129</v>
      </c>
    </row>
    <row r="1999" spans="1:26">
      <c r="A1999" s="1">
        <v>44305</v>
      </c>
      <c r="B1999" s="2">
        <v>202104191467</v>
      </c>
      <c r="C1999" t="s">
        <v>18</v>
      </c>
      <c r="D1999" t="s">
        <v>5614</v>
      </c>
      <c r="E1999" t="s">
        <v>5131</v>
      </c>
      <c r="F1999" t="s">
        <v>19</v>
      </c>
      <c r="G1999" t="s">
        <v>1960</v>
      </c>
      <c r="H1999" s="3" t="s">
        <v>44</v>
      </c>
      <c r="I1999" t="s">
        <v>158</v>
      </c>
      <c r="J1999" t="s">
        <v>1475</v>
      </c>
      <c r="K1999">
        <v>1</v>
      </c>
      <c r="L1999">
        <v>128</v>
      </c>
      <c r="N1999" t="s">
        <v>45</v>
      </c>
      <c r="P1999" s="6">
        <v>878</v>
      </c>
      <c r="Q1999" s="6" t="s">
        <v>1960</v>
      </c>
      <c r="R1999" s="6" t="s">
        <v>1961</v>
      </c>
      <c r="T1999" s="6"/>
      <c r="U1999" s="6"/>
      <c r="V1999" s="6"/>
      <c r="W1999" s="6">
        <v>236</v>
      </c>
      <c r="X1999" s="6" t="s">
        <v>5132</v>
      </c>
      <c r="Y1999" s="6"/>
      <c r="Z1999" t="s">
        <v>5129</v>
      </c>
    </row>
    <row r="2000" spans="1:26">
      <c r="A2000" s="1">
        <v>44305</v>
      </c>
      <c r="B2000" s="2">
        <v>202104191467</v>
      </c>
      <c r="C2000" t="s">
        <v>18</v>
      </c>
      <c r="D2000" t="s">
        <v>5614</v>
      </c>
      <c r="E2000" t="s">
        <v>5131</v>
      </c>
      <c r="F2000" t="s">
        <v>19</v>
      </c>
      <c r="G2000" t="s">
        <v>1960</v>
      </c>
      <c r="H2000" s="3">
        <v>4714781020138</v>
      </c>
      <c r="I2000" t="s">
        <v>616</v>
      </c>
      <c r="J2000" t="s">
        <v>425</v>
      </c>
      <c r="K2000">
        <v>1</v>
      </c>
      <c r="L2000">
        <v>350</v>
      </c>
      <c r="N2000" t="s">
        <v>2515</v>
      </c>
      <c r="P2000" s="6">
        <v>878</v>
      </c>
      <c r="Q2000" s="6" t="s">
        <v>1960</v>
      </c>
      <c r="R2000" s="6" t="s">
        <v>1961</v>
      </c>
      <c r="T2000" s="6"/>
      <c r="U2000" s="6"/>
      <c r="V2000" s="6"/>
      <c r="W2000" s="6">
        <v>236</v>
      </c>
      <c r="X2000" s="6" t="s">
        <v>5132</v>
      </c>
      <c r="Y2000" s="6"/>
      <c r="Z2000" t="s">
        <v>5129</v>
      </c>
    </row>
    <row r="2001" spans="1:26">
      <c r="A2001" s="1">
        <v>44305</v>
      </c>
      <c r="B2001" s="2">
        <v>202104191468</v>
      </c>
      <c r="C2001" t="s">
        <v>18</v>
      </c>
      <c r="D2001" t="s">
        <v>5615</v>
      </c>
      <c r="E2001" t="s">
        <v>5136</v>
      </c>
      <c r="F2001" t="s">
        <v>19</v>
      </c>
      <c r="G2001" t="s">
        <v>1940</v>
      </c>
      <c r="H2001" s="3">
        <v>4714781020107</v>
      </c>
      <c r="I2001" t="s">
        <v>1049</v>
      </c>
      <c r="J2001" t="s">
        <v>425</v>
      </c>
      <c r="K2001">
        <v>1</v>
      </c>
      <c r="L2001">
        <v>399</v>
      </c>
      <c r="N2001" t="s">
        <v>877</v>
      </c>
      <c r="P2001" s="6">
        <v>459</v>
      </c>
      <c r="Q2001" s="6" t="s">
        <v>1940</v>
      </c>
      <c r="R2001" s="6" t="s">
        <v>1495</v>
      </c>
      <c r="T2001" s="6"/>
      <c r="U2001" s="6"/>
      <c r="V2001" s="6"/>
      <c r="W2001" s="6">
        <v>220</v>
      </c>
      <c r="X2001" s="6" t="s">
        <v>5137</v>
      </c>
      <c r="Y2001" s="6"/>
      <c r="Z2001" t="s">
        <v>5134</v>
      </c>
    </row>
    <row r="2002" spans="1:26">
      <c r="A2002" s="1">
        <v>44305</v>
      </c>
      <c r="B2002" s="2">
        <v>202104191468</v>
      </c>
      <c r="C2002" t="s">
        <v>18</v>
      </c>
      <c r="D2002" t="s">
        <v>5615</v>
      </c>
      <c r="E2002" t="s">
        <v>5136</v>
      </c>
      <c r="F2002" t="s">
        <v>19</v>
      </c>
      <c r="G2002" t="s">
        <v>1940</v>
      </c>
      <c r="H2002" s="3" t="s">
        <v>1474</v>
      </c>
      <c r="J2002" t="s">
        <v>1475</v>
      </c>
      <c r="K2002">
        <v>1</v>
      </c>
      <c r="L2002">
        <v>60</v>
      </c>
      <c r="P2002" s="6"/>
      <c r="Q2002" s="6"/>
      <c r="R2002" s="6"/>
      <c r="T2002" s="6"/>
      <c r="U2002" s="6"/>
      <c r="V2002" s="6"/>
      <c r="W2002" s="6"/>
      <c r="X2002" s="6"/>
      <c r="Y2002" s="6"/>
      <c r="Z2002"/>
    </row>
    <row r="2003" spans="1:26">
      <c r="A2003" s="1">
        <v>44305</v>
      </c>
      <c r="B2003" s="2">
        <v>202104191469</v>
      </c>
      <c r="C2003" t="s">
        <v>18</v>
      </c>
      <c r="D2003" t="s">
        <v>5616</v>
      </c>
      <c r="E2003" t="s">
        <v>5141</v>
      </c>
      <c r="F2003" t="s">
        <v>19</v>
      </c>
      <c r="G2003" t="s">
        <v>1476</v>
      </c>
      <c r="H2003" s="3" t="s">
        <v>37</v>
      </c>
      <c r="I2003" t="s">
        <v>1049</v>
      </c>
      <c r="J2003" t="s">
        <v>1475</v>
      </c>
      <c r="K2003">
        <v>1</v>
      </c>
      <c r="L2003">
        <v>335</v>
      </c>
      <c r="N2003" t="s">
        <v>38</v>
      </c>
      <c r="P2003" s="6">
        <v>1016</v>
      </c>
      <c r="Q2003" s="6" t="s">
        <v>1476</v>
      </c>
      <c r="R2003" s="6" t="s">
        <v>1477</v>
      </c>
      <c r="T2003" s="6">
        <v>996202</v>
      </c>
      <c r="U2003" s="6" t="s">
        <v>5142</v>
      </c>
      <c r="V2003" s="6" t="s">
        <v>5143</v>
      </c>
      <c r="W2003" s="6"/>
      <c r="X2003" s="6"/>
      <c r="Y2003" s="6"/>
      <c r="Z2003" t="s">
        <v>5139</v>
      </c>
    </row>
    <row r="2004" spans="1:26">
      <c r="A2004" s="1">
        <v>44305</v>
      </c>
      <c r="B2004" s="2">
        <v>202104191469</v>
      </c>
      <c r="C2004" t="s">
        <v>18</v>
      </c>
      <c r="D2004" t="s">
        <v>5616</v>
      </c>
      <c r="E2004" t="s">
        <v>5141</v>
      </c>
      <c r="F2004" t="s">
        <v>19</v>
      </c>
      <c r="G2004" t="s">
        <v>1476</v>
      </c>
      <c r="H2004" s="3" t="s">
        <v>23</v>
      </c>
      <c r="I2004" t="s">
        <v>1711</v>
      </c>
      <c r="J2004" t="s">
        <v>1475</v>
      </c>
      <c r="K2004">
        <v>1</v>
      </c>
      <c r="L2004">
        <v>286</v>
      </c>
      <c r="N2004" t="s">
        <v>24</v>
      </c>
      <c r="P2004" s="6">
        <v>1016</v>
      </c>
      <c r="Q2004" s="6" t="s">
        <v>1476</v>
      </c>
      <c r="R2004" s="6" t="s">
        <v>1477</v>
      </c>
      <c r="T2004" s="6">
        <v>996202</v>
      </c>
      <c r="U2004" s="6" t="s">
        <v>5142</v>
      </c>
      <c r="V2004" s="6" t="s">
        <v>5143</v>
      </c>
      <c r="W2004" s="6"/>
      <c r="X2004" s="6"/>
      <c r="Y2004" s="6"/>
      <c r="Z2004" t="s">
        <v>5139</v>
      </c>
    </row>
    <row r="2005" spans="1:26">
      <c r="A2005" s="1">
        <v>44305</v>
      </c>
      <c r="B2005" s="2">
        <v>202104191469</v>
      </c>
      <c r="C2005" t="s">
        <v>18</v>
      </c>
      <c r="D2005" t="s">
        <v>5616</v>
      </c>
      <c r="E2005" t="s">
        <v>5141</v>
      </c>
      <c r="F2005" t="s">
        <v>19</v>
      </c>
      <c r="G2005" t="s">
        <v>1476</v>
      </c>
      <c r="H2005" s="3" t="s">
        <v>27</v>
      </c>
      <c r="I2005" t="s">
        <v>1885</v>
      </c>
      <c r="J2005" t="s">
        <v>1475</v>
      </c>
      <c r="K2005">
        <v>1</v>
      </c>
      <c r="L2005">
        <v>286</v>
      </c>
      <c r="N2005" t="s">
        <v>28</v>
      </c>
      <c r="P2005" s="6">
        <v>1016</v>
      </c>
      <c r="Q2005" s="6" t="s">
        <v>1476</v>
      </c>
      <c r="R2005" s="6" t="s">
        <v>1477</v>
      </c>
      <c r="T2005" s="6">
        <v>996202</v>
      </c>
      <c r="U2005" s="6" t="s">
        <v>5142</v>
      </c>
      <c r="V2005" s="6" t="s">
        <v>5143</v>
      </c>
      <c r="W2005" s="6"/>
      <c r="X2005" s="6"/>
      <c r="Y2005" s="6"/>
      <c r="Z2005" t="s">
        <v>5139</v>
      </c>
    </row>
    <row r="2006" spans="1:26">
      <c r="A2006" s="1">
        <v>44305</v>
      </c>
      <c r="B2006" s="2">
        <v>202104191469</v>
      </c>
      <c r="C2006" t="s">
        <v>18</v>
      </c>
      <c r="D2006" t="s">
        <v>5616</v>
      </c>
      <c r="E2006" t="s">
        <v>5141</v>
      </c>
      <c r="F2006" t="s">
        <v>19</v>
      </c>
      <c r="G2006" t="s">
        <v>1476</v>
      </c>
      <c r="H2006" s="3">
        <v>4714781020794</v>
      </c>
      <c r="I2006" t="s">
        <v>859</v>
      </c>
      <c r="J2006" t="s">
        <v>425</v>
      </c>
      <c r="K2006">
        <v>1</v>
      </c>
      <c r="L2006">
        <v>109</v>
      </c>
      <c r="N2006" t="s">
        <v>1490</v>
      </c>
      <c r="P2006" s="6">
        <v>1016</v>
      </c>
      <c r="Q2006" s="6" t="s">
        <v>1476</v>
      </c>
      <c r="R2006" s="6" t="s">
        <v>1477</v>
      </c>
      <c r="T2006" s="6">
        <v>996202</v>
      </c>
      <c r="U2006" s="6" t="s">
        <v>5142</v>
      </c>
      <c r="V2006" s="6" t="s">
        <v>5143</v>
      </c>
      <c r="W2006" s="6"/>
      <c r="X2006" s="6"/>
      <c r="Y2006" s="6"/>
      <c r="Z2006" t="s">
        <v>5139</v>
      </c>
    </row>
    <row r="2007" spans="1:26">
      <c r="A2007" s="1">
        <v>44305</v>
      </c>
      <c r="B2007" s="2">
        <v>202104191469</v>
      </c>
      <c r="C2007" t="s">
        <v>18</v>
      </c>
      <c r="D2007" t="s">
        <v>5616</v>
      </c>
      <c r="E2007" t="s">
        <v>5141</v>
      </c>
      <c r="F2007" t="s">
        <v>19</v>
      </c>
      <c r="G2007" t="s">
        <v>1476</v>
      </c>
      <c r="H2007" s="3" t="s">
        <v>1887</v>
      </c>
      <c r="J2007" t="s">
        <v>425</v>
      </c>
      <c r="K2007">
        <v>1</v>
      </c>
      <c r="L2007">
        <v>0</v>
      </c>
      <c r="N2007" t="s">
        <v>1888</v>
      </c>
      <c r="P2007" s="6">
        <v>1016</v>
      </c>
      <c r="Q2007" s="6" t="s">
        <v>1476</v>
      </c>
      <c r="R2007" s="6" t="s">
        <v>1477</v>
      </c>
      <c r="T2007" s="6">
        <v>996202</v>
      </c>
      <c r="U2007" s="6" t="s">
        <v>5142</v>
      </c>
      <c r="V2007" s="6" t="s">
        <v>5143</v>
      </c>
      <c r="W2007" s="6"/>
      <c r="X2007" s="6"/>
      <c r="Y2007" s="6"/>
      <c r="Z2007" t="s">
        <v>5139</v>
      </c>
    </row>
    <row r="2008" spans="1:26">
      <c r="A2008" s="1">
        <v>44305</v>
      </c>
      <c r="B2008" s="2">
        <v>202104191470</v>
      </c>
      <c r="C2008" t="s">
        <v>18</v>
      </c>
      <c r="D2008" t="s">
        <v>5218</v>
      </c>
      <c r="E2008" t="s">
        <v>2841</v>
      </c>
      <c r="F2008" t="s">
        <v>19</v>
      </c>
      <c r="G2008" t="s">
        <v>1476</v>
      </c>
      <c r="H2008" s="3">
        <v>4714781021005</v>
      </c>
      <c r="I2008" t="s">
        <v>1385</v>
      </c>
      <c r="J2008" t="s">
        <v>1475</v>
      </c>
      <c r="K2008">
        <v>3</v>
      </c>
      <c r="L2008">
        <v>399</v>
      </c>
      <c r="N2008" t="s">
        <v>167</v>
      </c>
      <c r="P2008" s="6">
        <v>464</v>
      </c>
      <c r="Q2008" s="6" t="s">
        <v>1476</v>
      </c>
      <c r="R2008" s="6" t="s">
        <v>1477</v>
      </c>
      <c r="T2008" s="6">
        <v>187770</v>
      </c>
      <c r="U2008" s="6" t="s">
        <v>2842</v>
      </c>
      <c r="V2008" s="6" t="s">
        <v>2843</v>
      </c>
      <c r="W2008" s="6"/>
      <c r="X2008" s="6"/>
      <c r="Y2008" s="6"/>
      <c r="Z2008" t="s">
        <v>5145</v>
      </c>
    </row>
    <row r="2009" spans="1:26">
      <c r="A2009" s="1">
        <v>44305</v>
      </c>
      <c r="B2009" s="2">
        <v>202104191470</v>
      </c>
      <c r="C2009" t="s">
        <v>18</v>
      </c>
      <c r="D2009" t="s">
        <v>5218</v>
      </c>
      <c r="E2009" t="s">
        <v>2841</v>
      </c>
      <c r="F2009" t="s">
        <v>19</v>
      </c>
      <c r="G2009" t="s">
        <v>1476</v>
      </c>
      <c r="H2009" s="3" t="s">
        <v>1474</v>
      </c>
      <c r="J2009" t="s">
        <v>1475</v>
      </c>
      <c r="K2009">
        <v>1</v>
      </c>
      <c r="L2009">
        <v>65</v>
      </c>
      <c r="P2009" s="6"/>
      <c r="Q2009" s="6"/>
      <c r="R2009" s="6"/>
      <c r="T2009" s="6"/>
      <c r="U2009" s="6"/>
      <c r="V2009" s="6"/>
      <c r="W2009" s="6"/>
      <c r="X2009" s="6"/>
      <c r="Y2009" s="6"/>
      <c r="Z2009"/>
    </row>
    <row r="2010" spans="1:26">
      <c r="A2010" s="1">
        <v>44305</v>
      </c>
      <c r="B2010" s="2">
        <v>202104191471</v>
      </c>
      <c r="C2010" t="s">
        <v>18</v>
      </c>
      <c r="D2010" t="s">
        <v>5617</v>
      </c>
      <c r="E2010" t="s">
        <v>5149</v>
      </c>
      <c r="F2010" t="s">
        <v>19</v>
      </c>
      <c r="G2010" t="s">
        <v>1476</v>
      </c>
      <c r="H2010" s="3" t="s">
        <v>25</v>
      </c>
      <c r="I2010" t="s">
        <v>1301</v>
      </c>
      <c r="J2010" t="s">
        <v>1475</v>
      </c>
      <c r="K2010">
        <v>1</v>
      </c>
      <c r="L2010">
        <v>296</v>
      </c>
      <c r="N2010" t="s">
        <v>26</v>
      </c>
      <c r="P2010" s="6">
        <v>888</v>
      </c>
      <c r="Q2010" s="6" t="s">
        <v>1476</v>
      </c>
      <c r="R2010" s="6" t="s">
        <v>1477</v>
      </c>
      <c r="T2010" s="6">
        <v>195874</v>
      </c>
      <c r="U2010" s="6" t="s">
        <v>5150</v>
      </c>
      <c r="V2010" s="6" t="s">
        <v>5151</v>
      </c>
      <c r="W2010" s="6"/>
      <c r="X2010" s="6"/>
      <c r="Y2010" s="6"/>
      <c r="Z2010" t="s">
        <v>5147</v>
      </c>
    </row>
    <row r="2011" spans="1:26">
      <c r="A2011" s="1">
        <v>44305</v>
      </c>
      <c r="B2011" s="2">
        <v>202104191471</v>
      </c>
      <c r="C2011" t="s">
        <v>18</v>
      </c>
      <c r="D2011" t="s">
        <v>5617</v>
      </c>
      <c r="E2011" t="s">
        <v>5149</v>
      </c>
      <c r="F2011" t="s">
        <v>19</v>
      </c>
      <c r="G2011" t="s">
        <v>1476</v>
      </c>
      <c r="H2011" s="3" t="s">
        <v>27</v>
      </c>
      <c r="I2011" t="s">
        <v>1885</v>
      </c>
      <c r="J2011" t="s">
        <v>1475</v>
      </c>
      <c r="K2011">
        <v>1</v>
      </c>
      <c r="L2011">
        <v>296</v>
      </c>
      <c r="N2011" t="s">
        <v>28</v>
      </c>
      <c r="P2011" s="6">
        <v>888</v>
      </c>
      <c r="Q2011" s="6" t="s">
        <v>1476</v>
      </c>
      <c r="R2011" s="6" t="s">
        <v>1477</v>
      </c>
      <c r="T2011" s="6">
        <v>195874</v>
      </c>
      <c r="U2011" s="6" t="s">
        <v>5150</v>
      </c>
      <c r="V2011" s="6" t="s">
        <v>5151</v>
      </c>
      <c r="W2011" s="6"/>
      <c r="X2011" s="6"/>
      <c r="Y2011" s="6"/>
      <c r="Z2011" t="s">
        <v>5147</v>
      </c>
    </row>
    <row r="2012" spans="1:26">
      <c r="A2012" s="1">
        <v>44305</v>
      </c>
      <c r="B2012" s="2">
        <v>202104191471</v>
      </c>
      <c r="C2012" t="s">
        <v>18</v>
      </c>
      <c r="D2012" t="s">
        <v>5617</v>
      </c>
      <c r="E2012" t="s">
        <v>5149</v>
      </c>
      <c r="F2012" t="s">
        <v>19</v>
      </c>
      <c r="G2012" t="s">
        <v>1476</v>
      </c>
      <c r="H2012" s="3" t="s">
        <v>23</v>
      </c>
      <c r="I2012" t="s">
        <v>1711</v>
      </c>
      <c r="J2012" t="s">
        <v>1475</v>
      </c>
      <c r="K2012">
        <v>1</v>
      </c>
      <c r="L2012">
        <v>296</v>
      </c>
      <c r="N2012" t="s">
        <v>24</v>
      </c>
      <c r="P2012" s="6">
        <v>888</v>
      </c>
      <c r="Q2012" s="6" t="s">
        <v>1476</v>
      </c>
      <c r="R2012" s="6" t="s">
        <v>1477</v>
      </c>
      <c r="T2012" s="6">
        <v>195874</v>
      </c>
      <c r="U2012" s="6" t="s">
        <v>5150</v>
      </c>
      <c r="V2012" s="6" t="s">
        <v>5151</v>
      </c>
      <c r="W2012" s="6"/>
      <c r="X2012" s="6"/>
      <c r="Y2012" s="6"/>
      <c r="Z2012" t="s">
        <v>5147</v>
      </c>
    </row>
    <row r="2013" spans="1:26">
      <c r="A2013" s="1"/>
      <c r="P2013" s="6"/>
      <c r="Q2013" s="6"/>
      <c r="R2013" s="6"/>
      <c r="T2013" s="6"/>
      <c r="U2013" s="6"/>
      <c r="V2013" s="6"/>
      <c r="W2013" s="6"/>
      <c r="X2013" s="6"/>
      <c r="Y2013" s="6"/>
      <c r="Z2013"/>
    </row>
    <row r="2014" spans="1:26">
      <c r="A2014" s="1"/>
      <c r="P2014" s="6"/>
      <c r="Q2014" s="6"/>
      <c r="R2014" s="6"/>
      <c r="T2014" s="6"/>
      <c r="U2014" s="6"/>
      <c r="V2014" s="6"/>
      <c r="W2014" s="6"/>
      <c r="X2014" s="6"/>
      <c r="Y2014" s="6"/>
      <c r="Z2014"/>
    </row>
    <row r="2015" spans="1:26">
      <c r="A2015" s="1"/>
      <c r="P2015" s="6"/>
      <c r="Q2015" s="6"/>
      <c r="R2015" s="6"/>
      <c r="T2015" s="6"/>
      <c r="U2015" s="6"/>
      <c r="V2015" s="6"/>
      <c r="W2015" s="6"/>
      <c r="X2015" s="6"/>
      <c r="Y2015" s="6"/>
      <c r="Z2015"/>
    </row>
    <row r="2016" spans="1:26">
      <c r="A2016" s="1"/>
      <c r="P2016" s="6"/>
      <c r="Q2016" s="6"/>
      <c r="R2016" s="6"/>
      <c r="T2016" s="6"/>
      <c r="U2016" s="6"/>
      <c r="V2016" s="6"/>
      <c r="W2016" s="6"/>
      <c r="X2016" s="6"/>
      <c r="Y2016" s="6"/>
      <c r="Z2016"/>
    </row>
    <row r="2017" spans="1:26">
      <c r="A2017" s="1"/>
      <c r="P2017" s="6"/>
      <c r="Q2017" s="6"/>
      <c r="R2017" s="6"/>
      <c r="T2017" s="6"/>
      <c r="U2017" s="6"/>
      <c r="V2017" s="6"/>
      <c r="W2017" s="6"/>
      <c r="X2017" s="6"/>
      <c r="Y2017" s="6"/>
      <c r="Z2017"/>
    </row>
    <row r="2018" spans="1:26">
      <c r="A2018" s="1"/>
      <c r="P2018" s="6"/>
      <c r="Q2018" s="6"/>
      <c r="R2018" s="6"/>
      <c r="T2018" s="6"/>
      <c r="U2018" s="6"/>
      <c r="V2018" s="6"/>
      <c r="W2018" s="6"/>
      <c r="X2018" s="6"/>
      <c r="Y2018" s="6"/>
      <c r="Z2018"/>
    </row>
    <row r="2019" spans="1:26">
      <c r="A2019" s="1"/>
      <c r="P2019" s="6"/>
      <c r="Q2019" s="6"/>
      <c r="R2019" s="6"/>
      <c r="T2019" s="6"/>
      <c r="U2019" s="6"/>
      <c r="V2019" s="6"/>
      <c r="W2019" s="6"/>
      <c r="X2019" s="6"/>
      <c r="Y2019" s="6"/>
      <c r="Z2019"/>
    </row>
    <row r="2020" spans="1:26">
      <c r="A2020" s="1"/>
      <c r="P2020" s="6"/>
      <c r="Q2020" s="6"/>
      <c r="R2020" s="6"/>
      <c r="T2020" s="6"/>
      <c r="U2020" s="6"/>
      <c r="V2020" s="6"/>
      <c r="W2020" s="6"/>
      <c r="X2020" s="6"/>
      <c r="Y2020" s="6"/>
      <c r="Z2020"/>
    </row>
    <row r="2021" spans="1:26">
      <c r="A2021" s="1"/>
      <c r="P2021" s="6"/>
      <c r="Q2021" s="6"/>
      <c r="R2021" s="6"/>
      <c r="T2021" s="6"/>
      <c r="U2021" s="6"/>
      <c r="V2021" s="6"/>
      <c r="W2021" s="6"/>
      <c r="X2021" s="6"/>
      <c r="Y2021" s="6"/>
      <c r="Z2021"/>
    </row>
    <row r="2022" spans="1:26">
      <c r="A2022" s="1"/>
      <c r="P2022" s="6"/>
      <c r="Q2022" s="6"/>
      <c r="R2022" s="6"/>
      <c r="T2022" s="6"/>
      <c r="U2022" s="6"/>
      <c r="V2022" s="6"/>
      <c r="W2022" s="6"/>
      <c r="X2022" s="6"/>
      <c r="Y2022" s="6"/>
      <c r="Z2022"/>
    </row>
    <row r="2023" spans="1:26">
      <c r="A2023" s="1"/>
      <c r="P2023" s="6"/>
      <c r="Q2023" s="6"/>
      <c r="R2023" s="6"/>
      <c r="T2023" s="6"/>
      <c r="U2023" s="6"/>
      <c r="V2023" s="6"/>
      <c r="W2023" s="6"/>
      <c r="X2023" s="6"/>
      <c r="Y2023" s="6"/>
      <c r="Z2023"/>
    </row>
    <row r="2024" spans="1:26">
      <c r="A2024" s="1"/>
      <c r="P2024" s="6"/>
      <c r="Q2024" s="6"/>
      <c r="R2024" s="6"/>
      <c r="T2024" s="6"/>
      <c r="U2024" s="6"/>
      <c r="V2024" s="6"/>
      <c r="W2024" s="6"/>
      <c r="X2024" s="6"/>
      <c r="Y2024" s="6"/>
      <c r="Z2024"/>
    </row>
    <row r="2025" spans="1:26">
      <c r="A2025" s="1"/>
      <c r="P2025" s="6"/>
      <c r="Q2025" s="6"/>
      <c r="R2025" s="6"/>
      <c r="T2025" s="6"/>
      <c r="U2025" s="6"/>
      <c r="V2025" s="6"/>
      <c r="W2025" s="6"/>
      <c r="X2025" s="6"/>
      <c r="Y2025" s="6"/>
      <c r="Z2025"/>
    </row>
    <row r="2026" spans="1:26">
      <c r="A2026" s="1"/>
      <c r="P2026" s="6"/>
      <c r="Q2026" s="6"/>
      <c r="R2026" s="6"/>
      <c r="T2026" s="6"/>
      <c r="U2026" s="6"/>
      <c r="V2026" s="6"/>
      <c r="W2026" s="6"/>
      <c r="X2026" s="6"/>
      <c r="Y2026" s="6"/>
      <c r="Z2026"/>
    </row>
    <row r="2027" spans="1:26">
      <c r="A2027" s="1"/>
      <c r="P2027" s="6"/>
      <c r="Q2027" s="6"/>
      <c r="R2027" s="6"/>
      <c r="T2027" s="6"/>
      <c r="U2027" s="6"/>
      <c r="V2027" s="6"/>
      <c r="W2027" s="6"/>
      <c r="X2027" s="6"/>
      <c r="Y2027" s="6"/>
      <c r="Z2027"/>
    </row>
    <row r="2028" spans="1:26">
      <c r="A2028" s="1"/>
      <c r="P2028" s="6"/>
      <c r="Q2028" s="6"/>
      <c r="R2028" s="6"/>
      <c r="T2028" s="6"/>
      <c r="U2028" s="6"/>
      <c r="V2028" s="6"/>
      <c r="W2028" s="6"/>
      <c r="X2028" s="6"/>
      <c r="Y2028" s="6"/>
      <c r="Z2028"/>
    </row>
    <row r="2029" spans="1:26">
      <c r="A2029" s="1"/>
      <c r="P2029" s="6"/>
      <c r="Q2029" s="6"/>
      <c r="R2029" s="6"/>
      <c r="T2029" s="6"/>
      <c r="U2029" s="6"/>
      <c r="V2029" s="6"/>
      <c r="W2029" s="6"/>
      <c r="X2029" s="6"/>
      <c r="Y2029" s="6"/>
      <c r="Z2029"/>
    </row>
    <row r="2030" spans="1:26">
      <c r="A2030" s="1"/>
      <c r="P2030" s="6"/>
      <c r="Q2030" s="6"/>
      <c r="R2030" s="6"/>
      <c r="T2030" s="6"/>
      <c r="U2030" s="6"/>
      <c r="V2030" s="6"/>
      <c r="W2030" s="6"/>
      <c r="X2030" s="6"/>
      <c r="Y2030" s="6"/>
      <c r="Z2030"/>
    </row>
    <row r="2031" spans="1:26">
      <c r="A2031" s="1"/>
      <c r="P2031" s="6"/>
      <c r="Q2031" s="6"/>
      <c r="R2031" s="6"/>
      <c r="T2031" s="6"/>
      <c r="U2031" s="6"/>
      <c r="V2031" s="6"/>
      <c r="W2031" s="6"/>
      <c r="X2031" s="6"/>
      <c r="Y2031" s="6"/>
      <c r="Z2031"/>
    </row>
    <row r="2032" spans="1:26">
      <c r="A2032" s="1"/>
      <c r="P2032" s="6"/>
      <c r="Q2032" s="6"/>
      <c r="R2032" s="6"/>
      <c r="T2032" s="6"/>
      <c r="U2032" s="6"/>
      <c r="V2032" s="6"/>
      <c r="W2032" s="6"/>
      <c r="X2032" s="6"/>
      <c r="Y2032" s="6"/>
      <c r="Z2032"/>
    </row>
    <row r="2033" spans="1:26">
      <c r="A2033" s="1"/>
      <c r="P2033" s="6"/>
      <c r="Q2033" s="6"/>
      <c r="R2033" s="6"/>
      <c r="T2033" s="6"/>
      <c r="U2033" s="6"/>
      <c r="V2033" s="6"/>
      <c r="W2033" s="6"/>
      <c r="X2033" s="6"/>
      <c r="Y2033" s="6"/>
      <c r="Z2033"/>
    </row>
    <row r="2034" spans="1:26">
      <c r="A2034" s="1"/>
      <c r="P2034" s="6"/>
      <c r="Q2034" s="6"/>
      <c r="R2034" s="6"/>
      <c r="T2034" s="6"/>
      <c r="U2034" s="6"/>
      <c r="V2034" s="6"/>
      <c r="W2034" s="6"/>
      <c r="X2034" s="6"/>
      <c r="Y2034" s="6"/>
      <c r="Z2034"/>
    </row>
    <row r="2035" spans="1:26">
      <c r="A2035" s="1"/>
      <c r="P2035" s="6"/>
      <c r="Q2035" s="6"/>
      <c r="R2035" s="6"/>
      <c r="T2035" s="6"/>
      <c r="U2035" s="6"/>
      <c r="V2035" s="6"/>
      <c r="W2035" s="6"/>
      <c r="X2035" s="6"/>
      <c r="Y2035" s="6"/>
      <c r="Z2035"/>
    </row>
    <row r="2036" spans="1:26">
      <c r="A2036" s="1"/>
      <c r="P2036" s="6"/>
      <c r="Q2036" s="6"/>
      <c r="R2036" s="6"/>
      <c r="T2036" s="6"/>
      <c r="U2036" s="6"/>
      <c r="V2036" s="6"/>
      <c r="W2036" s="6"/>
      <c r="X2036" s="6"/>
      <c r="Y2036" s="6"/>
      <c r="Z2036"/>
    </row>
    <row r="2037" spans="1:26">
      <c r="A2037" s="1"/>
      <c r="P2037" s="6"/>
      <c r="Q2037" s="6"/>
      <c r="R2037" s="6"/>
      <c r="T2037" s="6"/>
      <c r="U2037" s="6"/>
      <c r="V2037" s="6"/>
      <c r="W2037" s="6"/>
      <c r="X2037" s="6"/>
      <c r="Y2037" s="6"/>
      <c r="Z2037"/>
    </row>
    <row r="2038" spans="1:26">
      <c r="A2038" s="1"/>
      <c r="P2038" s="6"/>
      <c r="Q2038" s="6"/>
      <c r="R2038" s="6"/>
      <c r="T2038" s="6"/>
      <c r="U2038" s="6"/>
      <c r="V2038" s="6"/>
      <c r="W2038" s="6"/>
      <c r="X2038" s="6"/>
      <c r="Y2038" s="6"/>
      <c r="Z2038"/>
    </row>
    <row r="2039" spans="1:26">
      <c r="A2039" s="1"/>
      <c r="P2039" s="6"/>
      <c r="Q2039" s="6"/>
      <c r="R2039" s="6"/>
      <c r="T2039" s="6"/>
      <c r="U2039" s="6"/>
      <c r="V2039" s="6"/>
      <c r="W2039" s="6"/>
      <c r="X2039" s="6"/>
      <c r="Y2039" s="6"/>
      <c r="Z2039"/>
    </row>
    <row r="2040" spans="1:26">
      <c r="A2040" s="1"/>
      <c r="P2040" s="6"/>
      <c r="Q2040" s="6"/>
      <c r="R2040" s="6"/>
      <c r="T2040" s="6"/>
      <c r="U2040" s="6"/>
      <c r="V2040" s="6"/>
      <c r="W2040" s="6"/>
      <c r="X2040" s="6"/>
      <c r="Y2040" s="6"/>
      <c r="Z2040"/>
    </row>
    <row r="2041" spans="1:26">
      <c r="A2041" s="1"/>
      <c r="P2041" s="6"/>
      <c r="Q2041" s="6"/>
      <c r="R2041" s="6"/>
      <c r="T2041" s="6"/>
      <c r="U2041" s="6"/>
      <c r="V2041" s="6"/>
      <c r="W2041" s="6"/>
      <c r="X2041" s="6"/>
      <c r="Y2041" s="6"/>
      <c r="Z2041"/>
    </row>
    <row r="2042" spans="1:26">
      <c r="A2042" s="1"/>
      <c r="P2042" s="6"/>
      <c r="Q2042" s="6"/>
      <c r="R2042" s="6"/>
      <c r="T2042" s="6"/>
      <c r="U2042" s="6"/>
      <c r="V2042" s="6"/>
      <c r="W2042" s="6"/>
      <c r="X2042" s="6"/>
      <c r="Y2042" s="6"/>
      <c r="Z2042"/>
    </row>
    <row r="2043" spans="1:26">
      <c r="A2043" s="1"/>
      <c r="P2043" s="6"/>
      <c r="Q2043" s="6"/>
      <c r="R2043" s="6"/>
      <c r="T2043" s="6"/>
      <c r="U2043" s="6"/>
      <c r="V2043" s="6"/>
      <c r="W2043" s="6"/>
      <c r="X2043" s="6"/>
      <c r="Y2043" s="6"/>
      <c r="Z2043"/>
    </row>
    <row r="2044" spans="1:26">
      <c r="A2044" s="1"/>
      <c r="P2044" s="6"/>
      <c r="Q2044" s="6"/>
      <c r="R2044" s="6"/>
      <c r="T2044" s="6"/>
      <c r="U2044" s="6"/>
      <c r="V2044" s="6"/>
      <c r="W2044" s="6"/>
      <c r="X2044" s="6"/>
      <c r="Y2044" s="6"/>
      <c r="Z2044"/>
    </row>
    <row r="2045" spans="1:26">
      <c r="A2045" s="1"/>
      <c r="P2045" s="6"/>
      <c r="Q2045" s="6"/>
      <c r="R2045" s="6"/>
      <c r="T2045" s="6"/>
      <c r="U2045" s="6"/>
      <c r="V2045" s="6"/>
      <c r="W2045" s="6"/>
      <c r="X2045" s="6"/>
      <c r="Y2045" s="6"/>
      <c r="Z2045"/>
    </row>
    <row r="2046" spans="1:26">
      <c r="A2046" s="1"/>
      <c r="P2046" s="6"/>
      <c r="Q2046" s="6"/>
      <c r="R2046" s="6"/>
      <c r="T2046" s="6"/>
      <c r="U2046" s="6"/>
      <c r="V2046" s="6"/>
      <c r="W2046" s="6"/>
      <c r="X2046" s="6"/>
      <c r="Y2046" s="6"/>
      <c r="Z2046"/>
    </row>
    <row r="2047" spans="1:26">
      <c r="A2047" s="1"/>
      <c r="P2047" s="6"/>
      <c r="Q2047" s="6"/>
      <c r="R2047" s="6"/>
      <c r="T2047" s="6"/>
      <c r="U2047" s="6"/>
      <c r="V2047" s="6"/>
      <c r="W2047" s="6"/>
      <c r="X2047" s="6"/>
      <c r="Y2047" s="6"/>
      <c r="Z2047"/>
    </row>
    <row r="2048" spans="1:26">
      <c r="A2048" s="1"/>
      <c r="P2048" s="6"/>
      <c r="Q2048" s="6"/>
      <c r="R2048" s="6"/>
      <c r="T2048" s="6"/>
      <c r="U2048" s="6"/>
      <c r="V2048" s="6"/>
      <c r="W2048" s="6"/>
      <c r="X2048" s="6"/>
      <c r="Y2048" s="6"/>
      <c r="Z2048"/>
    </row>
    <row r="2049" spans="1:26">
      <c r="A2049" s="1"/>
      <c r="P2049" s="6"/>
      <c r="Q2049" s="6"/>
      <c r="R2049" s="6"/>
      <c r="T2049" s="6"/>
      <c r="U2049" s="6"/>
      <c r="V2049" s="6"/>
      <c r="W2049" s="6"/>
      <c r="X2049" s="6"/>
      <c r="Y2049" s="6"/>
      <c r="Z2049"/>
    </row>
    <row r="2050" spans="1:26">
      <c r="A2050" s="1"/>
      <c r="P2050" s="6"/>
      <c r="Q2050" s="6"/>
      <c r="R2050" s="6"/>
      <c r="T2050" s="6"/>
      <c r="U2050" s="6"/>
      <c r="V2050" s="6"/>
      <c r="W2050" s="6"/>
      <c r="X2050" s="6"/>
      <c r="Y2050" s="6"/>
      <c r="Z2050"/>
    </row>
    <row r="2051" spans="1:26">
      <c r="A2051" s="1"/>
      <c r="P2051" s="6"/>
      <c r="Q2051" s="6"/>
      <c r="R2051" s="6"/>
      <c r="T2051" s="6"/>
      <c r="U2051" s="6"/>
      <c r="V2051" s="6"/>
      <c r="W2051" s="6"/>
      <c r="X2051" s="6"/>
      <c r="Y2051" s="6"/>
      <c r="Z2051"/>
    </row>
    <row r="2052" spans="1:26">
      <c r="A2052" s="1"/>
      <c r="P2052" s="6"/>
      <c r="Q2052" s="6"/>
      <c r="R2052" s="6"/>
      <c r="T2052" s="6"/>
      <c r="U2052" s="6"/>
      <c r="V2052" s="6"/>
      <c r="W2052" s="6"/>
      <c r="X2052" s="6"/>
      <c r="Y2052" s="6"/>
      <c r="Z2052"/>
    </row>
    <row r="2053" spans="1:26">
      <c r="A2053" s="1"/>
      <c r="P2053" s="6"/>
      <c r="Q2053" s="6"/>
      <c r="R2053" s="6"/>
      <c r="T2053" s="6"/>
      <c r="U2053" s="6"/>
      <c r="V2053" s="6"/>
      <c r="W2053" s="6"/>
      <c r="X2053" s="6"/>
      <c r="Y2053" s="6"/>
      <c r="Z2053"/>
    </row>
    <row r="2054" spans="1:26">
      <c r="A2054" s="1"/>
      <c r="P2054" s="6"/>
      <c r="Q2054" s="6"/>
      <c r="R2054" s="6"/>
      <c r="T2054" s="6"/>
      <c r="U2054" s="6"/>
      <c r="V2054" s="6"/>
      <c r="W2054" s="6"/>
      <c r="X2054" s="6"/>
      <c r="Y2054" s="6"/>
      <c r="Z2054"/>
    </row>
    <row r="2055" spans="1:26">
      <c r="A2055" s="1"/>
      <c r="P2055" s="6"/>
      <c r="Q2055" s="6"/>
      <c r="R2055" s="6"/>
      <c r="T2055" s="6"/>
      <c r="U2055" s="6"/>
      <c r="V2055" s="6"/>
      <c r="W2055" s="6"/>
      <c r="X2055" s="6"/>
      <c r="Y2055" s="6"/>
      <c r="Z2055"/>
    </row>
    <row r="2056" spans="1:26">
      <c r="A2056" s="1"/>
      <c r="P2056" s="6"/>
      <c r="Q2056" s="6"/>
      <c r="R2056" s="6"/>
      <c r="T2056" s="6"/>
      <c r="U2056" s="6"/>
      <c r="V2056" s="6"/>
      <c r="W2056" s="6"/>
      <c r="X2056" s="6"/>
      <c r="Y2056" s="6"/>
      <c r="Z2056"/>
    </row>
    <row r="2057" spans="1:26">
      <c r="A2057" s="1"/>
      <c r="P2057" s="6"/>
      <c r="Q2057" s="6"/>
      <c r="R2057" s="6"/>
      <c r="T2057" s="6"/>
      <c r="U2057" s="6"/>
      <c r="V2057" s="6"/>
      <c r="W2057" s="6"/>
      <c r="X2057" s="6"/>
      <c r="Y2057" s="6"/>
      <c r="Z2057"/>
    </row>
    <row r="2058" spans="1:26">
      <c r="A2058" s="1"/>
      <c r="P2058" s="6"/>
      <c r="Q2058" s="6"/>
      <c r="R2058" s="6"/>
      <c r="T2058" s="6"/>
      <c r="U2058" s="6"/>
      <c r="V2058" s="6"/>
      <c r="W2058" s="6"/>
      <c r="X2058" s="6"/>
      <c r="Y2058" s="6"/>
      <c r="Z2058"/>
    </row>
    <row r="2059" spans="1:26">
      <c r="A2059" s="1"/>
      <c r="P2059" s="6"/>
      <c r="Q2059" s="6"/>
      <c r="R2059" s="6"/>
      <c r="T2059" s="6"/>
      <c r="U2059" s="6"/>
      <c r="V2059" s="6"/>
      <c r="W2059" s="6"/>
      <c r="X2059" s="6"/>
      <c r="Y2059" s="6"/>
      <c r="Z2059"/>
    </row>
    <row r="2060" spans="1:26">
      <c r="A2060" s="1"/>
      <c r="P2060" s="6"/>
      <c r="Q2060" s="6"/>
      <c r="R2060" s="6"/>
      <c r="T2060" s="6"/>
      <c r="U2060" s="6"/>
      <c r="V2060" s="6"/>
      <c r="W2060" s="6"/>
      <c r="X2060" s="6"/>
      <c r="Y2060" s="6"/>
      <c r="Z2060"/>
    </row>
    <row r="2061" spans="1:26">
      <c r="A2061" s="1"/>
      <c r="P2061" s="6"/>
      <c r="Q2061" s="6"/>
      <c r="R2061" s="6"/>
      <c r="T2061" s="6"/>
      <c r="U2061" s="6"/>
      <c r="V2061" s="6"/>
      <c r="W2061" s="6"/>
      <c r="X2061" s="6"/>
      <c r="Y2061" s="6"/>
      <c r="Z2061"/>
    </row>
    <row r="2062" spans="1:26">
      <c r="A2062" s="1"/>
      <c r="P2062" s="6"/>
      <c r="Q2062" s="6"/>
      <c r="R2062" s="6"/>
      <c r="T2062" s="6"/>
      <c r="U2062" s="6"/>
      <c r="V2062" s="6"/>
      <c r="W2062" s="6"/>
      <c r="X2062" s="6"/>
      <c r="Y2062" s="6"/>
      <c r="Z2062"/>
    </row>
    <row r="2063" spans="1:26">
      <c r="A2063" s="1"/>
      <c r="P2063" s="6"/>
      <c r="Q2063" s="6"/>
      <c r="R2063" s="6"/>
      <c r="T2063" s="6"/>
      <c r="U2063" s="6"/>
      <c r="V2063" s="6"/>
      <c r="W2063" s="6"/>
      <c r="X2063" s="6"/>
      <c r="Y2063" s="6"/>
      <c r="Z2063"/>
    </row>
    <row r="2064" spans="1:26">
      <c r="A2064" s="1"/>
      <c r="P2064" s="6"/>
      <c r="Q2064" s="6"/>
      <c r="R2064" s="6"/>
      <c r="T2064" s="6"/>
      <c r="U2064" s="6"/>
      <c r="V2064" s="6"/>
      <c r="W2064" s="6"/>
      <c r="X2064" s="6"/>
      <c r="Y2064" s="6"/>
      <c r="Z2064"/>
    </row>
    <row r="2065" spans="1:26">
      <c r="A2065" s="1"/>
      <c r="P2065" s="6"/>
      <c r="Q2065" s="6"/>
      <c r="R2065" s="6"/>
      <c r="T2065" s="6"/>
      <c r="U2065" s="6"/>
      <c r="V2065" s="6"/>
      <c r="W2065" s="6"/>
      <c r="X2065" s="6"/>
      <c r="Y2065" s="6"/>
      <c r="Z2065"/>
    </row>
    <row r="2066" spans="1:26">
      <c r="A2066" s="1"/>
      <c r="P2066" s="6"/>
      <c r="Q2066" s="6"/>
      <c r="R2066" s="6"/>
      <c r="T2066" s="6"/>
      <c r="U2066" s="6"/>
      <c r="V2066" s="6"/>
      <c r="W2066" s="6"/>
      <c r="X2066" s="6"/>
      <c r="Y2066" s="6"/>
      <c r="Z2066"/>
    </row>
    <row r="2067" spans="1:26">
      <c r="A2067" s="1"/>
      <c r="P2067" s="6"/>
      <c r="Q2067" s="6"/>
      <c r="R2067" s="6"/>
      <c r="T2067" s="6"/>
      <c r="U2067" s="6"/>
      <c r="V2067" s="6"/>
      <c r="W2067" s="6"/>
      <c r="X2067" s="6"/>
      <c r="Y2067" s="6"/>
      <c r="Z2067"/>
    </row>
    <row r="2068" spans="1:26">
      <c r="A2068" s="1"/>
      <c r="P2068" s="6"/>
      <c r="Q2068" s="6"/>
      <c r="R2068" s="6"/>
      <c r="T2068" s="6"/>
      <c r="U2068" s="6"/>
      <c r="V2068" s="6"/>
      <c r="W2068" s="6"/>
      <c r="X2068" s="6"/>
      <c r="Y2068" s="6"/>
      <c r="Z2068"/>
    </row>
    <row r="2069" spans="1:26">
      <c r="A2069" s="1"/>
      <c r="P2069" s="6"/>
      <c r="Q2069" s="6"/>
      <c r="R2069" s="6"/>
      <c r="T2069" s="6"/>
      <c r="U2069" s="6"/>
      <c r="V2069" s="6"/>
      <c r="W2069" s="6"/>
      <c r="X2069" s="6"/>
      <c r="Y2069" s="6"/>
      <c r="Z2069"/>
    </row>
    <row r="2070" spans="1:26">
      <c r="A2070" s="1"/>
      <c r="P2070" s="6"/>
      <c r="Q2070" s="6"/>
      <c r="R2070" s="6"/>
      <c r="T2070" s="6"/>
      <c r="U2070" s="6"/>
      <c r="V2070" s="6"/>
      <c r="W2070" s="6"/>
      <c r="X2070" s="6"/>
      <c r="Y2070" s="6"/>
      <c r="Z2070"/>
    </row>
    <row r="2071" spans="1:26">
      <c r="A2071" s="1"/>
      <c r="P2071" s="6"/>
      <c r="Q2071" s="6"/>
      <c r="R2071" s="6"/>
      <c r="T2071" s="6"/>
      <c r="U2071" s="6"/>
      <c r="V2071" s="6"/>
      <c r="W2071" s="6"/>
      <c r="X2071" s="6"/>
      <c r="Y2071" s="6"/>
      <c r="Z2071"/>
    </row>
    <row r="2072" spans="1:26">
      <c r="A2072" s="1"/>
      <c r="P2072" s="6"/>
      <c r="Q2072" s="6"/>
      <c r="R2072" s="6"/>
      <c r="T2072" s="6"/>
      <c r="U2072" s="6"/>
      <c r="V2072" s="6"/>
      <c r="W2072" s="6"/>
      <c r="X2072" s="6"/>
      <c r="Y2072" s="6"/>
      <c r="Z2072"/>
    </row>
    <row r="2073" spans="1:26">
      <c r="A2073" s="1"/>
      <c r="P2073" s="6"/>
      <c r="Q2073" s="6"/>
      <c r="R2073" s="6"/>
      <c r="T2073" s="6"/>
      <c r="U2073" s="6"/>
      <c r="V2073" s="6"/>
      <c r="W2073" s="6"/>
      <c r="X2073" s="6"/>
      <c r="Y2073" s="6"/>
      <c r="Z2073"/>
    </row>
    <row r="2074" spans="1:26">
      <c r="A2074" s="1"/>
      <c r="P2074" s="6"/>
      <c r="Q2074" s="6"/>
      <c r="R2074" s="6"/>
      <c r="T2074" s="6"/>
      <c r="U2074" s="6"/>
      <c r="V2074" s="6"/>
      <c r="W2074" s="6"/>
      <c r="X2074" s="6"/>
      <c r="Y2074" s="6"/>
      <c r="Z2074"/>
    </row>
    <row r="2075" spans="1:26">
      <c r="A2075" s="1"/>
      <c r="P2075" s="6"/>
      <c r="Q2075" s="6"/>
      <c r="R2075" s="6"/>
      <c r="T2075" s="6"/>
      <c r="U2075" s="6"/>
      <c r="V2075" s="6"/>
      <c r="W2075" s="6"/>
      <c r="X2075" s="6"/>
      <c r="Y2075" s="6"/>
      <c r="Z2075"/>
    </row>
    <row r="2076" spans="1:26">
      <c r="A2076" s="1"/>
      <c r="P2076" s="6"/>
      <c r="Q2076" s="6"/>
      <c r="R2076" s="6"/>
      <c r="T2076" s="6"/>
      <c r="U2076" s="6"/>
      <c r="V2076" s="6"/>
      <c r="W2076" s="6"/>
      <c r="X2076" s="6"/>
      <c r="Y2076" s="6"/>
      <c r="Z2076"/>
    </row>
    <row r="2077" spans="1:26">
      <c r="A2077" s="1"/>
      <c r="P2077" s="6"/>
      <c r="Q2077" s="6"/>
      <c r="R2077" s="6"/>
      <c r="T2077" s="6"/>
      <c r="U2077" s="6"/>
      <c r="V2077" s="6"/>
      <c r="W2077" s="6"/>
      <c r="X2077" s="6"/>
      <c r="Y2077" s="6"/>
      <c r="Z2077"/>
    </row>
    <row r="2078" spans="1:26">
      <c r="A2078" s="1"/>
      <c r="P2078" s="6"/>
      <c r="Q2078" s="6"/>
      <c r="R2078" s="6"/>
      <c r="T2078" s="6"/>
      <c r="U2078" s="6"/>
      <c r="V2078" s="6"/>
      <c r="W2078" s="6"/>
      <c r="X2078" s="6"/>
      <c r="Y2078" s="6"/>
      <c r="Z2078"/>
    </row>
    <row r="2079" spans="1:26">
      <c r="A2079" s="1"/>
      <c r="P2079" s="6"/>
      <c r="Q2079" s="6"/>
      <c r="R2079" s="6"/>
      <c r="T2079" s="6"/>
      <c r="U2079" s="6"/>
      <c r="V2079" s="6"/>
      <c r="W2079" s="6"/>
      <c r="X2079" s="6"/>
      <c r="Y2079" s="6"/>
      <c r="Z2079"/>
    </row>
    <row r="2080" spans="1:26">
      <c r="A2080" s="1"/>
      <c r="P2080" s="6"/>
      <c r="Q2080" s="6"/>
      <c r="R2080" s="6"/>
      <c r="T2080" s="6"/>
      <c r="U2080" s="6"/>
      <c r="V2080" s="6"/>
      <c r="W2080" s="6"/>
      <c r="X2080" s="6"/>
      <c r="Y2080" s="6"/>
      <c r="Z2080"/>
    </row>
    <row r="2081" spans="1:26">
      <c r="A2081" s="1"/>
      <c r="P2081" s="6"/>
      <c r="Q2081" s="6"/>
      <c r="R2081" s="6"/>
      <c r="T2081" s="6"/>
      <c r="U2081" s="6"/>
      <c r="V2081" s="6"/>
      <c r="W2081" s="6"/>
      <c r="X2081" s="6"/>
      <c r="Y2081" s="6"/>
      <c r="Z2081"/>
    </row>
    <row r="2082" spans="1:26">
      <c r="A2082" s="1"/>
      <c r="P2082" s="6"/>
      <c r="Q2082" s="6"/>
      <c r="R2082" s="6"/>
      <c r="T2082" s="6"/>
      <c r="U2082" s="6"/>
      <c r="V2082" s="6"/>
      <c r="W2082" s="6"/>
      <c r="X2082" s="6"/>
      <c r="Y2082" s="6"/>
      <c r="Z2082"/>
    </row>
    <row r="2083" spans="1:26">
      <c r="A2083" s="1"/>
      <c r="P2083" s="6"/>
      <c r="Q2083" s="6"/>
      <c r="R2083" s="6"/>
      <c r="T2083" s="6"/>
      <c r="U2083" s="6"/>
      <c r="V2083" s="6"/>
      <c r="W2083" s="6"/>
      <c r="X2083" s="6"/>
      <c r="Y2083" s="6"/>
      <c r="Z2083"/>
    </row>
    <row r="2084" spans="1:26">
      <c r="A2084" s="1"/>
      <c r="P2084" s="6"/>
      <c r="Q2084" s="6"/>
      <c r="R2084" s="6"/>
      <c r="T2084" s="6"/>
      <c r="U2084" s="6"/>
      <c r="V2084" s="6"/>
      <c r="W2084" s="6"/>
      <c r="X2084" s="6"/>
      <c r="Y2084" s="6"/>
      <c r="Z2084"/>
    </row>
    <row r="2085" spans="1:26">
      <c r="A2085" s="1"/>
      <c r="P2085" s="6"/>
      <c r="Q2085" s="6"/>
      <c r="R2085" s="6"/>
      <c r="T2085" s="6"/>
      <c r="U2085" s="6"/>
      <c r="V2085" s="6"/>
      <c r="W2085" s="6"/>
      <c r="X2085" s="6"/>
      <c r="Y2085" s="6"/>
      <c r="Z2085"/>
    </row>
    <row r="2086" spans="1:26">
      <c r="A2086" s="1"/>
      <c r="P2086" s="6"/>
      <c r="Q2086" s="6"/>
      <c r="R2086" s="6"/>
      <c r="T2086" s="6"/>
      <c r="U2086" s="6"/>
      <c r="V2086" s="6"/>
      <c r="W2086" s="6"/>
      <c r="X2086" s="6"/>
      <c r="Y2086" s="6"/>
      <c r="Z2086"/>
    </row>
    <row r="2087" spans="1:26">
      <c r="A2087" s="1"/>
      <c r="P2087" s="6"/>
      <c r="Q2087" s="6"/>
      <c r="R2087" s="6"/>
      <c r="T2087" s="6"/>
      <c r="U2087" s="6"/>
      <c r="V2087" s="6"/>
      <c r="W2087" s="6"/>
      <c r="X2087" s="6"/>
      <c r="Y2087" s="6"/>
      <c r="Z2087"/>
    </row>
    <row r="2088" spans="1:26">
      <c r="A2088" s="1"/>
      <c r="P2088" s="6"/>
      <c r="Q2088" s="6"/>
      <c r="R2088" s="6"/>
      <c r="T2088" s="6"/>
      <c r="U2088" s="6"/>
      <c r="V2088" s="6"/>
      <c r="W2088" s="6"/>
      <c r="X2088" s="6"/>
      <c r="Y2088" s="6"/>
      <c r="Z2088"/>
    </row>
    <row r="2089" spans="1:26">
      <c r="A2089" s="1"/>
      <c r="P2089" s="6"/>
      <c r="Q2089" s="6"/>
      <c r="R2089" s="6"/>
      <c r="T2089" s="6"/>
      <c r="U2089" s="6"/>
      <c r="V2089" s="6"/>
      <c r="W2089" s="6"/>
      <c r="X2089" s="6"/>
      <c r="Y2089" s="6"/>
      <c r="Z2089"/>
    </row>
    <row r="2090" spans="1:26">
      <c r="A2090" s="1"/>
      <c r="P2090" s="6"/>
      <c r="Q2090" s="6"/>
      <c r="R2090" s="6"/>
      <c r="T2090" s="6"/>
      <c r="U2090" s="6"/>
      <c r="V2090" s="6"/>
      <c r="W2090" s="6"/>
      <c r="X2090" s="6"/>
      <c r="Y2090" s="6"/>
      <c r="Z2090"/>
    </row>
    <row r="2091" spans="1:26">
      <c r="A2091" s="1"/>
      <c r="P2091" s="6"/>
      <c r="Q2091" s="6"/>
      <c r="R2091" s="6"/>
      <c r="T2091" s="6"/>
      <c r="U2091" s="6"/>
      <c r="V2091" s="6"/>
      <c r="W2091" s="6"/>
      <c r="X2091" s="6"/>
      <c r="Y2091" s="6"/>
      <c r="Z2091"/>
    </row>
    <row r="2092" spans="1:26">
      <c r="A2092" s="1"/>
      <c r="P2092" s="6"/>
      <c r="Q2092" s="6"/>
      <c r="R2092" s="6"/>
      <c r="T2092" s="6"/>
      <c r="U2092" s="6"/>
      <c r="V2092" s="6"/>
      <c r="W2092" s="6"/>
      <c r="X2092" s="6"/>
      <c r="Y2092" s="6"/>
      <c r="Z2092"/>
    </row>
    <row r="2093" spans="1:26">
      <c r="A2093" s="1"/>
      <c r="P2093" s="6"/>
      <c r="Q2093" s="6"/>
      <c r="R2093" s="6"/>
      <c r="T2093" s="6"/>
      <c r="U2093" s="6"/>
      <c r="V2093" s="6"/>
      <c r="W2093" s="6"/>
      <c r="X2093" s="6"/>
      <c r="Y2093" s="6"/>
      <c r="Z2093"/>
    </row>
    <row r="2094" spans="1:26">
      <c r="A2094" s="1"/>
      <c r="P2094" s="6"/>
      <c r="Q2094" s="6"/>
      <c r="R2094" s="6"/>
      <c r="T2094" s="6"/>
      <c r="U2094" s="6"/>
      <c r="V2094" s="6"/>
      <c r="W2094" s="6"/>
      <c r="X2094" s="6"/>
      <c r="Y2094" s="6"/>
      <c r="Z2094"/>
    </row>
    <row r="2095" spans="1:26">
      <c r="A2095" s="1"/>
      <c r="P2095" s="6"/>
      <c r="Q2095" s="6"/>
      <c r="R2095" s="6"/>
      <c r="T2095" s="6"/>
      <c r="U2095" s="6"/>
      <c r="V2095" s="6"/>
      <c r="W2095" s="6"/>
      <c r="X2095" s="6"/>
      <c r="Y2095" s="6"/>
      <c r="Z2095"/>
    </row>
    <row r="2096" spans="1:26">
      <c r="A2096" s="1"/>
      <c r="P2096" s="6"/>
      <c r="Q2096" s="6"/>
      <c r="R2096" s="6"/>
      <c r="T2096" s="6"/>
      <c r="U2096" s="6"/>
      <c r="V2096" s="6"/>
      <c r="W2096" s="6"/>
      <c r="X2096" s="6"/>
      <c r="Y2096" s="6"/>
      <c r="Z2096"/>
    </row>
    <row r="2097" spans="1:26">
      <c r="A2097" s="1"/>
      <c r="P2097" s="6"/>
      <c r="Q2097" s="6"/>
      <c r="R2097" s="6"/>
      <c r="T2097" s="6"/>
      <c r="U2097" s="6"/>
      <c r="V2097" s="6"/>
      <c r="W2097" s="6"/>
      <c r="X2097" s="6"/>
      <c r="Y2097" s="6"/>
      <c r="Z2097"/>
    </row>
    <row r="2098" spans="1:26">
      <c r="A2098" s="1"/>
      <c r="P2098" s="6"/>
      <c r="Q2098" s="6"/>
      <c r="R2098" s="6"/>
      <c r="T2098" s="6"/>
      <c r="U2098" s="6"/>
      <c r="V2098" s="6"/>
      <c r="W2098" s="6"/>
      <c r="X2098" s="6"/>
      <c r="Y2098" s="6"/>
      <c r="Z2098"/>
    </row>
    <row r="2099" spans="1:26">
      <c r="A2099" s="1"/>
      <c r="P2099" s="6"/>
      <c r="Q2099" s="6"/>
      <c r="R2099" s="6"/>
      <c r="T2099" s="6"/>
      <c r="U2099" s="6"/>
      <c r="V2099" s="6"/>
      <c r="W2099" s="6"/>
      <c r="X2099" s="6"/>
      <c r="Y2099" s="6"/>
      <c r="Z2099"/>
    </row>
    <row r="2100" spans="1:26">
      <c r="A2100" s="1"/>
      <c r="P2100" s="6"/>
      <c r="Q2100" s="6"/>
      <c r="R2100" s="6"/>
      <c r="T2100" s="6"/>
      <c r="U2100" s="6"/>
      <c r="V2100" s="6"/>
      <c r="W2100" s="6"/>
      <c r="X2100" s="6"/>
      <c r="Y2100" s="6"/>
      <c r="Z2100"/>
    </row>
    <row r="2101" spans="1:26">
      <c r="A2101" s="1"/>
      <c r="P2101" s="6"/>
      <c r="Q2101" s="6"/>
      <c r="R2101" s="6"/>
      <c r="T2101" s="6"/>
      <c r="U2101" s="6"/>
      <c r="V2101" s="6"/>
      <c r="W2101" s="6"/>
      <c r="X2101" s="6"/>
      <c r="Y2101" s="6"/>
      <c r="Z2101"/>
    </row>
    <row r="2102" spans="1:26">
      <c r="A2102" s="1"/>
      <c r="P2102" s="6"/>
      <c r="Q2102" s="6"/>
      <c r="R2102" s="6"/>
      <c r="T2102" s="6"/>
      <c r="U2102" s="6"/>
      <c r="V2102" s="6"/>
      <c r="W2102" s="6"/>
      <c r="X2102" s="6"/>
      <c r="Y2102" s="6"/>
      <c r="Z2102"/>
    </row>
    <row r="2103" spans="1:26">
      <c r="A2103" s="1"/>
      <c r="P2103" s="6"/>
      <c r="Q2103" s="6"/>
      <c r="R2103" s="6"/>
      <c r="T2103" s="6"/>
      <c r="U2103" s="6"/>
      <c r="V2103" s="6"/>
      <c r="W2103" s="6"/>
      <c r="X2103" s="6"/>
      <c r="Y2103" s="6"/>
      <c r="Z2103"/>
    </row>
    <row r="2104" spans="1:26">
      <c r="A2104" s="1"/>
      <c r="P2104" s="6"/>
      <c r="Q2104" s="6"/>
      <c r="R2104" s="6"/>
      <c r="T2104" s="6"/>
      <c r="U2104" s="6"/>
      <c r="V2104" s="6"/>
      <c r="W2104" s="6"/>
      <c r="X2104" s="6"/>
      <c r="Y2104" s="6"/>
      <c r="Z2104"/>
    </row>
    <row r="2105" spans="1:26">
      <c r="A2105" s="1"/>
      <c r="P2105" s="6"/>
      <c r="Q2105" s="6"/>
      <c r="R2105" s="6"/>
      <c r="T2105" s="6"/>
      <c r="U2105" s="6"/>
      <c r="V2105" s="6"/>
      <c r="W2105" s="6"/>
      <c r="X2105" s="6"/>
      <c r="Y2105" s="6"/>
      <c r="Z2105"/>
    </row>
    <row r="2106" spans="1:26">
      <c r="A2106" s="1"/>
      <c r="P2106" s="6"/>
      <c r="Q2106" s="6"/>
      <c r="R2106" s="6"/>
      <c r="T2106" s="6"/>
      <c r="U2106" s="6"/>
      <c r="V2106" s="6"/>
      <c r="W2106" s="6"/>
      <c r="X2106" s="6"/>
      <c r="Y2106" s="6"/>
      <c r="Z2106"/>
    </row>
    <row r="2107" spans="1:26">
      <c r="A2107" s="1"/>
      <c r="P2107" s="6"/>
      <c r="Q2107" s="6"/>
      <c r="R2107" s="6"/>
      <c r="T2107" s="6"/>
      <c r="U2107" s="6"/>
      <c r="V2107" s="6"/>
      <c r="W2107" s="6"/>
      <c r="X2107" s="6"/>
      <c r="Y2107" s="6"/>
      <c r="Z2107"/>
    </row>
    <row r="2108" spans="1:26">
      <c r="A2108" s="1"/>
      <c r="P2108" s="6"/>
      <c r="Q2108" s="6"/>
      <c r="R2108" s="6"/>
      <c r="T2108" s="6"/>
      <c r="U2108" s="6"/>
      <c r="V2108" s="6"/>
      <c r="W2108" s="6"/>
      <c r="X2108" s="6"/>
      <c r="Y2108" s="6"/>
      <c r="Z2108"/>
    </row>
    <row r="2109" spans="1:26">
      <c r="A2109" s="1"/>
      <c r="P2109" s="6"/>
      <c r="Q2109" s="6"/>
      <c r="R2109" s="6"/>
      <c r="T2109" s="6"/>
      <c r="U2109" s="6"/>
      <c r="V2109" s="6"/>
      <c r="W2109" s="6"/>
      <c r="X2109" s="6"/>
      <c r="Y2109" s="6"/>
      <c r="Z2109"/>
    </row>
    <row r="2110" spans="1:26">
      <c r="A2110" s="1"/>
      <c r="P2110" s="6"/>
      <c r="Q2110" s="6"/>
      <c r="R2110" s="6"/>
      <c r="T2110" s="6"/>
      <c r="U2110" s="6"/>
      <c r="V2110" s="6"/>
      <c r="W2110" s="6"/>
      <c r="X2110" s="6"/>
      <c r="Y2110" s="6"/>
      <c r="Z2110"/>
    </row>
    <row r="2111" spans="1:26">
      <c r="A2111" s="1"/>
      <c r="P2111" s="6"/>
      <c r="Q2111" s="6"/>
      <c r="R2111" s="6"/>
      <c r="T2111" s="6"/>
      <c r="U2111" s="6"/>
      <c r="V2111" s="6"/>
      <c r="W2111" s="6"/>
      <c r="X2111" s="6"/>
      <c r="Y2111" s="6"/>
      <c r="Z2111"/>
    </row>
    <row r="2112" spans="1:26">
      <c r="A2112" s="1"/>
      <c r="P2112" s="6"/>
      <c r="Q2112" s="6"/>
      <c r="R2112" s="6"/>
      <c r="T2112" s="6"/>
      <c r="U2112" s="6"/>
      <c r="V2112" s="6"/>
      <c r="W2112" s="6"/>
      <c r="X2112" s="6"/>
      <c r="Y2112" s="6"/>
      <c r="Z2112"/>
    </row>
    <row r="2113" spans="1:26">
      <c r="A2113" s="1"/>
      <c r="P2113" s="6"/>
      <c r="Q2113" s="6"/>
      <c r="R2113" s="6"/>
      <c r="T2113" s="6"/>
      <c r="U2113" s="6"/>
      <c r="V2113" s="6"/>
      <c r="W2113" s="6"/>
      <c r="X2113" s="6"/>
      <c r="Y2113" s="6"/>
      <c r="Z2113"/>
    </row>
    <row r="2114" spans="1:26">
      <c r="A2114" s="1"/>
      <c r="P2114" s="6"/>
      <c r="Q2114" s="6"/>
      <c r="R2114" s="6"/>
      <c r="T2114" s="6"/>
      <c r="U2114" s="6"/>
      <c r="V2114" s="6"/>
      <c r="W2114" s="6"/>
      <c r="X2114" s="6"/>
      <c r="Y2114" s="6"/>
      <c r="Z2114"/>
    </row>
    <row r="2115" spans="1:26">
      <c r="A2115" s="1"/>
      <c r="P2115" s="6"/>
      <c r="Q2115" s="6"/>
      <c r="R2115" s="6"/>
      <c r="T2115" s="6"/>
      <c r="U2115" s="6"/>
      <c r="V2115" s="6"/>
      <c r="W2115" s="6"/>
      <c r="X2115" s="6"/>
      <c r="Y2115" s="6"/>
      <c r="Z2115"/>
    </row>
    <row r="2116" spans="1:26">
      <c r="A2116" s="1"/>
      <c r="P2116" s="6"/>
      <c r="Q2116" s="6"/>
      <c r="R2116" s="6"/>
      <c r="T2116" s="6"/>
      <c r="U2116" s="6"/>
      <c r="V2116" s="6"/>
      <c r="W2116" s="6"/>
      <c r="X2116" s="6"/>
      <c r="Y2116" s="6"/>
      <c r="Z2116"/>
    </row>
    <row r="2117" spans="1:26">
      <c r="A2117" s="1"/>
      <c r="P2117" s="6"/>
      <c r="Q2117" s="6"/>
      <c r="R2117" s="6"/>
      <c r="T2117" s="6"/>
      <c r="U2117" s="6"/>
      <c r="V2117" s="6"/>
      <c r="W2117" s="6"/>
      <c r="X2117" s="6"/>
      <c r="Y2117" s="6"/>
      <c r="Z2117"/>
    </row>
    <row r="2118" spans="1:26">
      <c r="A2118" s="1"/>
      <c r="P2118" s="6"/>
      <c r="Q2118" s="6"/>
      <c r="R2118" s="6"/>
      <c r="T2118" s="6"/>
      <c r="U2118" s="6"/>
      <c r="V2118" s="6"/>
      <c r="W2118" s="6"/>
      <c r="X2118" s="6"/>
      <c r="Y2118" s="6"/>
      <c r="Z2118"/>
    </row>
    <row r="2119" spans="1:26">
      <c r="A2119" s="1"/>
      <c r="P2119" s="6"/>
      <c r="Q2119" s="6"/>
      <c r="R2119" s="6"/>
      <c r="T2119" s="6"/>
      <c r="U2119" s="6"/>
      <c r="V2119" s="6"/>
      <c r="W2119" s="6"/>
      <c r="X2119" s="6"/>
      <c r="Y2119" s="6"/>
      <c r="Z2119"/>
    </row>
    <row r="2120" spans="1:26">
      <c r="A2120" s="1"/>
      <c r="P2120" s="6"/>
      <c r="Q2120" s="6"/>
      <c r="R2120" s="6"/>
      <c r="T2120" s="6"/>
      <c r="U2120" s="6"/>
      <c r="V2120" s="6"/>
      <c r="W2120" s="6"/>
      <c r="X2120" s="6"/>
      <c r="Y2120" s="6"/>
      <c r="Z2120"/>
    </row>
    <row r="2121" spans="1:26">
      <c r="A2121" s="1"/>
      <c r="P2121" s="6"/>
      <c r="Q2121" s="6"/>
      <c r="R2121" s="6"/>
      <c r="T2121" s="6"/>
      <c r="U2121" s="6"/>
      <c r="V2121" s="6"/>
      <c r="W2121" s="6"/>
      <c r="X2121" s="6"/>
      <c r="Y2121" s="6"/>
      <c r="Z2121"/>
    </row>
    <row r="2122" spans="1:26">
      <c r="A2122" s="1"/>
      <c r="P2122" s="6"/>
      <c r="Q2122" s="6"/>
      <c r="R2122" s="6"/>
      <c r="T2122" s="6"/>
      <c r="U2122" s="6"/>
      <c r="V2122" s="6"/>
      <c r="W2122" s="6"/>
      <c r="X2122" s="6"/>
      <c r="Y2122" s="6"/>
      <c r="Z2122"/>
    </row>
    <row r="2123" spans="1:26">
      <c r="A2123" s="1"/>
      <c r="P2123" s="6"/>
      <c r="Q2123" s="6"/>
      <c r="R2123" s="6"/>
      <c r="T2123" s="6"/>
      <c r="U2123" s="6"/>
      <c r="V2123" s="6"/>
      <c r="W2123" s="6"/>
      <c r="X2123" s="6"/>
      <c r="Y2123" s="6"/>
      <c r="Z2123"/>
    </row>
    <row r="2124" spans="1:26">
      <c r="A2124" s="1"/>
      <c r="P2124" s="6"/>
      <c r="Q2124" s="6"/>
      <c r="R2124" s="6"/>
      <c r="T2124" s="6"/>
      <c r="U2124" s="6"/>
      <c r="V2124" s="6"/>
      <c r="W2124" s="6"/>
      <c r="X2124" s="6"/>
      <c r="Y2124" s="6"/>
      <c r="Z2124"/>
    </row>
    <row r="2125" spans="1:26">
      <c r="A2125" s="1"/>
      <c r="P2125" s="6"/>
      <c r="Q2125" s="6"/>
      <c r="R2125" s="6"/>
      <c r="T2125" s="6"/>
      <c r="U2125" s="6"/>
      <c r="V2125" s="6"/>
      <c r="W2125" s="6"/>
      <c r="X2125" s="6"/>
      <c r="Y2125" s="6"/>
      <c r="Z2125"/>
    </row>
    <row r="2126" spans="1:26">
      <c r="A2126" s="1"/>
      <c r="P2126" s="6"/>
      <c r="Q2126" s="6"/>
      <c r="R2126" s="6"/>
      <c r="T2126" s="6"/>
      <c r="U2126" s="6"/>
      <c r="V2126" s="6"/>
      <c r="W2126" s="6"/>
      <c r="X2126" s="6"/>
      <c r="Y2126" s="6"/>
      <c r="Z2126"/>
    </row>
    <row r="2127" spans="1:26">
      <c r="A2127" s="1"/>
      <c r="P2127" s="6"/>
      <c r="Q2127" s="6"/>
      <c r="R2127" s="6"/>
      <c r="T2127" s="6"/>
      <c r="U2127" s="6"/>
      <c r="V2127" s="6"/>
      <c r="W2127" s="6"/>
      <c r="X2127" s="6"/>
      <c r="Y2127" s="6"/>
      <c r="Z2127"/>
    </row>
    <row r="2128" spans="1:26">
      <c r="A2128" s="1"/>
      <c r="P2128" s="6"/>
      <c r="Q2128" s="6"/>
      <c r="R2128" s="6"/>
      <c r="T2128" s="6"/>
      <c r="U2128" s="6"/>
      <c r="V2128" s="6"/>
      <c r="W2128" s="6"/>
      <c r="X2128" s="6"/>
      <c r="Y2128" s="6"/>
      <c r="Z2128"/>
    </row>
    <row r="2129" spans="1:26">
      <c r="A2129" s="1"/>
      <c r="P2129" s="6"/>
      <c r="Q2129" s="6"/>
      <c r="R2129" s="6"/>
      <c r="T2129" s="6"/>
      <c r="U2129" s="6"/>
      <c r="V2129" s="6"/>
      <c r="W2129" s="6"/>
      <c r="X2129" s="6"/>
      <c r="Y2129" s="6"/>
      <c r="Z2129"/>
    </row>
    <row r="2130" spans="1:26">
      <c r="A2130" s="1"/>
      <c r="P2130" s="6"/>
      <c r="Q2130" s="6"/>
      <c r="R2130" s="6"/>
      <c r="T2130" s="6"/>
      <c r="U2130" s="6"/>
      <c r="V2130" s="6"/>
      <c r="W2130" s="6"/>
      <c r="X2130" s="6"/>
      <c r="Y2130" s="6"/>
      <c r="Z2130"/>
    </row>
    <row r="2131" spans="1:26">
      <c r="A2131" s="1"/>
      <c r="P2131" s="6"/>
      <c r="Q2131" s="6"/>
      <c r="R2131" s="6"/>
      <c r="T2131" s="6"/>
      <c r="U2131" s="6"/>
      <c r="V2131" s="6"/>
      <c r="W2131" s="6"/>
      <c r="X2131" s="6"/>
      <c r="Y2131" s="6"/>
      <c r="Z2131"/>
    </row>
    <row r="2132" spans="1:26">
      <c r="A2132" s="1"/>
      <c r="P2132" s="6"/>
      <c r="Q2132" s="6"/>
      <c r="R2132" s="6"/>
      <c r="T2132" s="6"/>
      <c r="U2132" s="6"/>
      <c r="V2132" s="6"/>
      <c r="W2132" s="6"/>
      <c r="X2132" s="6"/>
      <c r="Y2132" s="6"/>
      <c r="Z2132"/>
    </row>
    <row r="2133" spans="1:26">
      <c r="A2133" s="1"/>
      <c r="P2133" s="6"/>
      <c r="Q2133" s="6"/>
      <c r="R2133" s="6"/>
      <c r="T2133" s="6"/>
      <c r="U2133" s="6"/>
      <c r="V2133" s="6"/>
      <c r="W2133" s="6"/>
      <c r="X2133" s="6"/>
      <c r="Y2133" s="6"/>
      <c r="Z2133"/>
    </row>
    <row r="2134" spans="1:26">
      <c r="A2134" s="1"/>
      <c r="P2134" s="6"/>
      <c r="Q2134" s="6"/>
      <c r="R2134" s="6"/>
      <c r="T2134" s="6"/>
      <c r="U2134" s="6"/>
      <c r="V2134" s="6"/>
      <c r="W2134" s="6"/>
      <c r="X2134" s="6"/>
      <c r="Y2134" s="6"/>
      <c r="Z2134"/>
    </row>
    <row r="2135" spans="1:26">
      <c r="A2135" s="1"/>
      <c r="P2135" s="6"/>
      <c r="Q2135" s="6"/>
      <c r="R2135" s="6"/>
      <c r="T2135" s="6"/>
      <c r="U2135" s="6"/>
      <c r="V2135" s="6"/>
      <c r="W2135" s="6"/>
      <c r="X2135" s="6"/>
      <c r="Y2135" s="6"/>
      <c r="Z2135"/>
    </row>
    <row r="2136" spans="1:26">
      <c r="A2136" s="1"/>
      <c r="P2136" s="6"/>
      <c r="Q2136" s="6"/>
      <c r="R2136" s="6"/>
      <c r="T2136" s="6"/>
      <c r="U2136" s="6"/>
      <c r="V2136" s="6"/>
      <c r="W2136" s="6"/>
      <c r="X2136" s="6"/>
      <c r="Y2136" s="6"/>
      <c r="Z2136"/>
    </row>
    <row r="2137" spans="1:26">
      <c r="A2137" s="1"/>
      <c r="P2137" s="6"/>
      <c r="Q2137" s="6"/>
      <c r="R2137" s="6"/>
      <c r="T2137" s="6"/>
      <c r="U2137" s="6"/>
      <c r="V2137" s="6"/>
      <c r="W2137" s="6"/>
      <c r="X2137" s="6"/>
      <c r="Y2137" s="6"/>
      <c r="Z2137"/>
    </row>
    <row r="2138" spans="1:26">
      <c r="A2138" s="1"/>
      <c r="P2138" s="6"/>
      <c r="Q2138" s="6"/>
      <c r="R2138" s="6"/>
      <c r="T2138" s="6"/>
      <c r="U2138" s="6"/>
      <c r="V2138" s="6"/>
      <c r="W2138" s="6"/>
      <c r="X2138" s="6"/>
      <c r="Y2138" s="6"/>
      <c r="Z2138"/>
    </row>
    <row r="2139" spans="1:26">
      <c r="A2139" s="1"/>
      <c r="P2139" s="6"/>
      <c r="Q2139" s="6"/>
      <c r="R2139" s="6"/>
      <c r="T2139" s="6"/>
      <c r="U2139" s="6"/>
      <c r="V2139" s="6"/>
      <c r="W2139" s="6"/>
      <c r="X2139" s="6"/>
      <c r="Y2139" s="6"/>
      <c r="Z2139"/>
    </row>
    <row r="2140" spans="1:26">
      <c r="A2140" s="1"/>
      <c r="P2140" s="6"/>
      <c r="Q2140" s="6"/>
      <c r="R2140" s="6"/>
      <c r="T2140" s="6"/>
      <c r="U2140" s="6"/>
      <c r="V2140" s="6"/>
      <c r="W2140" s="6"/>
      <c r="X2140" s="6"/>
      <c r="Y2140" s="6"/>
      <c r="Z2140"/>
    </row>
    <row r="2141" spans="1:26">
      <c r="A2141" s="1"/>
      <c r="P2141" s="6"/>
      <c r="Q2141" s="6"/>
      <c r="R2141" s="6"/>
      <c r="T2141" s="6"/>
      <c r="U2141" s="6"/>
      <c r="V2141" s="6"/>
      <c r="W2141" s="6"/>
      <c r="X2141" s="6"/>
      <c r="Y2141" s="6"/>
      <c r="Z2141"/>
    </row>
    <row r="2142" spans="1:26">
      <c r="A2142" s="1"/>
      <c r="P2142" s="6"/>
      <c r="Q2142" s="6"/>
      <c r="R2142" s="6"/>
      <c r="T2142" s="6"/>
      <c r="U2142" s="6"/>
      <c r="V2142" s="6"/>
      <c r="W2142" s="6"/>
      <c r="X2142" s="6"/>
      <c r="Y2142" s="6"/>
      <c r="Z2142"/>
    </row>
    <row r="2143" spans="1:26">
      <c r="A2143" s="1"/>
      <c r="P2143" s="6"/>
      <c r="Q2143" s="6"/>
      <c r="R2143" s="6"/>
      <c r="T2143" s="6"/>
      <c r="U2143" s="6"/>
      <c r="V2143" s="6"/>
      <c r="W2143" s="6"/>
      <c r="X2143" s="6"/>
      <c r="Y2143" s="6"/>
      <c r="Z2143"/>
    </row>
    <row r="2144" spans="1:26">
      <c r="A2144" s="1"/>
      <c r="P2144" s="6"/>
      <c r="Q2144" s="6"/>
      <c r="R2144" s="6"/>
      <c r="T2144" s="6"/>
      <c r="U2144" s="6"/>
      <c r="V2144" s="6"/>
      <c r="W2144" s="6"/>
      <c r="X2144" s="6"/>
      <c r="Y2144" s="6"/>
      <c r="Z2144"/>
    </row>
    <row r="2145" spans="1:26">
      <c r="A2145" s="1"/>
      <c r="P2145" s="6"/>
      <c r="Q2145" s="6"/>
      <c r="R2145" s="6"/>
      <c r="T2145" s="6"/>
      <c r="U2145" s="6"/>
      <c r="V2145" s="6"/>
      <c r="W2145" s="6"/>
      <c r="X2145" s="6"/>
      <c r="Y2145" s="6"/>
      <c r="Z2145"/>
    </row>
    <row r="2146" spans="1:26">
      <c r="A2146" s="1"/>
      <c r="P2146" s="6"/>
      <c r="Q2146" s="6"/>
      <c r="R2146" s="6"/>
      <c r="T2146" s="6"/>
      <c r="U2146" s="6"/>
      <c r="V2146" s="6"/>
      <c r="W2146" s="6"/>
      <c r="X2146" s="6"/>
      <c r="Y2146" s="6"/>
      <c r="Z2146"/>
    </row>
    <row r="2147" spans="1:26">
      <c r="A2147" s="1"/>
      <c r="P2147" s="6"/>
      <c r="Q2147" s="6"/>
      <c r="R2147" s="6"/>
      <c r="T2147" s="6"/>
      <c r="U2147" s="6"/>
      <c r="V2147" s="6"/>
      <c r="W2147" s="6"/>
      <c r="X2147" s="6"/>
      <c r="Y2147" s="6"/>
      <c r="Z2147"/>
    </row>
    <row r="2148" spans="1:26">
      <c r="A2148" s="1"/>
      <c r="P2148" s="6"/>
      <c r="Q2148" s="6"/>
      <c r="R2148" s="6"/>
      <c r="T2148" s="6"/>
      <c r="U2148" s="6"/>
      <c r="V2148" s="6"/>
      <c r="W2148" s="6"/>
      <c r="X2148" s="6"/>
      <c r="Y2148" s="6"/>
      <c r="Z2148"/>
    </row>
    <row r="2149" spans="1:26">
      <c r="A2149" s="1"/>
      <c r="P2149" s="6"/>
      <c r="Q2149" s="6"/>
      <c r="R2149" s="6"/>
      <c r="T2149" s="6"/>
      <c r="U2149" s="6"/>
      <c r="V2149" s="6"/>
      <c r="W2149" s="6"/>
      <c r="X2149" s="6"/>
      <c r="Y2149" s="6"/>
      <c r="Z2149"/>
    </row>
    <row r="2150" spans="1:26">
      <c r="A2150" s="1"/>
      <c r="P2150" s="6"/>
      <c r="Q2150" s="6"/>
      <c r="R2150" s="6"/>
      <c r="T2150" s="6"/>
      <c r="U2150" s="6"/>
      <c r="V2150" s="6"/>
      <c r="W2150" s="6"/>
      <c r="X2150" s="6"/>
      <c r="Y2150" s="6"/>
      <c r="Z2150"/>
    </row>
    <row r="2151" spans="1:26">
      <c r="A2151" s="1"/>
      <c r="P2151" s="6"/>
      <c r="Q2151" s="6"/>
      <c r="R2151" s="6"/>
      <c r="T2151" s="6"/>
      <c r="U2151" s="6"/>
      <c r="V2151" s="6"/>
      <c r="W2151" s="6"/>
      <c r="X2151" s="6"/>
      <c r="Y2151" s="6"/>
      <c r="Z2151"/>
    </row>
    <row r="2152" spans="1:26">
      <c r="A2152" s="1"/>
      <c r="P2152" s="6"/>
      <c r="Q2152" s="6"/>
      <c r="R2152" s="6"/>
      <c r="T2152" s="6"/>
      <c r="U2152" s="6"/>
      <c r="V2152" s="6"/>
      <c r="W2152" s="6"/>
      <c r="X2152" s="6"/>
      <c r="Y2152" s="6"/>
      <c r="Z2152"/>
    </row>
    <row r="2153" spans="1:26">
      <c r="A2153" s="1"/>
      <c r="P2153" s="6"/>
      <c r="Q2153" s="6"/>
      <c r="R2153" s="6"/>
      <c r="T2153" s="6"/>
      <c r="U2153" s="6"/>
      <c r="V2153" s="6"/>
      <c r="W2153" s="6"/>
      <c r="X2153" s="6"/>
      <c r="Y2153" s="6"/>
      <c r="Z2153"/>
    </row>
    <row r="2154" spans="1:26">
      <c r="A2154" s="1"/>
      <c r="P2154" s="6"/>
      <c r="Q2154" s="6"/>
      <c r="R2154" s="6"/>
      <c r="T2154" s="6"/>
      <c r="U2154" s="6"/>
      <c r="V2154" s="6"/>
      <c r="W2154" s="6"/>
      <c r="X2154" s="6"/>
      <c r="Y2154" s="6"/>
      <c r="Z2154"/>
    </row>
    <row r="2155" spans="1:26">
      <c r="A2155" s="1"/>
      <c r="P2155" s="6"/>
      <c r="Q2155" s="6"/>
      <c r="R2155" s="6"/>
      <c r="T2155" s="6"/>
      <c r="U2155" s="6"/>
      <c r="V2155" s="6"/>
      <c r="W2155" s="6"/>
      <c r="X2155" s="6"/>
      <c r="Y2155" s="6"/>
      <c r="Z2155"/>
    </row>
    <row r="2156" spans="1:26">
      <c r="A2156" s="1"/>
      <c r="P2156" s="6"/>
      <c r="Q2156" s="6"/>
      <c r="R2156" s="6"/>
      <c r="T2156" s="6"/>
      <c r="U2156" s="6"/>
      <c r="V2156" s="6"/>
      <c r="W2156" s="6"/>
      <c r="X2156" s="6"/>
      <c r="Y2156" s="6"/>
      <c r="Z2156"/>
    </row>
    <row r="2157" spans="1:26">
      <c r="A2157" s="1"/>
      <c r="P2157" s="6"/>
      <c r="Q2157" s="6"/>
      <c r="R2157" s="6"/>
      <c r="T2157" s="6"/>
      <c r="U2157" s="6"/>
      <c r="V2157" s="6"/>
      <c r="W2157" s="6"/>
      <c r="X2157" s="6"/>
      <c r="Y2157" s="6"/>
      <c r="Z2157"/>
    </row>
    <row r="2158" spans="1:26">
      <c r="A2158" s="1"/>
      <c r="P2158" s="6"/>
      <c r="Q2158" s="6"/>
      <c r="R2158" s="6"/>
      <c r="T2158" s="6"/>
      <c r="U2158" s="6"/>
      <c r="V2158" s="6"/>
      <c r="W2158" s="6"/>
      <c r="X2158" s="6"/>
      <c r="Y2158" s="6"/>
      <c r="Z2158"/>
    </row>
    <row r="2159" spans="1:26">
      <c r="A2159" s="1"/>
      <c r="P2159" s="6"/>
      <c r="Q2159" s="6"/>
      <c r="R2159" s="6"/>
      <c r="T2159" s="6"/>
      <c r="U2159" s="6"/>
      <c r="V2159" s="6"/>
      <c r="W2159" s="6"/>
      <c r="X2159" s="6"/>
      <c r="Y2159" s="6"/>
      <c r="Z2159"/>
    </row>
    <row r="2160" spans="1:26">
      <c r="A2160" s="1"/>
      <c r="P2160" s="6"/>
      <c r="Q2160" s="6"/>
      <c r="R2160" s="6"/>
      <c r="T2160" s="6"/>
      <c r="U2160" s="6"/>
      <c r="V2160" s="6"/>
      <c r="W2160" s="6"/>
      <c r="X2160" s="6"/>
      <c r="Y2160" s="6"/>
      <c r="Z2160"/>
    </row>
    <row r="2161" spans="1:26">
      <c r="A2161" s="1"/>
      <c r="P2161" s="6"/>
      <c r="Q2161" s="6"/>
      <c r="R2161" s="6"/>
      <c r="T2161" s="6"/>
      <c r="U2161" s="6"/>
      <c r="V2161" s="6"/>
      <c r="W2161" s="6"/>
      <c r="X2161" s="6"/>
      <c r="Y2161" s="6"/>
      <c r="Z2161"/>
    </row>
    <row r="2162" spans="1:26">
      <c r="A2162" s="1"/>
      <c r="P2162" s="6"/>
      <c r="Q2162" s="6"/>
      <c r="R2162" s="6"/>
      <c r="T2162" s="6"/>
      <c r="U2162" s="6"/>
      <c r="V2162" s="6"/>
      <c r="W2162" s="6"/>
      <c r="X2162" s="6"/>
      <c r="Y2162" s="6"/>
      <c r="Z2162"/>
    </row>
    <row r="2163" spans="1:26">
      <c r="A2163" s="1"/>
      <c r="P2163" s="6"/>
      <c r="Q2163" s="6"/>
      <c r="R2163" s="6"/>
      <c r="T2163" s="6"/>
      <c r="U2163" s="6"/>
      <c r="V2163" s="6"/>
      <c r="W2163" s="6"/>
      <c r="X2163" s="6"/>
      <c r="Y2163" s="6"/>
      <c r="Z2163"/>
    </row>
    <row r="2164" spans="1:26">
      <c r="A2164" s="1"/>
      <c r="P2164" s="6"/>
      <c r="Q2164" s="6"/>
      <c r="R2164" s="6"/>
      <c r="T2164" s="6"/>
      <c r="U2164" s="6"/>
      <c r="V2164" s="6"/>
      <c r="W2164" s="6"/>
      <c r="X2164" s="6"/>
      <c r="Y2164" s="6"/>
      <c r="Z2164"/>
    </row>
    <row r="2165" spans="1:26">
      <c r="A2165" s="1"/>
      <c r="P2165" s="6"/>
      <c r="Q2165" s="6"/>
      <c r="R2165" s="6"/>
      <c r="T2165" s="6"/>
      <c r="U2165" s="6"/>
      <c r="V2165" s="6"/>
      <c r="W2165" s="6"/>
      <c r="X2165" s="6"/>
      <c r="Y2165" s="6"/>
      <c r="Z2165"/>
    </row>
    <row r="2166" spans="1:26">
      <c r="A2166" s="1"/>
      <c r="P2166" s="6"/>
      <c r="Q2166" s="6"/>
      <c r="R2166" s="6"/>
      <c r="T2166" s="6"/>
      <c r="U2166" s="6"/>
      <c r="V2166" s="6"/>
      <c r="W2166" s="6"/>
      <c r="X2166" s="6"/>
      <c r="Y2166" s="6"/>
      <c r="Z2166"/>
    </row>
    <row r="2167" spans="1:26">
      <c r="A2167" s="1"/>
      <c r="P2167" s="6"/>
      <c r="Q2167" s="6"/>
      <c r="R2167" s="6"/>
      <c r="T2167" s="6"/>
      <c r="U2167" s="6"/>
      <c r="V2167" s="6"/>
      <c r="W2167" s="6"/>
      <c r="X2167" s="6"/>
      <c r="Y2167" s="6"/>
      <c r="Z2167"/>
    </row>
    <row r="2168" spans="1:26">
      <c r="A2168" s="1"/>
      <c r="P2168" s="6"/>
      <c r="Q2168" s="6"/>
      <c r="R2168" s="6"/>
      <c r="T2168" s="6"/>
      <c r="U2168" s="6"/>
      <c r="V2168" s="6"/>
      <c r="W2168" s="6"/>
      <c r="X2168" s="6"/>
      <c r="Y2168" s="6"/>
      <c r="Z2168"/>
    </row>
    <row r="2169" spans="1:26">
      <c r="A2169" s="1"/>
      <c r="P2169" s="6"/>
      <c r="Q2169" s="6"/>
      <c r="R2169" s="6"/>
      <c r="T2169" s="6"/>
      <c r="U2169" s="6"/>
      <c r="V2169" s="6"/>
      <c r="W2169" s="6"/>
      <c r="X2169" s="6"/>
      <c r="Y2169" s="6"/>
      <c r="Z2169"/>
    </row>
    <row r="2170" spans="1:26">
      <c r="A2170" s="1"/>
      <c r="P2170" s="6"/>
      <c r="Q2170" s="6"/>
      <c r="R2170" s="6"/>
      <c r="T2170" s="6"/>
      <c r="U2170" s="6"/>
      <c r="V2170" s="6"/>
      <c r="W2170" s="6"/>
      <c r="X2170" s="6"/>
      <c r="Y2170" s="6"/>
      <c r="Z2170"/>
    </row>
    <row r="2171" spans="1:26">
      <c r="A2171" s="1"/>
      <c r="P2171" s="6"/>
      <c r="Q2171" s="6"/>
      <c r="R2171" s="6"/>
      <c r="T2171" s="6"/>
      <c r="U2171" s="6"/>
      <c r="V2171" s="6"/>
      <c r="W2171" s="6"/>
      <c r="X2171" s="6"/>
      <c r="Y2171" s="6"/>
      <c r="Z2171"/>
    </row>
    <row r="2172" spans="1:26">
      <c r="A2172" s="1"/>
      <c r="P2172" s="6"/>
      <c r="Q2172" s="6"/>
      <c r="R2172" s="6"/>
      <c r="T2172" s="6"/>
      <c r="U2172" s="6"/>
      <c r="V2172" s="6"/>
      <c r="W2172" s="6"/>
      <c r="X2172" s="6"/>
      <c r="Y2172" s="6"/>
      <c r="Z2172"/>
    </row>
    <row r="2173" spans="1:26">
      <c r="A2173" s="1"/>
      <c r="P2173" s="6"/>
      <c r="Q2173" s="6"/>
      <c r="R2173" s="6"/>
      <c r="T2173" s="6"/>
      <c r="U2173" s="6"/>
      <c r="V2173" s="6"/>
      <c r="W2173" s="6"/>
      <c r="X2173" s="6"/>
      <c r="Y2173" s="6"/>
      <c r="Z2173"/>
    </row>
    <row r="2174" spans="1:26">
      <c r="A2174" s="1"/>
      <c r="P2174" s="6"/>
      <c r="Q2174" s="6"/>
      <c r="R2174" s="6"/>
      <c r="T2174" s="6"/>
      <c r="U2174" s="6"/>
      <c r="V2174" s="6"/>
      <c r="W2174" s="6"/>
      <c r="X2174" s="6"/>
      <c r="Y2174" s="6"/>
      <c r="Z2174"/>
    </row>
    <row r="2175" spans="1:26">
      <c r="A2175" s="1"/>
      <c r="P2175" s="6"/>
      <c r="Q2175" s="6"/>
      <c r="R2175" s="6"/>
      <c r="T2175" s="6"/>
      <c r="U2175" s="6"/>
      <c r="V2175" s="6"/>
      <c r="W2175" s="6"/>
      <c r="X2175" s="6"/>
      <c r="Y2175" s="6"/>
      <c r="Z2175"/>
    </row>
    <row r="2176" spans="1:26">
      <c r="A2176" s="1"/>
      <c r="P2176" s="6"/>
      <c r="Q2176" s="6"/>
      <c r="R2176" s="6"/>
      <c r="T2176" s="6"/>
      <c r="U2176" s="6"/>
      <c r="V2176" s="6"/>
      <c r="W2176" s="6"/>
      <c r="X2176" s="6"/>
      <c r="Y2176" s="6"/>
      <c r="Z2176"/>
    </row>
    <row r="2177" spans="1:26">
      <c r="A2177" s="1"/>
      <c r="P2177" s="6"/>
      <c r="Q2177" s="6"/>
      <c r="R2177" s="6"/>
      <c r="T2177" s="6"/>
      <c r="U2177" s="6"/>
      <c r="V2177" s="6"/>
      <c r="W2177" s="6"/>
      <c r="X2177" s="6"/>
      <c r="Y2177" s="6"/>
      <c r="Z2177"/>
    </row>
    <row r="2178" spans="1:26">
      <c r="A2178" s="1"/>
      <c r="P2178" s="6"/>
      <c r="Q2178" s="6"/>
      <c r="R2178" s="6"/>
      <c r="T2178" s="6"/>
      <c r="U2178" s="6"/>
      <c r="V2178" s="6"/>
      <c r="W2178" s="6"/>
      <c r="X2178" s="6"/>
      <c r="Y2178" s="6"/>
      <c r="Z2178"/>
    </row>
    <row r="2179" spans="1:26">
      <c r="A2179" s="1"/>
      <c r="P2179" s="6"/>
      <c r="Q2179" s="6"/>
      <c r="R2179" s="6"/>
      <c r="T2179" s="6"/>
      <c r="U2179" s="6"/>
      <c r="V2179" s="6"/>
      <c r="W2179" s="6"/>
      <c r="X2179" s="6"/>
      <c r="Y2179" s="6"/>
      <c r="Z2179"/>
    </row>
    <row r="2180" spans="1:26">
      <c r="A2180" s="1"/>
      <c r="P2180" s="6"/>
      <c r="Q2180" s="6"/>
      <c r="R2180" s="6"/>
      <c r="T2180" s="6"/>
      <c r="U2180" s="6"/>
      <c r="V2180" s="6"/>
      <c r="W2180" s="6"/>
      <c r="X2180" s="6"/>
      <c r="Y2180" s="6"/>
      <c r="Z2180"/>
    </row>
    <row r="2181" spans="1:26">
      <c r="A2181" s="1"/>
      <c r="P2181" s="6"/>
      <c r="Q2181" s="6"/>
      <c r="R2181" s="6"/>
      <c r="T2181" s="6"/>
      <c r="U2181" s="6"/>
      <c r="V2181" s="6"/>
      <c r="W2181" s="6"/>
      <c r="X2181" s="6"/>
      <c r="Y2181" s="6"/>
      <c r="Z2181"/>
    </row>
    <row r="2182" spans="1:26">
      <c r="A2182" s="1"/>
      <c r="P2182" s="6"/>
      <c r="Q2182" s="6"/>
      <c r="R2182" s="6"/>
      <c r="T2182" s="6"/>
      <c r="U2182" s="6"/>
      <c r="V2182" s="6"/>
      <c r="W2182" s="6"/>
      <c r="X2182" s="6"/>
      <c r="Y2182" s="6"/>
      <c r="Z2182"/>
    </row>
    <row r="2183" spans="1:26">
      <c r="A2183" s="1"/>
      <c r="P2183" s="6"/>
      <c r="Q2183" s="6"/>
      <c r="R2183" s="6"/>
      <c r="T2183" s="6"/>
      <c r="U2183" s="6"/>
      <c r="V2183" s="6"/>
      <c r="W2183" s="6"/>
      <c r="X2183" s="6"/>
      <c r="Y2183" s="6"/>
      <c r="Z2183"/>
    </row>
    <row r="2184" spans="1:26">
      <c r="A2184" s="1"/>
      <c r="P2184" s="6"/>
      <c r="Q2184" s="6"/>
      <c r="R2184" s="6"/>
      <c r="T2184" s="6"/>
      <c r="U2184" s="6"/>
      <c r="V2184" s="6"/>
      <c r="W2184" s="6"/>
      <c r="X2184" s="6"/>
      <c r="Y2184" s="6"/>
      <c r="Z2184"/>
    </row>
    <row r="2185" spans="1:26">
      <c r="A2185" s="1"/>
      <c r="P2185" s="6"/>
      <c r="Q2185" s="6"/>
      <c r="R2185" s="6"/>
      <c r="T2185" s="6"/>
      <c r="U2185" s="6"/>
      <c r="V2185" s="6"/>
      <c r="W2185" s="6"/>
      <c r="X2185" s="6"/>
      <c r="Y2185" s="6"/>
      <c r="Z2185"/>
    </row>
    <row r="2186" spans="1:26">
      <c r="A2186" s="1"/>
      <c r="P2186" s="6"/>
      <c r="Q2186" s="6"/>
      <c r="R2186" s="6"/>
      <c r="T2186" s="6"/>
      <c r="U2186" s="6"/>
      <c r="V2186" s="6"/>
      <c r="W2186" s="6"/>
      <c r="X2186" s="6"/>
      <c r="Y2186" s="6"/>
      <c r="Z2186"/>
    </row>
    <row r="2187" spans="1:26">
      <c r="A2187" s="1"/>
      <c r="P2187" s="6"/>
      <c r="Q2187" s="6"/>
      <c r="R2187" s="6"/>
      <c r="T2187" s="6"/>
      <c r="U2187" s="6"/>
      <c r="V2187" s="6"/>
      <c r="W2187" s="6"/>
      <c r="X2187" s="6"/>
      <c r="Y2187" s="6"/>
      <c r="Z2187"/>
    </row>
    <row r="2188" spans="1:26">
      <c r="A2188" s="1"/>
      <c r="P2188" s="6"/>
      <c r="Q2188" s="6"/>
      <c r="R2188" s="6"/>
      <c r="T2188" s="6"/>
      <c r="U2188" s="6"/>
      <c r="V2188" s="6"/>
      <c r="W2188" s="6"/>
      <c r="X2188" s="6"/>
      <c r="Y2188" s="6"/>
      <c r="Z2188"/>
    </row>
    <row r="2189" spans="1:26">
      <c r="A2189" s="1"/>
      <c r="P2189" s="6"/>
      <c r="Q2189" s="6"/>
      <c r="R2189" s="6"/>
      <c r="T2189" s="6"/>
      <c r="U2189" s="6"/>
      <c r="V2189" s="6"/>
      <c r="W2189" s="6"/>
      <c r="X2189" s="6"/>
      <c r="Y2189" s="6"/>
      <c r="Z2189"/>
    </row>
    <row r="2190" spans="1:26">
      <c r="A2190" s="1"/>
      <c r="P2190" s="6"/>
      <c r="Q2190" s="6"/>
      <c r="R2190" s="6"/>
      <c r="T2190" s="6"/>
      <c r="U2190" s="6"/>
      <c r="V2190" s="6"/>
      <c r="W2190" s="6"/>
      <c r="X2190" s="6"/>
      <c r="Y2190" s="6"/>
      <c r="Z2190"/>
    </row>
    <row r="2191" spans="1:26">
      <c r="A2191" s="1"/>
      <c r="P2191" s="6"/>
      <c r="Q2191" s="6"/>
      <c r="R2191" s="6"/>
      <c r="T2191" s="6"/>
      <c r="U2191" s="6"/>
      <c r="V2191" s="6"/>
      <c r="W2191" s="6"/>
      <c r="X2191" s="6"/>
      <c r="Y2191" s="6"/>
      <c r="Z2191"/>
    </row>
    <row r="2192" spans="1:26">
      <c r="A2192" s="1"/>
      <c r="P2192" s="6"/>
      <c r="Q2192" s="6"/>
      <c r="R2192" s="6"/>
      <c r="T2192" s="6"/>
      <c r="U2192" s="6"/>
      <c r="V2192" s="6"/>
      <c r="W2192" s="6"/>
      <c r="X2192" s="6"/>
      <c r="Y2192" s="6"/>
      <c r="Z2192"/>
    </row>
    <row r="2193" spans="1:26">
      <c r="A2193" s="1"/>
      <c r="P2193" s="6"/>
      <c r="Q2193" s="6"/>
      <c r="R2193" s="6"/>
      <c r="T2193" s="6"/>
      <c r="U2193" s="6"/>
      <c r="V2193" s="6"/>
      <c r="W2193" s="6"/>
      <c r="X2193" s="6"/>
      <c r="Y2193" s="6"/>
      <c r="Z2193"/>
    </row>
    <row r="2194" spans="1:26">
      <c r="A2194" s="1"/>
      <c r="P2194" s="6"/>
      <c r="Q2194" s="6"/>
      <c r="R2194" s="6"/>
      <c r="T2194" s="6"/>
      <c r="U2194" s="6"/>
      <c r="V2194" s="6"/>
      <c r="W2194" s="6"/>
      <c r="X2194" s="6"/>
      <c r="Y2194" s="6"/>
      <c r="Z2194"/>
    </row>
    <row r="2195" spans="1:26">
      <c r="A2195" s="1"/>
      <c r="P2195" s="6"/>
      <c r="Q2195" s="6"/>
      <c r="R2195" s="6"/>
      <c r="T2195" s="6"/>
      <c r="U2195" s="6"/>
      <c r="V2195" s="6"/>
      <c r="W2195" s="6"/>
      <c r="X2195" s="6"/>
      <c r="Y2195" s="6"/>
      <c r="Z2195"/>
    </row>
    <row r="2196" spans="1:26">
      <c r="A2196" s="1"/>
      <c r="P2196" s="6"/>
      <c r="Q2196" s="6"/>
      <c r="R2196" s="6"/>
      <c r="T2196" s="6"/>
      <c r="U2196" s="6"/>
      <c r="V2196" s="6"/>
      <c r="W2196" s="6"/>
      <c r="X2196" s="6"/>
      <c r="Y2196" s="6"/>
      <c r="Z2196"/>
    </row>
    <row r="2197" spans="1:26">
      <c r="A2197" s="1"/>
      <c r="P2197" s="6"/>
      <c r="Q2197" s="6"/>
      <c r="R2197" s="6"/>
      <c r="T2197" s="6"/>
      <c r="U2197" s="6"/>
      <c r="V2197" s="6"/>
      <c r="W2197" s="6"/>
      <c r="X2197" s="6"/>
      <c r="Y2197" s="6"/>
      <c r="Z2197"/>
    </row>
    <row r="2198" spans="1:26">
      <c r="A2198" s="1"/>
      <c r="P2198" s="6"/>
      <c r="Q2198" s="6"/>
      <c r="R2198" s="6"/>
      <c r="T2198" s="6"/>
      <c r="U2198" s="6"/>
      <c r="V2198" s="6"/>
      <c r="W2198" s="6"/>
      <c r="X2198" s="6"/>
      <c r="Y2198" s="6"/>
      <c r="Z2198"/>
    </row>
    <row r="2199" spans="1:26">
      <c r="A2199" s="1"/>
      <c r="P2199" s="6"/>
      <c r="Q2199" s="6"/>
      <c r="R2199" s="6"/>
      <c r="T2199" s="6"/>
      <c r="U2199" s="6"/>
      <c r="V2199" s="6"/>
      <c r="W2199" s="6"/>
      <c r="X2199" s="6"/>
      <c r="Y2199" s="6"/>
      <c r="Z2199"/>
    </row>
    <row r="2200" spans="1:26">
      <c r="A2200" s="1"/>
      <c r="P2200" s="6"/>
      <c r="Q2200" s="6"/>
      <c r="R2200" s="6"/>
      <c r="T2200" s="6"/>
      <c r="U2200" s="6"/>
      <c r="V2200" s="6"/>
      <c r="W2200" s="6"/>
      <c r="X2200" s="6"/>
      <c r="Y2200" s="6"/>
      <c r="Z2200"/>
    </row>
    <row r="2201" spans="1:26">
      <c r="A2201" s="1"/>
      <c r="P2201" s="6"/>
      <c r="Q2201" s="6"/>
      <c r="R2201" s="6"/>
      <c r="T2201" s="6"/>
      <c r="U2201" s="6"/>
      <c r="V2201" s="6"/>
      <c r="W2201" s="6"/>
      <c r="X2201" s="6"/>
      <c r="Y2201" s="6"/>
      <c r="Z2201"/>
    </row>
    <row r="2202" spans="1:26">
      <c r="A2202" s="1"/>
      <c r="P2202" s="6"/>
      <c r="Q2202" s="6"/>
      <c r="R2202" s="6"/>
      <c r="T2202" s="6"/>
      <c r="U2202" s="6"/>
      <c r="V2202" s="6"/>
      <c r="W2202" s="6"/>
      <c r="X2202" s="6"/>
      <c r="Y2202" s="6"/>
      <c r="Z2202"/>
    </row>
    <row r="2203" spans="1:26">
      <c r="A2203" s="1"/>
      <c r="P2203" s="6"/>
      <c r="Q2203" s="6"/>
      <c r="R2203" s="6"/>
      <c r="T2203" s="6"/>
      <c r="U2203" s="6"/>
      <c r="V2203" s="6"/>
      <c r="W2203" s="6"/>
      <c r="X2203" s="6"/>
      <c r="Y2203" s="6"/>
      <c r="Z2203"/>
    </row>
    <row r="2204" spans="1:26">
      <c r="A2204" s="1"/>
      <c r="P2204" s="6"/>
      <c r="Q2204" s="6"/>
      <c r="R2204" s="6"/>
      <c r="T2204" s="6"/>
      <c r="U2204" s="6"/>
      <c r="V2204" s="6"/>
      <c r="W2204" s="6"/>
      <c r="X2204" s="6"/>
      <c r="Y2204" s="6"/>
      <c r="Z2204"/>
    </row>
    <row r="2205" spans="1:26">
      <c r="A2205" s="1"/>
      <c r="P2205" s="6"/>
      <c r="Q2205" s="6"/>
      <c r="R2205" s="6"/>
      <c r="T2205" s="6"/>
      <c r="U2205" s="6"/>
      <c r="V2205" s="6"/>
      <c r="W2205" s="6"/>
      <c r="X2205" s="6"/>
      <c r="Y2205" s="6"/>
      <c r="Z2205"/>
    </row>
    <row r="2206" spans="1:26">
      <c r="A2206" s="1"/>
      <c r="P2206" s="6"/>
      <c r="Q2206" s="6"/>
      <c r="R2206" s="6"/>
      <c r="T2206" s="6"/>
      <c r="U2206" s="6"/>
      <c r="V2206" s="6"/>
      <c r="W2206" s="6"/>
      <c r="X2206" s="6"/>
      <c r="Y2206" s="6"/>
      <c r="Z2206"/>
    </row>
    <row r="2207" spans="1:26">
      <c r="A2207" s="1"/>
      <c r="P2207" s="6"/>
      <c r="Q2207" s="6"/>
      <c r="R2207" s="6"/>
      <c r="T2207" s="6"/>
      <c r="U2207" s="6"/>
      <c r="V2207" s="6"/>
      <c r="W2207" s="6"/>
      <c r="X2207" s="6"/>
      <c r="Y2207" s="6"/>
      <c r="Z2207"/>
    </row>
    <row r="2208" spans="1:26">
      <c r="A2208" s="1"/>
      <c r="P2208" s="6"/>
      <c r="Q2208" s="6"/>
      <c r="R2208" s="6"/>
      <c r="T2208" s="6"/>
      <c r="U2208" s="6"/>
      <c r="V2208" s="6"/>
      <c r="W2208" s="6"/>
      <c r="X2208" s="6"/>
      <c r="Y2208" s="6"/>
      <c r="Z2208"/>
    </row>
    <row r="2209" spans="1:26">
      <c r="A2209" s="1"/>
      <c r="P2209" s="6"/>
      <c r="Q2209" s="6"/>
      <c r="R2209" s="6"/>
      <c r="T2209" s="6"/>
      <c r="U2209" s="6"/>
      <c r="V2209" s="6"/>
      <c r="W2209" s="6"/>
      <c r="X2209" s="6"/>
      <c r="Y2209" s="6"/>
      <c r="Z2209"/>
    </row>
    <row r="2210" spans="1:26">
      <c r="A2210" s="1"/>
      <c r="P2210" s="6"/>
      <c r="Q2210" s="6"/>
      <c r="R2210" s="6"/>
      <c r="T2210" s="6"/>
      <c r="U2210" s="6"/>
      <c r="V2210" s="6"/>
      <c r="W2210" s="6"/>
      <c r="X2210" s="6"/>
      <c r="Y2210" s="6"/>
      <c r="Z2210"/>
    </row>
    <row r="2211" spans="1:26">
      <c r="A2211" s="1"/>
      <c r="P2211" s="6"/>
      <c r="Q2211" s="6"/>
      <c r="R2211" s="6"/>
      <c r="T2211" s="6"/>
      <c r="U2211" s="6"/>
      <c r="V2211" s="6"/>
      <c r="W2211" s="6"/>
      <c r="X2211" s="6"/>
      <c r="Y2211" s="6"/>
      <c r="Z2211"/>
    </row>
    <row r="2212" spans="1:26">
      <c r="A2212" s="1"/>
      <c r="P2212" s="6"/>
      <c r="Q2212" s="6"/>
      <c r="R2212" s="6"/>
      <c r="T2212" s="6"/>
      <c r="U2212" s="6"/>
      <c r="V2212" s="6"/>
      <c r="W2212" s="6"/>
      <c r="X2212" s="6"/>
      <c r="Y2212" s="6"/>
      <c r="Z2212"/>
    </row>
    <row r="2213" spans="1:26">
      <c r="A2213" s="1"/>
      <c r="P2213" s="6"/>
      <c r="Q2213" s="6"/>
      <c r="R2213" s="6"/>
      <c r="T2213" s="6"/>
      <c r="U2213" s="6"/>
      <c r="V2213" s="6"/>
      <c r="W2213" s="6"/>
      <c r="X2213" s="6"/>
      <c r="Y2213" s="6"/>
      <c r="Z2213"/>
    </row>
    <row r="2214" spans="1:26">
      <c r="A2214" s="1"/>
      <c r="P2214" s="6"/>
      <c r="Q2214" s="6"/>
      <c r="R2214" s="6"/>
      <c r="T2214" s="6"/>
      <c r="U2214" s="6"/>
      <c r="V2214" s="6"/>
      <c r="W2214" s="6"/>
      <c r="X2214" s="6"/>
      <c r="Y2214" s="6"/>
      <c r="Z2214"/>
    </row>
    <row r="2215" spans="1:26">
      <c r="A2215" s="1"/>
      <c r="P2215" s="6"/>
      <c r="Q2215" s="6"/>
      <c r="R2215" s="6"/>
      <c r="T2215" s="6"/>
      <c r="U2215" s="6"/>
      <c r="V2215" s="6"/>
      <c r="W2215" s="6"/>
      <c r="X2215" s="6"/>
      <c r="Y2215" s="6"/>
      <c r="Z2215"/>
    </row>
    <row r="2216" spans="1:26">
      <c r="A2216" s="1"/>
      <c r="P2216" s="6"/>
      <c r="Q2216" s="6"/>
      <c r="R2216" s="6"/>
      <c r="T2216" s="6"/>
      <c r="U2216" s="6"/>
      <c r="V2216" s="6"/>
      <c r="W2216" s="6"/>
      <c r="X2216" s="6"/>
      <c r="Y2216" s="6"/>
      <c r="Z2216"/>
    </row>
    <row r="2217" spans="1:26">
      <c r="A2217" s="1"/>
      <c r="P2217" s="6"/>
      <c r="Q2217" s="6"/>
      <c r="R2217" s="6"/>
      <c r="T2217" s="6"/>
      <c r="U2217" s="6"/>
      <c r="V2217" s="6"/>
      <c r="W2217" s="6"/>
      <c r="X2217" s="6"/>
      <c r="Y2217" s="6"/>
      <c r="Z2217"/>
    </row>
    <row r="2218" spans="1:26">
      <c r="A2218" s="1"/>
      <c r="P2218" s="6"/>
      <c r="Q2218" s="6"/>
      <c r="R2218" s="6"/>
      <c r="T2218" s="6"/>
      <c r="U2218" s="6"/>
      <c r="V2218" s="6"/>
      <c r="W2218" s="6"/>
      <c r="X2218" s="6"/>
      <c r="Y2218" s="6"/>
      <c r="Z2218"/>
    </row>
    <row r="2219" spans="1:26">
      <c r="A2219" s="1"/>
      <c r="P2219" s="6"/>
      <c r="Q2219" s="6"/>
      <c r="R2219" s="6"/>
      <c r="T2219" s="6"/>
      <c r="U2219" s="6"/>
      <c r="V2219" s="6"/>
      <c r="W2219" s="6"/>
      <c r="X2219" s="6"/>
      <c r="Y2219" s="6"/>
      <c r="Z2219"/>
    </row>
    <row r="2220" spans="1:26">
      <c r="A2220" s="1"/>
      <c r="P2220" s="6"/>
      <c r="Q2220" s="6"/>
      <c r="R2220" s="6"/>
      <c r="T2220" s="6"/>
      <c r="U2220" s="6"/>
      <c r="V2220" s="6"/>
      <c r="W2220" s="6"/>
      <c r="X2220" s="6"/>
      <c r="Y2220" s="6"/>
      <c r="Z2220"/>
    </row>
    <row r="2221" spans="1:26">
      <c r="A2221" s="1"/>
      <c r="P2221" s="6"/>
      <c r="Q2221" s="6"/>
      <c r="R2221" s="6"/>
      <c r="T2221" s="6"/>
      <c r="U2221" s="6"/>
      <c r="V2221" s="6"/>
      <c r="W2221" s="6"/>
      <c r="X2221" s="6"/>
      <c r="Y2221" s="6"/>
      <c r="Z2221"/>
    </row>
    <row r="2222" spans="1:26">
      <c r="A2222" s="1"/>
      <c r="P2222" s="6"/>
      <c r="Q2222" s="6"/>
      <c r="R2222" s="6"/>
      <c r="T2222" s="6"/>
      <c r="U2222" s="6"/>
      <c r="V2222" s="6"/>
      <c r="W2222" s="6"/>
      <c r="X2222" s="6"/>
      <c r="Y2222" s="6"/>
      <c r="Z2222"/>
    </row>
    <row r="2223" spans="1:26">
      <c r="A2223" s="1"/>
      <c r="P2223" s="6"/>
      <c r="Q2223" s="6"/>
      <c r="R2223" s="6"/>
      <c r="T2223" s="6"/>
      <c r="U2223" s="6"/>
      <c r="V2223" s="6"/>
      <c r="W2223" s="6"/>
      <c r="X2223" s="6"/>
      <c r="Y2223" s="6"/>
      <c r="Z2223"/>
    </row>
    <row r="2224" spans="1:26">
      <c r="A2224" s="1"/>
      <c r="P2224" s="6"/>
      <c r="Q2224" s="6"/>
      <c r="R2224" s="6"/>
      <c r="T2224" s="6"/>
      <c r="U2224" s="6"/>
      <c r="V2224" s="6"/>
      <c r="W2224" s="6"/>
      <c r="X2224" s="6"/>
      <c r="Y2224" s="6"/>
      <c r="Z2224"/>
    </row>
    <row r="2225" spans="1:26">
      <c r="A2225" s="1"/>
      <c r="P2225" s="6"/>
      <c r="Q2225" s="6"/>
      <c r="R2225" s="6"/>
      <c r="T2225" s="6"/>
      <c r="U2225" s="6"/>
      <c r="V2225" s="6"/>
      <c r="W2225" s="6"/>
      <c r="X2225" s="6"/>
      <c r="Y2225" s="6"/>
      <c r="Z2225"/>
    </row>
    <row r="2226" spans="1:26">
      <c r="A2226" s="1"/>
      <c r="P2226" s="6"/>
      <c r="Q2226" s="6"/>
      <c r="R2226" s="6"/>
      <c r="T2226" s="6"/>
      <c r="U2226" s="6"/>
      <c r="V2226" s="6"/>
      <c r="W2226" s="6"/>
      <c r="X2226" s="6"/>
      <c r="Y2226" s="6"/>
      <c r="Z2226"/>
    </row>
    <row r="2227" spans="1:26">
      <c r="A2227" s="1"/>
      <c r="P2227" s="6"/>
      <c r="Q2227" s="6"/>
      <c r="R2227" s="6"/>
      <c r="T2227" s="6"/>
      <c r="U2227" s="6"/>
      <c r="V2227" s="6"/>
      <c r="W2227" s="6"/>
      <c r="X2227" s="6"/>
      <c r="Y2227" s="6"/>
      <c r="Z2227"/>
    </row>
    <row r="2228" spans="1:26">
      <c r="A2228" s="1"/>
      <c r="P2228" s="6"/>
      <c r="Q2228" s="6"/>
      <c r="R2228" s="6"/>
      <c r="T2228" s="6"/>
      <c r="U2228" s="6"/>
      <c r="V2228" s="6"/>
      <c r="W2228" s="6"/>
      <c r="X2228" s="6"/>
      <c r="Y2228" s="6"/>
      <c r="Z2228"/>
    </row>
    <row r="2229" spans="1:26">
      <c r="A2229" s="1"/>
      <c r="P2229" s="6"/>
      <c r="Q2229" s="6"/>
      <c r="R2229" s="6"/>
      <c r="T2229" s="6"/>
      <c r="U2229" s="6"/>
      <c r="V2229" s="6"/>
      <c r="W2229" s="6"/>
      <c r="X2229" s="6"/>
      <c r="Y2229" s="6"/>
      <c r="Z2229"/>
    </row>
    <row r="2230" spans="1:26">
      <c r="A2230" s="1"/>
      <c r="P2230" s="6"/>
      <c r="Q2230" s="6"/>
      <c r="R2230" s="6"/>
      <c r="T2230" s="6"/>
      <c r="U2230" s="6"/>
      <c r="V2230" s="6"/>
      <c r="W2230" s="6"/>
      <c r="X2230" s="6"/>
      <c r="Y2230" s="6"/>
      <c r="Z2230"/>
    </row>
    <row r="2231" spans="1:26">
      <c r="A2231" s="1"/>
      <c r="P2231" s="6"/>
      <c r="Q2231" s="6"/>
      <c r="R2231" s="6"/>
      <c r="T2231" s="6"/>
      <c r="U2231" s="6"/>
      <c r="V2231" s="6"/>
      <c r="W2231" s="6"/>
      <c r="X2231" s="6"/>
      <c r="Y2231" s="6"/>
      <c r="Z2231"/>
    </row>
    <row r="2232" spans="1:26">
      <c r="A2232" s="1"/>
      <c r="P2232" s="6"/>
      <c r="Q2232" s="6"/>
      <c r="R2232" s="6"/>
      <c r="T2232" s="6"/>
      <c r="U2232" s="6"/>
      <c r="V2232" s="6"/>
      <c r="W2232" s="6"/>
      <c r="X2232" s="6"/>
      <c r="Y2232" s="6"/>
      <c r="Z2232"/>
    </row>
    <row r="2233" spans="1:26">
      <c r="A2233" s="1"/>
      <c r="P2233" s="6"/>
      <c r="Q2233" s="6"/>
      <c r="R2233" s="6"/>
      <c r="T2233" s="6"/>
      <c r="U2233" s="6"/>
      <c r="V2233" s="6"/>
      <c r="W2233" s="6"/>
      <c r="X2233" s="6"/>
      <c r="Y2233" s="6"/>
      <c r="Z2233"/>
    </row>
    <row r="2234" spans="1:26">
      <c r="A2234" s="1"/>
      <c r="P2234" s="6"/>
      <c r="Q2234" s="6"/>
      <c r="R2234" s="6"/>
      <c r="T2234" s="6"/>
      <c r="U2234" s="6"/>
      <c r="V2234" s="6"/>
      <c r="W2234" s="6"/>
      <c r="X2234" s="6"/>
      <c r="Y2234" s="6"/>
      <c r="Z2234"/>
    </row>
    <row r="2235" spans="1:26">
      <c r="A2235" s="1"/>
      <c r="P2235" s="6"/>
      <c r="Q2235" s="6"/>
      <c r="R2235" s="6"/>
      <c r="T2235" s="6"/>
      <c r="U2235" s="6"/>
      <c r="V2235" s="6"/>
      <c r="W2235" s="6"/>
      <c r="X2235" s="6"/>
      <c r="Y2235" s="6"/>
      <c r="Z2235"/>
    </row>
    <row r="2236" spans="1:26">
      <c r="A2236" s="1"/>
      <c r="P2236" s="6"/>
      <c r="Q2236" s="6"/>
      <c r="R2236" s="6"/>
      <c r="T2236" s="6"/>
      <c r="U2236" s="6"/>
      <c r="V2236" s="6"/>
      <c r="W2236" s="6"/>
      <c r="X2236" s="6"/>
      <c r="Y2236" s="6"/>
      <c r="Z2236"/>
    </row>
    <row r="2237" spans="1:26">
      <c r="A2237" s="1"/>
      <c r="P2237" s="6"/>
      <c r="Q2237" s="6"/>
      <c r="R2237" s="6"/>
      <c r="T2237" s="6"/>
      <c r="U2237" s="6"/>
      <c r="V2237" s="6"/>
      <c r="W2237" s="6"/>
      <c r="X2237" s="6"/>
      <c r="Y2237" s="6"/>
      <c r="Z2237"/>
    </row>
    <row r="2238" spans="1:26">
      <c r="A2238" s="1"/>
      <c r="P2238" s="6"/>
      <c r="Q2238" s="6"/>
      <c r="R2238" s="6"/>
      <c r="T2238" s="6"/>
      <c r="U2238" s="6"/>
      <c r="V2238" s="6"/>
      <c r="W2238" s="6"/>
      <c r="X2238" s="6"/>
      <c r="Y2238" s="6"/>
      <c r="Z2238"/>
    </row>
    <row r="2239" spans="1:26">
      <c r="A2239" s="1"/>
      <c r="P2239" s="6"/>
      <c r="Q2239" s="6"/>
      <c r="R2239" s="6"/>
      <c r="T2239" s="6"/>
      <c r="U2239" s="6"/>
      <c r="V2239" s="6"/>
      <c r="W2239" s="6"/>
      <c r="X2239" s="6"/>
      <c r="Y2239" s="6"/>
      <c r="Z2239"/>
    </row>
    <row r="2240" spans="1:26">
      <c r="A2240" s="1"/>
      <c r="P2240" s="6"/>
      <c r="Q2240" s="6"/>
      <c r="R2240" s="6"/>
      <c r="T2240" s="6"/>
      <c r="U2240" s="6"/>
      <c r="V2240" s="6"/>
      <c r="W2240" s="6"/>
      <c r="X2240" s="6"/>
      <c r="Y2240" s="6"/>
      <c r="Z2240"/>
    </row>
    <row r="2241" spans="1:26">
      <c r="A2241" s="1"/>
      <c r="P2241" s="6"/>
      <c r="Q2241" s="6"/>
      <c r="R2241" s="6"/>
      <c r="T2241" s="6"/>
      <c r="U2241" s="6"/>
      <c r="V2241" s="6"/>
      <c r="W2241" s="6"/>
      <c r="X2241" s="6"/>
      <c r="Y2241" s="6"/>
      <c r="Z2241"/>
    </row>
    <row r="2242" spans="1:26">
      <c r="A2242" s="1"/>
      <c r="P2242" s="6"/>
      <c r="Q2242" s="6"/>
      <c r="R2242" s="6"/>
      <c r="T2242" s="6"/>
      <c r="U2242" s="6"/>
      <c r="V2242" s="6"/>
      <c r="W2242" s="6"/>
      <c r="X2242" s="6"/>
      <c r="Y2242" s="6"/>
      <c r="Z2242"/>
    </row>
    <row r="2243" spans="1:26">
      <c r="A2243" s="1"/>
      <c r="P2243" s="6"/>
      <c r="Q2243" s="6"/>
      <c r="R2243" s="6"/>
      <c r="T2243" s="6"/>
      <c r="U2243" s="6"/>
      <c r="V2243" s="6"/>
      <c r="W2243" s="6"/>
      <c r="X2243" s="6"/>
      <c r="Y2243" s="6"/>
      <c r="Z2243"/>
    </row>
    <row r="2244" spans="1:26">
      <c r="A2244" s="1"/>
      <c r="P2244" s="6"/>
      <c r="Q2244" s="6"/>
      <c r="R2244" s="6"/>
      <c r="T2244" s="6"/>
      <c r="U2244" s="6"/>
      <c r="V2244" s="6"/>
      <c r="W2244" s="6"/>
      <c r="X2244" s="6"/>
      <c r="Y2244" s="6"/>
      <c r="Z2244"/>
    </row>
    <row r="2245" spans="1:26">
      <c r="A2245" s="1"/>
      <c r="P2245" s="6"/>
      <c r="Q2245" s="6"/>
      <c r="R2245" s="6"/>
      <c r="T2245" s="6"/>
      <c r="U2245" s="6"/>
      <c r="V2245" s="6"/>
      <c r="W2245" s="6"/>
      <c r="X2245" s="6"/>
      <c r="Y2245" s="6"/>
      <c r="Z2245"/>
    </row>
    <row r="2246" spans="1:26">
      <c r="A2246" s="1"/>
      <c r="P2246" s="6"/>
      <c r="Q2246" s="6"/>
      <c r="R2246" s="6"/>
      <c r="T2246" s="6"/>
      <c r="U2246" s="6"/>
      <c r="V2246" s="6"/>
      <c r="W2246" s="6"/>
      <c r="X2246" s="6"/>
      <c r="Y2246" s="6"/>
      <c r="Z2246"/>
    </row>
    <row r="2247" spans="1:26">
      <c r="A2247" s="1"/>
      <c r="P2247" s="6"/>
      <c r="Q2247" s="6"/>
      <c r="R2247" s="6"/>
      <c r="T2247" s="6"/>
      <c r="U2247" s="6"/>
      <c r="V2247" s="6"/>
      <c r="W2247" s="6"/>
      <c r="X2247" s="6"/>
      <c r="Y2247" s="6"/>
      <c r="Z2247"/>
    </row>
    <row r="2248" spans="1:26">
      <c r="A2248" s="1"/>
      <c r="P2248" s="6"/>
      <c r="Q2248" s="6"/>
      <c r="R2248" s="6"/>
      <c r="T2248" s="6"/>
      <c r="U2248" s="6"/>
      <c r="V2248" s="6"/>
      <c r="W2248" s="6"/>
      <c r="X2248" s="6"/>
      <c r="Y2248" s="6"/>
      <c r="Z2248"/>
    </row>
    <row r="2249" spans="1:26">
      <c r="A2249" s="1"/>
      <c r="P2249" s="6"/>
      <c r="Q2249" s="6"/>
      <c r="R2249" s="6"/>
      <c r="T2249" s="6"/>
      <c r="U2249" s="6"/>
      <c r="V2249" s="6"/>
      <c r="W2249" s="6"/>
      <c r="X2249" s="6"/>
      <c r="Y2249" s="6"/>
      <c r="Z2249"/>
    </row>
    <row r="2250" spans="1:26">
      <c r="A2250" s="1"/>
      <c r="P2250" s="6"/>
      <c r="Q2250" s="6"/>
      <c r="R2250" s="6"/>
      <c r="T2250" s="6"/>
      <c r="U2250" s="6"/>
      <c r="V2250" s="6"/>
      <c r="W2250" s="6"/>
      <c r="X2250" s="6"/>
      <c r="Y2250" s="6"/>
      <c r="Z2250"/>
    </row>
    <row r="2251" spans="1:26">
      <c r="A2251" s="1"/>
      <c r="P2251" s="6"/>
      <c r="Q2251" s="6"/>
      <c r="R2251" s="6"/>
      <c r="T2251" s="6"/>
      <c r="U2251" s="6"/>
      <c r="V2251" s="6"/>
      <c r="W2251" s="6"/>
      <c r="X2251" s="6"/>
      <c r="Y2251" s="6"/>
      <c r="Z2251"/>
    </row>
    <row r="2252" spans="1:26">
      <c r="A2252" s="1"/>
      <c r="P2252" s="6"/>
      <c r="Q2252" s="6"/>
      <c r="R2252" s="6"/>
      <c r="T2252" s="6"/>
      <c r="U2252" s="6"/>
      <c r="V2252" s="6"/>
      <c r="W2252" s="6"/>
      <c r="X2252" s="6"/>
      <c r="Y2252" s="6"/>
      <c r="Z2252"/>
    </row>
    <row r="2253" spans="1:26">
      <c r="A2253" s="1"/>
      <c r="P2253" s="6"/>
      <c r="Q2253" s="6"/>
      <c r="R2253" s="6"/>
      <c r="T2253" s="6"/>
      <c r="U2253" s="6"/>
      <c r="V2253" s="6"/>
      <c r="W2253" s="6"/>
      <c r="X2253" s="6"/>
      <c r="Y2253" s="6"/>
      <c r="Z2253"/>
    </row>
    <row r="2254" spans="1:26">
      <c r="A2254" s="1"/>
      <c r="P2254" s="6"/>
      <c r="Q2254" s="6"/>
      <c r="R2254" s="6"/>
      <c r="T2254" s="6"/>
      <c r="U2254" s="6"/>
      <c r="V2254" s="6"/>
      <c r="W2254" s="6"/>
      <c r="X2254" s="6"/>
      <c r="Y2254" s="6"/>
      <c r="Z2254"/>
    </row>
    <row r="2255" spans="1:26">
      <c r="A2255" s="1"/>
      <c r="P2255" s="6"/>
      <c r="Q2255" s="6"/>
      <c r="R2255" s="6"/>
      <c r="T2255" s="6"/>
      <c r="U2255" s="6"/>
      <c r="V2255" s="6"/>
      <c r="W2255" s="6"/>
      <c r="X2255" s="6"/>
      <c r="Y2255" s="6"/>
      <c r="Z2255"/>
    </row>
    <row r="2256" spans="1:26">
      <c r="A2256" s="1"/>
      <c r="P2256" s="6"/>
      <c r="Q2256" s="6"/>
      <c r="R2256" s="6"/>
      <c r="T2256" s="6"/>
      <c r="U2256" s="6"/>
      <c r="V2256" s="6"/>
      <c r="W2256" s="6"/>
      <c r="X2256" s="6"/>
      <c r="Y2256" s="6"/>
      <c r="Z2256"/>
    </row>
    <row r="2257" spans="1:26">
      <c r="A2257" s="1"/>
      <c r="P2257" s="6"/>
      <c r="Q2257" s="6"/>
      <c r="R2257" s="6"/>
      <c r="T2257" s="6"/>
      <c r="U2257" s="6"/>
      <c r="V2257" s="6"/>
      <c r="W2257" s="6"/>
      <c r="X2257" s="6"/>
      <c r="Y2257" s="6"/>
      <c r="Z2257"/>
    </row>
    <row r="2258" spans="1:26">
      <c r="A2258" s="1"/>
      <c r="P2258" s="6"/>
      <c r="Q2258" s="6"/>
      <c r="R2258" s="6"/>
      <c r="T2258" s="6"/>
      <c r="U2258" s="6"/>
      <c r="V2258" s="6"/>
      <c r="W2258" s="6"/>
      <c r="X2258" s="6"/>
      <c r="Y2258" s="6"/>
      <c r="Z2258"/>
    </row>
    <row r="2259" spans="1:26">
      <c r="A2259" s="1"/>
      <c r="P2259" s="6"/>
      <c r="Q2259" s="6"/>
      <c r="R2259" s="6"/>
      <c r="T2259" s="6"/>
      <c r="U2259" s="6"/>
      <c r="V2259" s="6"/>
      <c r="W2259" s="6"/>
      <c r="X2259" s="6"/>
      <c r="Y2259" s="6"/>
      <c r="Z2259"/>
    </row>
    <row r="2260" spans="1:26">
      <c r="A2260" s="1"/>
      <c r="P2260" s="6"/>
      <c r="Q2260" s="6"/>
      <c r="R2260" s="6"/>
      <c r="T2260" s="6"/>
      <c r="U2260" s="6"/>
      <c r="V2260" s="6"/>
      <c r="W2260" s="6"/>
      <c r="X2260" s="6"/>
      <c r="Y2260" s="6"/>
      <c r="Z2260"/>
    </row>
    <row r="2261" spans="1:26">
      <c r="A2261" s="1"/>
      <c r="P2261" s="6"/>
      <c r="Q2261" s="6"/>
      <c r="R2261" s="6"/>
      <c r="T2261" s="6"/>
      <c r="U2261" s="6"/>
      <c r="V2261" s="6"/>
      <c r="W2261" s="6"/>
      <c r="X2261" s="6"/>
      <c r="Y2261" s="6"/>
      <c r="Z2261"/>
    </row>
    <row r="2262" spans="1:26">
      <c r="A2262" s="1"/>
      <c r="P2262" s="6"/>
      <c r="Q2262" s="6"/>
      <c r="R2262" s="6"/>
      <c r="T2262" s="6"/>
      <c r="U2262" s="6"/>
      <c r="V2262" s="6"/>
      <c r="W2262" s="6"/>
      <c r="X2262" s="6"/>
      <c r="Y2262" s="6"/>
      <c r="Z2262"/>
    </row>
    <row r="2263" spans="1:26">
      <c r="A2263" s="1"/>
      <c r="P2263" s="6"/>
      <c r="Q2263" s="6"/>
      <c r="R2263" s="6"/>
      <c r="T2263" s="6"/>
      <c r="U2263" s="6"/>
      <c r="V2263" s="6"/>
      <c r="W2263" s="6"/>
      <c r="X2263" s="6"/>
      <c r="Y2263" s="6"/>
      <c r="Z2263"/>
    </row>
    <row r="2264" spans="1:26">
      <c r="A2264" s="1"/>
      <c r="P2264" s="6"/>
      <c r="Q2264" s="6"/>
      <c r="R2264" s="6"/>
      <c r="T2264" s="6"/>
      <c r="U2264" s="6"/>
      <c r="V2264" s="6"/>
      <c r="W2264" s="6"/>
      <c r="X2264" s="6"/>
      <c r="Y2264" s="6"/>
      <c r="Z2264"/>
    </row>
    <row r="2265" spans="1:26">
      <c r="A2265" s="1"/>
      <c r="P2265" s="6"/>
      <c r="Q2265" s="6"/>
      <c r="R2265" s="6"/>
      <c r="T2265" s="6"/>
      <c r="U2265" s="6"/>
      <c r="V2265" s="6"/>
      <c r="W2265" s="6"/>
      <c r="X2265" s="6"/>
      <c r="Y2265" s="6"/>
      <c r="Z2265"/>
    </row>
    <row r="2266" spans="1:26">
      <c r="A2266" s="1"/>
      <c r="P2266" s="6"/>
      <c r="Q2266" s="6"/>
      <c r="R2266" s="6"/>
      <c r="T2266" s="6"/>
      <c r="U2266" s="6"/>
      <c r="V2266" s="6"/>
      <c r="W2266" s="6"/>
      <c r="X2266" s="6"/>
      <c r="Y2266" s="6"/>
      <c r="Z2266"/>
    </row>
    <row r="2267" spans="1:26">
      <c r="A2267" s="1"/>
      <c r="P2267" s="6"/>
      <c r="Q2267" s="6"/>
      <c r="R2267" s="6"/>
      <c r="T2267" s="6"/>
      <c r="U2267" s="6"/>
      <c r="V2267" s="6"/>
      <c r="W2267" s="6"/>
      <c r="X2267" s="6"/>
      <c r="Y2267" s="6"/>
      <c r="Z2267"/>
    </row>
    <row r="2268" spans="1:26">
      <c r="A2268" s="1"/>
      <c r="P2268" s="6"/>
      <c r="Q2268" s="6"/>
      <c r="R2268" s="6"/>
      <c r="T2268" s="6"/>
      <c r="U2268" s="6"/>
      <c r="V2268" s="6"/>
      <c r="W2268" s="6"/>
      <c r="X2268" s="6"/>
      <c r="Y2268" s="6"/>
      <c r="Z2268"/>
    </row>
    <row r="2269" spans="1:26">
      <c r="A2269" s="1"/>
      <c r="P2269" s="6"/>
      <c r="Q2269" s="6"/>
      <c r="R2269" s="6"/>
      <c r="T2269" s="6"/>
      <c r="U2269" s="6"/>
      <c r="V2269" s="6"/>
      <c r="W2269" s="6"/>
      <c r="X2269" s="6"/>
      <c r="Y2269" s="6"/>
      <c r="Z2269"/>
    </row>
    <row r="2270" spans="1:26">
      <c r="A2270" s="1"/>
      <c r="P2270" s="6"/>
      <c r="Q2270" s="6"/>
      <c r="R2270" s="6"/>
      <c r="T2270" s="6"/>
      <c r="U2270" s="6"/>
      <c r="V2270" s="6"/>
      <c r="W2270" s="6"/>
      <c r="X2270" s="6"/>
      <c r="Y2270" s="6"/>
      <c r="Z2270"/>
    </row>
    <row r="2271" spans="1:26">
      <c r="A2271" s="1"/>
      <c r="P2271" s="6"/>
      <c r="Q2271" s="6"/>
      <c r="R2271" s="6"/>
      <c r="T2271" s="6"/>
      <c r="U2271" s="6"/>
      <c r="V2271" s="6"/>
      <c r="W2271" s="6"/>
      <c r="X2271" s="6"/>
      <c r="Y2271" s="6"/>
      <c r="Z2271"/>
    </row>
    <row r="2272" spans="1:26">
      <c r="A2272" s="1"/>
      <c r="P2272" s="6"/>
      <c r="Q2272" s="6"/>
      <c r="R2272" s="6"/>
      <c r="T2272" s="6"/>
      <c r="U2272" s="6"/>
      <c r="V2272" s="6"/>
      <c r="W2272" s="6"/>
      <c r="X2272" s="6"/>
      <c r="Y2272" s="6"/>
      <c r="Z2272"/>
    </row>
    <row r="2273" spans="1:26">
      <c r="A2273" s="1"/>
      <c r="P2273" s="6"/>
      <c r="Q2273" s="6"/>
      <c r="R2273" s="6"/>
      <c r="T2273" s="6"/>
      <c r="U2273" s="6"/>
      <c r="V2273" s="6"/>
      <c r="W2273" s="6"/>
      <c r="X2273" s="6"/>
      <c r="Y2273" s="6"/>
      <c r="Z2273"/>
    </row>
    <row r="2274" spans="1:26">
      <c r="A2274" s="1"/>
      <c r="P2274" s="6"/>
      <c r="Q2274" s="6"/>
      <c r="R2274" s="6"/>
      <c r="T2274" s="6"/>
      <c r="U2274" s="6"/>
      <c r="V2274" s="6"/>
      <c r="W2274" s="6"/>
      <c r="X2274" s="6"/>
      <c r="Y2274" s="6"/>
      <c r="Z2274"/>
    </row>
    <row r="2275" spans="1:26">
      <c r="A2275" s="1"/>
      <c r="P2275" s="6"/>
      <c r="Q2275" s="6"/>
      <c r="R2275" s="6"/>
      <c r="T2275" s="6"/>
      <c r="U2275" s="6"/>
      <c r="V2275" s="6"/>
      <c r="W2275" s="6"/>
      <c r="X2275" s="6"/>
      <c r="Y2275" s="6"/>
      <c r="Z2275"/>
    </row>
    <row r="2276" spans="1:26">
      <c r="A2276" s="1"/>
      <c r="P2276" s="6"/>
      <c r="Q2276" s="6"/>
      <c r="R2276" s="6"/>
      <c r="T2276" s="6"/>
      <c r="U2276" s="6"/>
      <c r="V2276" s="6"/>
      <c r="W2276" s="6"/>
      <c r="X2276" s="6"/>
      <c r="Y2276" s="6"/>
      <c r="Z2276"/>
    </row>
    <row r="2277" spans="1:26">
      <c r="A2277" s="1"/>
      <c r="P2277" s="6"/>
      <c r="Q2277" s="6"/>
      <c r="R2277" s="6"/>
      <c r="T2277" s="6"/>
      <c r="U2277" s="6"/>
      <c r="V2277" s="6"/>
      <c r="W2277" s="6"/>
      <c r="X2277" s="6"/>
      <c r="Y2277" s="6"/>
      <c r="Z2277"/>
    </row>
    <row r="2278" spans="1:26">
      <c r="A2278" s="1"/>
      <c r="P2278" s="6"/>
      <c r="Q2278" s="6"/>
      <c r="R2278" s="6"/>
      <c r="T2278" s="6"/>
      <c r="U2278" s="6"/>
      <c r="V2278" s="6"/>
      <c r="W2278" s="6"/>
      <c r="X2278" s="6"/>
      <c r="Y2278" s="6"/>
      <c r="Z2278"/>
    </row>
    <row r="2279" spans="1:26">
      <c r="A2279" s="1"/>
      <c r="P2279" s="6"/>
      <c r="Q2279" s="6"/>
      <c r="R2279" s="6"/>
      <c r="T2279" s="6"/>
      <c r="U2279" s="6"/>
      <c r="V2279" s="6"/>
      <c r="W2279" s="6"/>
      <c r="X2279" s="6"/>
      <c r="Y2279" s="6"/>
      <c r="Z2279"/>
    </row>
    <row r="2280" spans="1:26">
      <c r="A2280" s="1"/>
      <c r="P2280" s="6"/>
      <c r="Q2280" s="6"/>
      <c r="R2280" s="6"/>
      <c r="T2280" s="6"/>
      <c r="U2280" s="6"/>
      <c r="V2280" s="6"/>
      <c r="W2280" s="6"/>
      <c r="X2280" s="6"/>
      <c r="Y2280" s="6"/>
      <c r="Z2280"/>
    </row>
    <row r="2281" spans="1:26">
      <c r="A2281" s="1"/>
      <c r="P2281" s="6"/>
      <c r="Q2281" s="6"/>
      <c r="R2281" s="6"/>
      <c r="T2281" s="6"/>
      <c r="U2281" s="6"/>
      <c r="V2281" s="6"/>
      <c r="W2281" s="6"/>
      <c r="X2281" s="6"/>
      <c r="Y2281" s="6"/>
      <c r="Z2281"/>
    </row>
    <row r="2282" spans="1:26">
      <c r="A2282" s="1"/>
      <c r="P2282" s="6"/>
      <c r="Q2282" s="6"/>
      <c r="R2282" s="6"/>
      <c r="T2282" s="6"/>
      <c r="U2282" s="6"/>
      <c r="V2282" s="6"/>
      <c r="W2282" s="6"/>
      <c r="X2282" s="6"/>
      <c r="Y2282" s="6"/>
      <c r="Z2282"/>
    </row>
    <row r="2283" spans="1:26">
      <c r="A2283" s="1"/>
      <c r="P2283" s="6"/>
      <c r="Q2283" s="6"/>
      <c r="R2283" s="6"/>
      <c r="T2283" s="6"/>
      <c r="U2283" s="6"/>
      <c r="V2283" s="6"/>
      <c r="W2283" s="6"/>
      <c r="X2283" s="6"/>
      <c r="Y2283" s="6"/>
      <c r="Z2283"/>
    </row>
    <row r="2284" spans="1:26">
      <c r="A2284" s="1"/>
      <c r="P2284" s="6"/>
      <c r="Q2284" s="6"/>
      <c r="R2284" s="6"/>
      <c r="T2284" s="6"/>
      <c r="U2284" s="6"/>
      <c r="V2284" s="6"/>
      <c r="W2284" s="6"/>
      <c r="X2284" s="6"/>
      <c r="Y2284" s="6"/>
      <c r="Z2284"/>
    </row>
    <row r="2285" spans="1:26">
      <c r="A2285" s="1"/>
      <c r="P2285" s="6"/>
      <c r="Q2285" s="6"/>
      <c r="R2285" s="6"/>
      <c r="T2285" s="6"/>
      <c r="U2285" s="6"/>
      <c r="V2285" s="6"/>
      <c r="W2285" s="6"/>
      <c r="X2285" s="6"/>
      <c r="Y2285" s="6"/>
      <c r="Z2285"/>
    </row>
    <row r="2286" spans="1:26">
      <c r="A2286" s="1"/>
      <c r="P2286" s="6"/>
      <c r="Q2286" s="6"/>
      <c r="R2286" s="6"/>
      <c r="T2286" s="6"/>
      <c r="U2286" s="6"/>
      <c r="V2286" s="6"/>
      <c r="W2286" s="6"/>
      <c r="X2286" s="6"/>
      <c r="Y2286" s="6"/>
      <c r="Z2286"/>
    </row>
    <row r="2287" spans="1:26">
      <c r="A2287" s="1"/>
      <c r="P2287" s="6"/>
      <c r="Q2287" s="6"/>
      <c r="R2287" s="6"/>
      <c r="T2287" s="6"/>
      <c r="U2287" s="6"/>
      <c r="V2287" s="6"/>
      <c r="W2287" s="6"/>
      <c r="X2287" s="6"/>
      <c r="Y2287" s="6"/>
      <c r="Z2287"/>
    </row>
    <row r="2288" spans="1:26">
      <c r="A2288" s="1"/>
      <c r="P2288" s="6"/>
      <c r="Q2288" s="6"/>
      <c r="R2288" s="6"/>
      <c r="T2288" s="6"/>
      <c r="U2288" s="6"/>
      <c r="V2288" s="6"/>
      <c r="W2288" s="6"/>
      <c r="X2288" s="6"/>
      <c r="Y2288" s="6"/>
      <c r="Z2288"/>
    </row>
    <row r="2289" spans="1:26">
      <c r="A2289" s="1"/>
      <c r="P2289" s="6"/>
      <c r="Q2289" s="6"/>
      <c r="R2289" s="6"/>
      <c r="T2289" s="6"/>
      <c r="U2289" s="6"/>
      <c r="V2289" s="6"/>
      <c r="W2289" s="6"/>
      <c r="X2289" s="6"/>
      <c r="Y2289" s="6"/>
      <c r="Z2289"/>
    </row>
    <row r="2290" spans="1:26">
      <c r="A2290" s="1"/>
      <c r="P2290" s="6"/>
      <c r="Q2290" s="6"/>
      <c r="R2290" s="6"/>
      <c r="T2290" s="6"/>
      <c r="U2290" s="6"/>
      <c r="V2290" s="6"/>
      <c r="W2290" s="6"/>
      <c r="X2290" s="6"/>
      <c r="Y2290" s="6"/>
      <c r="Z2290"/>
    </row>
    <row r="2291" spans="1:26">
      <c r="A2291" s="1"/>
      <c r="P2291" s="6"/>
      <c r="Q2291" s="6"/>
      <c r="R2291" s="6"/>
      <c r="T2291" s="6"/>
      <c r="U2291" s="6"/>
      <c r="V2291" s="6"/>
      <c r="W2291" s="6"/>
      <c r="X2291" s="6"/>
      <c r="Y2291" s="6"/>
      <c r="Z2291"/>
    </row>
    <row r="2292" spans="1:26">
      <c r="A2292" s="1"/>
      <c r="P2292" s="6"/>
      <c r="Q2292" s="6"/>
      <c r="R2292" s="6"/>
      <c r="T2292" s="6"/>
      <c r="U2292" s="6"/>
      <c r="V2292" s="6"/>
      <c r="W2292" s="6"/>
      <c r="X2292" s="6"/>
      <c r="Y2292" s="6"/>
      <c r="Z2292"/>
    </row>
    <row r="2293" spans="1:26">
      <c r="A2293" s="1"/>
      <c r="P2293" s="6"/>
      <c r="Q2293" s="6"/>
      <c r="R2293" s="6"/>
      <c r="T2293" s="6"/>
      <c r="U2293" s="6"/>
      <c r="V2293" s="6"/>
      <c r="W2293" s="6"/>
      <c r="X2293" s="6"/>
      <c r="Y2293" s="6"/>
      <c r="Z2293"/>
    </row>
    <row r="2294" spans="1:26">
      <c r="A2294" s="1"/>
      <c r="P2294" s="6"/>
      <c r="Q2294" s="6"/>
      <c r="R2294" s="6"/>
      <c r="T2294" s="6"/>
      <c r="U2294" s="6"/>
      <c r="V2294" s="6"/>
      <c r="W2294" s="6"/>
      <c r="X2294" s="6"/>
      <c r="Y2294" s="6"/>
      <c r="Z2294"/>
    </row>
    <row r="2295" spans="1:26">
      <c r="A2295" s="1"/>
      <c r="P2295" s="6"/>
      <c r="Q2295" s="6"/>
      <c r="R2295" s="6"/>
      <c r="T2295" s="6"/>
      <c r="U2295" s="6"/>
      <c r="V2295" s="6"/>
      <c r="W2295" s="6"/>
      <c r="X2295" s="6"/>
      <c r="Y2295" s="6"/>
      <c r="Z2295"/>
    </row>
    <row r="2296" spans="1:26">
      <c r="A2296" s="1"/>
      <c r="P2296" s="6"/>
      <c r="Q2296" s="6"/>
      <c r="R2296" s="6"/>
      <c r="T2296" s="6"/>
      <c r="U2296" s="6"/>
      <c r="V2296" s="6"/>
      <c r="W2296" s="6"/>
      <c r="X2296" s="6"/>
      <c r="Y2296" s="6"/>
      <c r="Z2296"/>
    </row>
    <row r="2297" spans="1:26">
      <c r="A2297" s="1"/>
      <c r="P2297" s="6"/>
      <c r="Q2297" s="6"/>
      <c r="R2297" s="6"/>
      <c r="T2297" s="6"/>
      <c r="U2297" s="6"/>
      <c r="V2297" s="6"/>
      <c r="W2297" s="6"/>
      <c r="X2297" s="6"/>
      <c r="Y2297" s="6"/>
      <c r="Z2297"/>
    </row>
    <row r="2298" spans="1:26">
      <c r="A2298" s="1"/>
      <c r="P2298" s="6"/>
      <c r="Q2298" s="6"/>
      <c r="R2298" s="6"/>
      <c r="T2298" s="6"/>
      <c r="U2298" s="6"/>
      <c r="V2298" s="6"/>
      <c r="W2298" s="6"/>
      <c r="X2298" s="6"/>
      <c r="Y2298" s="6"/>
      <c r="Z2298"/>
    </row>
    <row r="2299" spans="1:26">
      <c r="A2299" s="1"/>
      <c r="P2299" s="6"/>
      <c r="Q2299" s="6"/>
      <c r="R2299" s="6"/>
      <c r="T2299" s="6"/>
      <c r="U2299" s="6"/>
      <c r="V2299" s="6"/>
      <c r="W2299" s="6"/>
      <c r="X2299" s="6"/>
      <c r="Y2299" s="6"/>
      <c r="Z2299"/>
    </row>
    <row r="2300" spans="1:26">
      <c r="A2300" s="1"/>
      <c r="P2300" s="6"/>
      <c r="Q2300" s="6"/>
      <c r="R2300" s="6"/>
      <c r="T2300" s="6"/>
      <c r="U2300" s="6"/>
      <c r="V2300" s="6"/>
      <c r="W2300" s="6"/>
      <c r="X2300" s="6"/>
      <c r="Y2300" s="6"/>
      <c r="Z2300"/>
    </row>
    <row r="2301" spans="1:26">
      <c r="A2301" s="1"/>
      <c r="P2301" s="6"/>
      <c r="Q2301" s="6"/>
      <c r="R2301" s="6"/>
      <c r="T2301" s="6"/>
      <c r="U2301" s="6"/>
      <c r="V2301" s="6"/>
      <c r="W2301" s="6"/>
      <c r="X2301" s="6"/>
      <c r="Y2301" s="6"/>
      <c r="Z2301"/>
    </row>
    <row r="2302" spans="1:26">
      <c r="A2302" s="1"/>
      <c r="P2302" s="6"/>
      <c r="Q2302" s="6"/>
      <c r="R2302" s="6"/>
      <c r="T2302" s="6"/>
      <c r="U2302" s="6"/>
      <c r="V2302" s="6"/>
      <c r="W2302" s="6"/>
      <c r="X2302" s="6"/>
      <c r="Y2302" s="6"/>
      <c r="Z2302"/>
    </row>
    <row r="2303" spans="1:26">
      <c r="A2303" s="1"/>
      <c r="P2303" s="6"/>
      <c r="Q2303" s="6"/>
      <c r="R2303" s="6"/>
      <c r="T2303" s="6"/>
      <c r="U2303" s="6"/>
      <c r="V2303" s="6"/>
      <c r="W2303" s="6"/>
      <c r="X2303" s="6"/>
      <c r="Y2303" s="6"/>
      <c r="Z2303"/>
    </row>
    <row r="2304" spans="1:26">
      <c r="A2304" s="1"/>
      <c r="P2304" s="6"/>
      <c r="Q2304" s="6"/>
      <c r="R2304" s="6"/>
      <c r="T2304" s="6"/>
      <c r="U2304" s="6"/>
      <c r="V2304" s="6"/>
      <c r="W2304" s="6"/>
      <c r="X2304" s="6"/>
      <c r="Y2304" s="6"/>
      <c r="Z2304"/>
    </row>
    <row r="2305" spans="1:26">
      <c r="A2305" s="1"/>
      <c r="P2305" s="6"/>
      <c r="Q2305" s="6"/>
      <c r="R2305" s="6"/>
      <c r="T2305" s="6"/>
      <c r="U2305" s="6"/>
      <c r="V2305" s="6"/>
      <c r="W2305" s="6"/>
      <c r="X2305" s="6"/>
      <c r="Y2305" s="6"/>
      <c r="Z2305"/>
    </row>
    <row r="2306" spans="1:26">
      <c r="A2306" s="1"/>
      <c r="P2306" s="6"/>
      <c r="Q2306" s="6"/>
      <c r="R2306" s="6"/>
      <c r="T2306" s="6"/>
      <c r="U2306" s="6"/>
      <c r="V2306" s="6"/>
      <c r="W2306" s="6"/>
      <c r="X2306" s="6"/>
      <c r="Y2306" s="6"/>
      <c r="Z2306"/>
    </row>
    <row r="2307" spans="1:26">
      <c r="A2307" s="1"/>
      <c r="P2307" s="6"/>
      <c r="Q2307" s="6"/>
      <c r="R2307" s="6"/>
      <c r="T2307" s="6"/>
      <c r="U2307" s="6"/>
      <c r="V2307" s="6"/>
      <c r="W2307" s="6"/>
      <c r="X2307" s="6"/>
      <c r="Y2307" s="6"/>
      <c r="Z2307"/>
    </row>
    <row r="2308" spans="1:26">
      <c r="A2308" s="1"/>
      <c r="P2308" s="6"/>
      <c r="Q2308" s="6"/>
      <c r="R2308" s="6"/>
      <c r="T2308" s="6"/>
      <c r="U2308" s="6"/>
      <c r="V2308" s="6"/>
      <c r="W2308" s="6"/>
      <c r="X2308" s="6"/>
      <c r="Y2308" s="6"/>
      <c r="Z2308"/>
    </row>
    <row r="2309" spans="1:26">
      <c r="A2309" s="1"/>
      <c r="P2309" s="6"/>
      <c r="Q2309" s="6"/>
      <c r="R2309" s="6"/>
      <c r="T2309" s="6"/>
      <c r="U2309" s="6"/>
      <c r="V2309" s="6"/>
      <c r="W2309" s="6"/>
      <c r="X2309" s="6"/>
      <c r="Y2309" s="6"/>
      <c r="Z2309"/>
    </row>
    <row r="2310" spans="1:26">
      <c r="A2310" s="1"/>
      <c r="P2310" s="6"/>
      <c r="Q2310" s="6"/>
      <c r="R2310" s="6"/>
      <c r="T2310" s="6"/>
      <c r="U2310" s="6"/>
      <c r="V2310" s="6"/>
      <c r="W2310" s="6"/>
      <c r="X2310" s="6"/>
      <c r="Y2310" s="6"/>
      <c r="Z2310"/>
    </row>
    <row r="2311" spans="1:26">
      <c r="A2311" s="1"/>
      <c r="P2311" s="6"/>
      <c r="Q2311" s="6"/>
      <c r="R2311" s="6"/>
      <c r="T2311" s="6"/>
      <c r="U2311" s="6"/>
      <c r="V2311" s="6"/>
      <c r="W2311" s="6"/>
      <c r="X2311" s="6"/>
      <c r="Y2311" s="6"/>
      <c r="Z2311"/>
    </row>
    <row r="2312" spans="1:26">
      <c r="A2312" s="1"/>
      <c r="P2312" s="6"/>
      <c r="Q2312" s="6"/>
      <c r="R2312" s="6"/>
      <c r="T2312" s="6"/>
      <c r="U2312" s="6"/>
      <c r="V2312" s="6"/>
      <c r="W2312" s="6"/>
      <c r="X2312" s="6"/>
      <c r="Y2312" s="6"/>
      <c r="Z2312"/>
    </row>
    <row r="2313" spans="1:26">
      <c r="A2313" s="1"/>
      <c r="P2313" s="6"/>
      <c r="Q2313" s="6"/>
      <c r="R2313" s="6"/>
      <c r="T2313" s="6"/>
      <c r="U2313" s="6"/>
      <c r="V2313" s="6"/>
      <c r="W2313" s="6"/>
      <c r="X2313" s="6"/>
      <c r="Y2313" s="6"/>
      <c r="Z2313"/>
    </row>
    <row r="2314" spans="1:26">
      <c r="A2314" s="1"/>
      <c r="P2314" s="6"/>
      <c r="Q2314" s="6"/>
      <c r="R2314" s="6"/>
      <c r="T2314" s="6"/>
      <c r="U2314" s="6"/>
      <c r="V2314" s="6"/>
      <c r="W2314" s="6"/>
      <c r="X2314" s="6"/>
      <c r="Y2314" s="6"/>
      <c r="Z2314"/>
    </row>
    <row r="2315" spans="1:26">
      <c r="A2315" s="1"/>
      <c r="P2315" s="6"/>
      <c r="Q2315" s="6"/>
      <c r="R2315" s="6"/>
      <c r="T2315" s="6"/>
      <c r="U2315" s="6"/>
      <c r="V2315" s="6"/>
      <c r="W2315" s="6"/>
      <c r="X2315" s="6"/>
      <c r="Y2315" s="6"/>
      <c r="Z2315"/>
    </row>
    <row r="2316" spans="1:26">
      <c r="A2316" s="1"/>
      <c r="P2316" s="6"/>
      <c r="Q2316" s="6"/>
      <c r="R2316" s="6"/>
      <c r="T2316" s="6"/>
      <c r="U2316" s="6"/>
      <c r="V2316" s="6"/>
      <c r="W2316" s="6"/>
      <c r="X2316" s="6"/>
      <c r="Y2316" s="6"/>
      <c r="Z2316"/>
    </row>
    <row r="2317" spans="1:26">
      <c r="A2317" s="1"/>
      <c r="P2317" s="6"/>
      <c r="Q2317" s="6"/>
      <c r="R2317" s="6"/>
      <c r="T2317" s="6"/>
      <c r="U2317" s="6"/>
      <c r="V2317" s="6"/>
      <c r="W2317" s="6"/>
      <c r="X2317" s="6"/>
      <c r="Y2317" s="6"/>
      <c r="Z2317"/>
    </row>
    <row r="2318" spans="1:26">
      <c r="A2318" s="1"/>
      <c r="P2318" s="6"/>
      <c r="Q2318" s="6"/>
      <c r="R2318" s="6"/>
      <c r="T2318" s="6"/>
      <c r="U2318" s="6"/>
      <c r="V2318" s="6"/>
      <c r="W2318" s="6"/>
      <c r="X2318" s="6"/>
      <c r="Y2318" s="6"/>
      <c r="Z2318"/>
    </row>
    <row r="2319" spans="1:26">
      <c r="A2319" s="1"/>
      <c r="P2319" s="6"/>
      <c r="Q2319" s="6"/>
      <c r="R2319" s="6"/>
      <c r="T2319" s="6"/>
      <c r="U2319" s="6"/>
      <c r="V2319" s="6"/>
      <c r="W2319" s="6"/>
      <c r="X2319" s="6"/>
      <c r="Y2319" s="6"/>
      <c r="Z2319"/>
    </row>
    <row r="2320" spans="1:26">
      <c r="A2320" s="1"/>
      <c r="P2320" s="6"/>
      <c r="Q2320" s="6"/>
      <c r="R2320" s="6"/>
      <c r="T2320" s="6"/>
      <c r="U2320" s="6"/>
      <c r="V2320" s="6"/>
      <c r="W2320" s="6"/>
      <c r="X2320" s="6"/>
      <c r="Y2320" s="6"/>
      <c r="Z2320"/>
    </row>
    <row r="2321" spans="1:26">
      <c r="A2321" s="1"/>
      <c r="P2321" s="6"/>
      <c r="Q2321" s="6"/>
      <c r="R2321" s="6"/>
      <c r="T2321" s="6"/>
      <c r="U2321" s="6"/>
      <c r="V2321" s="6"/>
      <c r="W2321" s="6"/>
      <c r="X2321" s="6"/>
      <c r="Y2321" s="6"/>
      <c r="Z2321"/>
    </row>
    <row r="2322" spans="1:26">
      <c r="A2322" s="1"/>
      <c r="P2322" s="6"/>
      <c r="Q2322" s="6"/>
      <c r="R2322" s="6"/>
      <c r="T2322" s="6"/>
      <c r="U2322" s="6"/>
      <c r="V2322" s="6"/>
      <c r="W2322" s="6"/>
      <c r="X2322" s="6"/>
      <c r="Y2322" s="6"/>
      <c r="Z2322"/>
    </row>
    <row r="2323" spans="1:26">
      <c r="A2323" s="1"/>
      <c r="P2323" s="6"/>
      <c r="Q2323" s="6"/>
      <c r="R2323" s="6"/>
      <c r="T2323" s="6"/>
      <c r="U2323" s="6"/>
      <c r="V2323" s="6"/>
      <c r="W2323" s="6"/>
      <c r="X2323" s="6"/>
      <c r="Y2323" s="6"/>
      <c r="Z2323"/>
    </row>
    <row r="2324" spans="1:26">
      <c r="A2324" s="1"/>
      <c r="P2324" s="6"/>
      <c r="Q2324" s="6"/>
      <c r="R2324" s="6"/>
      <c r="T2324" s="6"/>
      <c r="U2324" s="6"/>
      <c r="V2324" s="6"/>
      <c r="W2324" s="6"/>
      <c r="X2324" s="6"/>
      <c r="Y2324" s="6"/>
      <c r="Z2324"/>
    </row>
    <row r="2325" spans="1:26">
      <c r="A2325" s="1"/>
      <c r="P2325" s="6"/>
      <c r="Q2325" s="6"/>
      <c r="R2325" s="6"/>
      <c r="T2325" s="6"/>
      <c r="U2325" s="6"/>
      <c r="V2325" s="6"/>
      <c r="W2325" s="6"/>
      <c r="X2325" s="6"/>
      <c r="Y2325" s="6"/>
      <c r="Z2325"/>
    </row>
    <row r="2326" spans="1:26">
      <c r="A2326" s="1"/>
      <c r="P2326" s="6"/>
      <c r="Q2326" s="6"/>
      <c r="R2326" s="6"/>
      <c r="T2326" s="6"/>
      <c r="U2326" s="6"/>
      <c r="V2326" s="6"/>
      <c r="W2326" s="6"/>
      <c r="X2326" s="6"/>
      <c r="Y2326" s="6"/>
      <c r="Z2326"/>
    </row>
    <row r="2327" spans="1:26">
      <c r="A2327" s="1"/>
      <c r="P2327" s="6"/>
      <c r="Q2327" s="6"/>
      <c r="R2327" s="6"/>
      <c r="T2327" s="6"/>
      <c r="U2327" s="6"/>
      <c r="V2327" s="6"/>
      <c r="W2327" s="6"/>
      <c r="X2327" s="6"/>
      <c r="Y2327" s="6"/>
      <c r="Z2327"/>
    </row>
    <row r="2328" spans="1:26">
      <c r="A2328" s="1"/>
      <c r="P2328" s="6"/>
      <c r="Q2328" s="6"/>
      <c r="R2328" s="6"/>
      <c r="T2328" s="6"/>
      <c r="U2328" s="6"/>
      <c r="V2328" s="6"/>
      <c r="W2328" s="6"/>
      <c r="X2328" s="6"/>
      <c r="Y2328" s="6"/>
      <c r="Z2328"/>
    </row>
    <row r="2329" spans="1:26">
      <c r="A2329" s="1"/>
      <c r="P2329" s="6"/>
      <c r="Q2329" s="6"/>
      <c r="R2329" s="6"/>
      <c r="T2329" s="6"/>
      <c r="U2329" s="6"/>
      <c r="V2329" s="6"/>
      <c r="W2329" s="6"/>
      <c r="X2329" s="6"/>
      <c r="Y2329" s="6"/>
      <c r="Z2329"/>
    </row>
    <row r="2330" spans="1:26">
      <c r="A2330" s="1"/>
      <c r="P2330" s="6"/>
      <c r="Q2330" s="6"/>
      <c r="R2330" s="6"/>
      <c r="T2330" s="6"/>
      <c r="U2330" s="6"/>
      <c r="V2330" s="6"/>
      <c r="W2330" s="6"/>
      <c r="X2330" s="6"/>
      <c r="Y2330" s="6"/>
      <c r="Z2330"/>
    </row>
    <row r="2331" spans="1:26">
      <c r="A2331" s="1"/>
      <c r="P2331" s="6"/>
      <c r="Q2331" s="6"/>
      <c r="R2331" s="6"/>
      <c r="T2331" s="6"/>
      <c r="U2331" s="6"/>
      <c r="V2331" s="6"/>
      <c r="W2331" s="6"/>
      <c r="X2331" s="6"/>
      <c r="Y2331" s="6"/>
      <c r="Z2331"/>
    </row>
    <row r="2332" spans="1:26">
      <c r="A2332" s="1"/>
      <c r="P2332" s="6"/>
      <c r="Q2332" s="6"/>
      <c r="R2332" s="6"/>
      <c r="T2332" s="6"/>
      <c r="U2332" s="6"/>
      <c r="V2332" s="6"/>
      <c r="W2332" s="6"/>
      <c r="X2332" s="6"/>
      <c r="Y2332" s="6"/>
      <c r="Z2332"/>
    </row>
    <row r="2333" spans="1:26">
      <c r="A2333" s="1"/>
      <c r="P2333" s="6"/>
      <c r="Q2333" s="6"/>
      <c r="R2333" s="6"/>
      <c r="T2333" s="6"/>
      <c r="U2333" s="6"/>
      <c r="V2333" s="6"/>
      <c r="W2333" s="6"/>
      <c r="X2333" s="6"/>
      <c r="Y2333" s="6"/>
      <c r="Z2333"/>
    </row>
    <row r="2334" spans="1:26">
      <c r="A2334" s="1"/>
      <c r="P2334" s="6"/>
      <c r="Q2334" s="6"/>
      <c r="R2334" s="6"/>
      <c r="T2334" s="6"/>
      <c r="U2334" s="6"/>
      <c r="V2334" s="6"/>
      <c r="W2334" s="6"/>
      <c r="X2334" s="6"/>
      <c r="Y2334" s="6"/>
      <c r="Z2334"/>
    </row>
    <row r="2335" spans="1:26">
      <c r="A2335" s="1"/>
      <c r="P2335" s="6"/>
      <c r="Q2335" s="6"/>
      <c r="R2335" s="6"/>
      <c r="T2335" s="6"/>
      <c r="U2335" s="6"/>
      <c r="V2335" s="6"/>
      <c r="W2335" s="6"/>
      <c r="X2335" s="6"/>
      <c r="Y2335" s="6"/>
      <c r="Z2335"/>
    </row>
    <row r="2336" spans="1:26">
      <c r="A2336" s="1"/>
      <c r="P2336" s="6"/>
      <c r="Q2336" s="6"/>
      <c r="R2336" s="6"/>
      <c r="T2336" s="6"/>
      <c r="U2336" s="6"/>
      <c r="V2336" s="6"/>
      <c r="W2336" s="6"/>
      <c r="X2336" s="6"/>
      <c r="Y2336" s="6"/>
      <c r="Z2336"/>
    </row>
    <row r="2337" spans="1:26">
      <c r="A2337" s="1"/>
      <c r="P2337" s="6"/>
      <c r="Q2337" s="6"/>
      <c r="R2337" s="6"/>
      <c r="T2337" s="6"/>
      <c r="U2337" s="6"/>
      <c r="V2337" s="6"/>
      <c r="W2337" s="6"/>
      <c r="X2337" s="6"/>
      <c r="Y2337" s="6"/>
      <c r="Z2337"/>
    </row>
    <row r="2338" spans="1:26">
      <c r="A2338" s="1"/>
      <c r="P2338" s="6"/>
      <c r="Q2338" s="6"/>
      <c r="R2338" s="6"/>
      <c r="T2338" s="6"/>
      <c r="U2338" s="6"/>
      <c r="V2338" s="6"/>
      <c r="W2338" s="6"/>
      <c r="X2338" s="6"/>
      <c r="Y2338" s="6"/>
      <c r="Z2338"/>
    </row>
    <row r="2339" spans="1:26">
      <c r="A2339" s="1"/>
      <c r="P2339" s="6"/>
      <c r="Q2339" s="6"/>
      <c r="R2339" s="6"/>
      <c r="T2339" s="6"/>
      <c r="U2339" s="6"/>
      <c r="V2339" s="6"/>
      <c r="W2339" s="6"/>
      <c r="X2339" s="6"/>
      <c r="Y2339" s="6"/>
      <c r="Z2339"/>
    </row>
    <row r="2340" spans="1:26">
      <c r="A2340" s="1"/>
      <c r="P2340" s="6"/>
      <c r="Q2340" s="6"/>
      <c r="R2340" s="6"/>
      <c r="T2340" s="6"/>
      <c r="U2340" s="6"/>
      <c r="V2340" s="6"/>
      <c r="W2340" s="6"/>
      <c r="X2340" s="6"/>
      <c r="Y2340" s="6"/>
      <c r="Z2340"/>
    </row>
    <row r="2341" spans="1:26">
      <c r="A2341" s="1"/>
      <c r="P2341" s="6"/>
      <c r="Q2341" s="6"/>
      <c r="R2341" s="6"/>
      <c r="T2341" s="6"/>
      <c r="U2341" s="6"/>
      <c r="V2341" s="6"/>
      <c r="W2341" s="6"/>
      <c r="X2341" s="6"/>
      <c r="Y2341" s="6"/>
      <c r="Z2341"/>
    </row>
    <row r="2342" spans="1:26">
      <c r="A2342" s="1"/>
      <c r="P2342" s="6"/>
      <c r="Q2342" s="6"/>
      <c r="R2342" s="6"/>
      <c r="T2342" s="6"/>
      <c r="U2342" s="6"/>
      <c r="V2342" s="6"/>
      <c r="W2342" s="6"/>
      <c r="X2342" s="6"/>
      <c r="Y2342" s="6"/>
      <c r="Z2342"/>
    </row>
    <row r="2343" spans="1:26">
      <c r="A2343" s="1"/>
      <c r="P2343" s="6"/>
      <c r="Q2343" s="6"/>
      <c r="R2343" s="6"/>
      <c r="T2343" s="6"/>
      <c r="U2343" s="6"/>
      <c r="V2343" s="6"/>
      <c r="W2343" s="6"/>
      <c r="X2343" s="6"/>
      <c r="Y2343" s="6"/>
      <c r="Z2343"/>
    </row>
    <row r="2344" spans="1:26">
      <c r="A2344" s="1"/>
      <c r="P2344" s="6"/>
      <c r="Q2344" s="6"/>
      <c r="R2344" s="6"/>
      <c r="T2344" s="6"/>
      <c r="U2344" s="6"/>
      <c r="V2344" s="6"/>
      <c r="W2344" s="6"/>
      <c r="X2344" s="6"/>
      <c r="Y2344" s="6"/>
      <c r="Z2344"/>
    </row>
    <row r="2345" spans="1:26">
      <c r="A2345" s="1"/>
      <c r="P2345" s="6"/>
      <c r="Q2345" s="6"/>
      <c r="R2345" s="6"/>
      <c r="T2345" s="6"/>
      <c r="U2345" s="6"/>
      <c r="V2345" s="6"/>
      <c r="W2345" s="6"/>
      <c r="X2345" s="6"/>
      <c r="Y2345" s="6"/>
      <c r="Z2345"/>
    </row>
    <row r="2346" spans="1:26">
      <c r="A2346" s="1"/>
      <c r="P2346" s="6"/>
      <c r="Q2346" s="6"/>
      <c r="R2346" s="6"/>
      <c r="T2346" s="6"/>
      <c r="U2346" s="6"/>
      <c r="V2346" s="6"/>
      <c r="W2346" s="6"/>
      <c r="X2346" s="6"/>
      <c r="Y2346" s="6"/>
      <c r="Z2346"/>
    </row>
    <row r="2347" spans="1:26">
      <c r="A2347" s="1"/>
      <c r="P2347" s="6"/>
      <c r="Q2347" s="6"/>
      <c r="R2347" s="6"/>
      <c r="T2347" s="6"/>
      <c r="U2347" s="6"/>
      <c r="V2347" s="6"/>
      <c r="W2347" s="6"/>
      <c r="X2347" s="6"/>
      <c r="Y2347" s="6"/>
      <c r="Z2347"/>
    </row>
    <row r="2348" spans="1:26">
      <c r="A2348" s="1"/>
      <c r="P2348" s="6"/>
      <c r="Q2348" s="6"/>
      <c r="R2348" s="6"/>
      <c r="T2348" s="6"/>
      <c r="U2348" s="6"/>
      <c r="V2348" s="6"/>
      <c r="W2348" s="6"/>
      <c r="X2348" s="6"/>
      <c r="Y2348" s="6"/>
      <c r="Z2348"/>
    </row>
    <row r="2349" spans="1:26">
      <c r="A2349" s="1"/>
      <c r="P2349" s="6"/>
      <c r="Q2349" s="6"/>
      <c r="R2349" s="6"/>
      <c r="T2349" s="6"/>
      <c r="U2349" s="6"/>
      <c r="V2349" s="6"/>
      <c r="W2349" s="6"/>
      <c r="X2349" s="6"/>
      <c r="Y2349" s="6"/>
      <c r="Z2349"/>
    </row>
    <row r="2350" spans="1:26">
      <c r="A2350" s="1"/>
      <c r="P2350" s="6"/>
      <c r="Q2350" s="6"/>
      <c r="R2350" s="6"/>
      <c r="T2350" s="6"/>
      <c r="U2350" s="6"/>
      <c r="V2350" s="6"/>
      <c r="W2350" s="6"/>
      <c r="X2350" s="6"/>
      <c r="Y2350" s="6"/>
      <c r="Z2350"/>
    </row>
    <row r="2351" spans="1:26">
      <c r="A2351" s="1"/>
      <c r="P2351" s="6"/>
      <c r="Q2351" s="6"/>
      <c r="R2351" s="6"/>
      <c r="T2351" s="6"/>
      <c r="U2351" s="6"/>
      <c r="V2351" s="6"/>
      <c r="W2351" s="6"/>
      <c r="X2351" s="6"/>
      <c r="Y2351" s="6"/>
      <c r="Z2351"/>
    </row>
    <row r="2352" spans="1:26">
      <c r="A2352" s="1"/>
      <c r="P2352" s="6"/>
      <c r="Q2352" s="6"/>
      <c r="R2352" s="6"/>
      <c r="T2352" s="6"/>
      <c r="U2352" s="6"/>
      <c r="V2352" s="6"/>
      <c r="W2352" s="6"/>
      <c r="X2352" s="6"/>
      <c r="Y2352" s="6"/>
      <c r="Z2352"/>
    </row>
    <row r="2353" spans="1:26">
      <c r="A2353" s="1"/>
      <c r="P2353" s="6"/>
      <c r="Q2353" s="6"/>
      <c r="R2353" s="6"/>
      <c r="T2353" s="6"/>
      <c r="U2353" s="6"/>
      <c r="V2353" s="6"/>
      <c r="W2353" s="6"/>
      <c r="X2353" s="6"/>
      <c r="Y2353" s="6"/>
      <c r="Z2353"/>
    </row>
    <row r="2354" spans="1:26">
      <c r="A2354" s="1"/>
      <c r="P2354" s="6"/>
      <c r="Q2354" s="6"/>
      <c r="R2354" s="6"/>
      <c r="T2354" s="6"/>
      <c r="U2354" s="6"/>
      <c r="V2354" s="6"/>
      <c r="W2354" s="6"/>
      <c r="X2354" s="6"/>
      <c r="Y2354" s="6"/>
      <c r="Z2354"/>
    </row>
    <row r="2355" spans="1:26">
      <c r="A2355" s="1"/>
      <c r="P2355" s="6"/>
      <c r="Q2355" s="6"/>
      <c r="R2355" s="6"/>
      <c r="T2355" s="6"/>
      <c r="U2355" s="6"/>
      <c r="V2355" s="6"/>
      <c r="W2355" s="6"/>
      <c r="X2355" s="6"/>
      <c r="Y2355" s="6"/>
      <c r="Z2355"/>
    </row>
    <row r="2356" spans="1:26">
      <c r="A2356" s="1"/>
      <c r="P2356" s="6"/>
      <c r="Q2356" s="6"/>
      <c r="R2356" s="6"/>
      <c r="T2356" s="6"/>
      <c r="U2356" s="6"/>
      <c r="V2356" s="6"/>
      <c r="W2356" s="6"/>
      <c r="X2356" s="6"/>
      <c r="Y2356" s="6"/>
      <c r="Z2356"/>
    </row>
    <row r="2357" spans="1:26">
      <c r="A2357" s="1"/>
      <c r="P2357" s="6"/>
      <c r="Q2357" s="6"/>
      <c r="R2357" s="6"/>
      <c r="T2357" s="6"/>
      <c r="U2357" s="6"/>
      <c r="V2357" s="6"/>
      <c r="W2357" s="6"/>
      <c r="X2357" s="6"/>
      <c r="Y2357" s="6"/>
      <c r="Z2357"/>
    </row>
    <row r="2358" spans="1:26">
      <c r="A2358" s="1"/>
      <c r="P2358" s="6"/>
      <c r="Q2358" s="6"/>
      <c r="R2358" s="6"/>
      <c r="T2358" s="6"/>
      <c r="U2358" s="6"/>
      <c r="V2358" s="6"/>
      <c r="W2358" s="6"/>
      <c r="X2358" s="6"/>
      <c r="Y2358" s="6"/>
      <c r="Z2358"/>
    </row>
    <row r="2359" spans="1:26">
      <c r="A2359" s="1"/>
      <c r="P2359" s="6"/>
      <c r="Q2359" s="6"/>
      <c r="R2359" s="6"/>
      <c r="T2359" s="6"/>
      <c r="U2359" s="6"/>
      <c r="V2359" s="6"/>
      <c r="W2359" s="6"/>
      <c r="X2359" s="6"/>
      <c r="Y2359" s="6"/>
      <c r="Z2359"/>
    </row>
    <row r="2360" spans="1:26">
      <c r="A2360" s="1"/>
      <c r="P2360" s="6"/>
      <c r="Q2360" s="6"/>
      <c r="R2360" s="6"/>
      <c r="T2360" s="6"/>
      <c r="U2360" s="6"/>
      <c r="V2360" s="6"/>
      <c r="W2360" s="6"/>
      <c r="X2360" s="6"/>
      <c r="Y2360" s="6"/>
      <c r="Z2360"/>
    </row>
    <row r="2361" spans="1:26">
      <c r="A2361" s="1"/>
      <c r="P2361" s="6"/>
      <c r="Q2361" s="6"/>
      <c r="R2361" s="6"/>
      <c r="T2361" s="6"/>
      <c r="U2361" s="6"/>
      <c r="V2361" s="6"/>
      <c r="W2361" s="6"/>
      <c r="X2361" s="6"/>
      <c r="Y2361" s="6"/>
      <c r="Z2361"/>
    </row>
    <row r="2362" spans="1:26">
      <c r="A2362" s="1"/>
      <c r="P2362" s="6"/>
      <c r="Q2362" s="6"/>
      <c r="R2362" s="6"/>
      <c r="T2362" s="6"/>
      <c r="U2362" s="6"/>
      <c r="V2362" s="6"/>
      <c r="W2362" s="6"/>
      <c r="X2362" s="6"/>
      <c r="Y2362" s="6"/>
      <c r="Z2362"/>
    </row>
    <row r="2363" spans="1:26">
      <c r="A2363" s="1"/>
      <c r="P2363" s="6"/>
      <c r="Q2363" s="6"/>
      <c r="R2363" s="6"/>
      <c r="T2363" s="6"/>
      <c r="U2363" s="6"/>
      <c r="V2363" s="6"/>
      <c r="W2363" s="6"/>
      <c r="X2363" s="6"/>
      <c r="Y2363" s="6"/>
      <c r="Z2363"/>
    </row>
    <row r="2364" spans="1:26">
      <c r="A2364" s="1"/>
      <c r="P2364" s="6"/>
      <c r="Q2364" s="6"/>
      <c r="R2364" s="6"/>
      <c r="T2364" s="6"/>
      <c r="U2364" s="6"/>
      <c r="V2364" s="6"/>
      <c r="W2364" s="6"/>
      <c r="X2364" s="6"/>
      <c r="Y2364" s="6"/>
      <c r="Z2364"/>
    </row>
    <row r="2365" spans="1:26">
      <c r="A2365" s="1"/>
      <c r="P2365" s="6"/>
      <c r="Q2365" s="6"/>
      <c r="R2365" s="6"/>
      <c r="T2365" s="6"/>
      <c r="U2365" s="6"/>
      <c r="V2365" s="6"/>
      <c r="W2365" s="6"/>
      <c r="X2365" s="6"/>
      <c r="Y2365" s="6"/>
      <c r="Z2365"/>
    </row>
    <row r="2366" spans="1:26">
      <c r="A2366" s="1"/>
      <c r="P2366" s="6"/>
      <c r="Q2366" s="6"/>
      <c r="R2366" s="6"/>
      <c r="T2366" s="6"/>
      <c r="U2366" s="6"/>
      <c r="V2366" s="6"/>
      <c r="W2366" s="6"/>
      <c r="X2366" s="6"/>
      <c r="Y2366" s="6"/>
      <c r="Z2366"/>
    </row>
    <row r="2367" spans="1:26">
      <c r="A2367" s="1"/>
      <c r="P2367" s="6"/>
      <c r="Q2367" s="6"/>
      <c r="R2367" s="6"/>
      <c r="T2367" s="6"/>
      <c r="U2367" s="6"/>
      <c r="V2367" s="6"/>
      <c r="W2367" s="6"/>
      <c r="X2367" s="6"/>
      <c r="Y2367" s="6"/>
      <c r="Z2367"/>
    </row>
    <row r="2368" spans="1:26">
      <c r="A2368" s="1"/>
      <c r="P2368" s="6"/>
      <c r="Q2368" s="6"/>
      <c r="R2368" s="6"/>
      <c r="T2368" s="6"/>
      <c r="U2368" s="6"/>
      <c r="V2368" s="6"/>
      <c r="W2368" s="6"/>
      <c r="X2368" s="6"/>
      <c r="Y2368" s="6"/>
      <c r="Z2368"/>
    </row>
    <row r="2369" spans="1:26">
      <c r="A2369" s="1"/>
      <c r="P2369" s="6"/>
      <c r="Q2369" s="6"/>
      <c r="R2369" s="6"/>
      <c r="T2369" s="6"/>
      <c r="U2369" s="6"/>
      <c r="V2369" s="6"/>
      <c r="W2369" s="6"/>
      <c r="X2369" s="6"/>
      <c r="Y2369" s="6"/>
      <c r="Z2369"/>
    </row>
    <row r="2370" spans="1:26">
      <c r="A2370" s="1"/>
      <c r="P2370" s="6"/>
      <c r="Q2370" s="6"/>
      <c r="R2370" s="6"/>
      <c r="T2370" s="6"/>
      <c r="U2370" s="6"/>
      <c r="V2370" s="6"/>
      <c r="W2370" s="6"/>
      <c r="X2370" s="6"/>
      <c r="Y2370" s="6"/>
      <c r="Z2370"/>
    </row>
    <row r="2371" spans="1:26">
      <c r="A2371" s="1"/>
      <c r="P2371" s="6"/>
      <c r="Q2371" s="6"/>
      <c r="R2371" s="6"/>
      <c r="T2371" s="6"/>
      <c r="U2371" s="6"/>
      <c r="V2371" s="6"/>
      <c r="W2371" s="6"/>
      <c r="X2371" s="6"/>
      <c r="Y2371" s="6"/>
      <c r="Z2371"/>
    </row>
    <row r="2372" spans="1:26">
      <c r="A2372" s="1"/>
      <c r="P2372" s="6"/>
      <c r="Q2372" s="6"/>
      <c r="R2372" s="6"/>
      <c r="T2372" s="6"/>
      <c r="U2372" s="6"/>
      <c r="V2372" s="6"/>
      <c r="W2372" s="6"/>
      <c r="X2372" s="6"/>
      <c r="Y2372" s="6"/>
      <c r="Z2372"/>
    </row>
    <row r="2373" spans="1:26">
      <c r="A2373" s="1"/>
      <c r="P2373" s="6"/>
      <c r="Q2373" s="6"/>
      <c r="R2373" s="6"/>
      <c r="T2373" s="6"/>
      <c r="U2373" s="6"/>
      <c r="V2373" s="6"/>
      <c r="W2373" s="6"/>
      <c r="X2373" s="6"/>
      <c r="Y2373" s="6"/>
      <c r="Z2373"/>
    </row>
    <row r="2374" spans="1:26">
      <c r="A2374" s="1"/>
      <c r="P2374" s="6"/>
      <c r="Q2374" s="6"/>
      <c r="R2374" s="6"/>
      <c r="T2374" s="6"/>
      <c r="U2374" s="6"/>
      <c r="V2374" s="6"/>
      <c r="W2374" s="6"/>
      <c r="X2374" s="6"/>
      <c r="Y2374" s="6"/>
      <c r="Z2374"/>
    </row>
    <row r="2375" spans="1:26">
      <c r="A2375" s="1"/>
      <c r="P2375" s="6"/>
      <c r="Q2375" s="6"/>
      <c r="R2375" s="6"/>
      <c r="T2375" s="6"/>
      <c r="U2375" s="6"/>
      <c r="V2375" s="6"/>
      <c r="W2375" s="6"/>
      <c r="X2375" s="6"/>
      <c r="Y2375" s="6"/>
      <c r="Z2375"/>
    </row>
    <row r="2376" spans="1:26">
      <c r="A2376" s="1"/>
      <c r="P2376" s="6"/>
      <c r="Q2376" s="6"/>
      <c r="R2376" s="6"/>
      <c r="T2376" s="6"/>
      <c r="U2376" s="6"/>
      <c r="V2376" s="6"/>
      <c r="W2376" s="6"/>
      <c r="X2376" s="6"/>
      <c r="Y2376" s="6"/>
      <c r="Z2376"/>
    </row>
    <row r="2377" spans="1:26">
      <c r="A2377" s="1"/>
      <c r="P2377" s="6"/>
      <c r="Q2377" s="6"/>
      <c r="R2377" s="6"/>
      <c r="T2377" s="6"/>
      <c r="U2377" s="6"/>
      <c r="V2377" s="6"/>
      <c r="W2377" s="6"/>
      <c r="X2377" s="6"/>
      <c r="Y2377" s="6"/>
      <c r="Z2377"/>
    </row>
    <row r="2378" spans="1:26">
      <c r="A2378" s="1"/>
      <c r="P2378" s="6"/>
      <c r="Q2378" s="6"/>
      <c r="R2378" s="6"/>
      <c r="T2378" s="6"/>
      <c r="U2378" s="6"/>
      <c r="V2378" s="6"/>
      <c r="W2378" s="6"/>
      <c r="X2378" s="6"/>
      <c r="Y2378" s="6"/>
      <c r="Z2378"/>
    </row>
    <row r="2379" spans="1:26">
      <c r="A2379" s="1"/>
      <c r="P2379" s="6"/>
      <c r="Q2379" s="6"/>
      <c r="R2379" s="6"/>
      <c r="T2379" s="6"/>
      <c r="U2379" s="6"/>
      <c r="V2379" s="6"/>
      <c r="W2379" s="6"/>
      <c r="X2379" s="6"/>
      <c r="Y2379" s="6"/>
      <c r="Z2379"/>
    </row>
    <row r="2380" spans="1:26">
      <c r="A2380" s="1"/>
      <c r="P2380" s="6"/>
      <c r="Q2380" s="6"/>
      <c r="R2380" s="6"/>
      <c r="T2380" s="6"/>
      <c r="U2380" s="6"/>
      <c r="V2380" s="6"/>
      <c r="W2380" s="6"/>
      <c r="X2380" s="6"/>
      <c r="Y2380" s="6"/>
      <c r="Z2380"/>
    </row>
    <row r="2381" spans="1:26">
      <c r="A2381" s="1"/>
      <c r="P2381" s="6"/>
      <c r="Q2381" s="6"/>
      <c r="R2381" s="6"/>
      <c r="T2381" s="6"/>
      <c r="U2381" s="6"/>
      <c r="V2381" s="6"/>
      <c r="W2381" s="6"/>
      <c r="X2381" s="6"/>
      <c r="Y2381" s="6"/>
      <c r="Z2381"/>
    </row>
    <row r="2382" spans="1:26">
      <c r="A2382" s="1"/>
      <c r="P2382" s="6"/>
      <c r="Q2382" s="6"/>
      <c r="R2382" s="6"/>
      <c r="T2382" s="6"/>
      <c r="U2382" s="6"/>
      <c r="V2382" s="6"/>
      <c r="W2382" s="6"/>
      <c r="X2382" s="6"/>
      <c r="Y2382" s="6"/>
      <c r="Z2382"/>
    </row>
    <row r="2383" spans="1:26">
      <c r="A2383" s="1"/>
      <c r="P2383" s="6"/>
      <c r="Q2383" s="6"/>
      <c r="R2383" s="6"/>
      <c r="T2383" s="6"/>
      <c r="U2383" s="6"/>
      <c r="V2383" s="6"/>
      <c r="W2383" s="6"/>
      <c r="X2383" s="6"/>
      <c r="Y2383" s="6"/>
      <c r="Z2383"/>
    </row>
    <row r="2384" spans="1:26">
      <c r="A2384" s="1"/>
      <c r="P2384" s="6"/>
      <c r="Q2384" s="6"/>
      <c r="R2384" s="6"/>
      <c r="T2384" s="6"/>
      <c r="U2384" s="6"/>
      <c r="V2384" s="6"/>
      <c r="W2384" s="6"/>
      <c r="X2384" s="6"/>
      <c r="Y2384" s="6"/>
      <c r="Z2384"/>
    </row>
    <row r="2385" spans="1:26">
      <c r="A2385" s="1"/>
      <c r="P2385" s="6"/>
      <c r="Q2385" s="6"/>
      <c r="R2385" s="6"/>
      <c r="T2385" s="6"/>
      <c r="U2385" s="6"/>
      <c r="V2385" s="6"/>
      <c r="W2385" s="6"/>
      <c r="X2385" s="6"/>
      <c r="Y2385" s="6"/>
      <c r="Z2385"/>
    </row>
    <row r="2386" spans="1:26">
      <c r="A2386" s="1"/>
      <c r="P2386" s="6"/>
      <c r="Q2386" s="6"/>
      <c r="R2386" s="6"/>
      <c r="T2386" s="6"/>
      <c r="U2386" s="6"/>
      <c r="V2386" s="6"/>
      <c r="W2386" s="6"/>
      <c r="X2386" s="6"/>
      <c r="Y2386" s="6"/>
      <c r="Z2386"/>
    </row>
    <row r="2387" spans="1:26">
      <c r="A2387" s="1"/>
      <c r="P2387" s="6"/>
      <c r="Q2387" s="6"/>
      <c r="R2387" s="6"/>
      <c r="T2387" s="6"/>
      <c r="U2387" s="6"/>
      <c r="V2387" s="6"/>
      <c r="W2387" s="6"/>
      <c r="X2387" s="6"/>
      <c r="Y2387" s="6"/>
      <c r="Z2387"/>
    </row>
    <row r="2388" spans="1:26">
      <c r="A2388" s="1"/>
      <c r="P2388" s="6"/>
      <c r="Q2388" s="6"/>
      <c r="R2388" s="6"/>
      <c r="T2388" s="6"/>
      <c r="U2388" s="6"/>
      <c r="V2388" s="6"/>
      <c r="W2388" s="6"/>
      <c r="X2388" s="6"/>
      <c r="Y2388" s="6"/>
      <c r="Z2388"/>
    </row>
    <row r="2389" spans="1:26">
      <c r="A2389" s="1"/>
      <c r="P2389" s="6"/>
      <c r="Q2389" s="6"/>
      <c r="R2389" s="6"/>
      <c r="T2389" s="6"/>
      <c r="U2389" s="6"/>
      <c r="V2389" s="6"/>
      <c r="W2389" s="6"/>
      <c r="X2389" s="6"/>
      <c r="Y2389" s="6"/>
      <c r="Z2389"/>
    </row>
    <row r="2390" spans="1:26">
      <c r="A2390" s="1"/>
      <c r="P2390" s="6"/>
      <c r="Q2390" s="6"/>
      <c r="R2390" s="6"/>
      <c r="T2390" s="6"/>
      <c r="U2390" s="6"/>
      <c r="V2390" s="6"/>
      <c r="W2390" s="6"/>
      <c r="X2390" s="6"/>
      <c r="Y2390" s="6"/>
      <c r="Z2390"/>
    </row>
    <row r="2391" spans="1:26">
      <c r="A2391" s="1"/>
      <c r="P2391" s="6"/>
      <c r="Q2391" s="6"/>
      <c r="R2391" s="6"/>
      <c r="T2391" s="6"/>
      <c r="U2391" s="6"/>
      <c r="V2391" s="6"/>
      <c r="W2391" s="6"/>
      <c r="X2391" s="6"/>
      <c r="Y2391" s="6"/>
      <c r="Z2391"/>
    </row>
    <row r="2392" spans="1:26">
      <c r="A2392" s="1"/>
      <c r="P2392" s="6"/>
      <c r="Q2392" s="6"/>
      <c r="R2392" s="6"/>
      <c r="T2392" s="6"/>
      <c r="U2392" s="6"/>
      <c r="V2392" s="6"/>
      <c r="W2392" s="6"/>
      <c r="X2392" s="6"/>
      <c r="Y2392" s="6"/>
      <c r="Z2392"/>
    </row>
    <row r="2393" spans="1:26">
      <c r="A2393" s="1"/>
      <c r="P2393" s="6"/>
      <c r="Q2393" s="6"/>
      <c r="R2393" s="6"/>
      <c r="T2393" s="6"/>
      <c r="U2393" s="6"/>
      <c r="V2393" s="6"/>
      <c r="W2393" s="6"/>
      <c r="X2393" s="6"/>
      <c r="Y2393" s="6"/>
      <c r="Z2393"/>
    </row>
    <row r="2394" spans="1:26">
      <c r="A2394" s="1"/>
      <c r="P2394" s="6"/>
      <c r="Q2394" s="6"/>
      <c r="R2394" s="6"/>
      <c r="T2394" s="6"/>
      <c r="U2394" s="6"/>
      <c r="V2394" s="6"/>
      <c r="W2394" s="6"/>
      <c r="X2394" s="6"/>
      <c r="Y2394" s="6"/>
      <c r="Z2394"/>
    </row>
    <row r="2395" spans="1:26">
      <c r="A2395" s="1"/>
      <c r="P2395" s="6"/>
      <c r="Q2395" s="6"/>
      <c r="R2395" s="6"/>
      <c r="T2395" s="6"/>
      <c r="U2395" s="6"/>
      <c r="V2395" s="6"/>
      <c r="W2395" s="6"/>
      <c r="X2395" s="6"/>
      <c r="Y2395" s="6"/>
      <c r="Z2395"/>
    </row>
    <row r="2396" spans="1:26">
      <c r="A2396" s="1"/>
      <c r="P2396" s="6"/>
      <c r="Q2396" s="6"/>
      <c r="R2396" s="6"/>
      <c r="T2396" s="6"/>
      <c r="U2396" s="6"/>
      <c r="V2396" s="6"/>
      <c r="W2396" s="6"/>
      <c r="X2396" s="6"/>
      <c r="Y2396" s="6"/>
      <c r="Z2396"/>
    </row>
    <row r="2397" spans="1:26">
      <c r="A2397" s="1"/>
      <c r="P2397" s="6"/>
      <c r="Q2397" s="6"/>
      <c r="R2397" s="6"/>
      <c r="T2397" s="6"/>
      <c r="U2397" s="6"/>
      <c r="V2397" s="6"/>
      <c r="W2397" s="6"/>
      <c r="X2397" s="6"/>
      <c r="Y2397" s="6"/>
      <c r="Z2397"/>
    </row>
    <row r="2398" spans="1:26">
      <c r="A2398" s="1"/>
      <c r="P2398" s="6"/>
      <c r="Q2398" s="6"/>
      <c r="R2398" s="6"/>
      <c r="T2398" s="6"/>
      <c r="U2398" s="6"/>
      <c r="V2398" s="6"/>
      <c r="W2398" s="6"/>
      <c r="X2398" s="6"/>
      <c r="Y2398" s="6"/>
      <c r="Z2398"/>
    </row>
    <row r="2399" spans="1:26">
      <c r="A2399" s="1"/>
      <c r="P2399" s="6"/>
      <c r="Q2399" s="6"/>
      <c r="R2399" s="6"/>
      <c r="T2399" s="6"/>
      <c r="U2399" s="6"/>
      <c r="V2399" s="6"/>
      <c r="W2399" s="6"/>
      <c r="X2399" s="6"/>
      <c r="Y2399" s="6"/>
      <c r="Z2399"/>
    </row>
    <row r="2400" spans="1:26">
      <c r="A2400" s="1"/>
      <c r="P2400" s="6"/>
      <c r="Q2400" s="6"/>
      <c r="R2400" s="6"/>
      <c r="T2400" s="6"/>
      <c r="U2400" s="6"/>
      <c r="V2400" s="6"/>
      <c r="W2400" s="6"/>
      <c r="X2400" s="6"/>
      <c r="Y2400" s="6"/>
      <c r="Z2400"/>
    </row>
    <row r="2401" spans="1:26">
      <c r="A2401" s="1"/>
      <c r="P2401" s="6"/>
      <c r="Q2401" s="6"/>
      <c r="R2401" s="6"/>
      <c r="T2401" s="6"/>
      <c r="U2401" s="6"/>
      <c r="V2401" s="6"/>
      <c r="W2401" s="6"/>
      <c r="X2401" s="6"/>
      <c r="Y2401" s="6"/>
      <c r="Z2401"/>
    </row>
    <row r="2402" spans="1:26">
      <c r="A2402" s="1"/>
      <c r="P2402" s="6"/>
      <c r="Q2402" s="6"/>
      <c r="R2402" s="6"/>
      <c r="T2402" s="6"/>
      <c r="U2402" s="6"/>
      <c r="V2402" s="6"/>
      <c r="W2402" s="6"/>
      <c r="X2402" s="6"/>
      <c r="Y2402" s="6"/>
      <c r="Z2402"/>
    </row>
    <row r="2403" spans="1:26">
      <c r="A2403" s="1"/>
      <c r="P2403" s="6"/>
      <c r="Q2403" s="6"/>
      <c r="R2403" s="6"/>
      <c r="T2403" s="6"/>
      <c r="U2403" s="6"/>
      <c r="V2403" s="6"/>
      <c r="W2403" s="6"/>
      <c r="X2403" s="6"/>
      <c r="Y2403" s="6"/>
      <c r="Z2403"/>
    </row>
    <row r="2404" spans="1:26">
      <c r="A2404" s="1"/>
      <c r="P2404" s="6"/>
      <c r="Q2404" s="6"/>
      <c r="R2404" s="6"/>
      <c r="T2404" s="6"/>
      <c r="U2404" s="6"/>
      <c r="V2404" s="6"/>
      <c r="W2404" s="6"/>
      <c r="X2404" s="6"/>
      <c r="Y2404" s="6"/>
      <c r="Z2404"/>
    </row>
    <row r="2405" spans="1:26">
      <c r="A2405" s="1"/>
      <c r="P2405" s="6"/>
      <c r="Q2405" s="6"/>
      <c r="R2405" s="6"/>
      <c r="T2405" s="6"/>
      <c r="U2405" s="6"/>
      <c r="V2405" s="6"/>
      <c r="W2405" s="6"/>
      <c r="X2405" s="6"/>
      <c r="Y2405" s="6"/>
      <c r="Z2405"/>
    </row>
    <row r="2406" spans="1:26">
      <c r="A2406" s="1"/>
      <c r="P2406" s="6"/>
      <c r="Q2406" s="6"/>
      <c r="R2406" s="6"/>
      <c r="T2406" s="6"/>
      <c r="U2406" s="6"/>
      <c r="V2406" s="6"/>
      <c r="W2406" s="6"/>
      <c r="X2406" s="6"/>
      <c r="Y2406" s="6"/>
      <c r="Z2406"/>
    </row>
    <row r="2407" spans="1:26">
      <c r="A2407" s="1"/>
      <c r="P2407" s="6"/>
      <c r="Q2407" s="6"/>
      <c r="R2407" s="6"/>
      <c r="T2407" s="6"/>
      <c r="U2407" s="6"/>
      <c r="V2407" s="6"/>
      <c r="W2407" s="6"/>
      <c r="X2407" s="6"/>
      <c r="Y2407" s="6"/>
      <c r="Z2407"/>
    </row>
    <row r="2408" spans="1:26">
      <c r="A2408" s="1"/>
      <c r="P2408" s="6"/>
      <c r="Q2408" s="6"/>
      <c r="R2408" s="6"/>
      <c r="T2408" s="6"/>
      <c r="U2408" s="6"/>
      <c r="V2408" s="6"/>
      <c r="W2408" s="6"/>
      <c r="X2408" s="6"/>
      <c r="Y2408" s="6"/>
      <c r="Z2408"/>
    </row>
    <row r="2409" spans="1:26">
      <c r="A2409" s="1"/>
      <c r="P2409" s="6"/>
      <c r="Q2409" s="6"/>
      <c r="R2409" s="6"/>
      <c r="T2409" s="6"/>
      <c r="U2409" s="6"/>
      <c r="V2409" s="6"/>
      <c r="W2409" s="6"/>
      <c r="X2409" s="6"/>
      <c r="Y2409" s="6"/>
      <c r="Z2409"/>
    </row>
    <row r="2410" spans="1:26">
      <c r="A2410" s="1"/>
      <c r="P2410" s="6"/>
      <c r="Q2410" s="6"/>
      <c r="R2410" s="6"/>
      <c r="T2410" s="6"/>
      <c r="U2410" s="6"/>
      <c r="V2410" s="6"/>
      <c r="W2410" s="6"/>
      <c r="X2410" s="6"/>
      <c r="Y2410" s="6"/>
      <c r="Z2410"/>
    </row>
    <row r="2411" spans="1:26">
      <c r="A2411" s="1"/>
      <c r="P2411" s="6"/>
      <c r="Q2411" s="6"/>
      <c r="R2411" s="6"/>
      <c r="T2411" s="6"/>
      <c r="U2411" s="6"/>
      <c r="V2411" s="6"/>
      <c r="W2411" s="6"/>
      <c r="X2411" s="6"/>
      <c r="Y2411" s="6"/>
      <c r="Z2411"/>
    </row>
    <row r="2412" spans="1:26">
      <c r="A2412" s="1"/>
      <c r="P2412" s="6"/>
      <c r="Q2412" s="6"/>
      <c r="R2412" s="6"/>
      <c r="T2412" s="6"/>
      <c r="U2412" s="6"/>
      <c r="V2412" s="6"/>
      <c r="W2412" s="6"/>
      <c r="X2412" s="6"/>
      <c r="Y2412" s="6"/>
      <c r="Z2412"/>
    </row>
    <row r="2413" spans="1:26">
      <c r="A2413" s="1"/>
      <c r="P2413" s="6"/>
      <c r="Q2413" s="6"/>
      <c r="R2413" s="6"/>
      <c r="T2413" s="6"/>
      <c r="U2413" s="6"/>
      <c r="V2413" s="6"/>
      <c r="W2413" s="6"/>
      <c r="X2413" s="6"/>
      <c r="Y2413" s="6"/>
      <c r="Z2413"/>
    </row>
    <row r="2414" spans="1:26">
      <c r="A2414" s="1"/>
      <c r="P2414" s="6"/>
      <c r="Q2414" s="6"/>
      <c r="R2414" s="6"/>
      <c r="T2414" s="6"/>
      <c r="U2414" s="6"/>
      <c r="V2414" s="6"/>
      <c r="W2414" s="6"/>
      <c r="X2414" s="6"/>
      <c r="Y2414" s="6"/>
      <c r="Z2414"/>
    </row>
    <row r="2415" spans="1:26">
      <c r="A2415" s="1"/>
      <c r="P2415" s="6"/>
      <c r="Q2415" s="6"/>
      <c r="R2415" s="6"/>
      <c r="T2415" s="6"/>
      <c r="U2415" s="6"/>
      <c r="V2415" s="6"/>
      <c r="W2415" s="6"/>
      <c r="X2415" s="6"/>
      <c r="Y2415" s="6"/>
      <c r="Z2415"/>
    </row>
    <row r="2416" spans="1:26">
      <c r="A2416" s="1"/>
      <c r="P2416" s="6"/>
      <c r="Q2416" s="6"/>
      <c r="R2416" s="6"/>
      <c r="T2416" s="6"/>
      <c r="U2416" s="6"/>
      <c r="V2416" s="6"/>
      <c r="W2416" s="6"/>
      <c r="X2416" s="6"/>
      <c r="Y2416" s="6"/>
      <c r="Z2416"/>
    </row>
    <row r="2417" spans="1:26">
      <c r="A2417" s="1"/>
      <c r="P2417" s="6"/>
      <c r="Q2417" s="6"/>
      <c r="R2417" s="6"/>
      <c r="T2417" s="6"/>
      <c r="U2417" s="6"/>
      <c r="V2417" s="6"/>
      <c r="W2417" s="6"/>
      <c r="X2417" s="6"/>
      <c r="Y2417" s="6"/>
      <c r="Z2417"/>
    </row>
    <row r="2418" spans="1:26">
      <c r="A2418" s="1"/>
      <c r="P2418" s="6"/>
      <c r="Q2418" s="6"/>
      <c r="R2418" s="6"/>
      <c r="T2418" s="6"/>
      <c r="U2418" s="6"/>
      <c r="V2418" s="6"/>
      <c r="W2418" s="6"/>
      <c r="X2418" s="6"/>
      <c r="Y2418" s="6"/>
      <c r="Z2418"/>
    </row>
    <row r="2419" spans="1:26">
      <c r="A2419" s="1"/>
      <c r="P2419" s="6"/>
      <c r="Q2419" s="6"/>
      <c r="R2419" s="6"/>
      <c r="T2419" s="6"/>
      <c r="U2419" s="6"/>
      <c r="V2419" s="6"/>
      <c r="W2419" s="6"/>
      <c r="X2419" s="6"/>
      <c r="Y2419" s="6"/>
      <c r="Z2419"/>
    </row>
    <row r="2420" spans="1:26">
      <c r="A2420" s="1"/>
      <c r="P2420" s="6"/>
      <c r="Q2420" s="6"/>
      <c r="R2420" s="6"/>
      <c r="T2420" s="6"/>
      <c r="U2420" s="6"/>
      <c r="V2420" s="6"/>
      <c r="W2420" s="6"/>
      <c r="X2420" s="6"/>
      <c r="Y2420" s="6"/>
      <c r="Z2420"/>
    </row>
    <row r="2421" spans="1:26">
      <c r="A2421" s="1"/>
      <c r="P2421" s="6"/>
      <c r="Q2421" s="6"/>
      <c r="R2421" s="6"/>
      <c r="T2421" s="6"/>
      <c r="U2421" s="6"/>
      <c r="V2421" s="6"/>
      <c r="W2421" s="6"/>
      <c r="X2421" s="6"/>
      <c r="Y2421" s="6"/>
      <c r="Z2421"/>
    </row>
    <row r="2422" spans="1:26">
      <c r="A2422" s="1"/>
      <c r="P2422" s="6"/>
      <c r="Q2422" s="6"/>
      <c r="R2422" s="6"/>
      <c r="T2422" s="6"/>
      <c r="U2422" s="6"/>
      <c r="V2422" s="6"/>
      <c r="W2422" s="6"/>
      <c r="X2422" s="6"/>
      <c r="Y2422" s="6"/>
      <c r="Z2422"/>
    </row>
    <row r="2423" spans="1:26">
      <c r="A2423" s="1"/>
      <c r="P2423" s="6"/>
      <c r="Q2423" s="6"/>
      <c r="R2423" s="6"/>
      <c r="T2423" s="6"/>
      <c r="U2423" s="6"/>
      <c r="V2423" s="6"/>
      <c r="W2423" s="6"/>
      <c r="X2423" s="6"/>
      <c r="Y2423" s="6"/>
      <c r="Z2423"/>
    </row>
    <row r="2424" spans="1:26">
      <c r="A2424" s="1"/>
      <c r="P2424" s="6"/>
      <c r="Q2424" s="6"/>
      <c r="R2424" s="6"/>
      <c r="T2424" s="6"/>
      <c r="U2424" s="6"/>
      <c r="V2424" s="6"/>
      <c r="W2424" s="6"/>
      <c r="X2424" s="6"/>
      <c r="Y2424" s="6"/>
      <c r="Z2424"/>
    </row>
    <row r="2425" spans="1:26">
      <c r="A2425" s="1"/>
      <c r="P2425" s="6"/>
      <c r="Q2425" s="6"/>
      <c r="R2425" s="6"/>
      <c r="T2425" s="6"/>
      <c r="U2425" s="6"/>
      <c r="V2425" s="6"/>
      <c r="W2425" s="6"/>
      <c r="X2425" s="6"/>
      <c r="Y2425" s="6"/>
      <c r="Z2425"/>
    </row>
    <row r="2426" spans="1:26">
      <c r="A2426" s="1"/>
      <c r="P2426" s="6"/>
      <c r="Q2426" s="6"/>
      <c r="R2426" s="6"/>
      <c r="T2426" s="6"/>
      <c r="U2426" s="6"/>
      <c r="V2426" s="6"/>
      <c r="W2426" s="6"/>
      <c r="X2426" s="6"/>
      <c r="Y2426" s="6"/>
      <c r="Z2426"/>
    </row>
    <row r="2427" spans="1:26">
      <c r="A2427" s="1"/>
      <c r="P2427" s="6"/>
      <c r="Q2427" s="6"/>
      <c r="R2427" s="6"/>
      <c r="T2427" s="6"/>
      <c r="U2427" s="6"/>
      <c r="V2427" s="6"/>
      <c r="W2427" s="6"/>
      <c r="X2427" s="6"/>
      <c r="Y2427" s="6"/>
      <c r="Z2427"/>
    </row>
    <row r="2428" spans="1:26">
      <c r="A2428" s="1"/>
      <c r="P2428" s="6"/>
      <c r="Q2428" s="6"/>
      <c r="R2428" s="6"/>
      <c r="T2428" s="6"/>
      <c r="U2428" s="6"/>
      <c r="V2428" s="6"/>
      <c r="W2428" s="6"/>
      <c r="X2428" s="6"/>
      <c r="Y2428" s="6"/>
      <c r="Z2428"/>
    </row>
    <row r="2429" spans="1:26">
      <c r="A2429" s="1"/>
      <c r="P2429" s="6"/>
      <c r="Q2429" s="6"/>
      <c r="R2429" s="6"/>
      <c r="T2429" s="6"/>
      <c r="U2429" s="6"/>
      <c r="V2429" s="6"/>
      <c r="W2429" s="6"/>
      <c r="X2429" s="6"/>
      <c r="Y2429" s="6"/>
      <c r="Z2429"/>
    </row>
    <row r="2430" spans="1:26">
      <c r="A2430" s="1"/>
      <c r="P2430" s="6"/>
      <c r="Q2430" s="6"/>
      <c r="R2430" s="6"/>
      <c r="T2430" s="6"/>
      <c r="U2430" s="6"/>
      <c r="V2430" s="6"/>
      <c r="W2430" s="6"/>
      <c r="X2430" s="6"/>
      <c r="Y2430" s="6"/>
      <c r="Z2430"/>
    </row>
    <row r="2431" spans="1:26">
      <c r="A2431" s="1"/>
      <c r="P2431" s="6"/>
      <c r="Q2431" s="6"/>
      <c r="R2431" s="6"/>
      <c r="T2431" s="6"/>
      <c r="U2431" s="6"/>
      <c r="V2431" s="6"/>
      <c r="W2431" s="6"/>
      <c r="X2431" s="6"/>
      <c r="Y2431" s="6"/>
      <c r="Z2431"/>
    </row>
    <row r="2432" spans="1:26">
      <c r="A2432" s="1"/>
      <c r="P2432" s="6"/>
      <c r="Q2432" s="6"/>
      <c r="R2432" s="6"/>
      <c r="T2432" s="6"/>
      <c r="U2432" s="6"/>
      <c r="V2432" s="6"/>
      <c r="W2432" s="6"/>
      <c r="X2432" s="6"/>
      <c r="Y2432" s="6"/>
      <c r="Z2432"/>
    </row>
    <row r="2433" spans="1:26">
      <c r="A2433" s="1"/>
      <c r="P2433" s="6"/>
      <c r="Q2433" s="6"/>
      <c r="R2433" s="6"/>
      <c r="T2433" s="6"/>
      <c r="U2433" s="6"/>
      <c r="V2433" s="6"/>
      <c r="W2433" s="6"/>
      <c r="X2433" s="6"/>
      <c r="Y2433" s="6"/>
      <c r="Z2433"/>
    </row>
    <row r="2434" spans="1:26">
      <c r="A2434" s="1"/>
      <c r="P2434" s="6"/>
      <c r="Q2434" s="6"/>
      <c r="R2434" s="6"/>
      <c r="T2434" s="6"/>
      <c r="U2434" s="6"/>
      <c r="V2434" s="6"/>
      <c r="W2434" s="6"/>
      <c r="X2434" s="6"/>
      <c r="Y2434" s="6"/>
      <c r="Z2434"/>
    </row>
    <row r="2435" spans="1:26">
      <c r="A2435" s="1"/>
      <c r="P2435" s="6"/>
      <c r="Q2435" s="6"/>
      <c r="R2435" s="6"/>
      <c r="T2435" s="6"/>
      <c r="U2435" s="6"/>
      <c r="V2435" s="6"/>
      <c r="W2435" s="6"/>
      <c r="X2435" s="6"/>
      <c r="Y2435" s="6"/>
      <c r="Z2435"/>
    </row>
    <row r="2436" spans="1:26">
      <c r="A2436" s="1"/>
      <c r="P2436" s="6"/>
      <c r="Q2436" s="6"/>
      <c r="R2436" s="6"/>
      <c r="T2436" s="6"/>
      <c r="U2436" s="6"/>
      <c r="V2436" s="6"/>
      <c r="W2436" s="6"/>
      <c r="X2436" s="6"/>
      <c r="Y2436" s="6"/>
      <c r="Z2436"/>
    </row>
    <row r="2437" spans="1:26">
      <c r="A2437" s="1"/>
      <c r="P2437" s="6"/>
      <c r="Q2437" s="6"/>
      <c r="R2437" s="6"/>
      <c r="T2437" s="6"/>
      <c r="U2437" s="6"/>
      <c r="V2437" s="6"/>
      <c r="W2437" s="6"/>
      <c r="X2437" s="6"/>
      <c r="Y2437" s="6"/>
      <c r="Z2437"/>
    </row>
    <row r="2438" spans="1:26">
      <c r="A2438" s="1"/>
      <c r="P2438" s="6"/>
      <c r="Q2438" s="6"/>
      <c r="R2438" s="6"/>
      <c r="T2438" s="6"/>
      <c r="U2438" s="6"/>
      <c r="V2438" s="6"/>
      <c r="W2438" s="6"/>
      <c r="X2438" s="6"/>
      <c r="Y2438" s="6"/>
      <c r="Z2438"/>
    </row>
    <row r="2439" spans="1:26">
      <c r="A2439" s="1"/>
      <c r="P2439" s="6"/>
      <c r="Q2439" s="6"/>
      <c r="R2439" s="6"/>
      <c r="T2439" s="6"/>
      <c r="U2439" s="6"/>
      <c r="V2439" s="6"/>
      <c r="W2439" s="6"/>
      <c r="X2439" s="6"/>
      <c r="Y2439" s="6"/>
      <c r="Z2439"/>
    </row>
    <row r="2440" spans="1:26">
      <c r="A2440" s="1"/>
      <c r="P2440" s="6"/>
      <c r="Q2440" s="6"/>
      <c r="R2440" s="6"/>
      <c r="T2440" s="6"/>
      <c r="U2440" s="6"/>
      <c r="V2440" s="6"/>
      <c r="W2440" s="6"/>
      <c r="X2440" s="6"/>
      <c r="Y2440" s="6"/>
      <c r="Z2440"/>
    </row>
    <row r="2441" spans="1:26">
      <c r="A2441" s="1"/>
      <c r="P2441" s="6"/>
      <c r="Q2441" s="6"/>
      <c r="R2441" s="6"/>
      <c r="T2441" s="6"/>
      <c r="U2441" s="6"/>
      <c r="V2441" s="6"/>
      <c r="W2441" s="6"/>
      <c r="X2441" s="6"/>
      <c r="Y2441" s="6"/>
      <c r="Z2441"/>
    </row>
    <row r="2442" spans="1:26">
      <c r="A2442" s="1"/>
      <c r="P2442" s="6"/>
      <c r="Q2442" s="6"/>
      <c r="R2442" s="6"/>
      <c r="T2442" s="6"/>
      <c r="U2442" s="6"/>
      <c r="V2442" s="6"/>
      <c r="W2442" s="6"/>
      <c r="X2442" s="6"/>
      <c r="Y2442" s="6"/>
      <c r="Z2442"/>
    </row>
    <row r="2443" spans="1:26">
      <c r="A2443" s="1"/>
      <c r="P2443" s="6"/>
      <c r="Q2443" s="6"/>
      <c r="R2443" s="6"/>
      <c r="T2443" s="6"/>
      <c r="U2443" s="6"/>
      <c r="V2443" s="6"/>
      <c r="W2443" s="6"/>
      <c r="X2443" s="6"/>
      <c r="Y2443" s="6"/>
      <c r="Z2443"/>
    </row>
    <row r="2444" spans="1:26">
      <c r="A2444" s="1"/>
      <c r="P2444" s="6"/>
      <c r="Q2444" s="6"/>
      <c r="R2444" s="6"/>
      <c r="T2444" s="6"/>
      <c r="U2444" s="6"/>
      <c r="V2444" s="6"/>
      <c r="W2444" s="6"/>
      <c r="X2444" s="6"/>
      <c r="Y2444" s="6"/>
      <c r="Z2444"/>
    </row>
    <row r="2445" spans="1:26">
      <c r="A2445" s="1"/>
      <c r="P2445" s="6"/>
      <c r="Q2445" s="6"/>
      <c r="R2445" s="6"/>
      <c r="T2445" s="6"/>
      <c r="U2445" s="6"/>
      <c r="V2445" s="6"/>
      <c r="W2445" s="6"/>
      <c r="X2445" s="6"/>
      <c r="Y2445" s="6"/>
      <c r="Z2445"/>
    </row>
    <row r="2446" spans="1:26">
      <c r="A2446" s="1"/>
      <c r="P2446" s="6"/>
      <c r="Q2446" s="6"/>
      <c r="R2446" s="6"/>
      <c r="T2446" s="6"/>
      <c r="U2446" s="6"/>
      <c r="V2446" s="6"/>
      <c r="W2446" s="6"/>
      <c r="X2446" s="6"/>
      <c r="Y2446" s="6"/>
      <c r="Z2446"/>
    </row>
    <row r="2447" spans="1:26">
      <c r="A2447" s="1"/>
      <c r="P2447" s="6"/>
      <c r="Q2447" s="6"/>
      <c r="R2447" s="6"/>
      <c r="T2447" s="6"/>
      <c r="U2447" s="6"/>
      <c r="V2447" s="6"/>
      <c r="W2447" s="6"/>
      <c r="X2447" s="6"/>
      <c r="Y2447" s="6"/>
      <c r="Z2447"/>
    </row>
    <row r="2448" spans="1:26">
      <c r="A2448" s="1"/>
      <c r="P2448" s="6"/>
      <c r="Q2448" s="6"/>
      <c r="R2448" s="6"/>
      <c r="T2448" s="6"/>
      <c r="U2448" s="6"/>
      <c r="V2448" s="6"/>
      <c r="W2448" s="6"/>
      <c r="X2448" s="6"/>
      <c r="Y2448" s="6"/>
      <c r="Z2448"/>
    </row>
    <row r="2449" spans="1:26">
      <c r="A2449" s="1"/>
      <c r="P2449" s="6"/>
      <c r="Q2449" s="6"/>
      <c r="R2449" s="6"/>
      <c r="T2449" s="6"/>
      <c r="U2449" s="6"/>
      <c r="V2449" s="6"/>
      <c r="W2449" s="6"/>
      <c r="X2449" s="6"/>
      <c r="Y2449" s="6"/>
      <c r="Z2449"/>
    </row>
    <row r="2450" spans="1:26">
      <c r="A2450" s="1"/>
      <c r="P2450" s="6"/>
      <c r="Q2450" s="6"/>
      <c r="R2450" s="6"/>
      <c r="T2450" s="6"/>
      <c r="U2450" s="6"/>
      <c r="V2450" s="6"/>
      <c r="W2450" s="6"/>
      <c r="X2450" s="6"/>
      <c r="Y2450" s="6"/>
      <c r="Z2450"/>
    </row>
    <row r="2451" spans="1:26">
      <c r="A2451" s="1"/>
      <c r="P2451" s="6"/>
      <c r="Q2451" s="6"/>
      <c r="R2451" s="6"/>
      <c r="T2451" s="6"/>
      <c r="U2451" s="6"/>
      <c r="V2451" s="6"/>
      <c r="W2451" s="6"/>
      <c r="X2451" s="6"/>
      <c r="Y2451" s="6"/>
      <c r="Z2451"/>
    </row>
    <row r="2452" spans="1:26">
      <c r="A2452" s="1"/>
      <c r="P2452" s="6"/>
      <c r="Q2452" s="6"/>
      <c r="R2452" s="6"/>
      <c r="T2452" s="6"/>
      <c r="U2452" s="6"/>
      <c r="V2452" s="6"/>
      <c r="W2452" s="6"/>
      <c r="X2452" s="6"/>
      <c r="Y2452" s="6"/>
      <c r="Z2452"/>
    </row>
    <row r="2453" spans="1:26">
      <c r="A2453" s="1"/>
      <c r="P2453" s="6"/>
      <c r="Q2453" s="6"/>
      <c r="R2453" s="6"/>
      <c r="T2453" s="6"/>
      <c r="U2453" s="6"/>
      <c r="V2453" s="6"/>
      <c r="W2453" s="6"/>
      <c r="X2453" s="6"/>
      <c r="Y2453" s="6"/>
      <c r="Z2453"/>
    </row>
    <row r="2454" spans="1:26">
      <c r="A2454" s="1"/>
      <c r="P2454" s="6"/>
      <c r="Q2454" s="6"/>
      <c r="R2454" s="6"/>
      <c r="T2454" s="6"/>
      <c r="U2454" s="6"/>
      <c r="V2454" s="6"/>
      <c r="W2454" s="6"/>
      <c r="X2454" s="6"/>
      <c r="Y2454" s="6"/>
      <c r="Z2454"/>
    </row>
    <row r="2455" spans="1:26">
      <c r="A2455" s="1"/>
      <c r="P2455" s="6"/>
      <c r="Q2455" s="6"/>
      <c r="R2455" s="6"/>
      <c r="T2455" s="6"/>
      <c r="U2455" s="6"/>
      <c r="V2455" s="6"/>
      <c r="W2455" s="6"/>
      <c r="X2455" s="6"/>
      <c r="Y2455" s="6"/>
      <c r="Z2455"/>
    </row>
    <row r="2456" spans="1:26">
      <c r="A2456" s="1"/>
      <c r="P2456" s="6"/>
      <c r="Q2456" s="6"/>
      <c r="R2456" s="6"/>
      <c r="T2456" s="6"/>
      <c r="U2456" s="6"/>
      <c r="V2456" s="6"/>
      <c r="W2456" s="6"/>
      <c r="X2456" s="6"/>
      <c r="Y2456" s="6"/>
      <c r="Z2456"/>
    </row>
    <row r="2457" spans="1:26">
      <c r="A2457" s="1"/>
      <c r="P2457" s="6"/>
      <c r="Q2457" s="6"/>
      <c r="R2457" s="6"/>
      <c r="T2457" s="6"/>
      <c r="U2457" s="6"/>
      <c r="V2457" s="6"/>
      <c r="W2457" s="6"/>
      <c r="X2457" s="6"/>
      <c r="Y2457" s="6"/>
      <c r="Z2457"/>
    </row>
    <row r="2458" spans="1:26">
      <c r="A2458" s="1"/>
      <c r="P2458" s="6"/>
      <c r="Q2458" s="6"/>
      <c r="R2458" s="6"/>
      <c r="T2458" s="6"/>
      <c r="U2458" s="6"/>
      <c r="V2458" s="6"/>
      <c r="W2458" s="6"/>
      <c r="X2458" s="6"/>
      <c r="Y2458" s="6"/>
      <c r="Z2458"/>
    </row>
    <row r="2459" spans="1:26">
      <c r="A2459" s="1"/>
      <c r="P2459" s="6"/>
      <c r="Q2459" s="6"/>
      <c r="R2459" s="6"/>
      <c r="T2459" s="6"/>
      <c r="U2459" s="6"/>
      <c r="V2459" s="6"/>
      <c r="W2459" s="6"/>
      <c r="X2459" s="6"/>
      <c r="Y2459" s="6"/>
      <c r="Z2459"/>
    </row>
    <row r="2460" spans="1:26">
      <c r="A2460" s="1"/>
      <c r="P2460" s="6"/>
      <c r="Q2460" s="6"/>
      <c r="R2460" s="6"/>
      <c r="T2460" s="6"/>
      <c r="U2460" s="6"/>
      <c r="V2460" s="6"/>
      <c r="W2460" s="6"/>
      <c r="X2460" s="6"/>
      <c r="Y2460" s="6"/>
      <c r="Z2460"/>
    </row>
    <row r="2461" spans="1:26">
      <c r="A2461" s="1"/>
      <c r="P2461" s="6"/>
      <c r="Q2461" s="6"/>
      <c r="R2461" s="6"/>
      <c r="T2461" s="6"/>
      <c r="U2461" s="6"/>
      <c r="V2461" s="6"/>
      <c r="W2461" s="6"/>
      <c r="X2461" s="6"/>
      <c r="Y2461" s="6"/>
      <c r="Z2461"/>
    </row>
    <row r="2462" spans="1:26">
      <c r="A2462" s="1"/>
      <c r="P2462" s="6"/>
      <c r="Q2462" s="6"/>
      <c r="R2462" s="6"/>
      <c r="T2462" s="6"/>
      <c r="U2462" s="6"/>
      <c r="V2462" s="6"/>
      <c r="W2462" s="6"/>
      <c r="X2462" s="6"/>
      <c r="Y2462" s="6"/>
      <c r="Z2462"/>
    </row>
    <row r="2463" spans="1:26">
      <c r="A2463" s="1"/>
      <c r="P2463" s="6"/>
      <c r="Q2463" s="6"/>
      <c r="R2463" s="6"/>
      <c r="T2463" s="6"/>
      <c r="U2463" s="6"/>
      <c r="V2463" s="6"/>
      <c r="W2463" s="6"/>
      <c r="X2463" s="6"/>
      <c r="Y2463" s="6"/>
      <c r="Z2463"/>
    </row>
    <row r="2464" spans="1:26">
      <c r="A2464" s="1"/>
      <c r="P2464" s="6"/>
      <c r="Q2464" s="6"/>
      <c r="R2464" s="6"/>
      <c r="T2464" s="6"/>
      <c r="U2464" s="6"/>
      <c r="V2464" s="6"/>
      <c r="W2464" s="6"/>
      <c r="X2464" s="6"/>
      <c r="Y2464" s="6"/>
      <c r="Z2464"/>
    </row>
    <row r="2465" spans="1:26">
      <c r="A2465" s="1"/>
      <c r="P2465" s="6"/>
      <c r="Q2465" s="6"/>
      <c r="R2465" s="6"/>
      <c r="T2465" s="6"/>
      <c r="U2465" s="6"/>
      <c r="V2465" s="6"/>
      <c r="W2465" s="6"/>
      <c r="X2465" s="6"/>
      <c r="Y2465" s="6"/>
      <c r="Z2465"/>
    </row>
    <row r="2466" spans="1:26">
      <c r="A2466" s="1"/>
      <c r="P2466" s="6"/>
      <c r="Q2466" s="6"/>
      <c r="R2466" s="6"/>
      <c r="T2466" s="6"/>
      <c r="U2466" s="6"/>
      <c r="V2466" s="6"/>
      <c r="W2466" s="6"/>
      <c r="X2466" s="6"/>
      <c r="Y2466" s="6"/>
      <c r="Z2466"/>
    </row>
    <row r="2467" spans="1:26">
      <c r="A2467" s="1"/>
      <c r="P2467" s="6"/>
      <c r="Q2467" s="6"/>
      <c r="R2467" s="6"/>
      <c r="T2467" s="6"/>
      <c r="U2467" s="6"/>
      <c r="V2467" s="6"/>
      <c r="W2467" s="6"/>
      <c r="X2467" s="6"/>
      <c r="Y2467" s="6"/>
      <c r="Z2467"/>
    </row>
    <row r="2468" spans="1:26">
      <c r="A2468" s="1"/>
      <c r="P2468" s="6"/>
      <c r="Q2468" s="6"/>
      <c r="R2468" s="6"/>
      <c r="T2468" s="6"/>
      <c r="U2468" s="6"/>
      <c r="V2468" s="6"/>
      <c r="W2468" s="6"/>
      <c r="X2468" s="6"/>
      <c r="Y2468" s="6"/>
      <c r="Z2468"/>
    </row>
    <row r="2469" spans="1:26">
      <c r="A2469" s="1"/>
      <c r="P2469" s="6"/>
      <c r="Q2469" s="6"/>
      <c r="R2469" s="6"/>
      <c r="T2469" s="6"/>
      <c r="U2469" s="6"/>
      <c r="V2469" s="6"/>
      <c r="W2469" s="6"/>
      <c r="X2469" s="6"/>
      <c r="Y2469" s="6"/>
      <c r="Z2469"/>
    </row>
    <row r="2470" spans="1:26">
      <c r="A2470" s="1"/>
      <c r="P2470" s="6"/>
      <c r="Q2470" s="6"/>
      <c r="R2470" s="6"/>
      <c r="T2470" s="6"/>
      <c r="U2470" s="6"/>
      <c r="V2470" s="6"/>
      <c r="W2470" s="6"/>
      <c r="X2470" s="6"/>
      <c r="Y2470" s="6"/>
      <c r="Z2470"/>
    </row>
    <row r="2471" spans="1:26">
      <c r="A2471" s="1"/>
      <c r="P2471" s="6"/>
      <c r="Q2471" s="6"/>
      <c r="R2471" s="6"/>
      <c r="T2471" s="6"/>
      <c r="U2471" s="6"/>
      <c r="V2471" s="6"/>
      <c r="W2471" s="6"/>
      <c r="X2471" s="6"/>
      <c r="Y2471" s="6"/>
      <c r="Z2471"/>
    </row>
    <row r="2472" spans="1:26">
      <c r="A2472" s="1"/>
      <c r="P2472" s="6"/>
      <c r="Q2472" s="6"/>
      <c r="R2472" s="6"/>
      <c r="T2472" s="6"/>
      <c r="U2472" s="6"/>
      <c r="V2472" s="6"/>
      <c r="W2472" s="6"/>
      <c r="X2472" s="6"/>
      <c r="Y2472" s="6"/>
      <c r="Z2472"/>
    </row>
    <row r="2473" spans="1:26">
      <c r="A2473" s="1"/>
      <c r="P2473" s="6"/>
      <c r="Q2473" s="6"/>
      <c r="R2473" s="6"/>
      <c r="T2473" s="6"/>
      <c r="U2473" s="6"/>
      <c r="V2473" s="6"/>
      <c r="W2473" s="6"/>
      <c r="X2473" s="6"/>
      <c r="Y2473" s="6"/>
      <c r="Z2473"/>
    </row>
    <row r="2474" spans="1:26">
      <c r="A2474" s="1"/>
      <c r="P2474" s="6"/>
      <c r="Q2474" s="6"/>
      <c r="R2474" s="6"/>
      <c r="T2474" s="6"/>
      <c r="U2474" s="6"/>
      <c r="V2474" s="6"/>
      <c r="W2474" s="6"/>
      <c r="X2474" s="6"/>
      <c r="Y2474" s="6"/>
      <c r="Z2474"/>
    </row>
    <row r="2475" spans="1:26">
      <c r="A2475" s="1"/>
      <c r="P2475" s="6"/>
      <c r="Q2475" s="6"/>
      <c r="R2475" s="6"/>
      <c r="T2475" s="6"/>
      <c r="U2475" s="6"/>
      <c r="V2475" s="6"/>
      <c r="W2475" s="6"/>
      <c r="X2475" s="6"/>
      <c r="Y2475" s="6"/>
      <c r="Z2475"/>
    </row>
    <row r="2476" spans="1:26">
      <c r="A2476" s="1"/>
      <c r="P2476" s="6"/>
      <c r="Q2476" s="6"/>
      <c r="R2476" s="6"/>
      <c r="T2476" s="6"/>
      <c r="U2476" s="6"/>
      <c r="V2476" s="6"/>
      <c r="W2476" s="6"/>
      <c r="X2476" s="6"/>
      <c r="Y2476" s="6"/>
      <c r="Z2476"/>
    </row>
    <row r="2477" spans="1:26">
      <c r="A2477" s="1"/>
      <c r="P2477" s="6"/>
      <c r="Q2477" s="6"/>
      <c r="R2477" s="6"/>
      <c r="T2477" s="6"/>
      <c r="U2477" s="6"/>
      <c r="V2477" s="6"/>
      <c r="W2477" s="6"/>
      <c r="X2477" s="6"/>
      <c r="Y2477" s="6"/>
      <c r="Z2477"/>
    </row>
    <row r="2478" spans="1:26">
      <c r="A2478" s="1"/>
      <c r="P2478" s="6"/>
      <c r="Q2478" s="6"/>
      <c r="R2478" s="6"/>
      <c r="T2478" s="6"/>
      <c r="U2478" s="6"/>
      <c r="V2478" s="6"/>
      <c r="W2478" s="6"/>
      <c r="X2478" s="6"/>
      <c r="Y2478" s="6"/>
      <c r="Z2478"/>
    </row>
    <row r="2479" spans="1:26">
      <c r="A2479" s="1"/>
      <c r="P2479" s="6"/>
      <c r="Q2479" s="6"/>
      <c r="R2479" s="6"/>
      <c r="T2479" s="6"/>
      <c r="U2479" s="6"/>
      <c r="V2479" s="6"/>
      <c r="W2479" s="6"/>
      <c r="X2479" s="6"/>
      <c r="Y2479" s="6"/>
      <c r="Z2479"/>
    </row>
    <row r="2480" spans="1:26">
      <c r="A2480" s="1"/>
      <c r="P2480" s="6"/>
      <c r="Q2480" s="6"/>
      <c r="R2480" s="6"/>
      <c r="T2480" s="6"/>
      <c r="U2480" s="6"/>
      <c r="V2480" s="6"/>
      <c r="W2480" s="6"/>
      <c r="X2480" s="6"/>
      <c r="Y2480" s="6"/>
      <c r="Z2480"/>
    </row>
    <row r="2481" spans="1:26">
      <c r="A2481" s="1"/>
      <c r="P2481" s="6"/>
      <c r="Q2481" s="6"/>
      <c r="R2481" s="6"/>
      <c r="T2481" s="6"/>
      <c r="U2481" s="6"/>
      <c r="V2481" s="6"/>
      <c r="W2481" s="6"/>
      <c r="X2481" s="6"/>
      <c r="Y2481" s="6"/>
      <c r="Z2481"/>
    </row>
    <row r="2482" spans="1:26">
      <c r="A2482" s="1"/>
      <c r="P2482" s="6"/>
      <c r="Q2482" s="6"/>
      <c r="R2482" s="6"/>
      <c r="T2482" s="6"/>
      <c r="U2482" s="6"/>
      <c r="V2482" s="6"/>
      <c r="W2482" s="6"/>
      <c r="X2482" s="6"/>
      <c r="Y2482" s="6"/>
      <c r="Z2482"/>
    </row>
    <row r="2483" spans="1:26">
      <c r="A2483" s="1"/>
      <c r="P2483" s="6"/>
      <c r="Q2483" s="6"/>
      <c r="R2483" s="6"/>
      <c r="T2483" s="6"/>
      <c r="U2483" s="6"/>
      <c r="V2483" s="6"/>
      <c r="W2483" s="6"/>
      <c r="X2483" s="6"/>
      <c r="Y2483" s="6"/>
      <c r="Z2483"/>
    </row>
    <row r="2484" spans="1:26">
      <c r="A2484" s="1"/>
      <c r="P2484" s="6"/>
      <c r="Q2484" s="6"/>
      <c r="R2484" s="6"/>
      <c r="T2484" s="6"/>
      <c r="U2484" s="6"/>
      <c r="V2484" s="6"/>
      <c r="W2484" s="6"/>
      <c r="X2484" s="6"/>
      <c r="Y2484" s="6"/>
      <c r="Z2484"/>
    </row>
    <row r="2485" spans="1:26">
      <c r="A2485" s="1"/>
      <c r="P2485" s="6"/>
      <c r="Q2485" s="6"/>
      <c r="R2485" s="6"/>
      <c r="T2485" s="6"/>
      <c r="U2485" s="6"/>
      <c r="V2485" s="6"/>
      <c r="W2485" s="6"/>
      <c r="X2485" s="6"/>
      <c r="Y2485" s="6"/>
      <c r="Z2485"/>
    </row>
    <row r="2486" spans="1:26">
      <c r="A2486" s="1"/>
      <c r="P2486" s="6"/>
      <c r="Q2486" s="6"/>
      <c r="R2486" s="6"/>
      <c r="T2486" s="6"/>
      <c r="U2486" s="6"/>
      <c r="V2486" s="6"/>
      <c r="W2486" s="6"/>
      <c r="X2486" s="6"/>
      <c r="Y2486" s="6"/>
      <c r="Z2486"/>
    </row>
    <row r="2487" spans="1:26">
      <c r="A2487" s="1"/>
      <c r="P2487" s="6"/>
      <c r="Q2487" s="6"/>
      <c r="R2487" s="6"/>
      <c r="T2487" s="6"/>
      <c r="U2487" s="6"/>
      <c r="V2487" s="6"/>
      <c r="W2487" s="6"/>
      <c r="X2487" s="6"/>
      <c r="Y2487" s="6"/>
      <c r="Z2487"/>
    </row>
    <row r="2488" spans="1:26">
      <c r="A2488" s="1"/>
      <c r="P2488" s="6"/>
      <c r="Q2488" s="6"/>
      <c r="R2488" s="6"/>
      <c r="T2488" s="6"/>
      <c r="U2488" s="6"/>
      <c r="V2488" s="6"/>
      <c r="W2488" s="6"/>
      <c r="X2488" s="6"/>
      <c r="Y2488" s="6"/>
      <c r="Z2488"/>
    </row>
    <row r="2489" spans="1:26">
      <c r="A2489" s="1"/>
      <c r="P2489" s="6"/>
      <c r="Q2489" s="6"/>
      <c r="R2489" s="6"/>
      <c r="T2489" s="6"/>
      <c r="U2489" s="6"/>
      <c r="V2489" s="6"/>
      <c r="W2489" s="6"/>
      <c r="X2489" s="6"/>
      <c r="Y2489" s="6"/>
      <c r="Z2489"/>
    </row>
    <row r="2490" spans="1:26">
      <c r="A2490" s="1"/>
      <c r="P2490" s="6"/>
      <c r="Q2490" s="6"/>
      <c r="R2490" s="6"/>
      <c r="T2490" s="6"/>
      <c r="U2490" s="6"/>
      <c r="V2490" s="6"/>
      <c r="W2490" s="6"/>
      <c r="X2490" s="6"/>
      <c r="Y2490" s="6"/>
      <c r="Z2490"/>
    </row>
    <row r="2491" spans="1:26">
      <c r="A2491" s="1"/>
      <c r="P2491" s="6"/>
      <c r="Q2491" s="6"/>
      <c r="R2491" s="6"/>
      <c r="T2491" s="6"/>
      <c r="U2491" s="6"/>
      <c r="V2491" s="6"/>
      <c r="W2491" s="6"/>
      <c r="X2491" s="6"/>
      <c r="Y2491" s="6"/>
      <c r="Z2491"/>
    </row>
    <row r="2492" spans="1:26">
      <c r="A2492" s="1"/>
      <c r="P2492" s="6"/>
      <c r="Q2492" s="6"/>
      <c r="R2492" s="6"/>
      <c r="T2492" s="6"/>
      <c r="U2492" s="6"/>
      <c r="V2492" s="6"/>
      <c r="W2492" s="6"/>
      <c r="X2492" s="6"/>
      <c r="Y2492" s="6"/>
      <c r="Z2492"/>
    </row>
    <row r="2493" spans="1:26">
      <c r="A2493" s="1"/>
      <c r="P2493" s="6"/>
      <c r="Q2493" s="6"/>
      <c r="R2493" s="6"/>
      <c r="T2493" s="6"/>
      <c r="U2493" s="6"/>
      <c r="V2493" s="6"/>
      <c r="W2493" s="6"/>
      <c r="X2493" s="6"/>
      <c r="Y2493" s="6"/>
      <c r="Z2493"/>
    </row>
    <row r="2494" spans="1:26">
      <c r="A2494" s="1"/>
      <c r="P2494" s="6"/>
      <c r="Q2494" s="6"/>
      <c r="R2494" s="6"/>
      <c r="T2494" s="6"/>
      <c r="U2494" s="6"/>
      <c r="V2494" s="6"/>
      <c r="W2494" s="6"/>
      <c r="X2494" s="6"/>
      <c r="Y2494" s="6"/>
      <c r="Z2494"/>
    </row>
    <row r="2495" spans="1:26">
      <c r="A2495" s="1"/>
      <c r="P2495" s="6"/>
      <c r="Q2495" s="6"/>
      <c r="R2495" s="6"/>
      <c r="T2495" s="6"/>
      <c r="U2495" s="6"/>
      <c r="V2495" s="6"/>
      <c r="W2495" s="6"/>
      <c r="X2495" s="6"/>
      <c r="Y2495" s="6"/>
      <c r="Z2495"/>
    </row>
    <row r="2496" spans="1:26">
      <c r="A2496" s="1"/>
      <c r="P2496" s="6"/>
      <c r="Q2496" s="6"/>
      <c r="R2496" s="6"/>
      <c r="T2496" s="6"/>
      <c r="U2496" s="6"/>
      <c r="V2496" s="6"/>
      <c r="W2496" s="6"/>
      <c r="X2496" s="6"/>
      <c r="Y2496" s="6"/>
      <c r="Z2496"/>
    </row>
    <row r="2497" spans="1:26">
      <c r="A2497" s="1"/>
      <c r="P2497" s="6"/>
      <c r="Q2497" s="6"/>
      <c r="R2497" s="6"/>
      <c r="T2497" s="6"/>
      <c r="U2497" s="6"/>
      <c r="V2497" s="6"/>
      <c r="W2497" s="6"/>
      <c r="X2497" s="6"/>
      <c r="Y2497" s="6"/>
      <c r="Z2497"/>
    </row>
    <row r="2498" spans="1:26">
      <c r="A2498" s="1"/>
      <c r="P2498" s="6"/>
      <c r="Q2498" s="6"/>
      <c r="R2498" s="6"/>
      <c r="T2498" s="6"/>
      <c r="U2498" s="6"/>
      <c r="V2498" s="6"/>
      <c r="W2498" s="6"/>
      <c r="X2498" s="6"/>
      <c r="Y2498" s="6"/>
      <c r="Z2498"/>
    </row>
    <row r="2499" spans="1:26">
      <c r="A2499" s="1"/>
      <c r="P2499" s="6"/>
      <c r="Q2499" s="6"/>
      <c r="R2499" s="6"/>
      <c r="T2499" s="6"/>
      <c r="U2499" s="6"/>
      <c r="V2499" s="6"/>
      <c r="W2499" s="6"/>
      <c r="X2499" s="6"/>
      <c r="Y2499" s="6"/>
      <c r="Z2499"/>
    </row>
    <row r="2500" spans="1:26">
      <c r="A2500" s="1"/>
      <c r="P2500" s="6"/>
      <c r="Q2500" s="6"/>
      <c r="R2500" s="6"/>
      <c r="T2500" s="6"/>
      <c r="U2500" s="6"/>
      <c r="V2500" s="6"/>
      <c r="W2500" s="6"/>
      <c r="X2500" s="6"/>
      <c r="Y2500" s="6"/>
      <c r="Z2500"/>
    </row>
    <row r="2501" spans="1:26">
      <c r="A2501" s="1"/>
      <c r="P2501" s="6"/>
      <c r="Q2501" s="6"/>
      <c r="R2501" s="6"/>
      <c r="T2501" s="6"/>
      <c r="U2501" s="6"/>
      <c r="V2501" s="6"/>
      <c r="W2501" s="6"/>
      <c r="X2501" s="6"/>
      <c r="Y2501" s="6"/>
      <c r="Z2501"/>
    </row>
    <row r="2502" spans="1:26">
      <c r="A2502" s="1"/>
      <c r="P2502" s="6"/>
      <c r="Q2502" s="6"/>
      <c r="R2502" s="6"/>
      <c r="T2502" s="6"/>
      <c r="U2502" s="6"/>
      <c r="V2502" s="6"/>
      <c r="W2502" s="6"/>
      <c r="X2502" s="6"/>
      <c r="Y2502" s="6"/>
      <c r="Z2502"/>
    </row>
    <row r="2503" spans="1:26">
      <c r="A2503" s="1"/>
      <c r="P2503" s="6"/>
      <c r="Q2503" s="6"/>
      <c r="R2503" s="6"/>
      <c r="T2503" s="6"/>
      <c r="U2503" s="6"/>
      <c r="V2503" s="6"/>
      <c r="W2503" s="6"/>
      <c r="X2503" s="6"/>
      <c r="Y2503" s="6"/>
      <c r="Z2503"/>
    </row>
    <row r="2504" spans="1:26">
      <c r="A2504" s="1"/>
      <c r="P2504" s="6"/>
      <c r="Q2504" s="6"/>
      <c r="R2504" s="6"/>
      <c r="T2504" s="6"/>
      <c r="U2504" s="6"/>
      <c r="V2504" s="6"/>
      <c r="W2504" s="6"/>
      <c r="X2504" s="6"/>
      <c r="Y2504" s="6"/>
      <c r="Z2504"/>
    </row>
    <row r="2505" spans="1:26">
      <c r="A2505" s="1"/>
      <c r="P2505" s="6"/>
      <c r="Q2505" s="6"/>
      <c r="R2505" s="6"/>
      <c r="T2505" s="6"/>
      <c r="U2505" s="6"/>
      <c r="V2505" s="6"/>
      <c r="W2505" s="6"/>
      <c r="X2505" s="6"/>
      <c r="Y2505" s="6"/>
      <c r="Z2505"/>
    </row>
    <row r="2506" spans="1:26">
      <c r="A2506" s="1"/>
      <c r="P2506" s="6"/>
      <c r="Q2506" s="6"/>
      <c r="R2506" s="6"/>
      <c r="T2506" s="6"/>
      <c r="U2506" s="6"/>
      <c r="V2506" s="6"/>
      <c r="W2506" s="6"/>
      <c r="X2506" s="6"/>
      <c r="Y2506" s="6"/>
      <c r="Z2506"/>
    </row>
    <row r="2507" spans="1:26">
      <c r="A2507" s="1"/>
      <c r="P2507" s="6"/>
      <c r="Q2507" s="6"/>
      <c r="R2507" s="6"/>
      <c r="T2507" s="6"/>
      <c r="U2507" s="6"/>
      <c r="V2507" s="6"/>
      <c r="W2507" s="6"/>
      <c r="X2507" s="6"/>
      <c r="Y2507" s="6"/>
      <c r="Z2507"/>
    </row>
    <row r="2508" spans="1:26">
      <c r="A2508" s="1"/>
      <c r="P2508" s="6"/>
      <c r="Q2508" s="6"/>
      <c r="R2508" s="6"/>
      <c r="T2508" s="6"/>
      <c r="U2508" s="6"/>
      <c r="V2508" s="6"/>
      <c r="W2508" s="6"/>
      <c r="X2508" s="6"/>
      <c r="Y2508" s="6"/>
      <c r="Z2508"/>
    </row>
    <row r="2509" spans="1:26">
      <c r="A2509" s="1"/>
      <c r="P2509" s="6"/>
      <c r="Q2509" s="6"/>
      <c r="R2509" s="6"/>
      <c r="T2509" s="6"/>
      <c r="U2509" s="6"/>
      <c r="V2509" s="6"/>
      <c r="W2509" s="6"/>
      <c r="X2509" s="6"/>
      <c r="Y2509" s="6"/>
      <c r="Z2509"/>
    </row>
    <row r="2510" spans="1:26">
      <c r="A2510" s="1"/>
      <c r="P2510" s="6"/>
      <c r="Q2510" s="6"/>
      <c r="R2510" s="6"/>
      <c r="T2510" s="6"/>
      <c r="U2510" s="6"/>
      <c r="V2510" s="6"/>
      <c r="W2510" s="6"/>
      <c r="X2510" s="6"/>
      <c r="Y2510" s="6"/>
      <c r="Z2510"/>
    </row>
    <row r="2511" spans="1:26">
      <c r="A2511" s="1"/>
      <c r="P2511" s="6"/>
      <c r="Q2511" s="6"/>
      <c r="R2511" s="6"/>
      <c r="T2511" s="6"/>
      <c r="U2511" s="6"/>
      <c r="V2511" s="6"/>
      <c r="W2511" s="6"/>
      <c r="X2511" s="6"/>
      <c r="Y2511" s="6"/>
      <c r="Z2511"/>
    </row>
    <row r="2512" spans="1:26">
      <c r="A2512" s="1"/>
      <c r="P2512" s="6"/>
      <c r="Q2512" s="6"/>
      <c r="R2512" s="6"/>
      <c r="T2512" s="6"/>
      <c r="U2512" s="6"/>
      <c r="V2512" s="6"/>
      <c r="W2512" s="6"/>
      <c r="X2512" s="6"/>
      <c r="Y2512" s="6"/>
      <c r="Z2512"/>
    </row>
    <row r="2513" spans="1:26">
      <c r="A2513" s="1"/>
      <c r="P2513" s="6"/>
      <c r="Q2513" s="6"/>
      <c r="R2513" s="6"/>
      <c r="T2513" s="6"/>
      <c r="U2513" s="6"/>
      <c r="V2513" s="6"/>
      <c r="W2513" s="6"/>
      <c r="X2513" s="6"/>
      <c r="Y2513" s="6"/>
      <c r="Z2513"/>
    </row>
    <row r="2514" spans="1:26">
      <c r="A2514" s="1"/>
      <c r="P2514" s="6"/>
      <c r="Q2514" s="6"/>
      <c r="R2514" s="6"/>
      <c r="T2514" s="6"/>
      <c r="U2514" s="6"/>
      <c r="V2514" s="6"/>
      <c r="W2514" s="6"/>
      <c r="X2514" s="6"/>
      <c r="Y2514" s="6"/>
      <c r="Z2514"/>
    </row>
    <row r="2515" spans="1:26">
      <c r="A2515" s="1"/>
      <c r="P2515" s="6"/>
      <c r="Q2515" s="6"/>
      <c r="R2515" s="6"/>
      <c r="T2515" s="6"/>
      <c r="U2515" s="6"/>
      <c r="V2515" s="6"/>
      <c r="W2515" s="6"/>
      <c r="X2515" s="6"/>
      <c r="Y2515" s="6"/>
      <c r="Z2515"/>
    </row>
    <row r="2516" spans="1:26">
      <c r="A2516" s="1"/>
      <c r="P2516" s="6"/>
      <c r="Q2516" s="6"/>
      <c r="R2516" s="6"/>
      <c r="T2516" s="6"/>
      <c r="U2516" s="6"/>
      <c r="V2516" s="6"/>
      <c r="W2516" s="6"/>
      <c r="X2516" s="6"/>
      <c r="Y2516" s="6"/>
      <c r="Z2516"/>
    </row>
    <row r="2517" spans="1:26">
      <c r="A2517" s="1"/>
      <c r="P2517" s="6"/>
      <c r="Q2517" s="6"/>
      <c r="R2517" s="6"/>
      <c r="T2517" s="6"/>
      <c r="U2517" s="6"/>
      <c r="V2517" s="6"/>
      <c r="W2517" s="6"/>
      <c r="X2517" s="6"/>
      <c r="Y2517" s="6"/>
      <c r="Z2517"/>
    </row>
    <row r="2518" spans="1:26">
      <c r="A2518" s="1"/>
      <c r="P2518" s="6"/>
      <c r="Q2518" s="6"/>
      <c r="R2518" s="6"/>
      <c r="T2518" s="6"/>
      <c r="U2518" s="6"/>
      <c r="V2518" s="6"/>
      <c r="W2518" s="6"/>
      <c r="X2518" s="6"/>
      <c r="Y2518" s="6"/>
      <c r="Z2518"/>
    </row>
    <row r="2519" spans="1:26">
      <c r="A2519" s="1"/>
      <c r="P2519" s="6"/>
      <c r="Q2519" s="6"/>
      <c r="R2519" s="6"/>
      <c r="T2519" s="6"/>
      <c r="U2519" s="6"/>
      <c r="V2519" s="6"/>
      <c r="W2519" s="6"/>
      <c r="X2519" s="6"/>
      <c r="Y2519" s="6"/>
      <c r="Z2519"/>
    </row>
    <row r="2520" spans="1:26">
      <c r="A2520" s="1"/>
      <c r="P2520" s="6"/>
      <c r="Q2520" s="6"/>
      <c r="R2520" s="6"/>
      <c r="T2520" s="6"/>
      <c r="U2520" s="6"/>
      <c r="V2520" s="6"/>
      <c r="W2520" s="6"/>
      <c r="X2520" s="6"/>
      <c r="Y2520" s="6"/>
      <c r="Z2520"/>
    </row>
    <row r="2521" spans="1:26">
      <c r="A2521" s="1"/>
      <c r="P2521" s="6"/>
      <c r="Q2521" s="6"/>
      <c r="R2521" s="6"/>
      <c r="T2521" s="6"/>
      <c r="U2521" s="6"/>
      <c r="V2521" s="6"/>
      <c r="W2521" s="6"/>
      <c r="X2521" s="6"/>
      <c r="Y2521" s="6"/>
      <c r="Z2521"/>
    </row>
    <row r="2522" spans="1:26">
      <c r="A2522" s="1"/>
      <c r="P2522" s="6"/>
      <c r="Q2522" s="6"/>
      <c r="R2522" s="6"/>
      <c r="T2522" s="6"/>
      <c r="U2522" s="6"/>
      <c r="V2522" s="6"/>
      <c r="W2522" s="6"/>
      <c r="X2522" s="6"/>
      <c r="Y2522" s="6"/>
      <c r="Z2522"/>
    </row>
    <row r="2523" spans="1:26">
      <c r="A2523" s="1"/>
      <c r="P2523" s="6"/>
      <c r="Q2523" s="6"/>
      <c r="R2523" s="6"/>
      <c r="T2523" s="6"/>
      <c r="U2523" s="6"/>
      <c r="V2523" s="6"/>
      <c r="W2523" s="6"/>
      <c r="X2523" s="6"/>
      <c r="Y2523" s="6"/>
      <c r="Z2523"/>
    </row>
    <row r="2524" spans="1:26">
      <c r="A2524" s="1"/>
      <c r="P2524" s="6"/>
      <c r="Q2524" s="6"/>
      <c r="R2524" s="6"/>
      <c r="T2524" s="6"/>
      <c r="U2524" s="6"/>
      <c r="V2524" s="6"/>
      <c r="W2524" s="6"/>
      <c r="X2524" s="6"/>
      <c r="Y2524" s="6"/>
      <c r="Z2524"/>
    </row>
    <row r="2525" spans="1:26">
      <c r="A2525" s="1"/>
      <c r="P2525" s="6"/>
      <c r="Q2525" s="6"/>
      <c r="R2525" s="6"/>
      <c r="T2525" s="6"/>
      <c r="U2525" s="6"/>
      <c r="V2525" s="6"/>
      <c r="W2525" s="6"/>
      <c r="X2525" s="6"/>
      <c r="Y2525" s="6"/>
      <c r="Z2525"/>
    </row>
    <row r="2526" spans="1:26">
      <c r="A2526" s="1"/>
      <c r="P2526" s="6"/>
      <c r="Q2526" s="6"/>
      <c r="R2526" s="6"/>
      <c r="T2526" s="6"/>
      <c r="U2526" s="6"/>
      <c r="V2526" s="6"/>
      <c r="W2526" s="6"/>
      <c r="X2526" s="6"/>
      <c r="Y2526" s="6"/>
      <c r="Z2526"/>
    </row>
    <row r="2527" spans="1:26">
      <c r="A2527" s="1"/>
      <c r="P2527" s="6"/>
      <c r="Q2527" s="6"/>
      <c r="R2527" s="6"/>
      <c r="T2527" s="6"/>
      <c r="U2527" s="6"/>
      <c r="V2527" s="6"/>
      <c r="W2527" s="6"/>
      <c r="X2527" s="6"/>
      <c r="Y2527" s="6"/>
      <c r="Z2527"/>
    </row>
    <row r="2528" spans="1:26">
      <c r="A2528" s="1"/>
      <c r="P2528" s="6"/>
      <c r="Q2528" s="6"/>
      <c r="R2528" s="6"/>
      <c r="T2528" s="6"/>
      <c r="U2528" s="6"/>
      <c r="V2528" s="6"/>
      <c r="W2528" s="6"/>
      <c r="X2528" s="6"/>
      <c r="Y2528" s="6"/>
      <c r="Z2528"/>
    </row>
    <row r="2529" spans="1:26">
      <c r="A2529" s="1"/>
      <c r="P2529" s="6"/>
      <c r="Q2529" s="6"/>
      <c r="R2529" s="6"/>
      <c r="T2529" s="6"/>
      <c r="U2529" s="6"/>
      <c r="V2529" s="6"/>
      <c r="W2529" s="6"/>
      <c r="X2529" s="6"/>
      <c r="Y2529" s="6"/>
      <c r="Z2529"/>
    </row>
    <row r="2530" spans="1:26">
      <c r="A2530" s="1"/>
      <c r="P2530" s="6"/>
      <c r="Q2530" s="6"/>
      <c r="R2530" s="6"/>
      <c r="T2530" s="6"/>
      <c r="U2530" s="6"/>
      <c r="V2530" s="6"/>
      <c r="W2530" s="6"/>
      <c r="X2530" s="6"/>
      <c r="Y2530" s="6"/>
      <c r="Z2530"/>
    </row>
    <row r="2531" spans="1:26">
      <c r="A2531" s="1"/>
      <c r="P2531" s="6"/>
      <c r="Q2531" s="6"/>
      <c r="R2531" s="6"/>
      <c r="T2531" s="6"/>
      <c r="U2531" s="6"/>
      <c r="V2531" s="6"/>
      <c r="W2531" s="6"/>
      <c r="X2531" s="6"/>
      <c r="Y2531" s="6"/>
      <c r="Z2531"/>
    </row>
    <row r="2532" spans="1:26">
      <c r="A2532" s="1"/>
      <c r="P2532" s="6"/>
      <c r="Q2532" s="6"/>
      <c r="R2532" s="6"/>
      <c r="T2532" s="6"/>
      <c r="U2532" s="6"/>
      <c r="V2532" s="6"/>
      <c r="W2532" s="6"/>
      <c r="X2532" s="6"/>
      <c r="Y2532" s="6"/>
      <c r="Z2532"/>
    </row>
    <row r="2533" spans="1:26">
      <c r="A2533" s="1"/>
      <c r="P2533" s="6"/>
      <c r="Q2533" s="6"/>
      <c r="R2533" s="6"/>
      <c r="T2533" s="6"/>
      <c r="U2533" s="6"/>
      <c r="V2533" s="6"/>
      <c r="W2533" s="6"/>
      <c r="X2533" s="6"/>
      <c r="Y2533" s="6"/>
      <c r="Z2533"/>
    </row>
    <row r="2534" spans="1:26">
      <c r="A2534" s="1"/>
      <c r="P2534" s="6"/>
      <c r="Q2534" s="6"/>
      <c r="R2534" s="6"/>
      <c r="T2534" s="6"/>
      <c r="U2534" s="6"/>
      <c r="V2534" s="6"/>
      <c r="W2534" s="6"/>
      <c r="X2534" s="6"/>
      <c r="Y2534" s="6"/>
      <c r="Z2534"/>
    </row>
    <row r="2535" spans="1:26">
      <c r="A2535" s="1"/>
      <c r="P2535" s="6"/>
      <c r="Q2535" s="6"/>
      <c r="R2535" s="6"/>
      <c r="T2535" s="6"/>
      <c r="U2535" s="6"/>
      <c r="V2535" s="6"/>
      <c r="W2535" s="6"/>
      <c r="X2535" s="6"/>
      <c r="Y2535" s="6"/>
      <c r="Z2535"/>
    </row>
    <row r="2536" spans="1:26">
      <c r="A2536" s="1"/>
      <c r="P2536" s="6"/>
      <c r="Q2536" s="6"/>
      <c r="R2536" s="6"/>
      <c r="T2536" s="6"/>
      <c r="U2536" s="6"/>
      <c r="V2536" s="6"/>
      <c r="W2536" s="6"/>
      <c r="X2536" s="6"/>
      <c r="Y2536" s="6"/>
      <c r="Z2536"/>
    </row>
    <row r="2537" spans="1:26">
      <c r="A2537" s="1"/>
      <c r="P2537" s="6"/>
      <c r="Q2537" s="6"/>
      <c r="R2537" s="6"/>
      <c r="T2537" s="6"/>
      <c r="U2537" s="6"/>
      <c r="V2537" s="6"/>
      <c r="W2537" s="6"/>
      <c r="X2537" s="6"/>
      <c r="Y2537" s="6"/>
      <c r="Z2537"/>
    </row>
    <row r="2538" spans="1:26">
      <c r="A2538" s="1"/>
      <c r="P2538" s="6"/>
      <c r="Q2538" s="6"/>
      <c r="R2538" s="6"/>
      <c r="T2538" s="6"/>
      <c r="U2538" s="6"/>
      <c r="V2538" s="6"/>
      <c r="W2538" s="6"/>
      <c r="X2538" s="6"/>
      <c r="Y2538" s="6"/>
      <c r="Z2538"/>
    </row>
    <row r="2539" spans="1:26">
      <c r="A2539" s="1"/>
      <c r="P2539" s="6"/>
      <c r="Q2539" s="6"/>
      <c r="R2539" s="6"/>
      <c r="T2539" s="6"/>
      <c r="U2539" s="6"/>
      <c r="V2539" s="6"/>
      <c r="W2539" s="6"/>
      <c r="X2539" s="6"/>
      <c r="Y2539" s="6"/>
      <c r="Z2539"/>
    </row>
    <row r="2540" spans="1:26">
      <c r="A2540" s="1"/>
      <c r="P2540" s="6"/>
      <c r="Q2540" s="6"/>
      <c r="R2540" s="6"/>
      <c r="T2540" s="6"/>
      <c r="U2540" s="6"/>
      <c r="V2540" s="6"/>
      <c r="W2540" s="6"/>
      <c r="X2540" s="6"/>
      <c r="Y2540" s="6"/>
      <c r="Z2540"/>
    </row>
    <row r="2541" spans="1:26">
      <c r="A2541" s="1"/>
      <c r="P2541" s="6"/>
      <c r="Q2541" s="6"/>
      <c r="R2541" s="6"/>
      <c r="T2541" s="6"/>
      <c r="U2541" s="6"/>
      <c r="V2541" s="6"/>
      <c r="W2541" s="6"/>
      <c r="X2541" s="6"/>
      <c r="Y2541" s="6"/>
      <c r="Z2541"/>
    </row>
    <row r="2542" spans="1:26">
      <c r="A2542" s="1"/>
      <c r="P2542" s="6"/>
      <c r="Q2542" s="6"/>
      <c r="R2542" s="6"/>
      <c r="T2542" s="6"/>
      <c r="U2542" s="6"/>
      <c r="V2542" s="6"/>
      <c r="W2542" s="6"/>
      <c r="X2542" s="6"/>
      <c r="Y2542" s="6"/>
      <c r="Z2542"/>
    </row>
    <row r="2543" spans="1:26">
      <c r="A2543" s="1"/>
      <c r="P2543" s="6"/>
      <c r="Q2543" s="6"/>
      <c r="R2543" s="6"/>
      <c r="T2543" s="6"/>
      <c r="U2543" s="6"/>
      <c r="V2543" s="6"/>
      <c r="W2543" s="6"/>
      <c r="X2543" s="6"/>
      <c r="Y2543" s="6"/>
      <c r="Z2543"/>
    </row>
    <row r="2544" spans="1:26">
      <c r="A2544" s="1"/>
      <c r="P2544" s="6"/>
      <c r="Q2544" s="6"/>
      <c r="R2544" s="6"/>
      <c r="T2544" s="6"/>
      <c r="U2544" s="6"/>
      <c r="V2544" s="6"/>
      <c r="W2544" s="6"/>
      <c r="X2544" s="6"/>
      <c r="Y2544" s="6"/>
      <c r="Z2544"/>
    </row>
    <row r="2545" spans="1:26">
      <c r="A2545" s="1"/>
      <c r="P2545" s="6"/>
      <c r="Q2545" s="6"/>
      <c r="R2545" s="6"/>
      <c r="T2545" s="6"/>
      <c r="U2545" s="6"/>
      <c r="V2545" s="6"/>
      <c r="W2545" s="6"/>
      <c r="X2545" s="6"/>
      <c r="Y2545" s="6"/>
      <c r="Z2545"/>
    </row>
    <row r="2546" spans="1:26">
      <c r="A2546" s="1"/>
      <c r="P2546" s="6"/>
      <c r="Q2546" s="6"/>
      <c r="R2546" s="6"/>
      <c r="T2546" s="6"/>
      <c r="U2546" s="6"/>
      <c r="V2546" s="6"/>
      <c r="W2546" s="6"/>
      <c r="X2546" s="6"/>
      <c r="Y2546" s="6"/>
      <c r="Z2546"/>
    </row>
    <row r="2547" spans="1:26">
      <c r="A2547" s="1"/>
      <c r="P2547" s="6"/>
      <c r="Q2547" s="6"/>
      <c r="R2547" s="6"/>
      <c r="T2547" s="6"/>
      <c r="U2547" s="6"/>
      <c r="V2547" s="6"/>
      <c r="W2547" s="6"/>
      <c r="X2547" s="6"/>
      <c r="Y2547" s="6"/>
      <c r="Z2547"/>
    </row>
    <row r="2548" spans="1:26">
      <c r="A2548" s="1"/>
      <c r="P2548" s="6"/>
      <c r="Q2548" s="6"/>
      <c r="R2548" s="6"/>
      <c r="T2548" s="6"/>
      <c r="U2548" s="6"/>
      <c r="V2548" s="6"/>
      <c r="W2548" s="6"/>
      <c r="X2548" s="6"/>
      <c r="Y2548" s="6"/>
      <c r="Z2548"/>
    </row>
    <row r="2549" spans="1:26">
      <c r="A2549" s="1"/>
      <c r="P2549" s="6"/>
      <c r="Q2549" s="6"/>
      <c r="R2549" s="6"/>
      <c r="T2549" s="6"/>
      <c r="U2549" s="6"/>
      <c r="V2549" s="6"/>
      <c r="W2549" s="6"/>
      <c r="X2549" s="6"/>
      <c r="Y2549" s="6"/>
      <c r="Z2549"/>
    </row>
    <row r="2550" spans="1:26">
      <c r="A2550" s="1"/>
      <c r="P2550" s="6"/>
      <c r="Q2550" s="6"/>
      <c r="R2550" s="6"/>
      <c r="T2550" s="6"/>
      <c r="U2550" s="6"/>
      <c r="V2550" s="6"/>
      <c r="W2550" s="6"/>
      <c r="X2550" s="6"/>
      <c r="Y2550" s="6"/>
      <c r="Z2550"/>
    </row>
    <row r="2551" spans="1:26">
      <c r="A2551" s="1"/>
      <c r="P2551" s="6"/>
      <c r="Q2551" s="6"/>
      <c r="R2551" s="6"/>
      <c r="T2551" s="6"/>
      <c r="U2551" s="6"/>
      <c r="V2551" s="6"/>
      <c r="W2551" s="6"/>
      <c r="X2551" s="6"/>
      <c r="Y2551" s="6"/>
      <c r="Z2551"/>
    </row>
    <row r="2552" spans="1:26">
      <c r="A2552" s="1"/>
      <c r="P2552" s="6"/>
      <c r="Q2552" s="6"/>
      <c r="R2552" s="6"/>
      <c r="T2552" s="6"/>
      <c r="U2552" s="6"/>
      <c r="V2552" s="6"/>
      <c r="W2552" s="6"/>
      <c r="X2552" s="6"/>
      <c r="Y2552" s="6"/>
      <c r="Z2552"/>
    </row>
    <row r="2553" spans="1:26">
      <c r="A2553" s="1"/>
      <c r="P2553" s="6"/>
      <c r="Q2553" s="6"/>
      <c r="R2553" s="6"/>
      <c r="T2553" s="6"/>
      <c r="U2553" s="6"/>
      <c r="V2553" s="6"/>
      <c r="W2553" s="6"/>
      <c r="X2553" s="6"/>
      <c r="Y2553" s="6"/>
      <c r="Z2553"/>
    </row>
    <row r="2554" spans="1:26">
      <c r="A2554" s="1"/>
      <c r="P2554" s="6"/>
      <c r="Q2554" s="6"/>
      <c r="R2554" s="6"/>
      <c r="T2554" s="6"/>
      <c r="U2554" s="6"/>
      <c r="V2554" s="6"/>
      <c r="W2554" s="6"/>
      <c r="X2554" s="6"/>
      <c r="Y2554" s="6"/>
      <c r="Z2554"/>
    </row>
    <row r="2555" spans="1:26">
      <c r="A2555" s="1"/>
      <c r="P2555" s="6"/>
      <c r="Q2555" s="6"/>
      <c r="R2555" s="6"/>
      <c r="T2555" s="6"/>
      <c r="U2555" s="6"/>
      <c r="V2555" s="6"/>
      <c r="W2555" s="6"/>
      <c r="X2555" s="6"/>
      <c r="Y2555" s="6"/>
      <c r="Z2555"/>
    </row>
    <row r="2556" spans="1:26">
      <c r="A2556" s="1"/>
      <c r="P2556" s="6"/>
      <c r="Q2556" s="6"/>
      <c r="R2556" s="6"/>
      <c r="T2556" s="6"/>
      <c r="U2556" s="6"/>
      <c r="V2556" s="6"/>
      <c r="W2556" s="6"/>
      <c r="X2556" s="6"/>
      <c r="Y2556" s="6"/>
      <c r="Z2556"/>
    </row>
    <row r="2557" spans="1:26">
      <c r="A2557" s="1"/>
      <c r="P2557" s="6"/>
      <c r="Q2557" s="6"/>
      <c r="R2557" s="6"/>
      <c r="T2557" s="6"/>
      <c r="U2557" s="6"/>
      <c r="V2557" s="6"/>
      <c r="W2557" s="6"/>
      <c r="X2557" s="6"/>
      <c r="Y2557" s="6"/>
      <c r="Z2557"/>
    </row>
    <row r="2558" spans="1:26">
      <c r="A2558" s="1"/>
      <c r="P2558" s="6"/>
      <c r="Q2558" s="6"/>
      <c r="R2558" s="6"/>
      <c r="T2558" s="6"/>
      <c r="U2558" s="6"/>
      <c r="V2558" s="6"/>
      <c r="W2558" s="6"/>
      <c r="X2558" s="6"/>
      <c r="Y2558" s="6"/>
      <c r="Z2558"/>
    </row>
    <row r="2559" spans="1:26">
      <c r="A2559" s="1"/>
      <c r="P2559" s="6"/>
      <c r="Q2559" s="6"/>
      <c r="R2559" s="6"/>
      <c r="T2559" s="6"/>
      <c r="U2559" s="6"/>
      <c r="V2559" s="6"/>
      <c r="W2559" s="6"/>
      <c r="X2559" s="6"/>
      <c r="Y2559" s="6"/>
      <c r="Z2559"/>
    </row>
    <row r="2560" spans="1:26">
      <c r="A2560" s="1"/>
      <c r="P2560" s="6"/>
      <c r="Q2560" s="6"/>
      <c r="R2560" s="6"/>
      <c r="T2560" s="6"/>
      <c r="U2560" s="6"/>
      <c r="V2560" s="6"/>
      <c r="W2560" s="6"/>
      <c r="X2560" s="6"/>
      <c r="Y2560" s="6"/>
      <c r="Z2560"/>
    </row>
    <row r="2561" spans="1:26">
      <c r="A2561" s="1"/>
      <c r="P2561" s="6"/>
      <c r="Q2561" s="6"/>
      <c r="R2561" s="6"/>
      <c r="T2561" s="6"/>
      <c r="U2561" s="6"/>
      <c r="V2561" s="6"/>
      <c r="W2561" s="6"/>
      <c r="X2561" s="6"/>
      <c r="Y2561" s="6"/>
      <c r="Z2561"/>
    </row>
    <row r="2562" spans="1:26">
      <c r="A2562" s="1"/>
      <c r="P2562" s="6"/>
      <c r="Q2562" s="6"/>
      <c r="R2562" s="6"/>
      <c r="T2562" s="6"/>
      <c r="U2562" s="6"/>
      <c r="V2562" s="6"/>
      <c r="W2562" s="6"/>
      <c r="X2562" s="6"/>
      <c r="Y2562" s="6"/>
      <c r="Z2562"/>
    </row>
    <row r="2563" spans="1:26">
      <c r="A2563" s="1"/>
      <c r="P2563" s="6"/>
      <c r="Q2563" s="6"/>
      <c r="R2563" s="6"/>
      <c r="T2563" s="6"/>
      <c r="U2563" s="6"/>
      <c r="V2563" s="6"/>
      <c r="W2563" s="6"/>
      <c r="X2563" s="6"/>
      <c r="Y2563" s="6"/>
      <c r="Z2563"/>
    </row>
    <row r="2564" spans="1:26">
      <c r="A2564" s="1"/>
      <c r="P2564" s="6"/>
      <c r="Q2564" s="6"/>
      <c r="R2564" s="6"/>
      <c r="T2564" s="6"/>
      <c r="U2564" s="6"/>
      <c r="V2564" s="6"/>
      <c r="W2564" s="6"/>
      <c r="X2564" s="6"/>
      <c r="Y2564" s="6"/>
      <c r="Z2564"/>
    </row>
    <row r="2565" spans="1:26">
      <c r="A2565" s="1"/>
      <c r="P2565" s="6"/>
      <c r="Q2565" s="6"/>
      <c r="R2565" s="6"/>
      <c r="T2565" s="6"/>
      <c r="U2565" s="6"/>
      <c r="V2565" s="6"/>
      <c r="W2565" s="6"/>
      <c r="X2565" s="6"/>
      <c r="Y2565" s="6"/>
      <c r="Z2565"/>
    </row>
    <row r="2566" spans="1:26">
      <c r="A2566" s="1"/>
      <c r="P2566" s="6"/>
      <c r="Q2566" s="6"/>
      <c r="R2566" s="6"/>
      <c r="T2566" s="6"/>
      <c r="U2566" s="6"/>
      <c r="V2566" s="6"/>
      <c r="W2566" s="6"/>
      <c r="X2566" s="6"/>
      <c r="Y2566" s="6"/>
      <c r="Z2566"/>
    </row>
    <row r="2567" spans="1:26">
      <c r="A2567" s="1"/>
      <c r="P2567" s="6"/>
      <c r="Q2567" s="6"/>
      <c r="R2567" s="6"/>
      <c r="T2567" s="6"/>
      <c r="U2567" s="6"/>
      <c r="V2567" s="6"/>
      <c r="W2567" s="6"/>
      <c r="X2567" s="6"/>
      <c r="Y2567" s="6"/>
      <c r="Z2567"/>
    </row>
    <row r="2568" spans="1:26">
      <c r="A2568" s="1"/>
      <c r="P2568" s="6"/>
      <c r="Q2568" s="6"/>
      <c r="R2568" s="6"/>
      <c r="T2568" s="6"/>
      <c r="U2568" s="6"/>
      <c r="V2568" s="6"/>
      <c r="W2568" s="6"/>
      <c r="X2568" s="6"/>
      <c r="Y2568" s="6"/>
      <c r="Z2568"/>
    </row>
    <row r="2569" spans="1:26">
      <c r="A2569" s="1"/>
      <c r="P2569" s="6"/>
      <c r="Q2569" s="6"/>
      <c r="R2569" s="6"/>
      <c r="T2569" s="6"/>
      <c r="U2569" s="6"/>
      <c r="V2569" s="6"/>
      <c r="W2569" s="6"/>
      <c r="X2569" s="6"/>
      <c r="Y2569" s="6"/>
      <c r="Z2569"/>
    </row>
    <row r="2570" spans="1:26">
      <c r="A2570" s="1"/>
      <c r="P2570" s="6"/>
      <c r="Q2570" s="6"/>
      <c r="R2570" s="6"/>
      <c r="T2570" s="6"/>
      <c r="U2570" s="6"/>
      <c r="V2570" s="6"/>
      <c r="W2570" s="6"/>
      <c r="X2570" s="6"/>
      <c r="Y2570" s="6"/>
      <c r="Z2570"/>
    </row>
    <row r="2571" spans="1:26">
      <c r="A2571" s="1"/>
      <c r="P2571" s="6"/>
      <c r="Q2571" s="6"/>
      <c r="R2571" s="6"/>
      <c r="T2571" s="6"/>
      <c r="U2571" s="6"/>
      <c r="V2571" s="6"/>
      <c r="W2571" s="6"/>
      <c r="X2571" s="6"/>
      <c r="Y2571" s="6"/>
      <c r="Z2571"/>
    </row>
    <row r="2572" spans="1:26">
      <c r="A2572" s="1"/>
      <c r="P2572" s="6"/>
      <c r="Q2572" s="6"/>
      <c r="R2572" s="6"/>
      <c r="T2572" s="6"/>
      <c r="U2572" s="6"/>
      <c r="V2572" s="6"/>
      <c r="W2572" s="6"/>
      <c r="X2572" s="6"/>
      <c r="Y2572" s="6"/>
      <c r="Z2572"/>
    </row>
    <row r="2573" spans="1:26">
      <c r="A2573" s="1"/>
      <c r="P2573" s="6"/>
      <c r="Q2573" s="6"/>
      <c r="R2573" s="6"/>
      <c r="T2573" s="6"/>
      <c r="U2573" s="6"/>
      <c r="V2573" s="6"/>
      <c r="W2573" s="6"/>
      <c r="X2573" s="6"/>
      <c r="Y2573" s="6"/>
      <c r="Z2573"/>
    </row>
    <row r="2574" spans="1:26">
      <c r="A2574" s="1"/>
      <c r="P2574" s="6"/>
      <c r="Q2574" s="6"/>
      <c r="R2574" s="6"/>
      <c r="T2574" s="6"/>
      <c r="U2574" s="6"/>
      <c r="V2574" s="6"/>
      <c r="W2574" s="6"/>
      <c r="X2574" s="6"/>
      <c r="Y2574" s="6"/>
      <c r="Z2574"/>
    </row>
    <row r="2575" spans="1:26">
      <c r="A2575" s="1"/>
      <c r="P2575" s="6"/>
      <c r="Q2575" s="6"/>
      <c r="R2575" s="6"/>
      <c r="T2575" s="6"/>
      <c r="U2575" s="6"/>
      <c r="V2575" s="6"/>
      <c r="W2575" s="6"/>
      <c r="X2575" s="6"/>
      <c r="Y2575" s="6"/>
      <c r="Z2575"/>
    </row>
    <row r="2576" spans="1:26">
      <c r="A2576" s="1"/>
      <c r="P2576" s="6"/>
      <c r="Q2576" s="6"/>
      <c r="R2576" s="6"/>
      <c r="T2576" s="6"/>
      <c r="U2576" s="6"/>
      <c r="V2576" s="6"/>
      <c r="W2576" s="6"/>
      <c r="X2576" s="6"/>
      <c r="Y2576" s="6"/>
      <c r="Z2576"/>
    </row>
    <row r="2577" spans="1:26">
      <c r="A2577" s="1"/>
      <c r="P2577" s="6"/>
      <c r="Q2577" s="6"/>
      <c r="R2577" s="6"/>
      <c r="T2577" s="6"/>
      <c r="U2577" s="6"/>
      <c r="V2577" s="6"/>
      <c r="W2577" s="6"/>
      <c r="X2577" s="6"/>
      <c r="Y2577" s="6"/>
      <c r="Z2577"/>
    </row>
    <row r="2578" spans="1:26">
      <c r="A2578" s="1"/>
      <c r="P2578" s="6"/>
      <c r="Q2578" s="6"/>
      <c r="R2578" s="6"/>
      <c r="T2578" s="6"/>
      <c r="U2578" s="6"/>
      <c r="V2578" s="6"/>
      <c r="W2578" s="6"/>
      <c r="X2578" s="6"/>
      <c r="Y2578" s="6"/>
      <c r="Z2578"/>
    </row>
    <row r="2579" spans="1:26">
      <c r="A2579" s="1"/>
      <c r="P2579" s="6"/>
      <c r="Q2579" s="6"/>
      <c r="R2579" s="6"/>
      <c r="T2579" s="6"/>
      <c r="U2579" s="6"/>
      <c r="V2579" s="6"/>
      <c r="W2579" s="6"/>
      <c r="X2579" s="6"/>
      <c r="Y2579" s="6"/>
      <c r="Z2579"/>
    </row>
    <row r="2580" spans="1:26">
      <c r="A2580" s="1"/>
      <c r="P2580" s="6"/>
      <c r="Q2580" s="6"/>
      <c r="R2580" s="6"/>
      <c r="T2580" s="6"/>
      <c r="U2580" s="6"/>
      <c r="V2580" s="6"/>
      <c r="W2580" s="6"/>
      <c r="X2580" s="6"/>
      <c r="Y2580" s="6"/>
      <c r="Z2580"/>
    </row>
    <row r="2581" spans="1:26">
      <c r="A2581" s="1"/>
      <c r="P2581" s="6"/>
      <c r="Q2581" s="6"/>
      <c r="R2581" s="6"/>
      <c r="T2581" s="6"/>
      <c r="U2581" s="6"/>
      <c r="V2581" s="6"/>
      <c r="W2581" s="6"/>
      <c r="X2581" s="6"/>
      <c r="Y2581" s="6"/>
      <c r="Z2581"/>
    </row>
    <row r="2582" spans="1:26">
      <c r="A2582" s="1"/>
      <c r="P2582" s="6"/>
      <c r="Q2582" s="6"/>
      <c r="R2582" s="6"/>
      <c r="T2582" s="6"/>
      <c r="U2582" s="6"/>
      <c r="V2582" s="6"/>
      <c r="W2582" s="6"/>
      <c r="X2582" s="6"/>
      <c r="Y2582" s="6"/>
      <c r="Z2582"/>
    </row>
    <row r="2583" spans="1:26">
      <c r="A2583" s="1"/>
      <c r="P2583" s="6"/>
      <c r="Q2583" s="6"/>
      <c r="R2583" s="6"/>
      <c r="T2583" s="6"/>
      <c r="U2583" s="6"/>
      <c r="V2583" s="6"/>
      <c r="W2583" s="6"/>
      <c r="X2583" s="6"/>
      <c r="Y2583" s="6"/>
      <c r="Z2583"/>
    </row>
    <row r="2584" spans="1:26">
      <c r="A2584" s="1"/>
      <c r="P2584" s="6"/>
      <c r="Q2584" s="6"/>
      <c r="R2584" s="6"/>
      <c r="T2584" s="6"/>
      <c r="U2584" s="6"/>
      <c r="V2584" s="6"/>
      <c r="W2584" s="6"/>
      <c r="X2584" s="6"/>
      <c r="Y2584" s="6"/>
      <c r="Z2584"/>
    </row>
    <row r="2585" spans="1:26">
      <c r="A2585" s="1"/>
      <c r="P2585" s="6"/>
      <c r="Q2585" s="6"/>
      <c r="R2585" s="6"/>
      <c r="T2585" s="6"/>
      <c r="U2585" s="6"/>
      <c r="V2585" s="6"/>
      <c r="W2585" s="6"/>
      <c r="X2585" s="6"/>
      <c r="Y2585" s="6"/>
      <c r="Z2585"/>
    </row>
    <row r="2586" spans="1:26">
      <c r="A2586" s="1"/>
      <c r="P2586" s="6"/>
      <c r="Q2586" s="6"/>
      <c r="R2586" s="6"/>
      <c r="T2586" s="6"/>
      <c r="U2586" s="6"/>
      <c r="V2586" s="6"/>
      <c r="W2586" s="6"/>
      <c r="X2586" s="6"/>
      <c r="Y2586" s="6"/>
      <c r="Z2586"/>
    </row>
    <row r="2587" spans="1:26">
      <c r="A2587" s="1"/>
      <c r="P2587" s="6"/>
      <c r="Q2587" s="6"/>
      <c r="R2587" s="6"/>
      <c r="T2587" s="6"/>
      <c r="U2587" s="6"/>
      <c r="V2587" s="6"/>
      <c r="W2587" s="6"/>
      <c r="X2587" s="6"/>
      <c r="Y2587" s="6"/>
      <c r="Z2587"/>
    </row>
    <row r="2588" spans="1:26">
      <c r="A2588" s="1"/>
      <c r="P2588" s="6"/>
      <c r="Q2588" s="6"/>
      <c r="R2588" s="6"/>
      <c r="T2588" s="6"/>
      <c r="U2588" s="6"/>
      <c r="V2588" s="6"/>
      <c r="W2588" s="6"/>
      <c r="X2588" s="6"/>
      <c r="Y2588" s="6"/>
      <c r="Z2588"/>
    </row>
    <row r="2589" spans="1:26">
      <c r="A2589" s="1"/>
      <c r="P2589" s="6"/>
      <c r="Q2589" s="6"/>
      <c r="R2589" s="6"/>
      <c r="T2589" s="6"/>
      <c r="U2589" s="6"/>
      <c r="V2589" s="6"/>
      <c r="W2589" s="6"/>
      <c r="X2589" s="6"/>
      <c r="Y2589" s="6"/>
      <c r="Z2589"/>
    </row>
    <row r="2590" spans="1:26">
      <c r="A2590" s="1"/>
      <c r="P2590" s="6"/>
      <c r="Q2590" s="6"/>
      <c r="R2590" s="6"/>
      <c r="T2590" s="6"/>
      <c r="U2590" s="6"/>
      <c r="V2590" s="6"/>
      <c r="W2590" s="6"/>
      <c r="X2590" s="6"/>
      <c r="Y2590" s="6"/>
      <c r="Z2590"/>
    </row>
    <row r="2591" spans="1:26">
      <c r="A2591" s="1"/>
      <c r="P2591" s="6"/>
      <c r="Q2591" s="6"/>
      <c r="R2591" s="6"/>
      <c r="T2591" s="6"/>
      <c r="U2591" s="6"/>
      <c r="V2591" s="6"/>
      <c r="W2591" s="6"/>
      <c r="X2591" s="6"/>
      <c r="Y2591" s="6"/>
      <c r="Z2591"/>
    </row>
    <row r="2592" spans="1:26">
      <c r="A2592" s="1"/>
      <c r="P2592" s="6"/>
      <c r="Q2592" s="6"/>
      <c r="R2592" s="6"/>
      <c r="T2592" s="6"/>
      <c r="U2592" s="6"/>
      <c r="V2592" s="6"/>
      <c r="W2592" s="6"/>
      <c r="X2592" s="6"/>
      <c r="Y2592" s="6"/>
      <c r="Z2592"/>
    </row>
    <row r="2593" spans="1:26">
      <c r="A2593" s="1"/>
      <c r="P2593" s="6"/>
      <c r="Q2593" s="6"/>
      <c r="R2593" s="6"/>
      <c r="T2593" s="6"/>
      <c r="U2593" s="6"/>
      <c r="V2593" s="6"/>
      <c r="W2593" s="6"/>
      <c r="X2593" s="6"/>
      <c r="Y2593" s="6"/>
      <c r="Z2593"/>
    </row>
    <row r="2594" spans="1:26">
      <c r="A2594" s="1"/>
      <c r="P2594" s="6"/>
      <c r="Q2594" s="6"/>
      <c r="R2594" s="6"/>
      <c r="T2594" s="6"/>
      <c r="U2594" s="6"/>
      <c r="V2594" s="6"/>
      <c r="W2594" s="6"/>
      <c r="X2594" s="6"/>
      <c r="Y2594" s="6"/>
      <c r="Z2594"/>
    </row>
    <row r="2595" spans="1:26">
      <c r="A2595" s="1"/>
      <c r="P2595" s="6"/>
      <c r="Q2595" s="6"/>
      <c r="R2595" s="6"/>
      <c r="T2595" s="6"/>
      <c r="U2595" s="6"/>
      <c r="V2595" s="6"/>
      <c r="W2595" s="6"/>
      <c r="X2595" s="6"/>
      <c r="Y2595" s="6"/>
      <c r="Z2595"/>
    </row>
    <row r="2596" spans="1:26">
      <c r="A2596" s="1"/>
      <c r="P2596" s="6"/>
      <c r="Q2596" s="6"/>
      <c r="R2596" s="6"/>
      <c r="T2596" s="6"/>
      <c r="U2596" s="6"/>
      <c r="V2596" s="6"/>
      <c r="W2596" s="6"/>
      <c r="X2596" s="6"/>
      <c r="Y2596" s="6"/>
      <c r="Z2596"/>
    </row>
    <row r="2597" spans="1:26">
      <c r="A2597" s="1"/>
      <c r="P2597" s="6"/>
      <c r="Q2597" s="6"/>
      <c r="R2597" s="6"/>
      <c r="T2597" s="6"/>
      <c r="U2597" s="6"/>
      <c r="V2597" s="6"/>
      <c r="W2597" s="6"/>
      <c r="X2597" s="6"/>
      <c r="Y2597" s="6"/>
      <c r="Z2597"/>
    </row>
    <row r="2598" spans="1:26">
      <c r="A2598" s="1"/>
      <c r="P2598" s="6"/>
      <c r="Q2598" s="6"/>
      <c r="R2598" s="6"/>
      <c r="T2598" s="6"/>
      <c r="U2598" s="6"/>
      <c r="V2598" s="6"/>
      <c r="W2598" s="6"/>
      <c r="X2598" s="6"/>
      <c r="Y2598" s="6"/>
      <c r="Z2598"/>
    </row>
    <row r="2599" spans="1:26">
      <c r="A2599" s="1"/>
      <c r="P2599" s="6"/>
      <c r="Q2599" s="6"/>
      <c r="R2599" s="6"/>
      <c r="T2599" s="6"/>
      <c r="U2599" s="6"/>
      <c r="V2599" s="6"/>
      <c r="W2599" s="6"/>
      <c r="X2599" s="6"/>
      <c r="Y2599" s="6"/>
      <c r="Z2599"/>
    </row>
    <row r="2600" spans="1:26">
      <c r="A2600" s="1"/>
      <c r="P2600" s="6"/>
      <c r="Q2600" s="6"/>
      <c r="R2600" s="6"/>
      <c r="T2600" s="6"/>
      <c r="U2600" s="6"/>
      <c r="V2600" s="6"/>
      <c r="W2600" s="6"/>
      <c r="X2600" s="6"/>
      <c r="Y2600" s="6"/>
      <c r="Z2600"/>
    </row>
    <row r="2601" spans="1:26">
      <c r="A2601" s="1"/>
      <c r="P2601" s="6"/>
      <c r="Q2601" s="6"/>
      <c r="R2601" s="6"/>
      <c r="T2601" s="6"/>
      <c r="U2601" s="6"/>
      <c r="V2601" s="6"/>
      <c r="W2601" s="6"/>
      <c r="X2601" s="6"/>
      <c r="Y2601" s="6"/>
      <c r="Z2601"/>
    </row>
    <row r="2602" spans="1:26">
      <c r="A2602" s="1"/>
      <c r="P2602" s="6"/>
      <c r="Q2602" s="6"/>
      <c r="R2602" s="6"/>
      <c r="T2602" s="6"/>
      <c r="U2602" s="6"/>
      <c r="V2602" s="6"/>
      <c r="W2602" s="6"/>
      <c r="X2602" s="6"/>
      <c r="Y2602" s="6"/>
      <c r="Z2602"/>
    </row>
    <row r="2603" spans="1:26">
      <c r="A2603" s="1"/>
      <c r="P2603" s="6"/>
      <c r="Q2603" s="6"/>
      <c r="R2603" s="6"/>
      <c r="T2603" s="6"/>
      <c r="U2603" s="6"/>
      <c r="V2603" s="6"/>
      <c r="W2603" s="6"/>
      <c r="X2603" s="6"/>
      <c r="Y2603" s="6"/>
      <c r="Z2603"/>
    </row>
    <row r="2604" spans="1:26">
      <c r="A2604" s="1"/>
      <c r="P2604" s="6"/>
      <c r="Q2604" s="6"/>
      <c r="R2604" s="6"/>
      <c r="T2604" s="6"/>
      <c r="U2604" s="6"/>
      <c r="V2604" s="6"/>
      <c r="W2604" s="6"/>
      <c r="X2604" s="6"/>
      <c r="Y2604" s="6"/>
      <c r="Z2604"/>
    </row>
    <row r="2605" spans="1:26">
      <c r="A2605" s="1"/>
      <c r="P2605" s="6"/>
      <c r="Q2605" s="6"/>
      <c r="R2605" s="6"/>
      <c r="T2605" s="6"/>
      <c r="U2605" s="6"/>
      <c r="V2605" s="6"/>
      <c r="W2605" s="6"/>
      <c r="X2605" s="6"/>
      <c r="Y2605" s="6"/>
      <c r="Z2605"/>
    </row>
    <row r="2606" spans="1:26">
      <c r="A2606" s="1"/>
      <c r="P2606" s="6"/>
      <c r="Q2606" s="6"/>
      <c r="R2606" s="6"/>
      <c r="T2606" s="6"/>
      <c r="U2606" s="6"/>
      <c r="V2606" s="6"/>
      <c r="W2606" s="6"/>
      <c r="X2606" s="6"/>
      <c r="Y2606" s="6"/>
      <c r="Z2606"/>
    </row>
    <row r="2607" spans="1:26">
      <c r="A2607" s="1"/>
      <c r="P2607" s="6"/>
      <c r="Q2607" s="6"/>
      <c r="R2607" s="6"/>
      <c r="T2607" s="6"/>
      <c r="U2607" s="6"/>
      <c r="V2607" s="6"/>
      <c r="W2607" s="6"/>
      <c r="X2607" s="6"/>
      <c r="Y2607" s="6"/>
      <c r="Z2607"/>
    </row>
    <row r="2608" spans="1:26">
      <c r="A2608" s="1"/>
      <c r="P2608" s="6"/>
      <c r="Q2608" s="6"/>
      <c r="R2608" s="6"/>
      <c r="T2608" s="6"/>
      <c r="U2608" s="6"/>
      <c r="V2608" s="6"/>
      <c r="W2608" s="6"/>
      <c r="X2608" s="6"/>
      <c r="Y2608" s="6"/>
      <c r="Z2608"/>
    </row>
    <row r="2609" spans="1:26">
      <c r="A2609" s="1"/>
      <c r="P2609" s="6"/>
      <c r="Q2609" s="6"/>
      <c r="R2609" s="6"/>
      <c r="T2609" s="6"/>
      <c r="U2609" s="6"/>
      <c r="V2609" s="6"/>
      <c r="W2609" s="6"/>
      <c r="X2609" s="6"/>
      <c r="Y2609" s="6"/>
      <c r="Z2609"/>
    </row>
    <row r="2610" spans="1:26">
      <c r="A2610" s="1"/>
      <c r="P2610" s="6"/>
      <c r="Q2610" s="6"/>
      <c r="R2610" s="6"/>
      <c r="T2610" s="6"/>
      <c r="U2610" s="6"/>
      <c r="V2610" s="6"/>
      <c r="W2610" s="6"/>
      <c r="X2610" s="6"/>
      <c r="Y2610" s="6"/>
      <c r="Z2610"/>
    </row>
    <row r="2611" spans="1:26">
      <c r="A2611" s="1"/>
      <c r="P2611" s="6"/>
      <c r="Q2611" s="6"/>
      <c r="R2611" s="6"/>
      <c r="T2611" s="6"/>
      <c r="U2611" s="6"/>
      <c r="V2611" s="6"/>
      <c r="W2611" s="6"/>
      <c r="X2611" s="6"/>
      <c r="Y2611" s="6"/>
      <c r="Z2611"/>
    </row>
    <row r="2612" spans="1:26">
      <c r="A2612" s="1"/>
      <c r="P2612" s="6"/>
      <c r="Q2612" s="6"/>
      <c r="R2612" s="6"/>
      <c r="T2612" s="6"/>
      <c r="U2612" s="6"/>
      <c r="V2612" s="6"/>
      <c r="W2612" s="6"/>
      <c r="X2612" s="6"/>
      <c r="Y2612" s="6"/>
      <c r="Z2612"/>
    </row>
    <row r="2613" spans="1:26">
      <c r="A2613" s="1"/>
      <c r="P2613" s="6"/>
      <c r="Q2613" s="6"/>
      <c r="R2613" s="6"/>
      <c r="T2613" s="6"/>
      <c r="U2613" s="6"/>
      <c r="V2613" s="6"/>
      <c r="W2613" s="6"/>
      <c r="X2613" s="6"/>
      <c r="Y2613" s="6"/>
      <c r="Z2613"/>
    </row>
    <row r="2614" spans="1:26">
      <c r="A2614" s="1"/>
      <c r="P2614" s="6"/>
      <c r="Q2614" s="6"/>
      <c r="R2614" s="6"/>
      <c r="T2614" s="6"/>
      <c r="U2614" s="6"/>
      <c r="V2614" s="6"/>
      <c r="W2614" s="6"/>
      <c r="X2614" s="6"/>
      <c r="Y2614" s="6"/>
      <c r="Z2614"/>
    </row>
    <row r="2615" spans="1:26">
      <c r="A2615" s="1"/>
      <c r="P2615" s="6"/>
      <c r="Q2615" s="6"/>
      <c r="R2615" s="6"/>
      <c r="T2615" s="6"/>
      <c r="U2615" s="6"/>
      <c r="V2615" s="6"/>
      <c r="W2615" s="6"/>
      <c r="X2615" s="6"/>
      <c r="Y2615" s="6"/>
      <c r="Z2615"/>
    </row>
    <row r="2616" spans="1:26">
      <c r="A2616" s="1"/>
      <c r="P2616" s="6"/>
      <c r="Q2616" s="6"/>
      <c r="R2616" s="6"/>
      <c r="T2616" s="6"/>
      <c r="U2616" s="6"/>
      <c r="V2616" s="6"/>
      <c r="W2616" s="6"/>
      <c r="X2616" s="6"/>
      <c r="Y2616" s="6"/>
      <c r="Z2616"/>
    </row>
    <row r="2617" spans="1:26">
      <c r="A2617" s="1"/>
      <c r="P2617" s="6"/>
      <c r="Q2617" s="6"/>
      <c r="R2617" s="6"/>
      <c r="T2617" s="6"/>
      <c r="U2617" s="6"/>
      <c r="V2617" s="6"/>
      <c r="W2617" s="6"/>
      <c r="X2617" s="6"/>
      <c r="Y2617" s="6"/>
      <c r="Z2617"/>
    </row>
    <row r="2618" spans="1:26">
      <c r="A2618" s="1"/>
      <c r="P2618" s="6"/>
      <c r="Q2618" s="6"/>
      <c r="R2618" s="6"/>
      <c r="T2618" s="6"/>
      <c r="U2618" s="6"/>
      <c r="V2618" s="6"/>
      <c r="W2618" s="6"/>
      <c r="X2618" s="6"/>
      <c r="Y2618" s="6"/>
      <c r="Z2618"/>
    </row>
    <row r="2619" spans="1:26">
      <c r="A2619" s="1"/>
      <c r="P2619" s="6"/>
      <c r="Q2619" s="6"/>
      <c r="R2619" s="6"/>
      <c r="T2619" s="6"/>
      <c r="U2619" s="6"/>
      <c r="V2619" s="6"/>
      <c r="W2619" s="6"/>
      <c r="X2619" s="6"/>
      <c r="Y2619" s="6"/>
      <c r="Z2619"/>
    </row>
    <row r="2620" spans="1:26">
      <c r="A2620" s="1"/>
      <c r="P2620" s="6"/>
      <c r="Q2620" s="6"/>
      <c r="R2620" s="6"/>
      <c r="T2620" s="6"/>
      <c r="U2620" s="6"/>
      <c r="V2620" s="6"/>
      <c r="W2620" s="6"/>
      <c r="X2620" s="6"/>
      <c r="Y2620" s="6"/>
      <c r="Z2620"/>
    </row>
    <row r="2621" spans="1:26">
      <c r="A2621" s="1"/>
      <c r="P2621" s="6"/>
      <c r="Q2621" s="6"/>
      <c r="R2621" s="6"/>
      <c r="T2621" s="6"/>
      <c r="U2621" s="6"/>
      <c r="V2621" s="6"/>
      <c r="W2621" s="6"/>
      <c r="X2621" s="6"/>
      <c r="Y2621" s="6"/>
      <c r="Z2621"/>
    </row>
    <row r="2622" spans="1:26">
      <c r="A2622" s="1"/>
      <c r="P2622" s="6"/>
      <c r="Q2622" s="6"/>
      <c r="R2622" s="6"/>
      <c r="T2622" s="6"/>
      <c r="U2622" s="6"/>
      <c r="V2622" s="6"/>
      <c r="W2622" s="6"/>
      <c r="X2622" s="6"/>
      <c r="Y2622" s="6"/>
      <c r="Z2622"/>
    </row>
    <row r="2623" spans="1:26">
      <c r="A2623" s="1"/>
      <c r="P2623" s="6"/>
      <c r="Q2623" s="6"/>
      <c r="R2623" s="6"/>
      <c r="T2623" s="6"/>
      <c r="U2623" s="6"/>
      <c r="V2623" s="6"/>
      <c r="W2623" s="6"/>
      <c r="X2623" s="6"/>
      <c r="Y2623" s="6"/>
      <c r="Z2623"/>
    </row>
    <row r="2624" spans="1:26">
      <c r="A2624" s="1"/>
      <c r="P2624" s="6"/>
      <c r="Q2624" s="6"/>
      <c r="R2624" s="6"/>
      <c r="T2624" s="6"/>
      <c r="U2624" s="6"/>
      <c r="V2624" s="6"/>
      <c r="W2624" s="6"/>
      <c r="X2624" s="6"/>
      <c r="Y2624" s="6"/>
      <c r="Z2624"/>
    </row>
    <row r="2625" spans="1:26">
      <c r="A2625" s="1"/>
      <c r="P2625" s="6"/>
      <c r="Q2625" s="6"/>
      <c r="R2625" s="6"/>
      <c r="T2625" s="6"/>
      <c r="U2625" s="6"/>
      <c r="V2625" s="6"/>
      <c r="W2625" s="6"/>
      <c r="X2625" s="6"/>
      <c r="Y2625" s="6"/>
      <c r="Z2625"/>
    </row>
    <row r="2626" spans="1:26">
      <c r="A2626" s="1"/>
      <c r="P2626" s="6"/>
      <c r="Q2626" s="6"/>
      <c r="R2626" s="6"/>
      <c r="T2626" s="6"/>
      <c r="U2626" s="6"/>
      <c r="V2626" s="6"/>
      <c r="W2626" s="6"/>
      <c r="X2626" s="6"/>
      <c r="Y2626" s="6"/>
      <c r="Z2626"/>
    </row>
    <row r="2627" spans="1:26">
      <c r="A2627" s="1"/>
      <c r="P2627" s="6"/>
      <c r="Q2627" s="6"/>
      <c r="R2627" s="6"/>
      <c r="T2627" s="6"/>
      <c r="U2627" s="6"/>
      <c r="V2627" s="6"/>
      <c r="W2627" s="6"/>
      <c r="X2627" s="6"/>
      <c r="Y2627" s="6"/>
      <c r="Z2627"/>
    </row>
    <row r="2628" spans="1:26">
      <c r="A2628" s="1"/>
      <c r="P2628" s="6"/>
      <c r="Q2628" s="6"/>
      <c r="R2628" s="6"/>
      <c r="T2628" s="6"/>
      <c r="U2628" s="6"/>
      <c r="V2628" s="6"/>
      <c r="W2628" s="6"/>
      <c r="X2628" s="6"/>
      <c r="Y2628" s="6"/>
      <c r="Z2628"/>
    </row>
    <row r="2629" spans="1:26">
      <c r="A2629" s="1"/>
      <c r="P2629" s="6"/>
      <c r="Q2629" s="6"/>
      <c r="R2629" s="6"/>
      <c r="T2629" s="6"/>
      <c r="U2629" s="6"/>
      <c r="V2629" s="6"/>
      <c r="W2629" s="6"/>
      <c r="X2629" s="6"/>
      <c r="Y2629" s="6"/>
      <c r="Z2629"/>
    </row>
    <row r="2630" spans="1:26">
      <c r="A2630" s="1"/>
      <c r="P2630" s="6"/>
      <c r="Q2630" s="6"/>
      <c r="R2630" s="6"/>
      <c r="T2630" s="6"/>
      <c r="U2630" s="6"/>
      <c r="V2630" s="6"/>
      <c r="W2630" s="6"/>
      <c r="X2630" s="6"/>
      <c r="Y2630" s="6"/>
      <c r="Z2630"/>
    </row>
    <row r="2631" spans="1:26">
      <c r="A2631" s="1"/>
      <c r="P2631" s="6"/>
      <c r="Q2631" s="6"/>
      <c r="R2631" s="6"/>
      <c r="T2631" s="6"/>
      <c r="U2631" s="6"/>
      <c r="V2631" s="6"/>
      <c r="W2631" s="6"/>
      <c r="X2631" s="6"/>
      <c r="Y2631" s="6"/>
      <c r="Z2631"/>
    </row>
    <row r="2632" spans="1:26">
      <c r="A2632" s="1"/>
      <c r="P2632" s="6"/>
      <c r="Q2632" s="6"/>
      <c r="R2632" s="6"/>
      <c r="T2632" s="6"/>
      <c r="U2632" s="6"/>
      <c r="V2632" s="6"/>
      <c r="W2632" s="6"/>
      <c r="X2632" s="6"/>
      <c r="Y2632" s="6"/>
      <c r="Z2632"/>
    </row>
    <row r="2633" spans="1:26">
      <c r="A2633" s="1"/>
      <c r="P2633" s="6"/>
      <c r="Q2633" s="6"/>
      <c r="R2633" s="6"/>
      <c r="T2633" s="6"/>
      <c r="U2633" s="6"/>
      <c r="V2633" s="6"/>
      <c r="W2633" s="6"/>
      <c r="X2633" s="6"/>
      <c r="Y2633" s="6"/>
      <c r="Z2633"/>
    </row>
    <row r="2634" spans="1:26">
      <c r="A2634" s="1"/>
      <c r="P2634" s="6"/>
      <c r="Q2634" s="6"/>
      <c r="R2634" s="6"/>
      <c r="T2634" s="6"/>
      <c r="U2634" s="6"/>
      <c r="V2634" s="6"/>
      <c r="W2634" s="6"/>
      <c r="X2634" s="6"/>
      <c r="Y2634" s="6"/>
      <c r="Z2634"/>
    </row>
    <row r="2635" spans="1:26">
      <c r="A2635" s="1"/>
      <c r="P2635" s="6"/>
      <c r="Q2635" s="6"/>
      <c r="R2635" s="6"/>
      <c r="T2635" s="6"/>
      <c r="U2635" s="6"/>
      <c r="V2635" s="6"/>
      <c r="W2635" s="6"/>
      <c r="X2635" s="6"/>
      <c r="Y2635" s="6"/>
      <c r="Z2635"/>
    </row>
    <row r="2636" spans="1:26">
      <c r="A2636" s="1"/>
      <c r="P2636" s="6"/>
      <c r="Q2636" s="6"/>
      <c r="R2636" s="6"/>
      <c r="T2636" s="6"/>
      <c r="U2636" s="6"/>
      <c r="V2636" s="6"/>
      <c r="W2636" s="6"/>
      <c r="X2636" s="6"/>
      <c r="Y2636" s="6"/>
      <c r="Z2636"/>
    </row>
    <row r="2637" spans="1:26">
      <c r="A2637" s="1"/>
      <c r="P2637" s="6"/>
      <c r="Q2637" s="6"/>
      <c r="R2637" s="6"/>
      <c r="T2637" s="6"/>
      <c r="U2637" s="6"/>
      <c r="V2637" s="6"/>
      <c r="W2637" s="6"/>
      <c r="X2637" s="6"/>
      <c r="Y2637" s="6"/>
      <c r="Z2637"/>
    </row>
    <row r="2638" spans="1:26">
      <c r="A2638" s="1"/>
      <c r="P2638" s="6"/>
      <c r="Q2638" s="6"/>
      <c r="R2638" s="6"/>
      <c r="T2638" s="6"/>
      <c r="U2638" s="6"/>
      <c r="V2638" s="6"/>
      <c r="W2638" s="6"/>
      <c r="X2638" s="6"/>
      <c r="Y2638" s="6"/>
      <c r="Z2638"/>
    </row>
    <row r="2639" spans="1:26">
      <c r="A2639" s="1"/>
      <c r="P2639" s="6"/>
      <c r="Q2639" s="6"/>
      <c r="R2639" s="6"/>
      <c r="T2639" s="6"/>
      <c r="U2639" s="6"/>
      <c r="V2639" s="6"/>
      <c r="W2639" s="6"/>
      <c r="X2639" s="6"/>
      <c r="Y2639" s="6"/>
      <c r="Z2639"/>
    </row>
    <row r="2640" spans="1:26">
      <c r="A2640" s="1"/>
      <c r="P2640" s="6"/>
      <c r="Q2640" s="6"/>
      <c r="R2640" s="6"/>
      <c r="T2640" s="6"/>
      <c r="U2640" s="6"/>
      <c r="V2640" s="6"/>
      <c r="W2640" s="6"/>
      <c r="X2640" s="6"/>
      <c r="Y2640" s="6"/>
      <c r="Z2640"/>
    </row>
    <row r="2641" spans="1:26">
      <c r="A2641" s="1"/>
      <c r="P2641" s="6"/>
      <c r="Q2641" s="6"/>
      <c r="R2641" s="6"/>
      <c r="T2641" s="6"/>
      <c r="U2641" s="6"/>
      <c r="V2641" s="6"/>
      <c r="W2641" s="6"/>
      <c r="X2641" s="6"/>
      <c r="Y2641" s="6"/>
      <c r="Z2641"/>
    </row>
    <row r="2642" spans="1:26">
      <c r="A2642" s="1"/>
      <c r="P2642" s="6"/>
      <c r="Q2642" s="6"/>
      <c r="R2642" s="6"/>
      <c r="T2642" s="6"/>
      <c r="U2642" s="6"/>
      <c r="V2642" s="6"/>
      <c r="W2642" s="6"/>
      <c r="X2642" s="6"/>
      <c r="Y2642" s="6"/>
      <c r="Z2642"/>
    </row>
    <row r="2643" spans="1:26">
      <c r="A2643" s="1"/>
      <c r="P2643" s="6"/>
      <c r="Q2643" s="6"/>
      <c r="R2643" s="6"/>
      <c r="T2643" s="6"/>
      <c r="U2643" s="6"/>
      <c r="V2643" s="6"/>
      <c r="W2643" s="6"/>
      <c r="X2643" s="6"/>
      <c r="Y2643" s="6"/>
      <c r="Z2643"/>
    </row>
    <row r="2644" spans="1:26">
      <c r="A2644" s="1"/>
      <c r="P2644" s="6"/>
      <c r="Q2644" s="6"/>
      <c r="R2644" s="6"/>
      <c r="T2644" s="6"/>
      <c r="U2644" s="6"/>
      <c r="V2644" s="6"/>
      <c r="W2644" s="6"/>
      <c r="X2644" s="6"/>
      <c r="Y2644" s="6"/>
      <c r="Z2644"/>
    </row>
    <row r="2645" spans="1:26">
      <c r="A2645" s="1"/>
      <c r="P2645" s="6"/>
      <c r="Q2645" s="6"/>
      <c r="R2645" s="6"/>
      <c r="T2645" s="6"/>
      <c r="U2645" s="6"/>
      <c r="V2645" s="6"/>
      <c r="W2645" s="6"/>
      <c r="X2645" s="6"/>
      <c r="Y2645" s="6"/>
      <c r="Z2645"/>
    </row>
    <row r="2646" spans="1:26">
      <c r="A2646" s="1"/>
      <c r="P2646" s="6"/>
      <c r="Q2646" s="6"/>
      <c r="R2646" s="6"/>
      <c r="T2646" s="6"/>
      <c r="U2646" s="6"/>
      <c r="V2646" s="6"/>
      <c r="W2646" s="6"/>
      <c r="X2646" s="6"/>
      <c r="Y2646" s="6"/>
      <c r="Z2646"/>
    </row>
    <row r="2647" spans="1:26">
      <c r="A2647" s="1"/>
      <c r="P2647" s="6"/>
      <c r="Q2647" s="6"/>
      <c r="R2647" s="6"/>
      <c r="T2647" s="6"/>
      <c r="U2647" s="6"/>
      <c r="V2647" s="6"/>
      <c r="W2647" s="6"/>
      <c r="X2647" s="6"/>
      <c r="Y2647" s="6"/>
      <c r="Z2647"/>
    </row>
    <row r="2648" spans="1:26">
      <c r="A2648" s="1"/>
      <c r="P2648" s="6"/>
      <c r="Q2648" s="6"/>
      <c r="R2648" s="6"/>
      <c r="T2648" s="6"/>
      <c r="U2648" s="6"/>
      <c r="V2648" s="6"/>
      <c r="W2648" s="6"/>
      <c r="X2648" s="6"/>
      <c r="Y2648" s="6"/>
      <c r="Z2648"/>
    </row>
    <row r="2649" spans="1:26">
      <c r="A2649" s="1"/>
      <c r="P2649" s="6"/>
      <c r="Q2649" s="6"/>
      <c r="R2649" s="6"/>
      <c r="T2649" s="6"/>
      <c r="U2649" s="6"/>
      <c r="V2649" s="6"/>
      <c r="W2649" s="6"/>
      <c r="X2649" s="6"/>
      <c r="Y2649" s="6"/>
      <c r="Z2649"/>
    </row>
    <row r="2650" spans="1:26">
      <c r="A2650" s="1"/>
      <c r="P2650" s="6"/>
      <c r="Q2650" s="6"/>
      <c r="R2650" s="6"/>
      <c r="T2650" s="6"/>
      <c r="U2650" s="6"/>
      <c r="V2650" s="6"/>
      <c r="W2650" s="6"/>
      <c r="X2650" s="6"/>
      <c r="Y2650" s="6"/>
      <c r="Z2650"/>
    </row>
    <row r="2651" spans="1:26">
      <c r="A2651" s="1"/>
      <c r="P2651" s="6"/>
      <c r="Q2651" s="6"/>
      <c r="R2651" s="6"/>
      <c r="T2651" s="6"/>
      <c r="U2651" s="6"/>
      <c r="V2651" s="6"/>
      <c r="W2651" s="6"/>
      <c r="X2651" s="6"/>
      <c r="Y2651" s="6"/>
      <c r="Z2651"/>
    </row>
    <row r="2652" spans="1:26">
      <c r="A2652" s="1"/>
      <c r="P2652" s="6"/>
      <c r="Q2652" s="6"/>
      <c r="R2652" s="6"/>
      <c r="T2652" s="6"/>
      <c r="U2652" s="6"/>
      <c r="V2652" s="6"/>
      <c r="W2652" s="6"/>
      <c r="X2652" s="6"/>
      <c r="Y2652" s="6"/>
      <c r="Z2652"/>
    </row>
    <row r="2653" spans="1:26">
      <c r="A2653" s="1"/>
      <c r="P2653" s="6"/>
      <c r="Q2653" s="6"/>
      <c r="R2653" s="6"/>
      <c r="T2653" s="6"/>
      <c r="U2653" s="6"/>
      <c r="V2653" s="6"/>
      <c r="W2653" s="6"/>
      <c r="X2653" s="6"/>
      <c r="Y2653" s="6"/>
      <c r="Z2653"/>
    </row>
    <row r="2654" spans="1:26">
      <c r="A2654" s="1"/>
      <c r="P2654" s="6"/>
      <c r="Q2654" s="6"/>
      <c r="R2654" s="6"/>
      <c r="T2654" s="6"/>
      <c r="U2654" s="6"/>
      <c r="V2654" s="6"/>
      <c r="W2654" s="6"/>
      <c r="X2654" s="6"/>
      <c r="Y2654" s="6"/>
      <c r="Z2654"/>
    </row>
    <row r="2655" spans="1:26">
      <c r="A2655" s="1"/>
      <c r="P2655" s="6"/>
      <c r="Q2655" s="6"/>
      <c r="R2655" s="6"/>
      <c r="T2655" s="6"/>
      <c r="U2655" s="6"/>
      <c r="V2655" s="6"/>
      <c r="W2655" s="6"/>
      <c r="X2655" s="6"/>
      <c r="Y2655" s="6"/>
      <c r="Z2655"/>
    </row>
    <row r="2656" spans="1:26">
      <c r="A2656" s="1"/>
      <c r="P2656" s="6"/>
      <c r="Q2656" s="6"/>
      <c r="R2656" s="6"/>
      <c r="T2656" s="6"/>
      <c r="U2656" s="6"/>
      <c r="V2656" s="6"/>
      <c r="W2656" s="6"/>
      <c r="X2656" s="6"/>
      <c r="Y2656" s="6"/>
      <c r="Z2656"/>
    </row>
    <row r="2657" spans="1:26">
      <c r="A2657" s="1"/>
      <c r="P2657" s="6"/>
      <c r="Q2657" s="6"/>
      <c r="R2657" s="6"/>
      <c r="T2657" s="6"/>
      <c r="U2657" s="6"/>
      <c r="V2657" s="6"/>
      <c r="W2657" s="6"/>
      <c r="X2657" s="6"/>
      <c r="Y2657" s="6"/>
      <c r="Z2657"/>
    </row>
    <row r="2658" spans="1:26">
      <c r="A2658" s="1"/>
      <c r="P2658" s="6"/>
      <c r="Q2658" s="6"/>
      <c r="R2658" s="6"/>
      <c r="T2658" s="6"/>
      <c r="U2658" s="6"/>
      <c r="V2658" s="6"/>
      <c r="W2658" s="6"/>
      <c r="X2658" s="6"/>
      <c r="Y2658" s="6"/>
      <c r="Z2658"/>
    </row>
    <row r="2659" spans="1:26">
      <c r="A2659" s="1"/>
      <c r="P2659" s="6"/>
      <c r="Q2659" s="6"/>
      <c r="R2659" s="6"/>
      <c r="T2659" s="6"/>
      <c r="U2659" s="6"/>
      <c r="V2659" s="6"/>
      <c r="W2659" s="6"/>
      <c r="X2659" s="6"/>
      <c r="Y2659" s="6"/>
      <c r="Z2659"/>
    </row>
    <row r="2660" spans="1:26">
      <c r="A2660" s="1"/>
      <c r="P2660" s="6"/>
      <c r="Q2660" s="6"/>
      <c r="R2660" s="6"/>
      <c r="T2660" s="6"/>
      <c r="U2660" s="6"/>
      <c r="V2660" s="6"/>
      <c r="W2660" s="6"/>
      <c r="X2660" s="6"/>
      <c r="Y2660" s="6"/>
      <c r="Z2660"/>
    </row>
    <row r="2661" spans="1:26">
      <c r="A2661" s="1"/>
      <c r="P2661" s="6"/>
      <c r="Q2661" s="6"/>
      <c r="R2661" s="6"/>
      <c r="T2661" s="6"/>
      <c r="U2661" s="6"/>
      <c r="V2661" s="6"/>
      <c r="W2661" s="6"/>
      <c r="X2661" s="6"/>
      <c r="Y2661" s="6"/>
      <c r="Z2661"/>
    </row>
    <row r="2662" spans="1:26">
      <c r="A2662" s="1"/>
      <c r="P2662" s="6"/>
      <c r="Q2662" s="6"/>
      <c r="R2662" s="6"/>
      <c r="T2662" s="6"/>
      <c r="U2662" s="6"/>
      <c r="V2662" s="6"/>
      <c r="W2662" s="6"/>
      <c r="X2662" s="6"/>
      <c r="Y2662" s="6"/>
      <c r="Z2662"/>
    </row>
    <row r="2663" spans="1:26">
      <c r="A2663" s="1"/>
      <c r="P2663" s="6"/>
      <c r="Q2663" s="6"/>
      <c r="R2663" s="6"/>
      <c r="T2663" s="6"/>
      <c r="U2663" s="6"/>
      <c r="V2663" s="6"/>
      <c r="W2663" s="6"/>
      <c r="X2663" s="6"/>
      <c r="Y2663" s="6"/>
      <c r="Z2663"/>
    </row>
    <row r="2664" spans="1:26">
      <c r="A2664" s="1"/>
      <c r="P2664" s="6"/>
      <c r="Q2664" s="6"/>
      <c r="R2664" s="6"/>
      <c r="T2664" s="6"/>
      <c r="U2664" s="6"/>
      <c r="V2664" s="6"/>
      <c r="W2664" s="6"/>
      <c r="X2664" s="6"/>
      <c r="Y2664" s="6"/>
      <c r="Z2664"/>
    </row>
    <row r="2665" spans="1:26">
      <c r="A2665" s="1"/>
      <c r="P2665" s="6"/>
      <c r="Q2665" s="6"/>
      <c r="R2665" s="6"/>
      <c r="T2665" s="6"/>
      <c r="U2665" s="6"/>
      <c r="V2665" s="6"/>
      <c r="W2665" s="6"/>
      <c r="X2665" s="6"/>
      <c r="Y2665" s="6"/>
      <c r="Z2665"/>
    </row>
    <row r="2666" spans="1:26">
      <c r="A2666" s="1"/>
      <c r="P2666" s="6"/>
      <c r="Q2666" s="6"/>
      <c r="R2666" s="6"/>
      <c r="T2666" s="6"/>
      <c r="U2666" s="6"/>
      <c r="V2666" s="6"/>
      <c r="W2666" s="6"/>
      <c r="X2666" s="6"/>
      <c r="Y2666" s="6"/>
      <c r="Z2666"/>
    </row>
    <row r="2667" spans="1:26">
      <c r="A2667" s="1"/>
      <c r="P2667" s="6"/>
      <c r="Q2667" s="6"/>
      <c r="R2667" s="6"/>
      <c r="T2667" s="6"/>
      <c r="U2667" s="6"/>
      <c r="V2667" s="6"/>
      <c r="W2667" s="6"/>
      <c r="X2667" s="6"/>
      <c r="Y2667" s="6"/>
      <c r="Z2667"/>
    </row>
    <row r="2668" spans="1:26">
      <c r="A2668" s="1"/>
      <c r="P2668" s="6"/>
      <c r="Q2668" s="6"/>
      <c r="R2668" s="6"/>
      <c r="T2668" s="6"/>
      <c r="U2668" s="6"/>
      <c r="V2668" s="6"/>
      <c r="W2668" s="6"/>
      <c r="X2668" s="6"/>
      <c r="Y2668" s="6"/>
      <c r="Z2668"/>
    </row>
    <row r="2669" spans="1:26">
      <c r="A2669" s="1"/>
      <c r="P2669" s="6"/>
      <c r="Q2669" s="6"/>
      <c r="R2669" s="6"/>
      <c r="T2669" s="6"/>
      <c r="U2669" s="6"/>
      <c r="V2669" s="6"/>
      <c r="W2669" s="6"/>
      <c r="X2669" s="6"/>
      <c r="Y2669" s="6"/>
      <c r="Z2669"/>
    </row>
    <row r="2670" spans="1:26">
      <c r="A2670" s="1"/>
      <c r="P2670" s="6"/>
      <c r="Q2670" s="6"/>
      <c r="R2670" s="6"/>
      <c r="T2670" s="6"/>
      <c r="U2670" s="6"/>
      <c r="V2670" s="6"/>
      <c r="W2670" s="6"/>
      <c r="X2670" s="6"/>
      <c r="Y2670" s="6"/>
      <c r="Z2670"/>
    </row>
    <row r="2671" spans="1:26">
      <c r="A2671" s="1"/>
      <c r="P2671" s="6"/>
      <c r="Q2671" s="6"/>
      <c r="R2671" s="6"/>
      <c r="T2671" s="6"/>
      <c r="U2671" s="6"/>
      <c r="V2671" s="6"/>
      <c r="W2671" s="6"/>
      <c r="X2671" s="6"/>
      <c r="Y2671" s="6"/>
      <c r="Z2671"/>
    </row>
    <row r="2672" spans="1:26">
      <c r="A2672" s="1"/>
      <c r="P2672" s="6"/>
      <c r="Q2672" s="6"/>
      <c r="R2672" s="6"/>
      <c r="T2672" s="6"/>
      <c r="U2672" s="6"/>
      <c r="V2672" s="6"/>
      <c r="W2672" s="6"/>
      <c r="X2672" s="6"/>
      <c r="Y2672" s="6"/>
      <c r="Z2672"/>
    </row>
    <row r="2673" spans="1:26">
      <c r="A2673" s="1"/>
      <c r="P2673" s="6"/>
      <c r="Q2673" s="6"/>
      <c r="R2673" s="6"/>
      <c r="T2673" s="6"/>
      <c r="U2673" s="6"/>
      <c r="V2673" s="6"/>
      <c r="W2673" s="6"/>
      <c r="X2673" s="6"/>
      <c r="Y2673" s="6"/>
      <c r="Z2673"/>
    </row>
    <row r="2674" spans="1:26">
      <c r="A2674" s="1"/>
      <c r="P2674" s="6"/>
      <c r="Q2674" s="6"/>
      <c r="R2674" s="6"/>
      <c r="T2674" s="6"/>
      <c r="U2674" s="6"/>
      <c r="V2674" s="6"/>
      <c r="W2674" s="6"/>
      <c r="X2674" s="6"/>
      <c r="Y2674" s="6"/>
      <c r="Z2674"/>
    </row>
    <row r="2675" spans="1:26">
      <c r="A2675" s="1"/>
      <c r="P2675" s="6"/>
      <c r="Q2675" s="6"/>
      <c r="R2675" s="6"/>
      <c r="T2675" s="6"/>
      <c r="U2675" s="6"/>
      <c r="V2675" s="6"/>
      <c r="W2675" s="6"/>
      <c r="X2675" s="6"/>
      <c r="Y2675" s="6"/>
      <c r="Z2675"/>
    </row>
    <row r="2676" spans="1:26">
      <c r="A2676" s="1"/>
      <c r="P2676" s="6"/>
      <c r="Q2676" s="6"/>
      <c r="R2676" s="6"/>
      <c r="T2676" s="6"/>
      <c r="U2676" s="6"/>
      <c r="V2676" s="6"/>
      <c r="W2676" s="6"/>
      <c r="X2676" s="6"/>
      <c r="Y2676" s="6"/>
      <c r="Z2676"/>
    </row>
    <row r="2677" spans="1:26">
      <c r="A2677" s="1"/>
      <c r="P2677" s="6"/>
      <c r="Q2677" s="6"/>
      <c r="R2677" s="6"/>
      <c r="T2677" s="6"/>
      <c r="U2677" s="6"/>
      <c r="V2677" s="6"/>
      <c r="W2677" s="6"/>
      <c r="X2677" s="6"/>
      <c r="Y2677" s="6"/>
      <c r="Z2677"/>
    </row>
    <row r="2678" spans="1:26">
      <c r="A2678" s="1"/>
      <c r="P2678" s="6"/>
      <c r="Q2678" s="6"/>
      <c r="R2678" s="6"/>
      <c r="T2678" s="6"/>
      <c r="U2678" s="6"/>
      <c r="V2678" s="6"/>
      <c r="W2678" s="6"/>
      <c r="X2678" s="6"/>
      <c r="Y2678" s="6"/>
      <c r="Z2678"/>
    </row>
    <row r="2679" spans="1:26">
      <c r="A2679" s="1"/>
      <c r="P2679" s="6"/>
      <c r="Q2679" s="6"/>
      <c r="R2679" s="6"/>
      <c r="T2679" s="6"/>
      <c r="U2679" s="6"/>
      <c r="V2679" s="6"/>
      <c r="W2679" s="6"/>
      <c r="X2679" s="6"/>
      <c r="Y2679" s="6"/>
      <c r="Z2679"/>
    </row>
    <row r="2680" spans="1:26">
      <c r="A2680" s="1"/>
      <c r="P2680" s="6"/>
      <c r="Q2680" s="6"/>
      <c r="R2680" s="6"/>
      <c r="T2680" s="6"/>
      <c r="U2680" s="6"/>
      <c r="V2680" s="6"/>
      <c r="W2680" s="6"/>
      <c r="X2680" s="6"/>
      <c r="Y2680" s="6"/>
      <c r="Z2680"/>
    </row>
    <row r="2681" spans="1:26">
      <c r="A2681" s="1"/>
      <c r="P2681" s="6"/>
      <c r="Q2681" s="6"/>
      <c r="R2681" s="6"/>
      <c r="T2681" s="6"/>
      <c r="U2681" s="6"/>
      <c r="V2681" s="6"/>
      <c r="W2681" s="6"/>
      <c r="X2681" s="6"/>
      <c r="Y2681" s="6"/>
      <c r="Z2681"/>
    </row>
    <row r="2682" spans="1:26">
      <c r="A2682" s="1"/>
      <c r="P2682" s="6"/>
      <c r="Q2682" s="6"/>
      <c r="R2682" s="6"/>
      <c r="T2682" s="6"/>
      <c r="U2682" s="6"/>
      <c r="V2682" s="6"/>
      <c r="W2682" s="6"/>
      <c r="X2682" s="6"/>
      <c r="Y2682" s="6"/>
      <c r="Z2682"/>
    </row>
    <row r="2683" spans="1:26">
      <c r="A2683" s="1"/>
      <c r="P2683" s="6"/>
      <c r="Q2683" s="6"/>
      <c r="R2683" s="6"/>
      <c r="T2683" s="6"/>
      <c r="U2683" s="6"/>
      <c r="V2683" s="6"/>
      <c r="W2683" s="6"/>
      <c r="X2683" s="6"/>
      <c r="Y2683" s="6"/>
      <c r="Z2683"/>
    </row>
    <row r="2684" spans="1:26">
      <c r="A2684" s="1"/>
      <c r="P2684" s="6"/>
      <c r="Q2684" s="6"/>
      <c r="R2684" s="6"/>
      <c r="T2684" s="6"/>
      <c r="U2684" s="6"/>
      <c r="V2684" s="6"/>
      <c r="W2684" s="6"/>
      <c r="X2684" s="6"/>
      <c r="Y2684" s="6"/>
      <c r="Z2684"/>
    </row>
    <row r="2685" spans="1:26">
      <c r="A2685" s="1"/>
      <c r="P2685" s="6"/>
      <c r="Q2685" s="6"/>
      <c r="R2685" s="6"/>
      <c r="T2685" s="6"/>
      <c r="U2685" s="6"/>
      <c r="V2685" s="6"/>
      <c r="W2685" s="6"/>
      <c r="X2685" s="6"/>
      <c r="Y2685" s="6"/>
      <c r="Z2685"/>
    </row>
    <row r="2686" spans="1:26">
      <c r="A2686" s="1"/>
      <c r="P2686" s="6"/>
      <c r="Q2686" s="6"/>
      <c r="R2686" s="6"/>
      <c r="T2686" s="6"/>
      <c r="U2686" s="6"/>
      <c r="V2686" s="6"/>
      <c r="W2686" s="6"/>
      <c r="X2686" s="6"/>
      <c r="Y2686" s="6"/>
      <c r="Z2686"/>
    </row>
    <row r="2687" spans="1:26">
      <c r="A2687" s="1"/>
      <c r="P2687" s="6"/>
      <c r="Q2687" s="6"/>
      <c r="R2687" s="6"/>
      <c r="T2687" s="6"/>
      <c r="U2687" s="6"/>
      <c r="V2687" s="6"/>
      <c r="W2687" s="6"/>
      <c r="X2687" s="6"/>
      <c r="Y2687" s="6"/>
      <c r="Z2687"/>
    </row>
    <row r="2688" spans="1:26">
      <c r="A2688" s="1"/>
      <c r="P2688" s="6"/>
      <c r="Q2688" s="6"/>
      <c r="R2688" s="6"/>
      <c r="T2688" s="6"/>
      <c r="U2688" s="6"/>
      <c r="V2688" s="6"/>
      <c r="W2688" s="6"/>
      <c r="X2688" s="6"/>
      <c r="Y2688" s="6"/>
      <c r="Z2688"/>
    </row>
    <row r="2689" spans="1:26">
      <c r="A2689" s="1"/>
      <c r="P2689" s="6"/>
      <c r="Q2689" s="6"/>
      <c r="R2689" s="6"/>
      <c r="T2689" s="6"/>
      <c r="U2689" s="6"/>
      <c r="V2689" s="6"/>
      <c r="W2689" s="6"/>
      <c r="X2689" s="6"/>
      <c r="Y2689" s="6"/>
      <c r="Z2689"/>
    </row>
    <row r="2690" spans="1:26">
      <c r="A2690" s="1"/>
      <c r="P2690" s="6"/>
      <c r="Q2690" s="6"/>
      <c r="R2690" s="6"/>
      <c r="T2690" s="6"/>
      <c r="U2690" s="6"/>
      <c r="V2690" s="6"/>
      <c r="W2690" s="6"/>
      <c r="X2690" s="6"/>
      <c r="Y2690" s="6"/>
      <c r="Z2690"/>
    </row>
    <row r="2691" spans="1:26">
      <c r="A2691" s="1"/>
      <c r="P2691" s="6"/>
      <c r="Q2691" s="6"/>
      <c r="R2691" s="6"/>
      <c r="T2691" s="6"/>
      <c r="U2691" s="6"/>
      <c r="V2691" s="6"/>
      <c r="W2691" s="6"/>
      <c r="X2691" s="6"/>
      <c r="Y2691" s="6"/>
      <c r="Z2691"/>
    </row>
    <row r="2692" spans="1:26">
      <c r="A2692" s="1"/>
      <c r="P2692" s="6"/>
      <c r="Q2692" s="6"/>
      <c r="R2692" s="6"/>
      <c r="T2692" s="6"/>
      <c r="U2692" s="6"/>
      <c r="V2692" s="6"/>
      <c r="W2692" s="6"/>
      <c r="X2692" s="6"/>
      <c r="Y2692" s="6"/>
      <c r="Z2692"/>
    </row>
    <row r="2693" spans="1:26">
      <c r="A2693" s="1"/>
      <c r="P2693" s="6"/>
      <c r="Q2693" s="6"/>
      <c r="R2693" s="6"/>
      <c r="T2693" s="6"/>
      <c r="U2693" s="6"/>
      <c r="V2693" s="6"/>
      <c r="W2693" s="6"/>
      <c r="X2693" s="6"/>
      <c r="Y2693" s="6"/>
      <c r="Z2693"/>
    </row>
    <row r="2694" spans="1:26">
      <c r="A2694" s="1"/>
      <c r="P2694" s="6"/>
      <c r="Q2694" s="6"/>
      <c r="R2694" s="6"/>
      <c r="T2694" s="6"/>
      <c r="U2694" s="6"/>
      <c r="V2694" s="6"/>
      <c r="W2694" s="6"/>
      <c r="X2694" s="6"/>
      <c r="Y2694" s="6"/>
      <c r="Z2694"/>
    </row>
    <row r="2695" spans="1:26">
      <c r="A2695" s="1"/>
      <c r="P2695" s="6"/>
      <c r="Q2695" s="6"/>
      <c r="R2695" s="6"/>
      <c r="T2695" s="6"/>
      <c r="U2695" s="6"/>
      <c r="V2695" s="6"/>
      <c r="W2695" s="6"/>
      <c r="X2695" s="6"/>
      <c r="Y2695" s="6"/>
      <c r="Z2695"/>
    </row>
    <row r="2696" spans="1:26">
      <c r="A2696" s="1"/>
      <c r="P2696" s="6"/>
      <c r="Q2696" s="6"/>
      <c r="R2696" s="6"/>
      <c r="T2696" s="6"/>
      <c r="U2696" s="6"/>
      <c r="V2696" s="6"/>
      <c r="W2696" s="6"/>
      <c r="X2696" s="6"/>
      <c r="Y2696" s="6"/>
      <c r="Z2696"/>
    </row>
    <row r="2697" spans="1:26">
      <c r="A2697" s="1"/>
      <c r="P2697" s="6"/>
      <c r="Q2697" s="6"/>
      <c r="R2697" s="6"/>
      <c r="T2697" s="6"/>
      <c r="U2697" s="6"/>
      <c r="V2697" s="6"/>
      <c r="W2697" s="6"/>
      <c r="X2697" s="6"/>
      <c r="Y2697" s="6"/>
      <c r="Z2697"/>
    </row>
    <row r="2698" spans="1:26">
      <c r="A2698" s="1"/>
      <c r="P2698" s="6"/>
      <c r="Q2698" s="6"/>
      <c r="R2698" s="6"/>
      <c r="T2698" s="6"/>
      <c r="U2698" s="6"/>
      <c r="V2698" s="6"/>
      <c r="W2698" s="6"/>
      <c r="X2698" s="6"/>
      <c r="Y2698" s="6"/>
      <c r="Z2698"/>
    </row>
    <row r="2699" spans="1:26">
      <c r="A2699" s="1"/>
      <c r="P2699" s="6"/>
      <c r="Q2699" s="6"/>
      <c r="R2699" s="6"/>
      <c r="T2699" s="6"/>
      <c r="U2699" s="6"/>
      <c r="V2699" s="6"/>
      <c r="W2699" s="6"/>
      <c r="X2699" s="6"/>
      <c r="Y2699" s="6"/>
      <c r="Z2699"/>
    </row>
    <row r="2700" spans="1:26">
      <c r="A2700" s="1"/>
      <c r="P2700" s="6"/>
      <c r="Q2700" s="6"/>
      <c r="R2700" s="6"/>
      <c r="T2700" s="6"/>
      <c r="U2700" s="6"/>
      <c r="V2700" s="6"/>
      <c r="W2700" s="6"/>
      <c r="X2700" s="6"/>
      <c r="Y2700" s="6"/>
      <c r="Z2700"/>
    </row>
    <row r="2701" spans="1:26">
      <c r="A2701" s="1"/>
      <c r="P2701" s="6"/>
      <c r="Q2701" s="6"/>
      <c r="R2701" s="6"/>
      <c r="T2701" s="6"/>
      <c r="U2701" s="6"/>
      <c r="V2701" s="6"/>
      <c r="W2701" s="6"/>
      <c r="X2701" s="6"/>
      <c r="Y2701" s="6"/>
      <c r="Z2701"/>
    </row>
    <row r="2702" spans="1:26">
      <c r="A2702" s="1"/>
      <c r="P2702" s="6"/>
      <c r="Q2702" s="6"/>
      <c r="R2702" s="6"/>
      <c r="T2702" s="6"/>
      <c r="U2702" s="6"/>
      <c r="V2702" s="6"/>
      <c r="W2702" s="6"/>
      <c r="X2702" s="6"/>
      <c r="Y2702" s="6"/>
      <c r="Z2702"/>
    </row>
    <row r="2703" spans="1:26">
      <c r="A2703" s="1"/>
      <c r="P2703" s="6"/>
      <c r="Q2703" s="6"/>
      <c r="R2703" s="6"/>
      <c r="T2703" s="6"/>
      <c r="U2703" s="6"/>
      <c r="V2703" s="6"/>
      <c r="W2703" s="6"/>
      <c r="X2703" s="6"/>
      <c r="Y2703" s="6"/>
      <c r="Z2703"/>
    </row>
    <row r="2704" spans="1:26">
      <c r="A2704" s="1"/>
      <c r="P2704" s="6"/>
      <c r="Q2704" s="6"/>
      <c r="R2704" s="6"/>
      <c r="T2704" s="6"/>
      <c r="U2704" s="6"/>
      <c r="V2704" s="6"/>
      <c r="W2704" s="6"/>
      <c r="X2704" s="6"/>
      <c r="Y2704" s="6"/>
      <c r="Z2704"/>
    </row>
    <row r="2705" spans="1:26">
      <c r="A2705" s="1"/>
      <c r="P2705" s="6"/>
      <c r="Q2705" s="6"/>
      <c r="R2705" s="6"/>
      <c r="T2705" s="6"/>
      <c r="U2705" s="6"/>
      <c r="V2705" s="6"/>
      <c r="W2705" s="6"/>
      <c r="X2705" s="6"/>
      <c r="Y2705" s="6"/>
      <c r="Z2705"/>
    </row>
    <row r="2706" spans="1:26">
      <c r="A2706" s="1"/>
      <c r="P2706" s="6"/>
      <c r="Q2706" s="6"/>
      <c r="R2706" s="6"/>
      <c r="T2706" s="6"/>
      <c r="U2706" s="6"/>
      <c r="V2706" s="6"/>
      <c r="W2706" s="6"/>
      <c r="X2706" s="6"/>
      <c r="Y2706" s="6"/>
      <c r="Z2706"/>
    </row>
    <row r="2707" spans="1:26">
      <c r="A2707" s="1"/>
      <c r="P2707" s="6"/>
      <c r="Q2707" s="6"/>
      <c r="R2707" s="6"/>
      <c r="T2707" s="6"/>
      <c r="U2707" s="6"/>
      <c r="V2707" s="6"/>
      <c r="W2707" s="6"/>
      <c r="X2707" s="6"/>
      <c r="Y2707" s="6"/>
      <c r="Z2707"/>
    </row>
    <row r="2708" spans="1:26">
      <c r="A2708" s="1"/>
      <c r="P2708" s="6"/>
      <c r="Q2708" s="6"/>
      <c r="R2708" s="6"/>
      <c r="T2708" s="6"/>
      <c r="U2708" s="6"/>
      <c r="V2708" s="6"/>
      <c r="W2708" s="6"/>
      <c r="X2708" s="6"/>
      <c r="Y2708" s="6"/>
      <c r="Z2708"/>
    </row>
    <row r="2709" spans="1:26">
      <c r="A2709" s="1"/>
      <c r="P2709" s="6"/>
      <c r="Q2709" s="6"/>
      <c r="R2709" s="6"/>
      <c r="T2709" s="6"/>
      <c r="U2709" s="6"/>
      <c r="V2709" s="6"/>
      <c r="W2709" s="6"/>
      <c r="X2709" s="6"/>
      <c r="Y2709" s="6"/>
      <c r="Z2709"/>
    </row>
    <row r="2710" spans="1:26">
      <c r="A2710" s="1"/>
      <c r="P2710" s="6"/>
      <c r="Q2710" s="6"/>
      <c r="R2710" s="6"/>
      <c r="T2710" s="6"/>
      <c r="U2710" s="6"/>
      <c r="V2710" s="6"/>
      <c r="W2710" s="6"/>
      <c r="X2710" s="6"/>
      <c r="Y2710" s="6"/>
      <c r="Z2710"/>
    </row>
    <row r="2711" spans="1:26">
      <c r="A2711" s="1"/>
      <c r="P2711" s="6"/>
      <c r="Q2711" s="6"/>
      <c r="R2711" s="6"/>
      <c r="T2711" s="6"/>
      <c r="U2711" s="6"/>
      <c r="V2711" s="6"/>
      <c r="W2711" s="6"/>
      <c r="X2711" s="6"/>
      <c r="Y2711" s="6"/>
      <c r="Z2711"/>
    </row>
    <row r="2712" spans="1:26">
      <c r="A2712" s="1"/>
      <c r="P2712" s="6"/>
      <c r="Q2712" s="6"/>
      <c r="R2712" s="6"/>
      <c r="T2712" s="6"/>
      <c r="U2712" s="6"/>
      <c r="V2712" s="6"/>
      <c r="W2712" s="6"/>
      <c r="X2712" s="6"/>
      <c r="Y2712" s="6"/>
      <c r="Z2712"/>
    </row>
    <row r="2713" spans="1:26">
      <c r="A2713" s="1"/>
      <c r="P2713" s="6"/>
      <c r="Q2713" s="6"/>
      <c r="R2713" s="6"/>
      <c r="T2713" s="6"/>
      <c r="U2713" s="6"/>
      <c r="V2713" s="6"/>
      <c r="W2713" s="6"/>
      <c r="X2713" s="6"/>
      <c r="Y2713" s="6"/>
      <c r="Z2713"/>
    </row>
    <row r="2714" spans="1:26">
      <c r="A2714" s="1"/>
      <c r="P2714" s="6"/>
      <c r="Q2714" s="6"/>
      <c r="R2714" s="6"/>
      <c r="T2714" s="6"/>
      <c r="U2714" s="6"/>
      <c r="V2714" s="6"/>
      <c r="W2714" s="6"/>
      <c r="X2714" s="6"/>
      <c r="Y2714" s="6"/>
      <c r="Z2714"/>
    </row>
    <row r="2715" spans="1:26">
      <c r="A2715" s="1"/>
      <c r="P2715" s="6"/>
      <c r="Q2715" s="6"/>
      <c r="R2715" s="6"/>
      <c r="T2715" s="6"/>
      <c r="U2715" s="6"/>
      <c r="V2715" s="6"/>
      <c r="W2715" s="6"/>
      <c r="X2715" s="6"/>
      <c r="Y2715" s="6"/>
      <c r="Z2715"/>
    </row>
    <row r="2716" spans="1:26">
      <c r="A2716" s="1"/>
      <c r="P2716" s="6"/>
      <c r="Q2716" s="6"/>
      <c r="R2716" s="6"/>
      <c r="T2716" s="6"/>
      <c r="U2716" s="6"/>
      <c r="V2716" s="6"/>
      <c r="W2716" s="6"/>
      <c r="X2716" s="6"/>
      <c r="Y2716" s="6"/>
      <c r="Z2716"/>
    </row>
    <row r="2717" spans="1:26">
      <c r="A2717" s="1"/>
      <c r="P2717" s="6"/>
      <c r="Q2717" s="6"/>
      <c r="R2717" s="6"/>
      <c r="T2717" s="6"/>
      <c r="U2717" s="6"/>
      <c r="V2717" s="6"/>
      <c r="W2717" s="6"/>
      <c r="X2717" s="6"/>
      <c r="Y2717" s="6"/>
      <c r="Z2717"/>
    </row>
    <row r="2718" spans="1:26">
      <c r="A2718" s="1"/>
      <c r="P2718" s="6"/>
      <c r="Q2718" s="6"/>
      <c r="R2718" s="6"/>
      <c r="T2718" s="6"/>
      <c r="U2718" s="6"/>
      <c r="V2718" s="6"/>
      <c r="W2718" s="6"/>
      <c r="X2718" s="6"/>
      <c r="Y2718" s="6"/>
      <c r="Z2718"/>
    </row>
    <row r="2719" spans="1:26">
      <c r="A2719" s="1"/>
      <c r="P2719" s="6"/>
      <c r="Q2719" s="6"/>
      <c r="R2719" s="6"/>
      <c r="T2719" s="6"/>
      <c r="U2719" s="6"/>
      <c r="V2719" s="6"/>
      <c r="W2719" s="6"/>
      <c r="X2719" s="6"/>
      <c r="Y2719" s="6"/>
      <c r="Z2719"/>
    </row>
    <row r="2720" spans="1:26">
      <c r="A2720" s="1"/>
      <c r="P2720" s="6"/>
      <c r="Q2720" s="6"/>
      <c r="R2720" s="6"/>
      <c r="T2720" s="6"/>
      <c r="U2720" s="6"/>
      <c r="V2720" s="6"/>
      <c r="W2720" s="6"/>
      <c r="X2720" s="6"/>
      <c r="Y2720" s="6"/>
      <c r="Z2720"/>
    </row>
    <row r="2721" spans="1:26">
      <c r="A2721" s="1"/>
      <c r="P2721" s="6"/>
      <c r="Q2721" s="6"/>
      <c r="R2721" s="6"/>
      <c r="T2721" s="6"/>
      <c r="U2721" s="6"/>
      <c r="V2721" s="6"/>
      <c r="W2721" s="6"/>
      <c r="X2721" s="6"/>
      <c r="Y2721" s="6"/>
      <c r="Z2721"/>
    </row>
    <row r="2722" spans="1:26">
      <c r="A2722" s="1"/>
      <c r="P2722" s="6"/>
      <c r="Q2722" s="6"/>
      <c r="R2722" s="6"/>
      <c r="T2722" s="6"/>
      <c r="U2722" s="6"/>
      <c r="V2722" s="6"/>
      <c r="W2722" s="6"/>
      <c r="X2722" s="6"/>
      <c r="Y2722" s="6"/>
      <c r="Z2722"/>
    </row>
    <row r="2723" spans="1:26">
      <c r="A2723" s="1"/>
      <c r="P2723" s="6"/>
      <c r="Q2723" s="6"/>
      <c r="R2723" s="6"/>
      <c r="T2723" s="6"/>
      <c r="U2723" s="6"/>
      <c r="V2723" s="6"/>
      <c r="W2723" s="6"/>
      <c r="X2723" s="6"/>
      <c r="Y2723" s="6"/>
      <c r="Z2723"/>
    </row>
    <row r="2724" spans="1:26">
      <c r="A2724" s="1"/>
      <c r="P2724" s="6"/>
      <c r="Q2724" s="6"/>
      <c r="R2724" s="6"/>
      <c r="T2724" s="6"/>
      <c r="U2724" s="6"/>
      <c r="V2724" s="6"/>
      <c r="W2724" s="6"/>
      <c r="X2724" s="6"/>
      <c r="Y2724" s="6"/>
      <c r="Z2724"/>
    </row>
    <row r="2725" spans="1:26">
      <c r="A2725" s="1"/>
      <c r="P2725" s="6"/>
      <c r="Q2725" s="6"/>
      <c r="R2725" s="6"/>
      <c r="T2725" s="6"/>
      <c r="U2725" s="6"/>
      <c r="V2725" s="6"/>
      <c r="W2725" s="6"/>
      <c r="X2725" s="6"/>
      <c r="Y2725" s="6"/>
      <c r="Z2725"/>
    </row>
    <row r="2726" spans="1:26">
      <c r="A2726" s="1"/>
      <c r="P2726" s="6"/>
      <c r="Q2726" s="6"/>
      <c r="R2726" s="6"/>
      <c r="T2726" s="6"/>
      <c r="U2726" s="6"/>
      <c r="V2726" s="6"/>
      <c r="W2726" s="6"/>
      <c r="X2726" s="6"/>
      <c r="Y2726" s="6"/>
      <c r="Z2726"/>
    </row>
    <row r="2727" spans="1:26">
      <c r="A2727" s="1"/>
      <c r="P2727" s="6"/>
      <c r="Q2727" s="6"/>
      <c r="R2727" s="6"/>
      <c r="T2727" s="6"/>
      <c r="U2727" s="6"/>
      <c r="V2727" s="6"/>
      <c r="W2727" s="6"/>
      <c r="X2727" s="6"/>
      <c r="Y2727" s="6"/>
      <c r="Z2727"/>
    </row>
    <row r="2728" spans="1:26">
      <c r="A2728" s="1"/>
      <c r="P2728" s="6"/>
      <c r="Q2728" s="6"/>
      <c r="R2728" s="6"/>
      <c r="T2728" s="6"/>
      <c r="U2728" s="6"/>
      <c r="V2728" s="6"/>
      <c r="W2728" s="6"/>
      <c r="X2728" s="6"/>
      <c r="Y2728" s="6"/>
      <c r="Z2728"/>
    </row>
    <row r="2729" spans="1:26">
      <c r="A2729" s="1"/>
      <c r="P2729" s="6"/>
      <c r="Q2729" s="6"/>
      <c r="R2729" s="6"/>
      <c r="T2729" s="6"/>
      <c r="U2729" s="6"/>
      <c r="V2729" s="6"/>
      <c r="W2729" s="6"/>
      <c r="X2729" s="6"/>
      <c r="Y2729" s="6"/>
      <c r="Z2729"/>
    </row>
    <row r="2730" spans="1:26">
      <c r="A2730" s="1"/>
      <c r="P2730" s="6"/>
      <c r="Q2730" s="6"/>
      <c r="R2730" s="6"/>
      <c r="T2730" s="6"/>
      <c r="U2730" s="6"/>
      <c r="V2730" s="6"/>
      <c r="W2730" s="6"/>
      <c r="X2730" s="6"/>
      <c r="Y2730" s="6"/>
      <c r="Z2730"/>
    </row>
    <row r="2731" spans="1:26">
      <c r="A2731" s="1"/>
      <c r="P2731" s="6"/>
      <c r="Q2731" s="6"/>
      <c r="R2731" s="6"/>
      <c r="T2731" s="6"/>
      <c r="U2731" s="6"/>
      <c r="V2731" s="6"/>
      <c r="W2731" s="6"/>
      <c r="X2731" s="6"/>
      <c r="Y2731" s="6"/>
      <c r="Z2731"/>
    </row>
    <row r="2732" spans="1:26">
      <c r="A2732" s="1"/>
      <c r="P2732" s="6"/>
      <c r="Q2732" s="6"/>
      <c r="R2732" s="6"/>
      <c r="T2732" s="6"/>
      <c r="U2732" s="6"/>
      <c r="V2732" s="6"/>
      <c r="W2732" s="6"/>
      <c r="X2732" s="6"/>
      <c r="Y2732" s="6"/>
      <c r="Z2732"/>
    </row>
    <row r="2733" spans="1:26">
      <c r="A2733" s="1"/>
      <c r="P2733" s="6"/>
      <c r="Q2733" s="6"/>
      <c r="R2733" s="6"/>
      <c r="T2733" s="6"/>
      <c r="U2733" s="6"/>
      <c r="V2733" s="6"/>
      <c r="W2733" s="6"/>
      <c r="X2733" s="6"/>
      <c r="Y2733" s="6"/>
      <c r="Z2733"/>
    </row>
    <row r="2734" spans="1:26">
      <c r="A2734" s="1"/>
      <c r="P2734" s="6"/>
      <c r="Q2734" s="6"/>
      <c r="R2734" s="6"/>
      <c r="T2734" s="6"/>
      <c r="U2734" s="6"/>
      <c r="V2734" s="6"/>
      <c r="W2734" s="6"/>
      <c r="X2734" s="6"/>
      <c r="Y2734" s="6"/>
      <c r="Z2734"/>
    </row>
    <row r="2735" spans="1:26">
      <c r="A2735" s="1"/>
      <c r="P2735" s="6"/>
      <c r="Q2735" s="6"/>
      <c r="R2735" s="6"/>
      <c r="T2735" s="6"/>
      <c r="U2735" s="6"/>
      <c r="V2735" s="6"/>
      <c r="W2735" s="6"/>
      <c r="X2735" s="6"/>
      <c r="Y2735" s="6"/>
      <c r="Z2735"/>
    </row>
    <row r="2736" spans="1:26">
      <c r="A2736" s="1"/>
      <c r="P2736" s="6"/>
      <c r="Q2736" s="6"/>
      <c r="R2736" s="6"/>
      <c r="T2736" s="6"/>
      <c r="U2736" s="6"/>
      <c r="V2736" s="6"/>
      <c r="W2736" s="6"/>
      <c r="X2736" s="6"/>
      <c r="Y2736" s="6"/>
      <c r="Z2736"/>
    </row>
    <row r="2737" spans="1:26">
      <c r="A2737" s="1"/>
      <c r="P2737" s="6"/>
      <c r="Q2737" s="6"/>
      <c r="R2737" s="6"/>
      <c r="T2737" s="6"/>
      <c r="U2737" s="6"/>
      <c r="V2737" s="6"/>
      <c r="W2737" s="6"/>
      <c r="X2737" s="6"/>
      <c r="Y2737" s="6"/>
      <c r="Z2737"/>
    </row>
    <row r="2738" spans="1:26">
      <c r="A2738" s="1"/>
      <c r="P2738" s="6"/>
      <c r="Q2738" s="6"/>
      <c r="R2738" s="6"/>
      <c r="T2738" s="6"/>
      <c r="U2738" s="6"/>
      <c r="V2738" s="6"/>
      <c r="W2738" s="6"/>
      <c r="X2738" s="6"/>
      <c r="Y2738" s="6"/>
      <c r="Z2738"/>
    </row>
    <row r="2739" spans="1:26">
      <c r="A2739" s="1"/>
      <c r="P2739" s="6"/>
      <c r="Q2739" s="6"/>
      <c r="R2739" s="6"/>
      <c r="T2739" s="6"/>
      <c r="U2739" s="6"/>
      <c r="V2739" s="6"/>
      <c r="W2739" s="6"/>
      <c r="X2739" s="6"/>
      <c r="Y2739" s="6"/>
      <c r="Z2739"/>
    </row>
    <row r="2740" spans="1:26">
      <c r="A2740" s="1"/>
      <c r="P2740" s="6"/>
      <c r="Q2740" s="6"/>
      <c r="R2740" s="6"/>
      <c r="T2740" s="6"/>
      <c r="U2740" s="6"/>
      <c r="V2740" s="6"/>
      <c r="W2740" s="6"/>
      <c r="X2740" s="6"/>
      <c r="Y2740" s="6"/>
      <c r="Z2740"/>
    </row>
    <row r="2741" spans="1:26">
      <c r="A2741" s="1"/>
      <c r="P2741" s="6"/>
      <c r="Q2741" s="6"/>
      <c r="R2741" s="6"/>
      <c r="T2741" s="6"/>
      <c r="U2741" s="6"/>
      <c r="V2741" s="6"/>
      <c r="W2741" s="6"/>
      <c r="X2741" s="6"/>
      <c r="Y2741" s="6"/>
      <c r="Z2741"/>
    </row>
    <row r="2742" spans="1:26">
      <c r="A2742" s="1"/>
      <c r="P2742" s="6"/>
      <c r="Q2742" s="6"/>
      <c r="R2742" s="6"/>
      <c r="T2742" s="6"/>
      <c r="U2742" s="6"/>
      <c r="V2742" s="6"/>
      <c r="W2742" s="6"/>
      <c r="X2742" s="6"/>
      <c r="Y2742" s="6"/>
      <c r="Z2742"/>
    </row>
    <row r="2743" spans="1:26">
      <c r="A2743" s="1"/>
      <c r="P2743" s="6"/>
      <c r="Q2743" s="6"/>
      <c r="R2743" s="6"/>
      <c r="T2743" s="6"/>
      <c r="U2743" s="6"/>
      <c r="V2743" s="6"/>
      <c r="W2743" s="6"/>
      <c r="X2743" s="6"/>
      <c r="Y2743" s="6"/>
      <c r="Z2743"/>
    </row>
    <row r="2744" spans="1:26">
      <c r="A2744" s="1"/>
      <c r="P2744" s="6"/>
      <c r="Q2744" s="6"/>
      <c r="R2744" s="6"/>
      <c r="T2744" s="6"/>
      <c r="U2744" s="6"/>
      <c r="V2744" s="6"/>
      <c r="W2744" s="6"/>
      <c r="X2744" s="6"/>
      <c r="Y2744" s="6"/>
      <c r="Z2744"/>
    </row>
    <row r="2745" spans="1:26">
      <c r="A2745" s="1"/>
      <c r="P2745" s="6"/>
      <c r="Q2745" s="6"/>
      <c r="R2745" s="6"/>
      <c r="T2745" s="6"/>
      <c r="U2745" s="6"/>
      <c r="V2745" s="6"/>
      <c r="W2745" s="6"/>
      <c r="X2745" s="6"/>
      <c r="Y2745" s="6"/>
      <c r="Z2745"/>
    </row>
    <row r="2746" spans="1:26">
      <c r="A2746" s="1"/>
      <c r="P2746" s="6"/>
      <c r="Q2746" s="6"/>
      <c r="R2746" s="6"/>
      <c r="T2746" s="6"/>
      <c r="U2746" s="6"/>
      <c r="V2746" s="6"/>
      <c r="W2746" s="6"/>
      <c r="X2746" s="6"/>
      <c r="Y2746" s="6"/>
      <c r="Z2746"/>
    </row>
    <row r="2747" spans="1:26">
      <c r="A2747" s="1"/>
      <c r="P2747" s="6"/>
      <c r="Q2747" s="6"/>
      <c r="R2747" s="6"/>
      <c r="T2747" s="6"/>
      <c r="U2747" s="6"/>
      <c r="V2747" s="6"/>
      <c r="W2747" s="6"/>
      <c r="X2747" s="6"/>
      <c r="Y2747" s="6"/>
      <c r="Z2747"/>
    </row>
    <row r="2748" spans="1:26">
      <c r="A2748" s="1"/>
      <c r="P2748" s="6"/>
      <c r="Q2748" s="6"/>
      <c r="R2748" s="6"/>
      <c r="T2748" s="6"/>
      <c r="U2748" s="6"/>
      <c r="V2748" s="6"/>
      <c r="W2748" s="6"/>
      <c r="X2748" s="6"/>
      <c r="Y2748" s="6"/>
      <c r="Z2748"/>
    </row>
    <row r="2749" spans="1:26">
      <c r="A2749" s="1"/>
      <c r="P2749" s="6"/>
      <c r="Q2749" s="6"/>
      <c r="R2749" s="6"/>
      <c r="T2749" s="6"/>
      <c r="U2749" s="6"/>
      <c r="V2749" s="6"/>
      <c r="W2749" s="6"/>
      <c r="X2749" s="6"/>
      <c r="Y2749" s="6"/>
      <c r="Z2749"/>
    </row>
    <row r="2750" spans="1:26">
      <c r="A2750" s="1"/>
      <c r="P2750" s="6"/>
      <c r="Q2750" s="6"/>
      <c r="R2750" s="6"/>
      <c r="T2750" s="6"/>
      <c r="U2750" s="6"/>
      <c r="V2750" s="6"/>
      <c r="W2750" s="6"/>
      <c r="X2750" s="6"/>
      <c r="Y2750" s="6"/>
      <c r="Z2750"/>
    </row>
    <row r="2751" spans="1:26">
      <c r="A2751" s="1"/>
      <c r="P2751" s="6"/>
      <c r="Q2751" s="6"/>
      <c r="R2751" s="6"/>
      <c r="T2751" s="6"/>
      <c r="U2751" s="6"/>
      <c r="V2751" s="6"/>
      <c r="W2751" s="6"/>
      <c r="X2751" s="6"/>
      <c r="Y2751" s="6"/>
      <c r="Z2751"/>
    </row>
    <row r="2752" spans="1:26">
      <c r="A2752" s="1"/>
      <c r="P2752" s="6"/>
      <c r="Q2752" s="6"/>
      <c r="R2752" s="6"/>
      <c r="T2752" s="6"/>
      <c r="U2752" s="6"/>
      <c r="V2752" s="6"/>
      <c r="W2752" s="6"/>
      <c r="X2752" s="6"/>
      <c r="Y2752" s="6"/>
      <c r="Z2752"/>
    </row>
    <row r="2753" spans="1:26">
      <c r="A2753" s="1"/>
      <c r="P2753" s="6"/>
      <c r="Q2753" s="6"/>
      <c r="R2753" s="6"/>
      <c r="T2753" s="6"/>
      <c r="U2753" s="6"/>
      <c r="V2753" s="6"/>
      <c r="W2753" s="6"/>
      <c r="X2753" s="6"/>
      <c r="Y2753" s="6"/>
      <c r="Z2753"/>
    </row>
    <row r="2754" spans="1:26">
      <c r="A2754" s="1"/>
      <c r="P2754" s="6"/>
      <c r="Q2754" s="6"/>
      <c r="R2754" s="6"/>
      <c r="T2754" s="6"/>
      <c r="U2754" s="6"/>
      <c r="V2754" s="6"/>
      <c r="W2754" s="6"/>
      <c r="X2754" s="6"/>
      <c r="Y2754" s="6"/>
      <c r="Z2754"/>
    </row>
    <row r="2755" spans="1:26">
      <c r="A2755" s="1"/>
      <c r="P2755" s="6"/>
      <c r="Q2755" s="6"/>
      <c r="R2755" s="6"/>
      <c r="T2755" s="6"/>
      <c r="U2755" s="6"/>
      <c r="V2755" s="6"/>
      <c r="W2755" s="6"/>
      <c r="X2755" s="6"/>
      <c r="Y2755" s="6"/>
      <c r="Z2755"/>
    </row>
    <row r="2756" spans="1:26">
      <c r="A2756" s="1"/>
      <c r="P2756" s="6"/>
      <c r="Q2756" s="6"/>
      <c r="R2756" s="6"/>
      <c r="T2756" s="6"/>
      <c r="U2756" s="6"/>
      <c r="V2756" s="6"/>
      <c r="W2756" s="6"/>
      <c r="X2756" s="6"/>
      <c r="Y2756" s="6"/>
      <c r="Z2756"/>
    </row>
    <row r="2757" spans="1:26">
      <c r="A2757" s="1"/>
      <c r="P2757" s="6"/>
      <c r="Q2757" s="6"/>
      <c r="R2757" s="6"/>
      <c r="T2757" s="6"/>
      <c r="U2757" s="6"/>
      <c r="V2757" s="6"/>
      <c r="W2757" s="6"/>
      <c r="X2757" s="6"/>
      <c r="Y2757" s="6"/>
      <c r="Z2757"/>
    </row>
    <row r="2758" spans="1:26">
      <c r="A2758" s="1"/>
      <c r="P2758" s="6"/>
      <c r="Q2758" s="6"/>
      <c r="R2758" s="6"/>
      <c r="T2758" s="6"/>
      <c r="U2758" s="6"/>
      <c r="V2758" s="6"/>
      <c r="W2758" s="6"/>
      <c r="X2758" s="6"/>
      <c r="Y2758" s="6"/>
      <c r="Z2758"/>
    </row>
    <row r="2759" spans="1:26">
      <c r="A2759" s="1"/>
      <c r="P2759" s="6"/>
      <c r="Q2759" s="6"/>
      <c r="R2759" s="6"/>
      <c r="T2759" s="6"/>
      <c r="U2759" s="6"/>
      <c r="V2759" s="6"/>
      <c r="W2759" s="6"/>
      <c r="X2759" s="6"/>
      <c r="Y2759" s="6"/>
      <c r="Z2759"/>
    </row>
    <row r="2760" spans="1:26">
      <c r="A2760" s="1"/>
      <c r="P2760" s="6"/>
      <c r="Q2760" s="6"/>
      <c r="R2760" s="6"/>
      <c r="T2760" s="6"/>
      <c r="U2760" s="6"/>
      <c r="V2760" s="6"/>
      <c r="W2760" s="6"/>
      <c r="X2760" s="6"/>
      <c r="Y2760" s="6"/>
      <c r="Z2760"/>
    </row>
    <row r="2761" spans="1:26">
      <c r="A2761" s="1"/>
      <c r="P2761" s="6"/>
      <c r="Q2761" s="6"/>
      <c r="R2761" s="6"/>
      <c r="T2761" s="6"/>
      <c r="U2761" s="6"/>
      <c r="V2761" s="6"/>
      <c r="W2761" s="6"/>
      <c r="X2761" s="6"/>
      <c r="Y2761" s="6"/>
      <c r="Z2761"/>
    </row>
    <row r="2762" spans="1:26">
      <c r="A2762" s="1"/>
      <c r="P2762" s="6"/>
      <c r="Q2762" s="6"/>
      <c r="R2762" s="6"/>
      <c r="T2762" s="6"/>
      <c r="U2762" s="6"/>
      <c r="V2762" s="6"/>
      <c r="W2762" s="6"/>
      <c r="X2762" s="6"/>
      <c r="Y2762" s="6"/>
      <c r="Z2762"/>
    </row>
    <row r="2763" spans="1:26">
      <c r="A2763" s="1"/>
      <c r="P2763" s="6"/>
      <c r="Q2763" s="6"/>
      <c r="R2763" s="6"/>
      <c r="T2763" s="6"/>
      <c r="U2763" s="6"/>
      <c r="V2763" s="6"/>
      <c r="W2763" s="6"/>
      <c r="X2763" s="6"/>
      <c r="Y2763" s="6"/>
      <c r="Z2763"/>
    </row>
    <row r="2764" spans="1:26">
      <c r="A2764" s="1"/>
      <c r="P2764" s="6"/>
      <c r="Q2764" s="6"/>
      <c r="R2764" s="6"/>
      <c r="T2764" s="6"/>
      <c r="U2764" s="6"/>
      <c r="V2764" s="6"/>
      <c r="W2764" s="6"/>
      <c r="X2764" s="6"/>
      <c r="Y2764" s="6"/>
      <c r="Z2764"/>
    </row>
    <row r="2765" spans="1:26">
      <c r="A2765" s="1"/>
      <c r="P2765" s="6"/>
      <c r="Q2765" s="6"/>
      <c r="R2765" s="6"/>
      <c r="T2765" s="6"/>
      <c r="U2765" s="6"/>
      <c r="V2765" s="6"/>
      <c r="W2765" s="6"/>
      <c r="X2765" s="6"/>
      <c r="Y2765" s="6"/>
      <c r="Z2765"/>
    </row>
    <row r="2766" spans="1:26">
      <c r="A2766" s="1"/>
      <c r="P2766" s="6"/>
      <c r="Q2766" s="6"/>
      <c r="R2766" s="6"/>
      <c r="T2766" s="6"/>
      <c r="U2766" s="6"/>
      <c r="V2766" s="6"/>
      <c r="W2766" s="6"/>
      <c r="X2766" s="6"/>
      <c r="Y2766" s="6"/>
      <c r="Z2766"/>
    </row>
    <row r="2767" spans="1:26">
      <c r="A2767" s="1"/>
      <c r="P2767" s="6"/>
      <c r="Q2767" s="6"/>
      <c r="R2767" s="6"/>
      <c r="T2767" s="6"/>
      <c r="U2767" s="6"/>
      <c r="V2767" s="6"/>
      <c r="W2767" s="6"/>
      <c r="X2767" s="6"/>
      <c r="Y2767" s="6"/>
      <c r="Z2767"/>
    </row>
    <row r="2768" spans="1:26">
      <c r="A2768" s="1"/>
      <c r="P2768" s="6"/>
      <c r="Q2768" s="6"/>
      <c r="R2768" s="6"/>
      <c r="T2768" s="6"/>
      <c r="U2768" s="6"/>
      <c r="V2768" s="6"/>
      <c r="W2768" s="6"/>
      <c r="X2768" s="6"/>
      <c r="Y2768" s="6"/>
      <c r="Z2768"/>
    </row>
    <row r="2769" spans="1:26">
      <c r="A2769" s="1"/>
      <c r="P2769" s="6"/>
      <c r="Q2769" s="6"/>
      <c r="R2769" s="6"/>
      <c r="T2769" s="6"/>
      <c r="U2769" s="6"/>
      <c r="V2769" s="6"/>
      <c r="W2769" s="6"/>
      <c r="X2769" s="6"/>
      <c r="Y2769" s="6"/>
      <c r="Z2769"/>
    </row>
    <row r="2770" spans="1:26">
      <c r="A2770" s="1"/>
      <c r="P2770" s="6"/>
      <c r="Q2770" s="6"/>
      <c r="R2770" s="6"/>
      <c r="T2770" s="6"/>
      <c r="U2770" s="6"/>
      <c r="V2770" s="6"/>
      <c r="W2770" s="6"/>
      <c r="X2770" s="6"/>
      <c r="Y2770" s="6"/>
      <c r="Z2770"/>
    </row>
    <row r="2771" spans="1:26">
      <c r="A2771" s="1"/>
      <c r="P2771" s="6"/>
      <c r="Q2771" s="6"/>
      <c r="R2771" s="6"/>
      <c r="T2771" s="6"/>
      <c r="U2771" s="6"/>
      <c r="V2771" s="6"/>
      <c r="W2771" s="6"/>
      <c r="X2771" s="6"/>
      <c r="Y2771" s="6"/>
      <c r="Z2771"/>
    </row>
    <row r="2772" spans="1:26">
      <c r="A2772" s="1"/>
      <c r="P2772" s="6"/>
      <c r="Q2772" s="6"/>
      <c r="R2772" s="6"/>
      <c r="T2772" s="6"/>
      <c r="U2772" s="6"/>
      <c r="V2772" s="6"/>
      <c r="W2772" s="6"/>
      <c r="X2772" s="6"/>
      <c r="Y2772" s="6"/>
      <c r="Z2772"/>
    </row>
    <row r="2773" spans="1:26">
      <c r="A2773" s="1"/>
      <c r="P2773" s="6"/>
      <c r="Q2773" s="6"/>
      <c r="R2773" s="6"/>
      <c r="T2773" s="6"/>
      <c r="U2773" s="6"/>
      <c r="V2773" s="6"/>
      <c r="W2773" s="6"/>
      <c r="X2773" s="6"/>
      <c r="Y2773" s="6"/>
      <c r="Z2773"/>
    </row>
    <row r="2774" spans="1:26">
      <c r="A2774" s="1"/>
      <c r="P2774" s="6"/>
      <c r="Q2774" s="6"/>
      <c r="R2774" s="6"/>
      <c r="T2774" s="6"/>
      <c r="U2774" s="6"/>
      <c r="V2774" s="6"/>
      <c r="W2774" s="6"/>
      <c r="X2774" s="6"/>
      <c r="Y2774" s="6"/>
      <c r="Z2774"/>
    </row>
    <row r="2775" spans="1:26">
      <c r="A2775" s="1"/>
      <c r="P2775" s="6"/>
      <c r="Q2775" s="6"/>
      <c r="R2775" s="6"/>
      <c r="T2775" s="6"/>
      <c r="U2775" s="6"/>
      <c r="V2775" s="6"/>
      <c r="W2775" s="6"/>
      <c r="X2775" s="6"/>
      <c r="Y2775" s="6"/>
      <c r="Z2775"/>
    </row>
    <row r="2776" spans="1:26">
      <c r="A2776" s="1"/>
      <c r="P2776" s="6"/>
      <c r="Q2776" s="6"/>
      <c r="R2776" s="6"/>
      <c r="T2776" s="6"/>
      <c r="U2776" s="6"/>
      <c r="V2776" s="6"/>
      <c r="W2776" s="6"/>
      <c r="X2776" s="6"/>
      <c r="Y2776" s="6"/>
      <c r="Z2776"/>
    </row>
    <row r="2777" spans="1:26">
      <c r="A2777" s="1"/>
      <c r="P2777" s="6"/>
      <c r="Q2777" s="6"/>
      <c r="R2777" s="6"/>
      <c r="T2777" s="6"/>
      <c r="U2777" s="6"/>
      <c r="V2777" s="6"/>
      <c r="W2777" s="6"/>
      <c r="X2777" s="6"/>
      <c r="Y2777" s="6"/>
      <c r="Z2777"/>
    </row>
    <row r="2778" spans="1:26">
      <c r="A2778" s="1"/>
      <c r="P2778" s="6"/>
      <c r="Q2778" s="6"/>
      <c r="R2778" s="6"/>
      <c r="T2778" s="6"/>
      <c r="U2778" s="6"/>
      <c r="V2778" s="6"/>
      <c r="W2778" s="6"/>
      <c r="X2778" s="6"/>
      <c r="Y2778" s="6"/>
      <c r="Z2778"/>
    </row>
    <row r="2779" spans="1:26">
      <c r="A2779" s="1"/>
      <c r="P2779" s="6"/>
      <c r="Q2779" s="6"/>
      <c r="R2779" s="6"/>
      <c r="T2779" s="6"/>
      <c r="U2779" s="6"/>
      <c r="V2779" s="6"/>
      <c r="W2779" s="6"/>
      <c r="X2779" s="6"/>
      <c r="Y2779" s="6"/>
      <c r="Z2779"/>
    </row>
    <row r="2780" spans="1:26">
      <c r="A2780" s="1"/>
      <c r="P2780" s="6"/>
      <c r="Q2780" s="6"/>
      <c r="R2780" s="6"/>
      <c r="T2780" s="6"/>
      <c r="U2780" s="6"/>
      <c r="V2780" s="6"/>
      <c r="W2780" s="6"/>
      <c r="X2780" s="6"/>
      <c r="Y2780" s="6"/>
      <c r="Z2780"/>
    </row>
    <row r="2781" spans="1:26">
      <c r="A2781" s="1"/>
      <c r="P2781" s="6"/>
      <c r="Q2781" s="6"/>
      <c r="R2781" s="6"/>
      <c r="T2781" s="6"/>
      <c r="U2781" s="6"/>
      <c r="V2781" s="6"/>
      <c r="W2781" s="6"/>
      <c r="X2781" s="6"/>
      <c r="Y2781" s="6"/>
      <c r="Z2781"/>
    </row>
    <row r="2782" spans="1:26">
      <c r="A2782" s="1"/>
      <c r="P2782" s="6"/>
      <c r="Q2782" s="6"/>
      <c r="R2782" s="6"/>
      <c r="T2782" s="6"/>
      <c r="U2782" s="6"/>
      <c r="V2782" s="6"/>
      <c r="W2782" s="6"/>
      <c r="X2782" s="6"/>
      <c r="Y2782" s="6"/>
      <c r="Z2782"/>
    </row>
    <row r="2783" spans="1:26">
      <c r="A2783" s="1"/>
      <c r="P2783" s="6"/>
      <c r="Q2783" s="6"/>
      <c r="R2783" s="6"/>
      <c r="T2783" s="6"/>
      <c r="U2783" s="6"/>
      <c r="V2783" s="6"/>
      <c r="W2783" s="6"/>
      <c r="X2783" s="6"/>
      <c r="Y2783" s="6"/>
      <c r="Z2783"/>
    </row>
    <row r="2784" spans="1:26">
      <c r="A2784" s="1"/>
      <c r="P2784" s="6"/>
      <c r="Q2784" s="6"/>
      <c r="R2784" s="6"/>
      <c r="T2784" s="6"/>
      <c r="U2784" s="6"/>
      <c r="V2784" s="6"/>
      <c r="W2784" s="6"/>
      <c r="X2784" s="6"/>
      <c r="Y2784" s="6"/>
      <c r="Z2784"/>
    </row>
    <row r="2785" spans="1:26">
      <c r="A2785" s="1"/>
      <c r="P2785" s="6"/>
      <c r="Q2785" s="6"/>
      <c r="R2785" s="6"/>
      <c r="T2785" s="6"/>
      <c r="U2785" s="6"/>
      <c r="V2785" s="6"/>
      <c r="W2785" s="6"/>
      <c r="X2785" s="6"/>
      <c r="Y2785" s="6"/>
      <c r="Z2785"/>
    </row>
    <row r="2786" spans="1:26">
      <c r="A2786" s="1"/>
      <c r="P2786" s="6"/>
      <c r="Q2786" s="6"/>
      <c r="R2786" s="6"/>
      <c r="T2786" s="6"/>
      <c r="U2786" s="6"/>
      <c r="V2786" s="6"/>
      <c r="W2786" s="6"/>
      <c r="X2786" s="6"/>
      <c r="Y2786" s="6"/>
      <c r="Z2786"/>
    </row>
    <row r="2787" spans="1:26">
      <c r="A2787" s="1"/>
      <c r="P2787" s="6"/>
      <c r="Q2787" s="6"/>
      <c r="R2787" s="6"/>
      <c r="T2787" s="6"/>
      <c r="U2787" s="6"/>
      <c r="V2787" s="6"/>
      <c r="W2787" s="6"/>
      <c r="X2787" s="6"/>
      <c r="Y2787" s="6"/>
      <c r="Z2787"/>
    </row>
    <row r="2788" spans="1:26">
      <c r="A2788" s="1"/>
      <c r="P2788" s="6"/>
      <c r="Q2788" s="6"/>
      <c r="R2788" s="6"/>
      <c r="T2788" s="6"/>
      <c r="U2788" s="6"/>
      <c r="V2788" s="6"/>
      <c r="W2788" s="6"/>
      <c r="X2788" s="6"/>
      <c r="Y2788" s="6"/>
      <c r="Z2788"/>
    </row>
    <row r="2789" spans="1:26">
      <c r="A2789" s="1"/>
      <c r="P2789" s="6"/>
      <c r="Q2789" s="6"/>
      <c r="R2789" s="6"/>
      <c r="T2789" s="6"/>
      <c r="U2789" s="6"/>
      <c r="V2789" s="6"/>
      <c r="W2789" s="6"/>
      <c r="X2789" s="6"/>
      <c r="Y2789" s="6"/>
      <c r="Z2789"/>
    </row>
    <row r="2790" spans="1:26">
      <c r="A2790" s="1"/>
      <c r="P2790" s="6"/>
      <c r="Q2790" s="6"/>
      <c r="R2790" s="6"/>
      <c r="T2790" s="6"/>
      <c r="U2790" s="6"/>
      <c r="V2790" s="6"/>
      <c r="W2790" s="6"/>
      <c r="X2790" s="6"/>
      <c r="Y2790" s="6"/>
      <c r="Z2790"/>
    </row>
    <row r="2791" spans="1:26">
      <c r="A2791" s="1"/>
      <c r="P2791" s="6"/>
      <c r="Q2791" s="6"/>
      <c r="R2791" s="6"/>
      <c r="T2791" s="6"/>
      <c r="U2791" s="6"/>
      <c r="V2791" s="6"/>
      <c r="W2791" s="6"/>
      <c r="X2791" s="6"/>
      <c r="Y2791" s="6"/>
      <c r="Z2791"/>
    </row>
    <row r="2792" spans="1:26">
      <c r="A2792" s="1"/>
      <c r="P2792" s="6"/>
      <c r="Q2792" s="6"/>
      <c r="R2792" s="6"/>
      <c r="T2792" s="6"/>
      <c r="U2792" s="6"/>
      <c r="V2792" s="6"/>
      <c r="W2792" s="6"/>
      <c r="X2792" s="6"/>
      <c r="Y2792" s="6"/>
      <c r="Z2792"/>
    </row>
    <row r="2793" spans="1:26">
      <c r="A2793" s="1"/>
      <c r="P2793" s="6"/>
      <c r="Q2793" s="6"/>
      <c r="R2793" s="6"/>
      <c r="T2793" s="6"/>
      <c r="U2793" s="6"/>
      <c r="V2793" s="6"/>
      <c r="W2793" s="6"/>
      <c r="X2793" s="6"/>
      <c r="Y2793" s="6"/>
      <c r="Z2793"/>
    </row>
    <row r="2794" spans="1:26">
      <c r="A2794" s="1"/>
      <c r="P2794" s="6"/>
      <c r="Q2794" s="6"/>
      <c r="R2794" s="6"/>
      <c r="T2794" s="6"/>
      <c r="U2794" s="6"/>
      <c r="V2794" s="6"/>
      <c r="W2794" s="6"/>
      <c r="X2794" s="6"/>
      <c r="Y2794" s="6"/>
      <c r="Z2794"/>
    </row>
    <row r="2795" spans="1:26">
      <c r="A2795" s="1"/>
      <c r="P2795" s="6"/>
      <c r="Q2795" s="6"/>
      <c r="R2795" s="6"/>
      <c r="T2795" s="6"/>
      <c r="U2795" s="6"/>
      <c r="V2795" s="6"/>
      <c r="W2795" s="6"/>
      <c r="X2795" s="6"/>
      <c r="Y2795" s="6"/>
      <c r="Z2795"/>
    </row>
    <row r="2796" spans="1:26">
      <c r="A2796" s="1"/>
      <c r="P2796" s="6"/>
      <c r="Q2796" s="6"/>
      <c r="R2796" s="6"/>
      <c r="T2796" s="6"/>
      <c r="U2796" s="6"/>
      <c r="V2796" s="6"/>
      <c r="W2796" s="6"/>
      <c r="X2796" s="6"/>
      <c r="Y2796" s="6"/>
      <c r="Z2796"/>
    </row>
    <row r="2797" spans="1:26">
      <c r="A2797" s="1"/>
      <c r="P2797" s="6"/>
      <c r="Q2797" s="6"/>
      <c r="R2797" s="6"/>
      <c r="T2797" s="6"/>
      <c r="U2797" s="6"/>
      <c r="V2797" s="6"/>
      <c r="W2797" s="6"/>
      <c r="X2797" s="6"/>
      <c r="Y2797" s="6"/>
      <c r="Z2797"/>
    </row>
    <row r="2798" spans="1:26">
      <c r="A2798" s="1"/>
      <c r="P2798" s="6"/>
      <c r="Q2798" s="6"/>
      <c r="R2798" s="6"/>
      <c r="T2798" s="6"/>
      <c r="U2798" s="6"/>
      <c r="V2798" s="6"/>
      <c r="W2798" s="6"/>
      <c r="X2798" s="6"/>
      <c r="Y2798" s="6"/>
      <c r="Z2798"/>
    </row>
    <row r="2799" spans="1:26">
      <c r="A2799" s="1"/>
      <c r="P2799" s="6"/>
      <c r="Q2799" s="6"/>
      <c r="R2799" s="6"/>
      <c r="T2799" s="6"/>
      <c r="U2799" s="6"/>
      <c r="V2799" s="6"/>
      <c r="W2799" s="6"/>
      <c r="X2799" s="6"/>
      <c r="Y2799" s="6"/>
      <c r="Z2799"/>
    </row>
    <row r="2800" spans="1:26">
      <c r="A2800" s="1"/>
      <c r="P2800" s="6"/>
      <c r="Q2800" s="6"/>
      <c r="R2800" s="6"/>
      <c r="T2800" s="6"/>
      <c r="U2800" s="6"/>
      <c r="V2800" s="6"/>
      <c r="W2800" s="6"/>
      <c r="X2800" s="6"/>
      <c r="Y2800" s="6"/>
      <c r="Z2800"/>
    </row>
    <row r="2801" spans="1:26">
      <c r="A2801" s="1"/>
      <c r="P2801" s="6"/>
      <c r="Q2801" s="6"/>
      <c r="R2801" s="6"/>
      <c r="T2801" s="6"/>
      <c r="U2801" s="6"/>
      <c r="V2801" s="6"/>
      <c r="W2801" s="6"/>
      <c r="X2801" s="6"/>
      <c r="Y2801" s="6"/>
      <c r="Z2801"/>
    </row>
    <row r="2802" spans="1:26">
      <c r="A2802" s="1"/>
      <c r="P2802" s="6"/>
      <c r="Q2802" s="6"/>
      <c r="R2802" s="6"/>
      <c r="T2802" s="6"/>
      <c r="U2802" s="6"/>
      <c r="V2802" s="6"/>
      <c r="W2802" s="6"/>
      <c r="X2802" s="6"/>
      <c r="Y2802" s="6"/>
      <c r="Z2802"/>
    </row>
    <row r="2803" spans="1:26">
      <c r="A2803" s="1"/>
      <c r="P2803" s="6"/>
      <c r="Q2803" s="6"/>
      <c r="R2803" s="6"/>
      <c r="T2803" s="6"/>
      <c r="U2803" s="6"/>
      <c r="V2803" s="6"/>
      <c r="W2803" s="6"/>
      <c r="X2803" s="6"/>
      <c r="Y2803" s="6"/>
      <c r="Z2803"/>
    </row>
    <row r="2804" spans="1:26">
      <c r="A2804" s="1"/>
      <c r="P2804" s="6"/>
      <c r="Q2804" s="6"/>
      <c r="R2804" s="6"/>
      <c r="T2804" s="6"/>
      <c r="U2804" s="6"/>
      <c r="V2804" s="6"/>
      <c r="W2804" s="6"/>
      <c r="X2804" s="6"/>
      <c r="Y2804" s="6"/>
      <c r="Z2804"/>
    </row>
    <row r="2805" spans="1:26">
      <c r="A2805" s="1"/>
      <c r="P2805" s="6"/>
      <c r="Q2805" s="6"/>
      <c r="R2805" s="6"/>
      <c r="T2805" s="6"/>
      <c r="U2805" s="6"/>
      <c r="V2805" s="6"/>
      <c r="W2805" s="6"/>
      <c r="X2805" s="6"/>
      <c r="Y2805" s="6"/>
      <c r="Z2805"/>
    </row>
    <row r="2806" spans="1:26">
      <c r="A2806" s="1"/>
      <c r="P2806" s="6"/>
      <c r="Q2806" s="6"/>
      <c r="R2806" s="6"/>
      <c r="T2806" s="6"/>
      <c r="U2806" s="6"/>
      <c r="V2806" s="6"/>
      <c r="W2806" s="6"/>
      <c r="X2806" s="6"/>
      <c r="Y2806" s="6"/>
      <c r="Z2806"/>
    </row>
    <row r="2807" spans="1:26">
      <c r="A2807" s="1"/>
      <c r="P2807" s="6"/>
      <c r="Q2807" s="6"/>
      <c r="R2807" s="6"/>
      <c r="T2807" s="6"/>
      <c r="U2807" s="6"/>
      <c r="V2807" s="6"/>
      <c r="W2807" s="6"/>
      <c r="X2807" s="6"/>
      <c r="Y2807" s="6"/>
      <c r="Z2807"/>
    </row>
    <row r="2808" spans="1:26">
      <c r="A2808" s="1"/>
      <c r="P2808" s="6"/>
      <c r="Q2808" s="6"/>
      <c r="R2808" s="6"/>
      <c r="T2808" s="6"/>
      <c r="U2808" s="6"/>
      <c r="V2808" s="6"/>
      <c r="W2808" s="6"/>
      <c r="X2808" s="6"/>
      <c r="Y2808" s="6"/>
      <c r="Z2808"/>
    </row>
    <row r="2809" spans="1:26">
      <c r="A2809" s="1"/>
      <c r="P2809" s="6"/>
      <c r="Q2809" s="6"/>
      <c r="R2809" s="6"/>
      <c r="T2809" s="6"/>
      <c r="U2809" s="6"/>
      <c r="V2809" s="6"/>
      <c r="W2809" s="6"/>
      <c r="X2809" s="6"/>
      <c r="Y2809" s="6"/>
      <c r="Z2809"/>
    </row>
    <row r="2810" spans="1:26">
      <c r="A2810" s="1"/>
      <c r="P2810" s="6"/>
      <c r="Q2810" s="6"/>
      <c r="R2810" s="6"/>
      <c r="T2810" s="6"/>
      <c r="U2810" s="6"/>
      <c r="V2810" s="6"/>
      <c r="W2810" s="6"/>
      <c r="X2810" s="6"/>
      <c r="Y2810" s="6"/>
      <c r="Z2810"/>
    </row>
    <row r="2811" spans="1:26">
      <c r="A2811" s="1"/>
      <c r="P2811" s="6"/>
      <c r="Q2811" s="6"/>
      <c r="R2811" s="6"/>
      <c r="T2811" s="6"/>
      <c r="U2811" s="6"/>
      <c r="V2811" s="6"/>
      <c r="W2811" s="6"/>
      <c r="X2811" s="6"/>
      <c r="Y2811" s="6"/>
      <c r="Z2811"/>
    </row>
    <row r="2812" spans="1:26">
      <c r="A2812" s="1"/>
      <c r="P2812" s="6"/>
      <c r="Q2812" s="6"/>
      <c r="R2812" s="6"/>
      <c r="T2812" s="6"/>
      <c r="U2812" s="6"/>
      <c r="V2812" s="6"/>
      <c r="W2812" s="6"/>
      <c r="X2812" s="6"/>
      <c r="Y2812" s="6"/>
      <c r="Z2812"/>
    </row>
    <row r="2813" spans="1:26">
      <c r="A2813" s="1"/>
      <c r="P2813" s="6"/>
      <c r="Q2813" s="6"/>
      <c r="R2813" s="6"/>
      <c r="T2813" s="6"/>
      <c r="U2813" s="6"/>
      <c r="V2813" s="6"/>
      <c r="W2813" s="6"/>
      <c r="X2813" s="6"/>
      <c r="Y2813" s="6"/>
      <c r="Z2813"/>
    </row>
    <row r="2814" spans="1:26">
      <c r="A2814" s="1"/>
      <c r="P2814" s="6"/>
      <c r="Q2814" s="6"/>
      <c r="R2814" s="6"/>
      <c r="T2814" s="6"/>
      <c r="U2814" s="6"/>
      <c r="V2814" s="6"/>
      <c r="W2814" s="6"/>
      <c r="X2814" s="6"/>
      <c r="Y2814" s="6"/>
      <c r="Z2814"/>
    </row>
    <row r="2815" spans="1:26">
      <c r="A2815" s="1"/>
      <c r="P2815" s="6"/>
      <c r="Q2815" s="6"/>
      <c r="R2815" s="6"/>
      <c r="T2815" s="6"/>
      <c r="U2815" s="6"/>
      <c r="V2815" s="6"/>
      <c r="W2815" s="6"/>
      <c r="X2815" s="6"/>
      <c r="Y2815" s="6"/>
      <c r="Z2815"/>
    </row>
    <row r="2816" spans="1:26">
      <c r="A2816" s="1"/>
      <c r="P2816" s="6"/>
      <c r="Q2816" s="6"/>
      <c r="R2816" s="6"/>
      <c r="T2816" s="6"/>
      <c r="U2816" s="6"/>
      <c r="V2816" s="6"/>
      <c r="W2816" s="6"/>
      <c r="X2816" s="6"/>
      <c r="Y2816" s="6"/>
      <c r="Z2816"/>
    </row>
    <row r="2817" spans="1:26">
      <c r="A2817" s="1"/>
      <c r="P2817" s="6"/>
      <c r="Q2817" s="6"/>
      <c r="R2817" s="6"/>
      <c r="T2817" s="6"/>
      <c r="U2817" s="6"/>
      <c r="V2817" s="6"/>
      <c r="W2817" s="6"/>
      <c r="X2817" s="6"/>
      <c r="Y2817" s="6"/>
      <c r="Z2817"/>
    </row>
    <row r="2818" spans="1:26">
      <c r="A2818" s="1"/>
      <c r="P2818" s="6"/>
      <c r="Q2818" s="6"/>
      <c r="R2818" s="6"/>
      <c r="T2818" s="6"/>
      <c r="U2818" s="6"/>
      <c r="V2818" s="6"/>
      <c r="W2818" s="6"/>
      <c r="X2818" s="6"/>
      <c r="Y2818" s="6"/>
      <c r="Z2818"/>
    </row>
    <row r="2819" spans="1:26">
      <c r="A2819" s="1"/>
      <c r="P2819" s="6"/>
      <c r="Q2819" s="6"/>
      <c r="R2819" s="6"/>
      <c r="T2819" s="6"/>
      <c r="U2819" s="6"/>
      <c r="V2819" s="6"/>
      <c r="W2819" s="6"/>
      <c r="X2819" s="6"/>
      <c r="Y2819" s="6"/>
      <c r="Z2819"/>
    </row>
    <row r="2820" spans="1:26">
      <c r="A2820" s="1"/>
      <c r="P2820" s="6"/>
      <c r="Q2820" s="6"/>
      <c r="R2820" s="6"/>
      <c r="T2820" s="6"/>
      <c r="U2820" s="6"/>
      <c r="V2820" s="6"/>
      <c r="W2820" s="6"/>
      <c r="X2820" s="6"/>
      <c r="Y2820" s="6"/>
      <c r="Z2820"/>
    </row>
    <row r="2821" spans="1:26">
      <c r="A2821" s="1"/>
      <c r="P2821" s="6"/>
      <c r="Q2821" s="6"/>
      <c r="R2821" s="6"/>
      <c r="T2821" s="6"/>
      <c r="U2821" s="6"/>
      <c r="V2821" s="6"/>
      <c r="W2821" s="6"/>
      <c r="X2821" s="6"/>
      <c r="Y2821" s="6"/>
      <c r="Z2821"/>
    </row>
    <row r="2822" spans="1:26">
      <c r="A2822" s="1"/>
      <c r="P2822" s="6"/>
      <c r="Q2822" s="6"/>
      <c r="R2822" s="6"/>
      <c r="T2822" s="6"/>
      <c r="U2822" s="6"/>
      <c r="V2822" s="6"/>
      <c r="W2822" s="6"/>
      <c r="X2822" s="6"/>
      <c r="Y2822" s="6"/>
      <c r="Z2822"/>
    </row>
    <row r="2823" spans="1:26">
      <c r="A2823" s="1"/>
      <c r="P2823" s="6"/>
      <c r="Q2823" s="6"/>
      <c r="R2823" s="6"/>
      <c r="T2823" s="6"/>
      <c r="U2823" s="6"/>
      <c r="V2823" s="6"/>
      <c r="W2823" s="6"/>
      <c r="X2823" s="6"/>
      <c r="Y2823" s="6"/>
      <c r="Z2823"/>
    </row>
    <row r="2824" spans="1:26">
      <c r="A2824" s="1"/>
      <c r="P2824" s="6"/>
      <c r="Q2824" s="6"/>
      <c r="R2824" s="6"/>
      <c r="T2824" s="6"/>
      <c r="U2824" s="6"/>
      <c r="V2824" s="6"/>
      <c r="W2824" s="6"/>
      <c r="X2824" s="6"/>
      <c r="Y2824" s="6"/>
      <c r="Z2824"/>
    </row>
    <row r="2825" spans="1:26">
      <c r="A2825" s="1"/>
      <c r="P2825" s="6"/>
      <c r="Q2825" s="6"/>
      <c r="R2825" s="6"/>
      <c r="T2825" s="6"/>
      <c r="U2825" s="6"/>
      <c r="V2825" s="6"/>
      <c r="W2825" s="6"/>
      <c r="X2825" s="6"/>
      <c r="Y2825" s="6"/>
      <c r="Z2825"/>
    </row>
    <row r="2826" spans="1:26">
      <c r="A2826" s="1"/>
      <c r="P2826" s="6"/>
      <c r="Q2826" s="6"/>
      <c r="R2826" s="6"/>
      <c r="T2826" s="6"/>
      <c r="U2826" s="6"/>
      <c r="V2826" s="6"/>
      <c r="W2826" s="6"/>
      <c r="X2826" s="6"/>
      <c r="Y2826" s="6"/>
      <c r="Z2826"/>
    </row>
    <row r="2827" spans="1:26">
      <c r="A2827" s="1"/>
      <c r="P2827" s="6"/>
      <c r="Q2827" s="6"/>
      <c r="R2827" s="6"/>
      <c r="T2827" s="6"/>
      <c r="U2827" s="6"/>
      <c r="V2827" s="6"/>
      <c r="W2827" s="6"/>
      <c r="X2827" s="6"/>
      <c r="Y2827" s="6"/>
      <c r="Z2827"/>
    </row>
    <row r="2828" spans="1:26">
      <c r="A2828" s="1"/>
      <c r="P2828" s="6"/>
      <c r="Q2828" s="6"/>
      <c r="R2828" s="6"/>
      <c r="T2828" s="6"/>
      <c r="U2828" s="6"/>
      <c r="V2828" s="6"/>
      <c r="W2828" s="6"/>
      <c r="X2828" s="6"/>
      <c r="Y2828" s="6"/>
      <c r="Z2828"/>
    </row>
    <row r="2829" spans="1:26">
      <c r="A2829" s="1"/>
      <c r="P2829" s="6"/>
      <c r="Q2829" s="6"/>
      <c r="R2829" s="6"/>
      <c r="T2829" s="6"/>
      <c r="U2829" s="6"/>
      <c r="V2829" s="6"/>
      <c r="W2829" s="6"/>
      <c r="X2829" s="6"/>
      <c r="Y2829" s="6"/>
      <c r="Z2829"/>
    </row>
    <row r="2830" spans="1:26">
      <c r="A2830" s="1"/>
      <c r="P2830" s="6"/>
      <c r="Q2830" s="6"/>
      <c r="R2830" s="6"/>
      <c r="T2830" s="6"/>
      <c r="U2830" s="6"/>
      <c r="V2830" s="6"/>
      <c r="W2830" s="6"/>
      <c r="X2830" s="6"/>
      <c r="Y2830" s="6"/>
      <c r="Z2830"/>
    </row>
    <row r="2831" spans="1:26">
      <c r="A2831" s="1"/>
      <c r="P2831" s="6"/>
      <c r="Q2831" s="6"/>
      <c r="R2831" s="6"/>
      <c r="T2831" s="6"/>
      <c r="U2831" s="6"/>
      <c r="V2831" s="6"/>
      <c r="W2831" s="6"/>
      <c r="X2831" s="6"/>
      <c r="Y2831" s="6"/>
      <c r="Z2831"/>
    </row>
    <row r="2832" spans="1:26">
      <c r="A2832" s="1"/>
      <c r="P2832" s="6"/>
      <c r="Q2832" s="6"/>
      <c r="R2832" s="6"/>
      <c r="T2832" s="6"/>
      <c r="U2832" s="6"/>
      <c r="V2832" s="6"/>
      <c r="W2832" s="6"/>
      <c r="X2832" s="6"/>
      <c r="Y2832" s="6"/>
      <c r="Z2832"/>
    </row>
    <row r="2833" spans="1:26">
      <c r="A2833" s="1"/>
      <c r="P2833" s="6"/>
      <c r="Q2833" s="6"/>
      <c r="R2833" s="6"/>
      <c r="T2833" s="6"/>
      <c r="U2833" s="6"/>
      <c r="V2833" s="6"/>
      <c r="W2833" s="6"/>
      <c r="X2833" s="6"/>
      <c r="Y2833" s="6"/>
      <c r="Z2833"/>
    </row>
    <row r="2834" spans="1:26">
      <c r="A2834" s="1"/>
      <c r="P2834" s="6"/>
      <c r="Q2834" s="6"/>
      <c r="R2834" s="6"/>
      <c r="T2834" s="6"/>
      <c r="U2834" s="6"/>
      <c r="V2834" s="6"/>
      <c r="W2834" s="6"/>
      <c r="X2834" s="6"/>
      <c r="Y2834" s="6"/>
      <c r="Z2834"/>
    </row>
    <row r="2835" spans="1:26">
      <c r="A2835" s="1"/>
      <c r="P2835" s="6"/>
      <c r="Q2835" s="6"/>
      <c r="R2835" s="6"/>
      <c r="T2835" s="6"/>
      <c r="U2835" s="6"/>
      <c r="V2835" s="6"/>
      <c r="W2835" s="6"/>
      <c r="X2835" s="6"/>
      <c r="Y2835" s="6"/>
      <c r="Z2835"/>
    </row>
    <row r="2836" spans="1:26">
      <c r="A2836" s="1"/>
      <c r="P2836" s="6"/>
      <c r="Q2836" s="6"/>
      <c r="R2836" s="6"/>
      <c r="T2836" s="6"/>
      <c r="U2836" s="6"/>
      <c r="V2836" s="6"/>
      <c r="W2836" s="6"/>
      <c r="X2836" s="6"/>
      <c r="Y2836" s="6"/>
      <c r="Z2836"/>
    </row>
    <row r="2837" spans="1:26">
      <c r="A2837" s="1"/>
      <c r="P2837" s="6"/>
      <c r="Q2837" s="6"/>
      <c r="R2837" s="6"/>
      <c r="T2837" s="6"/>
      <c r="U2837" s="6"/>
      <c r="V2837" s="6"/>
      <c r="W2837" s="6"/>
      <c r="X2837" s="6"/>
      <c r="Y2837" s="6"/>
      <c r="Z2837"/>
    </row>
    <row r="2838" spans="1:26">
      <c r="A2838" s="1"/>
      <c r="P2838" s="6"/>
      <c r="Q2838" s="6"/>
      <c r="R2838" s="6"/>
      <c r="T2838" s="6"/>
      <c r="U2838" s="6"/>
      <c r="V2838" s="6"/>
      <c r="W2838" s="6"/>
      <c r="X2838" s="6"/>
      <c r="Y2838" s="6"/>
      <c r="Z2838"/>
    </row>
    <row r="2839" spans="1:26">
      <c r="A2839" s="1"/>
      <c r="P2839" s="6"/>
      <c r="Q2839" s="6"/>
      <c r="R2839" s="6"/>
      <c r="T2839" s="6"/>
      <c r="U2839" s="6"/>
      <c r="V2839" s="6"/>
      <c r="W2839" s="6"/>
      <c r="X2839" s="6"/>
      <c r="Y2839" s="6"/>
      <c r="Z2839"/>
    </row>
    <row r="2840" spans="1:26">
      <c r="A2840" s="1"/>
      <c r="P2840" s="6"/>
      <c r="Q2840" s="6"/>
      <c r="R2840" s="6"/>
      <c r="T2840" s="6"/>
      <c r="U2840" s="6"/>
      <c r="V2840" s="6"/>
      <c r="W2840" s="6"/>
      <c r="X2840" s="6"/>
      <c r="Y2840" s="6"/>
      <c r="Z2840"/>
    </row>
    <row r="2841" spans="1:26">
      <c r="A2841" s="1"/>
      <c r="P2841" s="6"/>
      <c r="Q2841" s="6"/>
      <c r="R2841" s="6"/>
      <c r="T2841" s="6"/>
      <c r="U2841" s="6"/>
      <c r="V2841" s="6"/>
      <c r="W2841" s="6"/>
      <c r="X2841" s="6"/>
      <c r="Y2841" s="6"/>
      <c r="Z2841"/>
    </row>
    <row r="2842" spans="1:26">
      <c r="A2842" s="1"/>
      <c r="P2842" s="6"/>
      <c r="Q2842" s="6"/>
      <c r="R2842" s="6"/>
      <c r="T2842" s="6"/>
      <c r="U2842" s="6"/>
      <c r="V2842" s="6"/>
      <c r="W2842" s="6"/>
      <c r="X2842" s="6"/>
      <c r="Y2842" s="6"/>
      <c r="Z2842"/>
    </row>
    <row r="2843" spans="1:26">
      <c r="A2843" s="1"/>
      <c r="P2843" s="6"/>
      <c r="Q2843" s="6"/>
      <c r="R2843" s="6"/>
      <c r="T2843" s="6"/>
      <c r="U2843" s="6"/>
      <c r="V2843" s="6"/>
      <c r="W2843" s="6"/>
      <c r="X2843" s="6"/>
      <c r="Y2843" s="6"/>
      <c r="Z2843"/>
    </row>
    <row r="2844" spans="1:26">
      <c r="A2844" s="1"/>
      <c r="P2844" s="6"/>
      <c r="Q2844" s="6"/>
      <c r="R2844" s="6"/>
      <c r="T2844" s="6"/>
      <c r="U2844" s="6"/>
      <c r="V2844" s="6"/>
      <c r="W2844" s="6"/>
      <c r="X2844" s="6"/>
      <c r="Y2844" s="6"/>
      <c r="Z2844"/>
    </row>
    <row r="2845" spans="1:26">
      <c r="A2845" s="1"/>
      <c r="P2845" s="6"/>
      <c r="Q2845" s="6"/>
      <c r="R2845" s="6"/>
      <c r="T2845" s="6"/>
      <c r="U2845" s="6"/>
      <c r="V2845" s="6"/>
      <c r="W2845" s="6"/>
      <c r="X2845" s="6"/>
      <c r="Y2845" s="6"/>
      <c r="Z2845"/>
    </row>
    <row r="2846" spans="1:26">
      <c r="A2846" s="1"/>
      <c r="P2846" s="6"/>
      <c r="Q2846" s="6"/>
      <c r="R2846" s="6"/>
      <c r="T2846" s="6"/>
      <c r="U2846" s="6"/>
      <c r="V2846" s="6"/>
      <c r="W2846" s="6"/>
      <c r="X2846" s="6"/>
      <c r="Y2846" s="6"/>
      <c r="Z2846"/>
    </row>
    <row r="2847" spans="1:26">
      <c r="A2847" s="1"/>
      <c r="P2847" s="6"/>
      <c r="Q2847" s="6"/>
      <c r="R2847" s="6"/>
      <c r="T2847" s="6"/>
      <c r="U2847" s="6"/>
      <c r="V2847" s="6"/>
      <c r="W2847" s="6"/>
      <c r="X2847" s="6"/>
      <c r="Y2847" s="6"/>
      <c r="Z2847"/>
    </row>
    <row r="2848" spans="1:26">
      <c r="A2848" s="1"/>
      <c r="P2848" s="6"/>
      <c r="Q2848" s="6"/>
      <c r="R2848" s="6"/>
      <c r="T2848" s="6"/>
      <c r="U2848" s="6"/>
      <c r="V2848" s="6"/>
      <c r="W2848" s="6"/>
      <c r="X2848" s="6"/>
      <c r="Y2848" s="6"/>
      <c r="Z2848"/>
    </row>
    <row r="2849" spans="1:26">
      <c r="A2849" s="1"/>
      <c r="P2849" s="6"/>
      <c r="Q2849" s="6"/>
      <c r="R2849" s="6"/>
      <c r="T2849" s="6"/>
      <c r="U2849" s="6"/>
      <c r="V2849" s="6"/>
      <c r="W2849" s="6"/>
      <c r="X2849" s="6"/>
      <c r="Y2849" s="6"/>
      <c r="Z2849"/>
    </row>
    <row r="2850" spans="1:26">
      <c r="A2850" s="1"/>
      <c r="P2850" s="6"/>
      <c r="Q2850" s="6"/>
      <c r="R2850" s="6"/>
      <c r="T2850" s="6"/>
      <c r="U2850" s="6"/>
      <c r="V2850" s="6"/>
      <c r="W2850" s="6"/>
      <c r="X2850" s="6"/>
      <c r="Y2850" s="6"/>
      <c r="Z2850"/>
    </row>
    <row r="2851" spans="1:26">
      <c r="A2851" s="1"/>
      <c r="P2851" s="6"/>
      <c r="Q2851" s="6"/>
      <c r="R2851" s="6"/>
      <c r="T2851" s="6"/>
      <c r="U2851" s="6"/>
      <c r="V2851" s="6"/>
      <c r="W2851" s="6"/>
      <c r="X2851" s="6"/>
      <c r="Y2851" s="6"/>
      <c r="Z2851"/>
    </row>
    <row r="2852" spans="1:26">
      <c r="A2852" s="1"/>
      <c r="P2852" s="6"/>
      <c r="Q2852" s="6"/>
      <c r="R2852" s="6"/>
      <c r="T2852" s="6"/>
      <c r="U2852" s="6"/>
      <c r="V2852" s="6"/>
      <c r="W2852" s="6"/>
      <c r="X2852" s="6"/>
      <c r="Y2852" s="6"/>
      <c r="Z2852"/>
    </row>
    <row r="2853" spans="1:26">
      <c r="A2853" s="1"/>
      <c r="P2853" s="6"/>
      <c r="Q2853" s="6"/>
      <c r="R2853" s="6"/>
      <c r="T2853" s="6"/>
      <c r="U2853" s="6"/>
      <c r="V2853" s="6"/>
      <c r="W2853" s="6"/>
      <c r="X2853" s="6"/>
      <c r="Y2853" s="6"/>
      <c r="Z2853"/>
    </row>
    <row r="2854" spans="1:26">
      <c r="A2854" s="1"/>
      <c r="P2854" s="6"/>
      <c r="Q2854" s="6"/>
      <c r="R2854" s="6"/>
      <c r="T2854" s="6"/>
      <c r="U2854" s="6"/>
      <c r="V2854" s="6"/>
      <c r="W2854" s="6"/>
      <c r="X2854" s="6"/>
      <c r="Y2854" s="6"/>
      <c r="Z2854"/>
    </row>
    <row r="2855" spans="1:26">
      <c r="A2855" s="1"/>
      <c r="P2855" s="6"/>
      <c r="Q2855" s="6"/>
      <c r="R2855" s="6"/>
      <c r="T2855" s="6"/>
      <c r="U2855" s="6"/>
      <c r="V2855" s="6"/>
      <c r="W2855" s="6"/>
      <c r="X2855" s="6"/>
      <c r="Y2855" s="6"/>
      <c r="Z2855"/>
    </row>
    <row r="2856" spans="1:26">
      <c r="A2856" s="1"/>
      <c r="P2856" s="6"/>
      <c r="Q2856" s="6"/>
      <c r="R2856" s="6"/>
      <c r="T2856" s="6"/>
      <c r="U2856" s="6"/>
      <c r="V2856" s="6"/>
      <c r="W2856" s="6"/>
      <c r="X2856" s="6"/>
      <c r="Y2856" s="6"/>
      <c r="Z2856"/>
    </row>
    <row r="2857" spans="1:26">
      <c r="A2857" s="1"/>
      <c r="P2857" s="6"/>
      <c r="Q2857" s="6"/>
      <c r="R2857" s="6"/>
      <c r="T2857" s="6"/>
      <c r="U2857" s="6"/>
      <c r="V2857" s="6"/>
      <c r="W2857" s="6"/>
      <c r="X2857" s="6"/>
      <c r="Y2857" s="6"/>
      <c r="Z2857"/>
    </row>
    <row r="2858" spans="1:26">
      <c r="A2858" s="1"/>
      <c r="P2858" s="6"/>
      <c r="Q2858" s="6"/>
      <c r="R2858" s="6"/>
      <c r="T2858" s="6"/>
      <c r="U2858" s="6"/>
      <c r="V2858" s="6"/>
      <c r="W2858" s="6"/>
      <c r="X2858" s="6"/>
      <c r="Y2858" s="6"/>
      <c r="Z2858"/>
    </row>
    <row r="2859" spans="1:26">
      <c r="A2859" s="1"/>
      <c r="P2859" s="6"/>
      <c r="Q2859" s="6"/>
      <c r="R2859" s="6"/>
      <c r="T2859" s="6"/>
      <c r="U2859" s="6"/>
      <c r="V2859" s="6"/>
      <c r="W2859" s="6"/>
      <c r="X2859" s="6"/>
      <c r="Y2859" s="6"/>
      <c r="Z2859"/>
    </row>
    <row r="2860" spans="1:26">
      <c r="A2860" s="1"/>
      <c r="P2860" s="6"/>
      <c r="Q2860" s="6"/>
      <c r="R2860" s="6"/>
      <c r="T2860" s="6"/>
      <c r="U2860" s="6"/>
      <c r="V2860" s="6"/>
      <c r="W2860" s="6"/>
      <c r="X2860" s="6"/>
      <c r="Y2860" s="6"/>
      <c r="Z2860"/>
    </row>
    <row r="2861" spans="1:26">
      <c r="A2861" s="1"/>
      <c r="P2861" s="6"/>
      <c r="Q2861" s="6"/>
      <c r="R2861" s="6"/>
      <c r="T2861" s="6"/>
      <c r="U2861" s="6"/>
      <c r="V2861" s="6"/>
      <c r="W2861" s="6"/>
      <c r="X2861" s="6"/>
      <c r="Y2861" s="6"/>
      <c r="Z2861"/>
    </row>
    <row r="2862" spans="1:26">
      <c r="A2862" s="1"/>
      <c r="P2862" s="6"/>
      <c r="Q2862" s="6"/>
      <c r="R2862" s="6"/>
      <c r="T2862" s="6"/>
      <c r="U2862" s="6"/>
      <c r="V2862" s="6"/>
      <c r="W2862" s="6"/>
      <c r="X2862" s="6"/>
      <c r="Y2862" s="6"/>
      <c r="Z2862"/>
    </row>
    <row r="2863" spans="1:26">
      <c r="A2863" s="1"/>
      <c r="P2863" s="6"/>
      <c r="Q2863" s="6"/>
      <c r="R2863" s="6"/>
      <c r="T2863" s="6"/>
      <c r="U2863" s="6"/>
      <c r="V2863" s="6"/>
      <c r="W2863" s="6"/>
      <c r="X2863" s="6"/>
      <c r="Y2863" s="6"/>
      <c r="Z2863"/>
    </row>
    <row r="2864" spans="1:26">
      <c r="A2864" s="1"/>
      <c r="P2864" s="6"/>
      <c r="Q2864" s="6"/>
      <c r="R2864" s="6"/>
      <c r="T2864" s="6"/>
      <c r="U2864" s="6"/>
      <c r="V2864" s="6"/>
      <c r="W2864" s="6"/>
      <c r="X2864" s="6"/>
      <c r="Y2864" s="6"/>
      <c r="Z2864"/>
    </row>
    <row r="2865" spans="1:26">
      <c r="A2865" s="1"/>
      <c r="P2865" s="6"/>
      <c r="Q2865" s="6"/>
      <c r="R2865" s="6"/>
      <c r="T2865" s="6"/>
      <c r="U2865" s="6"/>
      <c r="V2865" s="6"/>
      <c r="W2865" s="6"/>
      <c r="X2865" s="6"/>
      <c r="Y2865" s="6"/>
      <c r="Z2865"/>
    </row>
    <row r="2866" spans="1:26">
      <c r="A2866" s="1"/>
      <c r="P2866" s="6"/>
      <c r="Q2866" s="6"/>
      <c r="R2866" s="6"/>
      <c r="T2866" s="6"/>
      <c r="U2866" s="6"/>
      <c r="V2866" s="6"/>
      <c r="W2866" s="6"/>
      <c r="X2866" s="6"/>
      <c r="Y2866" s="6"/>
      <c r="Z2866"/>
    </row>
    <row r="2867" spans="1:26">
      <c r="A2867" s="1"/>
      <c r="P2867" s="6"/>
      <c r="Q2867" s="6"/>
      <c r="R2867" s="6"/>
      <c r="T2867" s="6"/>
      <c r="U2867" s="6"/>
      <c r="V2867" s="6"/>
      <c r="W2867" s="6"/>
      <c r="X2867" s="6"/>
      <c r="Y2867" s="6"/>
      <c r="Z2867"/>
    </row>
    <row r="2868" spans="1:26">
      <c r="A2868" s="1"/>
      <c r="P2868" s="6"/>
      <c r="Q2868" s="6"/>
      <c r="R2868" s="6"/>
      <c r="T2868" s="6"/>
      <c r="U2868" s="6"/>
      <c r="V2868" s="6"/>
      <c r="W2868" s="6"/>
      <c r="X2868" s="6"/>
      <c r="Y2868" s="6"/>
      <c r="Z2868"/>
    </row>
    <row r="2869" spans="1:26">
      <c r="A2869" s="1"/>
      <c r="P2869" s="6"/>
      <c r="Q2869" s="6"/>
      <c r="R2869" s="6"/>
      <c r="T2869" s="6"/>
      <c r="U2869" s="6"/>
      <c r="V2869" s="6"/>
      <c r="W2869" s="6"/>
      <c r="X2869" s="6"/>
      <c r="Y2869" s="6"/>
      <c r="Z2869"/>
    </row>
    <row r="2870" spans="1:26">
      <c r="A2870" s="1"/>
      <c r="P2870" s="6"/>
      <c r="Q2870" s="6"/>
      <c r="R2870" s="6"/>
      <c r="T2870" s="6"/>
      <c r="U2870" s="6"/>
      <c r="V2870" s="6"/>
      <c r="W2870" s="6"/>
      <c r="X2870" s="6"/>
      <c r="Y2870" s="6"/>
      <c r="Z2870"/>
    </row>
    <row r="2871" spans="1:26">
      <c r="A2871" s="1"/>
      <c r="P2871" s="6"/>
      <c r="Q2871" s="6"/>
      <c r="R2871" s="6"/>
      <c r="T2871" s="6"/>
      <c r="U2871" s="6"/>
      <c r="V2871" s="6"/>
      <c r="W2871" s="6"/>
      <c r="X2871" s="6"/>
      <c r="Y2871" s="6"/>
      <c r="Z2871"/>
    </row>
    <row r="2872" spans="1:26">
      <c r="A2872" s="1"/>
      <c r="P2872" s="6"/>
      <c r="Q2872" s="6"/>
      <c r="R2872" s="6"/>
      <c r="T2872" s="6"/>
      <c r="U2872" s="6"/>
      <c r="V2872" s="6"/>
      <c r="W2872" s="6"/>
      <c r="X2872" s="6"/>
      <c r="Y2872" s="6"/>
      <c r="Z2872"/>
    </row>
    <row r="2873" spans="1:26">
      <c r="A2873" s="1"/>
      <c r="P2873" s="6"/>
      <c r="Q2873" s="6"/>
      <c r="R2873" s="6"/>
      <c r="T2873" s="6"/>
      <c r="U2873" s="6"/>
      <c r="V2873" s="6"/>
      <c r="W2873" s="6"/>
      <c r="X2873" s="6"/>
      <c r="Y2873" s="6"/>
      <c r="Z2873"/>
    </row>
    <row r="2874" spans="1:26">
      <c r="A2874" s="1"/>
      <c r="P2874" s="6"/>
      <c r="Q2874" s="6"/>
      <c r="R2874" s="6"/>
      <c r="T2874" s="6"/>
      <c r="U2874" s="6"/>
      <c r="V2874" s="6"/>
      <c r="W2874" s="6"/>
      <c r="X2874" s="6"/>
      <c r="Y2874" s="6"/>
      <c r="Z2874"/>
    </row>
    <row r="2875" spans="1:26">
      <c r="A2875" s="1"/>
      <c r="P2875" s="6"/>
      <c r="Q2875" s="6"/>
      <c r="R2875" s="6"/>
      <c r="T2875" s="6"/>
      <c r="U2875" s="6"/>
      <c r="V2875" s="6"/>
      <c r="W2875" s="6"/>
      <c r="X2875" s="6"/>
      <c r="Y2875" s="6"/>
      <c r="Z2875"/>
    </row>
    <row r="2876" spans="1:26">
      <c r="A2876" s="1"/>
      <c r="P2876" s="6"/>
      <c r="Q2876" s="6"/>
      <c r="R2876" s="6"/>
      <c r="T2876" s="6"/>
      <c r="U2876" s="6"/>
      <c r="V2876" s="6"/>
      <c r="W2876" s="6"/>
      <c r="X2876" s="6"/>
      <c r="Y2876" s="6"/>
      <c r="Z2876"/>
    </row>
    <row r="2877" spans="1:26">
      <c r="A2877" s="1"/>
      <c r="P2877" s="6"/>
      <c r="Q2877" s="6"/>
      <c r="R2877" s="6"/>
      <c r="T2877" s="6"/>
      <c r="U2877" s="6"/>
      <c r="V2877" s="6"/>
      <c r="W2877" s="6"/>
      <c r="X2877" s="6"/>
      <c r="Y2877" s="6"/>
      <c r="Z2877"/>
    </row>
    <row r="2878" spans="1:26">
      <c r="A2878" s="1"/>
      <c r="P2878" s="6"/>
      <c r="Q2878" s="6"/>
      <c r="R2878" s="6"/>
      <c r="T2878" s="6"/>
      <c r="U2878" s="6"/>
      <c r="V2878" s="6"/>
      <c r="W2878" s="6"/>
      <c r="X2878" s="6"/>
      <c r="Y2878" s="6"/>
      <c r="Z2878"/>
    </row>
    <row r="2879" spans="1:26">
      <c r="A2879" s="1"/>
      <c r="P2879" s="6"/>
      <c r="Q2879" s="6"/>
      <c r="R2879" s="6"/>
      <c r="T2879" s="6"/>
      <c r="U2879" s="6"/>
      <c r="V2879" s="6"/>
      <c r="W2879" s="6"/>
      <c r="X2879" s="6"/>
      <c r="Y2879" s="6"/>
      <c r="Z2879"/>
    </row>
    <row r="2880" spans="1:26">
      <c r="A2880" s="1"/>
      <c r="P2880" s="6"/>
      <c r="Q2880" s="6"/>
      <c r="R2880" s="6"/>
      <c r="T2880" s="6"/>
      <c r="U2880" s="6"/>
      <c r="V2880" s="6"/>
      <c r="W2880" s="6"/>
      <c r="X2880" s="6"/>
      <c r="Y2880" s="6"/>
      <c r="Z2880"/>
    </row>
    <row r="2881" spans="1:26">
      <c r="A2881" s="1"/>
      <c r="P2881" s="6"/>
      <c r="Q2881" s="6"/>
      <c r="R2881" s="6"/>
      <c r="T2881" s="6"/>
      <c r="U2881" s="6"/>
      <c r="V2881" s="6"/>
      <c r="W2881" s="6"/>
      <c r="X2881" s="6"/>
      <c r="Y2881" s="6"/>
      <c r="Z2881"/>
    </row>
    <row r="2882" spans="1:26">
      <c r="A2882" s="1"/>
      <c r="P2882" s="6"/>
      <c r="Q2882" s="6"/>
      <c r="R2882" s="6"/>
      <c r="T2882" s="6"/>
      <c r="U2882" s="6"/>
      <c r="V2882" s="6"/>
      <c r="W2882" s="6"/>
      <c r="X2882" s="6"/>
      <c r="Y2882" s="6"/>
      <c r="Z2882"/>
    </row>
    <row r="2883" spans="1:26">
      <c r="A2883" s="1"/>
      <c r="P2883" s="6"/>
      <c r="Q2883" s="6"/>
      <c r="R2883" s="6"/>
      <c r="T2883" s="6"/>
      <c r="U2883" s="6"/>
      <c r="V2883" s="6"/>
      <c r="W2883" s="6"/>
      <c r="X2883" s="6"/>
      <c r="Y2883" s="6"/>
      <c r="Z2883"/>
    </row>
    <row r="2884" spans="1:26">
      <c r="A2884" s="1"/>
      <c r="P2884" s="6"/>
      <c r="Q2884" s="6"/>
      <c r="R2884" s="6"/>
      <c r="T2884" s="6"/>
      <c r="U2884" s="6"/>
      <c r="V2884" s="6"/>
      <c r="W2884" s="6"/>
      <c r="X2884" s="6"/>
      <c r="Y2884" s="6"/>
      <c r="Z2884"/>
    </row>
    <row r="2885" spans="1:26">
      <c r="A2885" s="1"/>
      <c r="P2885" s="6"/>
      <c r="Q2885" s="6"/>
      <c r="R2885" s="6"/>
      <c r="T2885" s="6"/>
      <c r="U2885" s="6"/>
      <c r="V2885" s="6"/>
      <c r="W2885" s="6"/>
      <c r="X2885" s="6"/>
      <c r="Y2885" s="6"/>
      <c r="Z2885"/>
    </row>
    <row r="2886" spans="1:26">
      <c r="A2886" s="1"/>
      <c r="P2886" s="6"/>
      <c r="Q2886" s="6"/>
      <c r="R2886" s="6"/>
      <c r="T2886" s="6"/>
      <c r="U2886" s="6"/>
      <c r="V2886" s="6"/>
      <c r="W2886" s="6"/>
      <c r="X2886" s="6"/>
      <c r="Y2886" s="6"/>
      <c r="Z2886"/>
    </row>
    <row r="2887" spans="1:26">
      <c r="A2887" s="1"/>
      <c r="P2887" s="6"/>
      <c r="Q2887" s="6"/>
      <c r="R2887" s="6"/>
      <c r="T2887" s="6"/>
      <c r="U2887" s="6"/>
      <c r="V2887" s="6"/>
      <c r="W2887" s="6"/>
      <c r="X2887" s="6"/>
      <c r="Y2887" s="6"/>
      <c r="Z2887"/>
    </row>
    <row r="2888" spans="1:26">
      <c r="A2888" s="1"/>
      <c r="P2888" s="6"/>
      <c r="Q2888" s="6"/>
      <c r="R2888" s="6"/>
      <c r="T2888" s="6"/>
      <c r="U2888" s="6"/>
      <c r="V2888" s="6"/>
      <c r="W2888" s="6"/>
      <c r="X2888" s="6"/>
      <c r="Y2888" s="6"/>
      <c r="Z2888"/>
    </row>
    <row r="2889" spans="1:26">
      <c r="A2889" s="1"/>
      <c r="P2889" s="6"/>
      <c r="Q2889" s="6"/>
      <c r="R2889" s="6"/>
      <c r="T2889" s="6"/>
      <c r="U2889" s="6"/>
      <c r="V2889" s="6"/>
      <c r="W2889" s="6"/>
      <c r="X2889" s="6"/>
      <c r="Y2889" s="6"/>
      <c r="Z2889"/>
    </row>
    <row r="2890" spans="1:26">
      <c r="A2890" s="1"/>
      <c r="P2890" s="6"/>
      <c r="Q2890" s="6"/>
      <c r="R2890" s="6"/>
      <c r="T2890" s="6"/>
      <c r="U2890" s="6"/>
      <c r="V2890" s="6"/>
      <c r="W2890" s="6"/>
      <c r="X2890" s="6"/>
      <c r="Y2890" s="6"/>
      <c r="Z2890"/>
    </row>
    <row r="2891" spans="1:26">
      <c r="A2891" s="1"/>
      <c r="P2891" s="6"/>
      <c r="Q2891" s="6"/>
      <c r="R2891" s="6"/>
      <c r="T2891" s="6"/>
      <c r="U2891" s="6"/>
      <c r="V2891" s="6"/>
      <c r="W2891" s="6"/>
      <c r="X2891" s="6"/>
      <c r="Y2891" s="6"/>
      <c r="Z2891"/>
    </row>
    <row r="2892" spans="1:26">
      <c r="A2892" s="1"/>
      <c r="P2892" s="6"/>
      <c r="Q2892" s="6"/>
      <c r="R2892" s="6"/>
      <c r="T2892" s="6"/>
      <c r="U2892" s="6"/>
      <c r="V2892" s="6"/>
      <c r="W2892" s="6"/>
      <c r="X2892" s="6"/>
      <c r="Y2892" s="6"/>
      <c r="Z2892"/>
    </row>
    <row r="2893" spans="1:26">
      <c r="A2893" s="1"/>
      <c r="P2893" s="6"/>
      <c r="Q2893" s="6"/>
      <c r="R2893" s="6"/>
      <c r="T2893" s="6"/>
      <c r="U2893" s="6"/>
      <c r="V2893" s="6"/>
      <c r="W2893" s="6"/>
      <c r="X2893" s="6"/>
      <c r="Y2893" s="6"/>
      <c r="Z2893"/>
    </row>
    <row r="2894" spans="1:26">
      <c r="A2894" s="1"/>
      <c r="P2894" s="6"/>
      <c r="Q2894" s="6"/>
      <c r="R2894" s="6"/>
      <c r="T2894" s="6"/>
      <c r="U2894" s="6"/>
      <c r="V2894" s="6"/>
      <c r="W2894" s="6"/>
      <c r="X2894" s="6"/>
      <c r="Y2894" s="6"/>
      <c r="Z2894"/>
    </row>
    <row r="2895" spans="1:26">
      <c r="A2895" s="1"/>
      <c r="P2895" s="6"/>
      <c r="Q2895" s="6"/>
      <c r="R2895" s="6"/>
      <c r="T2895" s="6"/>
      <c r="U2895" s="6"/>
      <c r="V2895" s="6"/>
      <c r="W2895" s="6"/>
      <c r="X2895" s="6"/>
      <c r="Y2895" s="6"/>
      <c r="Z2895"/>
    </row>
    <row r="2896" spans="1:26">
      <c r="A2896" s="1"/>
      <c r="P2896" s="6"/>
      <c r="Q2896" s="6"/>
      <c r="R2896" s="6"/>
      <c r="T2896" s="6"/>
      <c r="U2896" s="6"/>
      <c r="V2896" s="6"/>
      <c r="W2896" s="6"/>
      <c r="X2896" s="6"/>
      <c r="Y2896" s="6"/>
      <c r="Z2896"/>
    </row>
    <row r="2897" spans="1:26">
      <c r="A2897" s="1"/>
      <c r="P2897" s="6"/>
      <c r="Q2897" s="6"/>
      <c r="R2897" s="6"/>
      <c r="T2897" s="6"/>
      <c r="U2897" s="6"/>
      <c r="V2897" s="6"/>
      <c r="W2897" s="6"/>
      <c r="X2897" s="6"/>
      <c r="Y2897" s="6"/>
      <c r="Z2897"/>
    </row>
    <row r="2898" spans="1:26">
      <c r="A2898" s="1"/>
      <c r="P2898" s="6"/>
      <c r="Q2898" s="6"/>
      <c r="R2898" s="6"/>
      <c r="T2898" s="6"/>
      <c r="U2898" s="6"/>
      <c r="V2898" s="6"/>
      <c r="W2898" s="6"/>
      <c r="X2898" s="6"/>
      <c r="Y2898" s="6"/>
      <c r="Z2898"/>
    </row>
    <row r="2899" spans="1:26">
      <c r="A2899" s="1"/>
      <c r="P2899" s="6"/>
      <c r="Q2899" s="6"/>
      <c r="R2899" s="6"/>
      <c r="T2899" s="6"/>
      <c r="U2899" s="6"/>
      <c r="V2899" s="6"/>
      <c r="W2899" s="6"/>
      <c r="X2899" s="6"/>
      <c r="Y2899" s="6"/>
      <c r="Z2899"/>
    </row>
    <row r="2900" spans="1:26">
      <c r="A2900" s="1"/>
      <c r="P2900" s="6"/>
      <c r="Q2900" s="6"/>
      <c r="R2900" s="6"/>
      <c r="T2900" s="6"/>
      <c r="U2900" s="6"/>
      <c r="V2900" s="6"/>
      <c r="W2900" s="6"/>
      <c r="X2900" s="6"/>
      <c r="Y2900" s="6"/>
      <c r="Z2900"/>
    </row>
    <row r="2901" spans="1:26">
      <c r="A2901" s="1"/>
      <c r="P2901" s="6"/>
      <c r="Q2901" s="6"/>
      <c r="R2901" s="6"/>
      <c r="T2901" s="6"/>
      <c r="U2901" s="6"/>
      <c r="V2901" s="6"/>
      <c r="W2901" s="6"/>
      <c r="X2901" s="6"/>
      <c r="Y2901" s="6"/>
      <c r="Z2901"/>
    </row>
    <row r="2902" spans="1:26">
      <c r="A2902" s="1"/>
      <c r="P2902" s="6"/>
      <c r="Q2902" s="6"/>
      <c r="R2902" s="6"/>
      <c r="T2902" s="6"/>
      <c r="U2902" s="6"/>
      <c r="V2902" s="6"/>
      <c r="W2902" s="6"/>
      <c r="X2902" s="6"/>
      <c r="Y2902" s="6"/>
      <c r="Z2902"/>
    </row>
    <row r="2903" spans="1:26">
      <c r="A2903" s="1"/>
      <c r="P2903" s="6"/>
      <c r="Q2903" s="6"/>
      <c r="R2903" s="6"/>
      <c r="T2903" s="6"/>
      <c r="U2903" s="6"/>
      <c r="V2903" s="6"/>
      <c r="W2903" s="6"/>
      <c r="X2903" s="6"/>
      <c r="Y2903" s="6"/>
      <c r="Z2903"/>
    </row>
    <row r="2904" spans="1:26">
      <c r="A2904" s="1"/>
      <c r="P2904" s="6"/>
      <c r="Q2904" s="6"/>
      <c r="R2904" s="6"/>
      <c r="T2904" s="6"/>
      <c r="U2904" s="6"/>
      <c r="V2904" s="6"/>
      <c r="W2904" s="6"/>
      <c r="X2904" s="6"/>
      <c r="Y2904" s="6"/>
      <c r="Z2904"/>
    </row>
    <row r="2905" spans="1:26">
      <c r="A2905" s="1"/>
      <c r="P2905" s="6"/>
      <c r="Q2905" s="6"/>
      <c r="R2905" s="6"/>
      <c r="T2905" s="6"/>
      <c r="U2905" s="6"/>
      <c r="V2905" s="6"/>
      <c r="W2905" s="6"/>
      <c r="X2905" s="6"/>
      <c r="Y2905" s="6"/>
      <c r="Z2905"/>
    </row>
    <row r="2906" spans="1:26">
      <c r="A2906" s="1"/>
      <c r="P2906" s="6"/>
      <c r="Q2906" s="6"/>
      <c r="R2906" s="6"/>
      <c r="T2906" s="6"/>
      <c r="U2906" s="6"/>
      <c r="V2906" s="6"/>
      <c r="W2906" s="6"/>
      <c r="X2906" s="6"/>
      <c r="Y2906" s="6"/>
      <c r="Z2906"/>
    </row>
    <row r="2907" spans="1:26">
      <c r="A2907" s="1"/>
      <c r="P2907" s="6"/>
      <c r="Q2907" s="6"/>
      <c r="R2907" s="6"/>
      <c r="T2907" s="6"/>
      <c r="U2907" s="6"/>
      <c r="V2907" s="6"/>
      <c r="W2907" s="6"/>
      <c r="X2907" s="6"/>
      <c r="Y2907" s="6"/>
      <c r="Z2907"/>
    </row>
    <row r="2908" spans="1:26">
      <c r="A2908" s="1"/>
      <c r="P2908" s="6"/>
      <c r="Q2908" s="6"/>
      <c r="R2908" s="6"/>
      <c r="T2908" s="6"/>
      <c r="U2908" s="6"/>
      <c r="V2908" s="6"/>
      <c r="W2908" s="6"/>
      <c r="X2908" s="6"/>
      <c r="Y2908" s="6"/>
      <c r="Z2908"/>
    </row>
    <row r="2909" spans="1:26">
      <c r="A2909" s="1"/>
      <c r="P2909" s="6"/>
      <c r="Q2909" s="6"/>
      <c r="R2909" s="6"/>
      <c r="T2909" s="6"/>
      <c r="U2909" s="6"/>
      <c r="V2909" s="6"/>
      <c r="W2909" s="6"/>
      <c r="X2909" s="6"/>
      <c r="Y2909" s="6"/>
      <c r="Z2909"/>
    </row>
    <row r="2910" spans="1:26">
      <c r="A2910" s="1"/>
      <c r="P2910" s="6"/>
      <c r="Q2910" s="6"/>
      <c r="R2910" s="6"/>
      <c r="T2910" s="6"/>
      <c r="U2910" s="6"/>
      <c r="V2910" s="6"/>
      <c r="W2910" s="6"/>
      <c r="X2910" s="6"/>
      <c r="Y2910" s="6"/>
      <c r="Z2910"/>
    </row>
    <row r="2911" spans="1:26">
      <c r="A2911" s="1"/>
      <c r="P2911" s="6"/>
      <c r="Q2911" s="6"/>
      <c r="R2911" s="6"/>
      <c r="T2911" s="6"/>
      <c r="U2911" s="6"/>
      <c r="V2911" s="6"/>
      <c r="W2911" s="6"/>
      <c r="X2911" s="6"/>
      <c r="Y2911" s="6"/>
      <c r="Z2911"/>
    </row>
    <row r="2912" spans="1:26">
      <c r="A2912" s="1"/>
      <c r="P2912" s="6"/>
      <c r="Q2912" s="6"/>
      <c r="R2912" s="6"/>
      <c r="T2912" s="6"/>
      <c r="U2912" s="6"/>
      <c r="V2912" s="6"/>
      <c r="W2912" s="6"/>
      <c r="X2912" s="6"/>
      <c r="Y2912" s="6"/>
      <c r="Z2912"/>
    </row>
    <row r="2913" spans="1:26">
      <c r="A2913" s="1"/>
      <c r="P2913" s="6"/>
      <c r="Q2913" s="6"/>
      <c r="R2913" s="6"/>
      <c r="T2913" s="6"/>
      <c r="U2913" s="6"/>
      <c r="V2913" s="6"/>
      <c r="W2913" s="6"/>
      <c r="X2913" s="6"/>
      <c r="Y2913" s="6"/>
      <c r="Z2913"/>
    </row>
    <row r="2914" spans="1:26">
      <c r="A2914" s="1"/>
      <c r="P2914" s="6"/>
      <c r="Q2914" s="6"/>
      <c r="R2914" s="6"/>
      <c r="T2914" s="6"/>
      <c r="U2914" s="6"/>
      <c r="V2914" s="6"/>
      <c r="W2914" s="6"/>
      <c r="X2914" s="6"/>
      <c r="Y2914" s="6"/>
      <c r="Z2914"/>
    </row>
    <row r="2915" spans="1:26">
      <c r="A2915" s="1"/>
      <c r="P2915" s="6"/>
      <c r="Q2915" s="6"/>
      <c r="R2915" s="6"/>
      <c r="T2915" s="6"/>
      <c r="U2915" s="6"/>
      <c r="V2915" s="6"/>
      <c r="W2915" s="6"/>
      <c r="X2915" s="6"/>
      <c r="Y2915" s="6"/>
      <c r="Z2915"/>
    </row>
    <row r="2916" spans="1:26">
      <c r="A2916" s="1"/>
      <c r="P2916" s="6"/>
      <c r="Q2916" s="6"/>
      <c r="R2916" s="6"/>
      <c r="T2916" s="6"/>
      <c r="U2916" s="6"/>
      <c r="V2916" s="6"/>
      <c r="W2916" s="6"/>
      <c r="X2916" s="6"/>
      <c r="Y2916" s="6"/>
      <c r="Z2916"/>
    </row>
    <row r="2917" spans="1:26">
      <c r="A2917" s="1"/>
      <c r="P2917" s="6"/>
      <c r="Q2917" s="6"/>
      <c r="R2917" s="6"/>
      <c r="T2917" s="6"/>
      <c r="U2917" s="6"/>
      <c r="V2917" s="6"/>
      <c r="W2917" s="6"/>
      <c r="X2917" s="6"/>
      <c r="Y2917" s="6"/>
      <c r="Z2917"/>
    </row>
    <row r="2918" spans="1:26">
      <c r="A2918" s="1"/>
      <c r="P2918" s="6"/>
      <c r="Q2918" s="6"/>
      <c r="R2918" s="6"/>
      <c r="T2918" s="6"/>
      <c r="U2918" s="6"/>
      <c r="V2918" s="6"/>
      <c r="W2918" s="6"/>
      <c r="X2918" s="6"/>
      <c r="Y2918" s="6"/>
      <c r="Z2918"/>
    </row>
    <row r="2919" spans="1:26">
      <c r="A2919" s="1"/>
      <c r="P2919" s="6"/>
      <c r="Q2919" s="6"/>
      <c r="R2919" s="6"/>
      <c r="T2919" s="6"/>
      <c r="U2919" s="6"/>
      <c r="V2919" s="6"/>
      <c r="W2919" s="6"/>
      <c r="X2919" s="6"/>
      <c r="Y2919" s="6"/>
      <c r="Z2919"/>
    </row>
    <row r="2920" spans="1:26">
      <c r="A2920" s="1"/>
      <c r="P2920" s="6"/>
      <c r="Q2920" s="6"/>
      <c r="R2920" s="6"/>
      <c r="T2920" s="6"/>
      <c r="U2920" s="6"/>
      <c r="V2920" s="6"/>
      <c r="W2920" s="6"/>
      <c r="X2920" s="6"/>
      <c r="Y2920" s="6"/>
      <c r="Z2920"/>
    </row>
    <row r="2921" spans="1:26">
      <c r="A2921" s="1"/>
      <c r="P2921" s="6"/>
      <c r="Q2921" s="6"/>
      <c r="R2921" s="6"/>
      <c r="T2921" s="6"/>
      <c r="U2921" s="6"/>
      <c r="V2921" s="6"/>
      <c r="W2921" s="6"/>
      <c r="X2921" s="6"/>
      <c r="Y2921" s="6"/>
      <c r="Z2921"/>
    </row>
    <row r="2922" spans="1:26">
      <c r="A2922" s="1"/>
      <c r="P2922" s="6"/>
      <c r="Q2922" s="6"/>
      <c r="R2922" s="6"/>
      <c r="T2922" s="6"/>
      <c r="U2922" s="6"/>
      <c r="V2922" s="6"/>
      <c r="W2922" s="6"/>
      <c r="X2922" s="6"/>
      <c r="Y2922" s="6"/>
      <c r="Z2922"/>
    </row>
    <row r="2923" spans="1:26">
      <c r="A2923" s="1"/>
      <c r="P2923" s="6"/>
      <c r="Q2923" s="6"/>
      <c r="R2923" s="6"/>
      <c r="T2923" s="6"/>
      <c r="U2923" s="6"/>
      <c r="V2923" s="6"/>
      <c r="W2923" s="6"/>
      <c r="X2923" s="6"/>
      <c r="Y2923" s="6"/>
      <c r="Z2923"/>
    </row>
    <row r="2924" spans="1:26">
      <c r="A2924" s="1"/>
      <c r="P2924" s="6"/>
      <c r="Q2924" s="6"/>
      <c r="R2924" s="6"/>
      <c r="T2924" s="6"/>
      <c r="U2924" s="6"/>
      <c r="V2924" s="6"/>
      <c r="W2924" s="6"/>
      <c r="X2924" s="6"/>
      <c r="Y2924" s="6"/>
      <c r="Z2924"/>
    </row>
    <row r="2925" spans="1:26">
      <c r="A2925" s="1"/>
      <c r="P2925" s="6"/>
      <c r="Q2925" s="6"/>
      <c r="R2925" s="6"/>
      <c r="T2925" s="6"/>
      <c r="U2925" s="6"/>
      <c r="V2925" s="6"/>
      <c r="W2925" s="6"/>
      <c r="X2925" s="6"/>
      <c r="Y2925" s="6"/>
      <c r="Z2925"/>
    </row>
    <row r="2926" spans="1:26">
      <c r="A2926" s="1"/>
      <c r="P2926" s="6"/>
      <c r="Q2926" s="6"/>
      <c r="R2926" s="6"/>
      <c r="T2926" s="6"/>
      <c r="U2926" s="6"/>
      <c r="V2926" s="6"/>
      <c r="W2926" s="6"/>
      <c r="X2926" s="6"/>
      <c r="Y2926" s="6"/>
      <c r="Z2926"/>
    </row>
    <row r="2927" spans="1:26">
      <c r="A2927" s="1"/>
      <c r="P2927" s="6"/>
      <c r="Q2927" s="6"/>
      <c r="R2927" s="6"/>
      <c r="T2927" s="6"/>
      <c r="U2927" s="6"/>
      <c r="V2927" s="6"/>
      <c r="W2927" s="6"/>
      <c r="X2927" s="6"/>
      <c r="Y2927" s="6"/>
      <c r="Z2927"/>
    </row>
    <row r="2928" spans="1:26">
      <c r="A2928" s="1"/>
      <c r="P2928" s="6"/>
      <c r="Q2928" s="6"/>
      <c r="R2928" s="6"/>
      <c r="T2928" s="6"/>
      <c r="U2928" s="6"/>
      <c r="V2928" s="6"/>
      <c r="W2928" s="6"/>
      <c r="X2928" s="6"/>
      <c r="Y2928" s="6"/>
      <c r="Z2928"/>
    </row>
    <row r="2929" spans="1:26">
      <c r="A2929" s="1"/>
      <c r="P2929" s="6"/>
      <c r="Q2929" s="6"/>
      <c r="R2929" s="6"/>
      <c r="T2929" s="6"/>
      <c r="U2929" s="6"/>
      <c r="V2929" s="6"/>
      <c r="W2929" s="6"/>
      <c r="X2929" s="6"/>
      <c r="Y2929" s="6"/>
      <c r="Z2929"/>
    </row>
    <row r="2930" spans="1:26">
      <c r="A2930" s="1"/>
      <c r="P2930" s="6"/>
      <c r="Q2930" s="6"/>
      <c r="R2930" s="6"/>
      <c r="T2930" s="6"/>
      <c r="U2930" s="6"/>
      <c r="V2930" s="6"/>
      <c r="W2930" s="6"/>
      <c r="X2930" s="6"/>
      <c r="Y2930" s="6"/>
      <c r="Z2930"/>
    </row>
    <row r="2931" spans="1:26">
      <c r="A2931" s="1"/>
      <c r="P2931" s="6"/>
      <c r="Q2931" s="6"/>
      <c r="R2931" s="6"/>
      <c r="T2931" s="6"/>
      <c r="U2931" s="6"/>
      <c r="V2931" s="6"/>
      <c r="W2931" s="6"/>
      <c r="X2931" s="6"/>
      <c r="Y2931" s="6"/>
      <c r="Z2931"/>
    </row>
    <row r="2932" spans="1:26">
      <c r="A2932" s="1"/>
      <c r="P2932" s="6"/>
      <c r="Q2932" s="6"/>
      <c r="R2932" s="6"/>
      <c r="T2932" s="6"/>
      <c r="U2932" s="6"/>
      <c r="V2932" s="6"/>
      <c r="W2932" s="6"/>
      <c r="X2932" s="6"/>
      <c r="Y2932" s="6"/>
      <c r="Z2932"/>
    </row>
    <row r="2933" spans="1:26">
      <c r="A2933" s="1"/>
      <c r="P2933" s="6"/>
      <c r="Q2933" s="6"/>
      <c r="R2933" s="6"/>
      <c r="T2933" s="6"/>
      <c r="U2933" s="6"/>
      <c r="V2933" s="6"/>
      <c r="W2933" s="6"/>
      <c r="X2933" s="6"/>
      <c r="Y2933" s="6"/>
      <c r="Z2933"/>
    </row>
    <row r="2934" spans="1:26">
      <c r="A2934" s="1"/>
      <c r="P2934" s="6"/>
      <c r="Q2934" s="6"/>
      <c r="R2934" s="6"/>
      <c r="T2934" s="6"/>
      <c r="U2934" s="6"/>
      <c r="V2934" s="6"/>
      <c r="W2934" s="6"/>
      <c r="X2934" s="6"/>
      <c r="Y2934" s="6"/>
      <c r="Z2934"/>
    </row>
    <row r="2935" spans="1:26">
      <c r="A2935" s="1"/>
      <c r="P2935" s="6"/>
      <c r="Q2935" s="6"/>
      <c r="R2935" s="6"/>
      <c r="T2935" s="6"/>
      <c r="U2935" s="6"/>
      <c r="V2935" s="6"/>
      <c r="W2935" s="6"/>
      <c r="X2935" s="6"/>
      <c r="Y2935" s="6"/>
      <c r="Z2935"/>
    </row>
    <row r="2936" spans="1:26">
      <c r="A2936" s="1"/>
      <c r="P2936" s="6"/>
      <c r="Q2936" s="6"/>
      <c r="R2936" s="6"/>
      <c r="T2936" s="6"/>
      <c r="U2936" s="6"/>
      <c r="V2936" s="6"/>
      <c r="W2936" s="6"/>
      <c r="X2936" s="6"/>
      <c r="Y2936" s="6"/>
      <c r="Z2936"/>
    </row>
    <row r="2937" spans="1:26">
      <c r="A2937" s="1"/>
      <c r="P2937" s="6"/>
      <c r="Q2937" s="6"/>
      <c r="R2937" s="6"/>
      <c r="T2937" s="6"/>
      <c r="U2937" s="6"/>
      <c r="V2937" s="6"/>
      <c r="W2937" s="6"/>
      <c r="X2937" s="6"/>
      <c r="Y2937" s="6"/>
      <c r="Z2937"/>
    </row>
    <row r="2938" spans="1:26">
      <c r="A2938" s="1"/>
      <c r="P2938" s="6"/>
      <c r="Q2938" s="6"/>
      <c r="R2938" s="6"/>
      <c r="T2938" s="6"/>
      <c r="U2938" s="6"/>
      <c r="V2938" s="6"/>
      <c r="W2938" s="6"/>
      <c r="X2938" s="6"/>
      <c r="Y2938" s="6"/>
      <c r="Z2938"/>
    </row>
    <row r="2939" spans="1:26">
      <c r="A2939" s="1"/>
      <c r="P2939" s="6"/>
      <c r="Q2939" s="6"/>
      <c r="R2939" s="6"/>
      <c r="T2939" s="6"/>
      <c r="U2939" s="6"/>
      <c r="V2939" s="6"/>
      <c r="W2939" s="6"/>
      <c r="X2939" s="6"/>
      <c r="Y2939" s="6"/>
      <c r="Z2939"/>
    </row>
    <row r="2940" spans="1:26">
      <c r="A2940" s="1"/>
      <c r="P2940" s="6"/>
      <c r="Q2940" s="6"/>
      <c r="R2940" s="6"/>
      <c r="T2940" s="6"/>
      <c r="U2940" s="6"/>
      <c r="V2940" s="6"/>
      <c r="W2940" s="6"/>
      <c r="X2940" s="6"/>
      <c r="Y2940" s="6"/>
      <c r="Z2940"/>
    </row>
    <row r="2941" spans="1:26">
      <c r="A2941" s="1"/>
      <c r="P2941" s="6"/>
      <c r="Q2941" s="6"/>
      <c r="R2941" s="6"/>
      <c r="T2941" s="6"/>
      <c r="U2941" s="6"/>
      <c r="V2941" s="6"/>
      <c r="W2941" s="6"/>
      <c r="X2941" s="6"/>
      <c r="Y2941" s="6"/>
      <c r="Z2941"/>
    </row>
    <row r="2942" spans="1:26">
      <c r="A2942" s="1"/>
      <c r="P2942" s="6"/>
      <c r="Q2942" s="6"/>
      <c r="R2942" s="6"/>
      <c r="T2942" s="6"/>
      <c r="U2942" s="6"/>
      <c r="V2942" s="6"/>
      <c r="W2942" s="6"/>
      <c r="X2942" s="6"/>
      <c r="Y2942" s="6"/>
      <c r="Z2942"/>
    </row>
    <row r="2943" spans="1:26">
      <c r="A2943" s="1"/>
      <c r="P2943" s="6"/>
      <c r="Q2943" s="6"/>
      <c r="R2943" s="6"/>
      <c r="T2943" s="6"/>
      <c r="U2943" s="6"/>
      <c r="V2943" s="6"/>
      <c r="W2943" s="6"/>
      <c r="X2943" s="6"/>
      <c r="Y2943" s="6"/>
      <c r="Z2943"/>
    </row>
    <row r="2944" spans="1:26">
      <c r="A2944" s="1"/>
      <c r="P2944" s="6"/>
      <c r="Q2944" s="6"/>
      <c r="R2944" s="6"/>
      <c r="T2944" s="6"/>
      <c r="U2944" s="6"/>
      <c r="V2944" s="6"/>
      <c r="W2944" s="6"/>
      <c r="X2944" s="6"/>
      <c r="Y2944" s="6"/>
      <c r="Z2944"/>
    </row>
    <row r="2945" spans="1:26">
      <c r="A2945" s="1"/>
      <c r="P2945" s="6"/>
      <c r="Q2945" s="6"/>
      <c r="R2945" s="6"/>
      <c r="T2945" s="6"/>
      <c r="U2945" s="6"/>
      <c r="V2945" s="6"/>
      <c r="W2945" s="6"/>
      <c r="X2945" s="6"/>
      <c r="Y2945" s="6"/>
      <c r="Z2945"/>
    </row>
    <row r="2946" spans="1:26">
      <c r="A2946" s="1"/>
      <c r="P2946" s="6"/>
      <c r="Q2946" s="6"/>
      <c r="R2946" s="6"/>
      <c r="T2946" s="6"/>
      <c r="U2946" s="6"/>
      <c r="V2946" s="6"/>
      <c r="W2946" s="6"/>
      <c r="X2946" s="6"/>
      <c r="Y2946" s="6"/>
      <c r="Z2946"/>
    </row>
    <row r="2947" spans="1:26">
      <c r="A2947" s="1"/>
      <c r="P2947" s="6"/>
      <c r="Q2947" s="6"/>
      <c r="R2947" s="6"/>
      <c r="T2947" s="6"/>
      <c r="U2947" s="6"/>
      <c r="V2947" s="6"/>
      <c r="W2947" s="6"/>
      <c r="X2947" s="6"/>
      <c r="Y2947" s="6"/>
      <c r="Z2947"/>
    </row>
    <row r="2948" spans="1:26">
      <c r="A2948" s="1"/>
      <c r="P2948" s="6"/>
      <c r="Q2948" s="6"/>
      <c r="R2948" s="6"/>
      <c r="T2948" s="6"/>
      <c r="U2948" s="6"/>
      <c r="V2948" s="6"/>
      <c r="W2948" s="6"/>
      <c r="X2948" s="6"/>
      <c r="Y2948" s="6"/>
      <c r="Z2948"/>
    </row>
    <row r="2949" spans="1:26">
      <c r="A2949" s="1"/>
      <c r="P2949" s="6"/>
      <c r="Q2949" s="6"/>
      <c r="R2949" s="6"/>
      <c r="T2949" s="6"/>
      <c r="U2949" s="6"/>
      <c r="V2949" s="6"/>
      <c r="W2949" s="6"/>
      <c r="X2949" s="6"/>
      <c r="Y2949" s="6"/>
      <c r="Z2949"/>
    </row>
    <row r="2950" spans="1:26">
      <c r="A2950" s="1"/>
      <c r="P2950" s="6"/>
      <c r="Q2950" s="6"/>
      <c r="R2950" s="6"/>
      <c r="T2950" s="6"/>
      <c r="U2950" s="6"/>
      <c r="V2950" s="6"/>
      <c r="W2950" s="6"/>
      <c r="X2950" s="6"/>
      <c r="Y2950" s="6"/>
      <c r="Z2950"/>
    </row>
    <row r="2951" spans="1:26">
      <c r="A2951" s="1"/>
      <c r="P2951" s="6"/>
      <c r="Q2951" s="6"/>
      <c r="R2951" s="6"/>
      <c r="T2951" s="6"/>
      <c r="U2951" s="6"/>
      <c r="V2951" s="6"/>
      <c r="W2951" s="6"/>
      <c r="X2951" s="6"/>
      <c r="Y2951" s="6"/>
      <c r="Z2951"/>
    </row>
    <row r="2952" spans="1:26">
      <c r="A2952" s="1"/>
      <c r="P2952" s="6"/>
      <c r="Q2952" s="6"/>
      <c r="R2952" s="6"/>
      <c r="T2952" s="6"/>
      <c r="U2952" s="6"/>
      <c r="V2952" s="6"/>
      <c r="W2952" s="6"/>
      <c r="X2952" s="6"/>
      <c r="Y2952" s="6"/>
      <c r="Z2952"/>
    </row>
    <row r="2953" spans="1:26">
      <c r="A2953" s="1"/>
      <c r="P2953" s="6"/>
      <c r="Q2953" s="6"/>
      <c r="R2953" s="6"/>
      <c r="T2953" s="6"/>
      <c r="U2953" s="6"/>
      <c r="V2953" s="6"/>
      <c r="W2953" s="6"/>
      <c r="X2953" s="6"/>
      <c r="Y2953" s="6"/>
      <c r="Z2953"/>
    </row>
    <row r="2954" spans="1:26">
      <c r="A2954" s="1"/>
      <c r="P2954" s="6"/>
      <c r="Q2954" s="6"/>
      <c r="R2954" s="6"/>
      <c r="T2954" s="6"/>
      <c r="U2954" s="6"/>
      <c r="V2954" s="6"/>
      <c r="W2954" s="6"/>
      <c r="X2954" s="6"/>
      <c r="Y2954" s="6"/>
      <c r="Z2954"/>
    </row>
    <row r="2955" spans="1:26">
      <c r="A2955" s="1"/>
      <c r="P2955" s="6"/>
      <c r="Q2955" s="6"/>
      <c r="R2955" s="6"/>
      <c r="T2955" s="6"/>
      <c r="U2955" s="6"/>
      <c r="V2955" s="6"/>
      <c r="W2955" s="6"/>
      <c r="X2955" s="6"/>
      <c r="Y2955" s="6"/>
      <c r="Z2955"/>
    </row>
    <row r="2956" spans="1:26">
      <c r="A2956" s="1"/>
      <c r="P2956" s="6"/>
      <c r="Q2956" s="6"/>
      <c r="R2956" s="6"/>
      <c r="T2956" s="6"/>
      <c r="U2956" s="6"/>
      <c r="V2956" s="6"/>
      <c r="W2956" s="6"/>
      <c r="X2956" s="6"/>
      <c r="Y2956" s="6"/>
      <c r="Z2956"/>
    </row>
    <row r="2957" spans="1:26">
      <c r="A2957" s="1"/>
      <c r="P2957" s="6"/>
      <c r="Q2957" s="6"/>
      <c r="R2957" s="6"/>
      <c r="T2957" s="6"/>
      <c r="U2957" s="6"/>
      <c r="V2957" s="6"/>
      <c r="W2957" s="6"/>
      <c r="X2957" s="6"/>
      <c r="Y2957" s="6"/>
      <c r="Z2957"/>
    </row>
    <row r="2958" spans="1:26">
      <c r="A2958" s="1"/>
      <c r="P2958" s="6"/>
      <c r="Q2958" s="6"/>
      <c r="R2958" s="6"/>
      <c r="T2958" s="6"/>
      <c r="U2958" s="6"/>
      <c r="V2958" s="6"/>
      <c r="W2958" s="6"/>
      <c r="X2958" s="6"/>
      <c r="Y2958" s="6"/>
      <c r="Z2958"/>
    </row>
    <row r="2959" spans="1:26">
      <c r="A2959" s="1"/>
      <c r="P2959" s="6"/>
      <c r="Q2959" s="6"/>
      <c r="R2959" s="6"/>
      <c r="T2959" s="6"/>
      <c r="U2959" s="6"/>
      <c r="V2959" s="6"/>
      <c r="W2959" s="6"/>
      <c r="X2959" s="6"/>
      <c r="Y2959" s="6"/>
      <c r="Z2959"/>
    </row>
    <row r="2960" spans="1:26">
      <c r="A2960" s="1"/>
      <c r="P2960" s="6"/>
      <c r="Q2960" s="6"/>
      <c r="R2960" s="6"/>
      <c r="T2960" s="6"/>
      <c r="U2960" s="6"/>
      <c r="V2960" s="6"/>
      <c r="W2960" s="6"/>
      <c r="X2960" s="6"/>
      <c r="Y2960" s="6"/>
      <c r="Z2960"/>
    </row>
    <row r="2961" spans="1:26">
      <c r="A2961" s="1"/>
      <c r="P2961" s="6"/>
      <c r="Q2961" s="6"/>
      <c r="R2961" s="6"/>
      <c r="T2961" s="6"/>
      <c r="U2961" s="6"/>
      <c r="V2961" s="6"/>
      <c r="W2961" s="6"/>
      <c r="X2961" s="6"/>
      <c r="Y2961" s="6"/>
      <c r="Z2961"/>
    </row>
    <row r="2962" spans="1:26">
      <c r="A2962" s="1"/>
      <c r="P2962" s="6"/>
      <c r="Q2962" s="6"/>
      <c r="R2962" s="6"/>
      <c r="T2962" s="6"/>
      <c r="U2962" s="6"/>
      <c r="V2962" s="6"/>
      <c r="W2962" s="6"/>
      <c r="X2962" s="6"/>
      <c r="Y2962" s="6"/>
      <c r="Z2962"/>
    </row>
    <row r="2963" spans="1:26">
      <c r="A2963" s="1"/>
      <c r="P2963" s="6"/>
      <c r="Q2963" s="6"/>
      <c r="R2963" s="6"/>
      <c r="T2963" s="6"/>
      <c r="U2963" s="6"/>
      <c r="V2963" s="6"/>
      <c r="W2963" s="6"/>
      <c r="X2963" s="6"/>
      <c r="Y2963" s="6"/>
      <c r="Z2963"/>
    </row>
    <row r="2964" spans="1:26">
      <c r="A2964" s="1"/>
      <c r="P2964" s="6"/>
      <c r="Q2964" s="6"/>
      <c r="R2964" s="6"/>
      <c r="T2964" s="6"/>
      <c r="U2964" s="6"/>
      <c r="V2964" s="6"/>
      <c r="W2964" s="6"/>
      <c r="X2964" s="6"/>
      <c r="Y2964" s="6"/>
      <c r="Z2964"/>
    </row>
    <row r="2965" spans="1:26">
      <c r="A2965" s="1"/>
      <c r="P2965" s="6"/>
      <c r="Q2965" s="6"/>
      <c r="R2965" s="6"/>
      <c r="T2965" s="6"/>
      <c r="U2965" s="6"/>
      <c r="V2965" s="6"/>
      <c r="W2965" s="6"/>
      <c r="X2965" s="6"/>
      <c r="Y2965" s="6"/>
      <c r="Z2965"/>
    </row>
    <row r="2966" spans="1:26">
      <c r="A2966" s="1"/>
      <c r="P2966" s="6"/>
      <c r="Q2966" s="6"/>
      <c r="R2966" s="6"/>
      <c r="T2966" s="6"/>
      <c r="U2966" s="6"/>
      <c r="V2966" s="6"/>
      <c r="W2966" s="6"/>
      <c r="X2966" s="6"/>
      <c r="Y2966" s="6"/>
      <c r="Z2966"/>
    </row>
    <row r="2967" spans="1:26">
      <c r="A2967" s="1"/>
      <c r="P2967" s="6"/>
      <c r="Q2967" s="6"/>
      <c r="R2967" s="6"/>
      <c r="T2967" s="6"/>
      <c r="U2967" s="6"/>
      <c r="V2967" s="6"/>
      <c r="W2967" s="6"/>
      <c r="X2967" s="6"/>
      <c r="Y2967" s="6"/>
      <c r="Z2967"/>
    </row>
    <row r="2968" spans="1:26">
      <c r="A2968" s="1"/>
      <c r="P2968" s="6"/>
      <c r="Q2968" s="6"/>
      <c r="R2968" s="6"/>
      <c r="T2968" s="6"/>
      <c r="U2968" s="6"/>
      <c r="V2968" s="6"/>
      <c r="W2968" s="6"/>
      <c r="X2968" s="6"/>
      <c r="Y2968" s="6"/>
      <c r="Z2968"/>
    </row>
    <row r="2969" spans="1:26">
      <c r="A2969" s="1"/>
      <c r="P2969" s="6"/>
      <c r="Q2969" s="6"/>
      <c r="R2969" s="6"/>
      <c r="T2969" s="6"/>
      <c r="U2969" s="6"/>
      <c r="V2969" s="6"/>
      <c r="W2969" s="6"/>
      <c r="X2969" s="6"/>
      <c r="Y2969" s="6"/>
      <c r="Z2969"/>
    </row>
    <row r="2970" spans="1:26">
      <c r="A2970" s="1"/>
      <c r="P2970" s="6"/>
      <c r="Q2970" s="6"/>
      <c r="R2970" s="6"/>
      <c r="T2970" s="6"/>
      <c r="U2970" s="6"/>
      <c r="V2970" s="6"/>
      <c r="W2970" s="6"/>
      <c r="X2970" s="6"/>
      <c r="Y2970" s="6"/>
      <c r="Z2970"/>
    </row>
    <row r="2971" spans="1:26">
      <c r="A2971" s="1"/>
      <c r="P2971" s="6"/>
      <c r="Q2971" s="6"/>
      <c r="R2971" s="6"/>
      <c r="T2971" s="6"/>
      <c r="U2971" s="6"/>
      <c r="V2971" s="6"/>
      <c r="W2971" s="6"/>
      <c r="X2971" s="6"/>
      <c r="Y2971" s="6"/>
      <c r="Z2971"/>
    </row>
    <row r="2972" spans="1:26">
      <c r="A2972" s="1"/>
      <c r="P2972" s="6"/>
      <c r="Q2972" s="6"/>
      <c r="R2972" s="6"/>
      <c r="T2972" s="6"/>
      <c r="U2972" s="6"/>
      <c r="V2972" s="6"/>
      <c r="W2972" s="6"/>
      <c r="X2972" s="6"/>
      <c r="Y2972" s="6"/>
      <c r="Z2972"/>
    </row>
    <row r="2973" spans="1:26">
      <c r="A2973" s="1"/>
      <c r="P2973" s="6"/>
      <c r="Q2973" s="6"/>
      <c r="R2973" s="6"/>
      <c r="T2973" s="6"/>
      <c r="U2973" s="6"/>
      <c r="V2973" s="6"/>
      <c r="W2973" s="6"/>
      <c r="X2973" s="6"/>
      <c r="Y2973" s="6"/>
      <c r="Z2973"/>
    </row>
    <row r="2974" spans="1:26">
      <c r="A2974" s="1"/>
      <c r="P2974" s="6"/>
      <c r="Q2974" s="6"/>
      <c r="R2974" s="6"/>
      <c r="T2974" s="6"/>
      <c r="U2974" s="6"/>
      <c r="V2974" s="6"/>
      <c r="W2974" s="6"/>
      <c r="X2974" s="6"/>
      <c r="Y2974" s="6"/>
      <c r="Z2974"/>
    </row>
    <row r="2975" spans="1:26">
      <c r="A2975" s="1"/>
      <c r="P2975" s="6"/>
      <c r="Q2975" s="6"/>
      <c r="R2975" s="6"/>
      <c r="T2975" s="6"/>
      <c r="U2975" s="6"/>
      <c r="V2975" s="6"/>
      <c r="W2975" s="6"/>
      <c r="X2975" s="6"/>
      <c r="Y2975" s="6"/>
      <c r="Z2975"/>
    </row>
    <row r="2976" spans="1:26">
      <c r="A2976" s="1"/>
      <c r="P2976" s="6"/>
      <c r="Q2976" s="6"/>
      <c r="R2976" s="6"/>
      <c r="T2976" s="6"/>
      <c r="U2976" s="6"/>
      <c r="V2976" s="6"/>
      <c r="W2976" s="6"/>
      <c r="X2976" s="6"/>
      <c r="Y2976" s="6"/>
      <c r="Z2976"/>
    </row>
    <row r="2977" spans="1:26">
      <c r="A2977" s="1"/>
      <c r="P2977" s="6"/>
      <c r="Q2977" s="6"/>
      <c r="R2977" s="6"/>
      <c r="T2977" s="6"/>
      <c r="U2977" s="6"/>
      <c r="V2977" s="6"/>
      <c r="W2977" s="6"/>
      <c r="X2977" s="6"/>
      <c r="Y2977" s="6"/>
      <c r="Z2977"/>
    </row>
    <row r="2978" spans="1:26">
      <c r="A2978" s="1"/>
      <c r="P2978" s="6"/>
      <c r="Q2978" s="6"/>
      <c r="R2978" s="6"/>
      <c r="T2978" s="6"/>
      <c r="U2978" s="6"/>
      <c r="V2978" s="6"/>
      <c r="W2978" s="6"/>
      <c r="X2978" s="6"/>
      <c r="Y2978" s="6"/>
      <c r="Z2978"/>
    </row>
    <row r="2979" spans="1:26">
      <c r="A2979" s="1"/>
      <c r="P2979" s="6"/>
      <c r="Q2979" s="6"/>
      <c r="R2979" s="6"/>
      <c r="T2979" s="6"/>
      <c r="U2979" s="6"/>
      <c r="V2979" s="6"/>
      <c r="W2979" s="6"/>
      <c r="X2979" s="6"/>
      <c r="Y2979" s="6"/>
      <c r="Z2979"/>
    </row>
    <row r="2980" spans="1:26">
      <c r="A2980" s="1"/>
      <c r="P2980" s="6"/>
      <c r="Q2980" s="6"/>
      <c r="R2980" s="6"/>
      <c r="T2980" s="6"/>
      <c r="U2980" s="6"/>
      <c r="V2980" s="6"/>
      <c r="W2980" s="6"/>
      <c r="X2980" s="6"/>
      <c r="Y2980" s="6"/>
      <c r="Z2980"/>
    </row>
    <row r="2981" spans="1:26">
      <c r="A2981" s="1"/>
      <c r="P2981" s="6"/>
      <c r="Q2981" s="6"/>
      <c r="R2981" s="6"/>
      <c r="T2981" s="6"/>
      <c r="U2981" s="6"/>
      <c r="V2981" s="6"/>
      <c r="W2981" s="6"/>
      <c r="X2981" s="6"/>
      <c r="Y2981" s="6"/>
      <c r="Z2981"/>
    </row>
    <row r="2982" spans="1:26">
      <c r="A2982" s="1"/>
      <c r="P2982" s="6"/>
      <c r="Q2982" s="6"/>
      <c r="R2982" s="6"/>
      <c r="T2982" s="6"/>
      <c r="U2982" s="6"/>
      <c r="V2982" s="6"/>
      <c r="W2982" s="6"/>
      <c r="X2982" s="6"/>
      <c r="Y2982" s="6"/>
      <c r="Z2982"/>
    </row>
    <row r="2983" spans="1:26">
      <c r="A2983" s="1"/>
      <c r="P2983" s="6"/>
      <c r="Q2983" s="6"/>
      <c r="R2983" s="6"/>
      <c r="T2983" s="6"/>
      <c r="U2983" s="6"/>
      <c r="V2983" s="6"/>
      <c r="W2983" s="6"/>
      <c r="X2983" s="6"/>
      <c r="Y2983" s="6"/>
      <c r="Z2983"/>
    </row>
    <row r="2984" spans="1:26">
      <c r="A2984" s="1"/>
      <c r="P2984" s="6"/>
      <c r="Q2984" s="6"/>
      <c r="R2984" s="6"/>
      <c r="T2984" s="6"/>
      <c r="U2984" s="6"/>
      <c r="V2984" s="6"/>
      <c r="W2984" s="6"/>
      <c r="X2984" s="6"/>
      <c r="Y2984" s="6"/>
      <c r="Z2984"/>
    </row>
    <row r="2985" spans="1:26">
      <c r="A2985" s="1"/>
      <c r="P2985" s="6"/>
      <c r="Q2985" s="6"/>
      <c r="R2985" s="6"/>
      <c r="T2985" s="6"/>
      <c r="U2985" s="6"/>
      <c r="V2985" s="6"/>
      <c r="W2985" s="6"/>
      <c r="X2985" s="6"/>
      <c r="Y2985" s="6"/>
      <c r="Z2985"/>
    </row>
    <row r="2986" spans="1:26">
      <c r="A2986" s="1"/>
      <c r="P2986" s="6"/>
      <c r="Q2986" s="6"/>
      <c r="R2986" s="6"/>
      <c r="T2986" s="6"/>
      <c r="U2986" s="6"/>
      <c r="V2986" s="6"/>
      <c r="W2986" s="6"/>
      <c r="X2986" s="6"/>
      <c r="Y2986" s="6"/>
      <c r="Z2986"/>
    </row>
    <row r="2987" spans="1:26">
      <c r="A2987" s="1"/>
      <c r="P2987" s="6"/>
      <c r="Q2987" s="6"/>
      <c r="R2987" s="6"/>
      <c r="T2987" s="6"/>
      <c r="U2987" s="6"/>
      <c r="V2987" s="6"/>
      <c r="W2987" s="6"/>
      <c r="X2987" s="6"/>
      <c r="Y2987" s="6"/>
      <c r="Z2987"/>
    </row>
    <row r="2988" spans="1:26">
      <c r="A2988" s="1"/>
      <c r="P2988" s="6"/>
      <c r="Q2988" s="6"/>
      <c r="R2988" s="6"/>
      <c r="T2988" s="6"/>
      <c r="U2988" s="6"/>
      <c r="V2988" s="6"/>
      <c r="W2988" s="6"/>
      <c r="X2988" s="6"/>
      <c r="Y2988" s="6"/>
      <c r="Z2988"/>
    </row>
    <row r="2989" spans="1:26">
      <c r="A2989" s="1"/>
      <c r="P2989" s="6"/>
      <c r="Q2989" s="6"/>
      <c r="R2989" s="6"/>
      <c r="T2989" s="6"/>
      <c r="U2989" s="6"/>
      <c r="V2989" s="6"/>
      <c r="W2989" s="6"/>
      <c r="X2989" s="6"/>
      <c r="Y2989" s="6"/>
      <c r="Z2989"/>
    </row>
    <row r="2990" spans="1:26">
      <c r="A2990" s="1"/>
      <c r="P2990" s="6"/>
      <c r="Q2990" s="6"/>
      <c r="R2990" s="6"/>
      <c r="T2990" s="6"/>
      <c r="U2990" s="6"/>
      <c r="V2990" s="6"/>
      <c r="W2990" s="6"/>
      <c r="X2990" s="6"/>
      <c r="Y2990" s="6"/>
      <c r="Z2990"/>
    </row>
    <row r="2991" spans="1:26">
      <c r="A2991" s="1"/>
      <c r="P2991" s="6"/>
      <c r="Q2991" s="6"/>
      <c r="R2991" s="6"/>
      <c r="T2991" s="6"/>
      <c r="U2991" s="6"/>
      <c r="V2991" s="6"/>
      <c r="W2991" s="6"/>
      <c r="X2991" s="6"/>
      <c r="Y2991" s="6"/>
      <c r="Z2991"/>
    </row>
    <row r="2992" spans="1:26">
      <c r="A2992" s="1"/>
      <c r="P2992" s="6"/>
      <c r="Q2992" s="6"/>
      <c r="R2992" s="6"/>
      <c r="T2992" s="6"/>
      <c r="U2992" s="6"/>
      <c r="V2992" s="6"/>
      <c r="W2992" s="6"/>
      <c r="X2992" s="6"/>
      <c r="Y2992" s="6"/>
      <c r="Z2992"/>
    </row>
    <row r="2993" spans="1:26">
      <c r="A2993" s="1"/>
      <c r="P2993" s="6"/>
      <c r="Q2993" s="6"/>
      <c r="R2993" s="6"/>
      <c r="T2993" s="6"/>
      <c r="U2993" s="6"/>
      <c r="V2993" s="6"/>
      <c r="W2993" s="6"/>
      <c r="X2993" s="6"/>
      <c r="Y2993" s="6"/>
      <c r="Z2993"/>
    </row>
    <row r="2994" spans="1:26">
      <c r="A2994" s="1"/>
      <c r="P2994" s="6"/>
      <c r="Q2994" s="6"/>
      <c r="R2994" s="6"/>
      <c r="T2994" s="6"/>
      <c r="U2994" s="6"/>
      <c r="V2994" s="6"/>
      <c r="W2994" s="6"/>
      <c r="X2994" s="6"/>
      <c r="Y2994" s="6"/>
      <c r="Z2994"/>
    </row>
    <row r="2995" spans="1:26">
      <c r="A2995" s="1"/>
      <c r="P2995" s="6"/>
      <c r="Q2995" s="6"/>
      <c r="R2995" s="6"/>
      <c r="T2995" s="6"/>
      <c r="U2995" s="6"/>
      <c r="V2995" s="6"/>
      <c r="W2995" s="6"/>
      <c r="X2995" s="6"/>
      <c r="Y2995" s="6"/>
      <c r="Z2995"/>
    </row>
    <row r="2996" spans="1:26">
      <c r="A2996" s="1"/>
      <c r="P2996" s="6"/>
      <c r="Q2996" s="6"/>
      <c r="R2996" s="6"/>
      <c r="T2996" s="6"/>
      <c r="U2996" s="6"/>
      <c r="V2996" s="6"/>
      <c r="W2996" s="6"/>
      <c r="X2996" s="6"/>
      <c r="Y2996" s="6"/>
      <c r="Z2996"/>
    </row>
    <row r="2997" spans="1:26">
      <c r="A2997" s="1"/>
      <c r="P2997" s="6"/>
      <c r="Q2997" s="6"/>
      <c r="R2997" s="6"/>
      <c r="T2997" s="6"/>
      <c r="U2997" s="6"/>
      <c r="V2997" s="6"/>
      <c r="W2997" s="6"/>
      <c r="X2997" s="6"/>
      <c r="Y2997" s="6"/>
      <c r="Z2997"/>
    </row>
    <row r="2998" spans="1:26">
      <c r="A2998" s="1"/>
      <c r="P2998" s="6"/>
      <c r="Q2998" s="6"/>
      <c r="R2998" s="6"/>
      <c r="T2998" s="6"/>
      <c r="U2998" s="6"/>
      <c r="V2998" s="6"/>
      <c r="W2998" s="6"/>
      <c r="X2998" s="6"/>
      <c r="Y2998" s="6"/>
      <c r="Z2998"/>
    </row>
    <row r="2999" spans="1:26">
      <c r="A2999" s="1"/>
      <c r="P2999" s="6"/>
      <c r="Q2999" s="6"/>
      <c r="R2999" s="6"/>
      <c r="T2999" s="6"/>
      <c r="U2999" s="6"/>
      <c r="V2999" s="6"/>
      <c r="W2999" s="6"/>
      <c r="X2999" s="6"/>
      <c r="Y2999" s="6"/>
      <c r="Z2999"/>
    </row>
    <row r="3000" spans="1:26">
      <c r="A3000" s="1"/>
      <c r="P3000" s="6"/>
      <c r="Q3000" s="6"/>
      <c r="R3000" s="6"/>
      <c r="T3000" s="6"/>
      <c r="U3000" s="6"/>
      <c r="V3000" s="6"/>
      <c r="W3000" s="6"/>
      <c r="X3000" s="6"/>
      <c r="Y3000" s="6"/>
      <c r="Z3000"/>
    </row>
    <row r="3001" spans="1:26">
      <c r="A3001" s="1"/>
      <c r="P3001" s="6"/>
      <c r="Q3001" s="6"/>
      <c r="R3001" s="6"/>
      <c r="T3001" s="6"/>
      <c r="U3001" s="6"/>
      <c r="V3001" s="6"/>
      <c r="W3001" s="6"/>
      <c r="X3001" s="6"/>
      <c r="Y3001" s="6"/>
      <c r="Z3001"/>
    </row>
    <row r="3002" spans="1:26">
      <c r="A3002" s="1"/>
      <c r="P3002" s="6"/>
      <c r="Q3002" s="6"/>
      <c r="R3002" s="6"/>
      <c r="T3002" s="6"/>
      <c r="U3002" s="6"/>
      <c r="V3002" s="6"/>
      <c r="W3002" s="6"/>
      <c r="X3002" s="6"/>
      <c r="Y3002" s="6"/>
      <c r="Z3002"/>
    </row>
    <row r="3003" spans="1:26">
      <c r="A3003" s="1"/>
      <c r="P3003" s="6"/>
      <c r="Q3003" s="6"/>
      <c r="R3003" s="6"/>
      <c r="T3003" s="6"/>
      <c r="U3003" s="6"/>
      <c r="V3003" s="6"/>
      <c r="W3003" s="6"/>
      <c r="X3003" s="6"/>
      <c r="Y3003" s="6"/>
      <c r="Z3003"/>
    </row>
    <row r="3004" spans="1:26">
      <c r="A3004" s="1"/>
      <c r="P3004" s="6"/>
      <c r="Q3004" s="6"/>
      <c r="R3004" s="6"/>
      <c r="T3004" s="6"/>
      <c r="U3004" s="6"/>
      <c r="V3004" s="6"/>
      <c r="W3004" s="6"/>
      <c r="X3004" s="6"/>
      <c r="Y3004" s="6"/>
      <c r="Z3004"/>
    </row>
    <row r="3005" spans="1:26">
      <c r="A3005" s="1"/>
      <c r="P3005" s="6"/>
      <c r="Q3005" s="6"/>
      <c r="R3005" s="6"/>
      <c r="T3005" s="6"/>
      <c r="U3005" s="6"/>
      <c r="V3005" s="6"/>
      <c r="W3005" s="6"/>
      <c r="X3005" s="6"/>
      <c r="Y3005" s="6"/>
      <c r="Z3005"/>
    </row>
    <row r="3006" spans="1:26">
      <c r="A3006" s="1"/>
      <c r="P3006" s="6"/>
      <c r="Q3006" s="6"/>
      <c r="R3006" s="6"/>
      <c r="T3006" s="6"/>
      <c r="U3006" s="6"/>
      <c r="V3006" s="6"/>
      <c r="W3006" s="6"/>
      <c r="X3006" s="6"/>
      <c r="Y3006" s="6"/>
      <c r="Z3006"/>
    </row>
    <row r="3007" spans="1:26">
      <c r="A3007" s="1"/>
      <c r="P3007" s="6"/>
      <c r="Q3007" s="6"/>
      <c r="R3007" s="6"/>
      <c r="T3007" s="6"/>
      <c r="U3007" s="6"/>
      <c r="V3007" s="6"/>
      <c r="W3007" s="6"/>
      <c r="X3007" s="6"/>
      <c r="Y3007" s="6"/>
      <c r="Z3007"/>
    </row>
    <row r="3008" spans="1:26">
      <c r="A3008" s="1"/>
      <c r="P3008" s="6"/>
      <c r="Q3008" s="6"/>
      <c r="R3008" s="6"/>
      <c r="T3008" s="6"/>
      <c r="U3008" s="6"/>
      <c r="V3008" s="6"/>
      <c r="W3008" s="6"/>
      <c r="X3008" s="6"/>
      <c r="Y3008" s="6"/>
      <c r="Z3008"/>
    </row>
    <row r="3009" spans="1:26">
      <c r="A3009" s="1"/>
      <c r="P3009" s="6"/>
      <c r="Q3009" s="6"/>
      <c r="R3009" s="6"/>
      <c r="T3009" s="6"/>
      <c r="U3009" s="6"/>
      <c r="V3009" s="6"/>
      <c r="W3009" s="6"/>
      <c r="X3009" s="6"/>
      <c r="Y3009" s="6"/>
      <c r="Z3009"/>
    </row>
    <row r="3010" spans="1:26">
      <c r="A3010" s="1"/>
      <c r="P3010" s="6"/>
      <c r="Q3010" s="6"/>
      <c r="R3010" s="6"/>
      <c r="T3010" s="6"/>
      <c r="U3010" s="6"/>
      <c r="V3010" s="6"/>
      <c r="W3010" s="6"/>
      <c r="X3010" s="6"/>
      <c r="Y3010" s="6"/>
      <c r="Z3010"/>
    </row>
    <row r="3011" spans="1:26">
      <c r="A3011" s="1"/>
      <c r="P3011" s="6"/>
      <c r="Q3011" s="6"/>
      <c r="R3011" s="6"/>
      <c r="T3011" s="6"/>
      <c r="U3011" s="6"/>
      <c r="V3011" s="6"/>
      <c r="W3011" s="6"/>
      <c r="X3011" s="6"/>
      <c r="Y3011" s="6"/>
      <c r="Z3011"/>
    </row>
    <row r="3012" spans="1:26">
      <c r="A3012" s="1"/>
      <c r="P3012" s="6"/>
      <c r="Q3012" s="6"/>
      <c r="R3012" s="6"/>
      <c r="T3012" s="6"/>
      <c r="U3012" s="6"/>
      <c r="V3012" s="6"/>
      <c r="W3012" s="6"/>
      <c r="X3012" s="6"/>
      <c r="Y3012" s="6"/>
      <c r="Z3012"/>
    </row>
    <row r="3013" spans="1:26">
      <c r="A3013" s="1"/>
      <c r="P3013" s="6"/>
      <c r="Q3013" s="6"/>
      <c r="R3013" s="6"/>
      <c r="T3013" s="6"/>
      <c r="U3013" s="6"/>
      <c r="V3013" s="6"/>
      <c r="W3013" s="6"/>
      <c r="X3013" s="6"/>
      <c r="Y3013" s="6"/>
      <c r="Z3013"/>
    </row>
    <row r="3014" spans="1:26">
      <c r="A3014" s="1"/>
      <c r="P3014" s="6"/>
      <c r="Q3014" s="6"/>
      <c r="R3014" s="6"/>
      <c r="T3014" s="6"/>
      <c r="U3014" s="6"/>
      <c r="V3014" s="6"/>
      <c r="W3014" s="6"/>
      <c r="X3014" s="6"/>
      <c r="Y3014" s="6"/>
      <c r="Z3014"/>
    </row>
    <row r="3015" spans="1:26">
      <c r="A3015" s="1"/>
      <c r="P3015" s="6"/>
      <c r="Q3015" s="6"/>
      <c r="R3015" s="6"/>
      <c r="T3015" s="6"/>
      <c r="U3015" s="6"/>
      <c r="V3015" s="6"/>
      <c r="W3015" s="6"/>
      <c r="X3015" s="6"/>
      <c r="Y3015" s="6"/>
      <c r="Z3015"/>
    </row>
    <row r="3016" spans="1:26">
      <c r="A3016" s="1"/>
      <c r="P3016" s="6"/>
      <c r="Q3016" s="6"/>
      <c r="R3016" s="6"/>
      <c r="T3016" s="6"/>
      <c r="U3016" s="6"/>
      <c r="V3016" s="6"/>
      <c r="W3016" s="6"/>
      <c r="X3016" s="6"/>
      <c r="Y3016" s="6"/>
      <c r="Z3016"/>
    </row>
    <row r="3017" spans="1:26">
      <c r="A3017" s="1"/>
      <c r="P3017" s="6"/>
      <c r="Q3017" s="6"/>
      <c r="R3017" s="6"/>
      <c r="T3017" s="6"/>
      <c r="U3017" s="6"/>
      <c r="V3017" s="6"/>
      <c r="W3017" s="6"/>
      <c r="X3017" s="6"/>
      <c r="Y3017" s="6"/>
      <c r="Z3017"/>
    </row>
    <row r="3018" spans="1:26">
      <c r="A3018" s="1"/>
      <c r="P3018" s="6"/>
      <c r="Q3018" s="6"/>
      <c r="R3018" s="6"/>
      <c r="T3018" s="6"/>
      <c r="U3018" s="6"/>
      <c r="V3018" s="6"/>
      <c r="W3018" s="6"/>
      <c r="X3018" s="6"/>
      <c r="Y3018" s="6"/>
      <c r="Z3018"/>
    </row>
    <row r="3019" spans="1:26">
      <c r="A3019" s="1"/>
      <c r="P3019" s="6"/>
      <c r="Q3019" s="6"/>
      <c r="R3019" s="6"/>
      <c r="T3019" s="6"/>
      <c r="U3019" s="6"/>
      <c r="V3019" s="6"/>
      <c r="W3019" s="6"/>
      <c r="X3019" s="6"/>
      <c r="Y3019" s="6"/>
      <c r="Z3019"/>
    </row>
    <row r="3020" spans="1:26">
      <c r="A3020" s="1"/>
      <c r="P3020" s="6"/>
      <c r="Q3020" s="6"/>
      <c r="R3020" s="6"/>
      <c r="T3020" s="6"/>
      <c r="U3020" s="6"/>
      <c r="V3020" s="6"/>
      <c r="W3020" s="6"/>
      <c r="X3020" s="6"/>
      <c r="Y3020" s="6"/>
      <c r="Z3020"/>
    </row>
    <row r="3021" spans="1:26">
      <c r="A3021" s="1"/>
      <c r="P3021" s="6"/>
      <c r="Q3021" s="6"/>
      <c r="R3021" s="6"/>
      <c r="T3021" s="6"/>
      <c r="U3021" s="6"/>
      <c r="V3021" s="6"/>
      <c r="W3021" s="6"/>
      <c r="X3021" s="6"/>
      <c r="Y3021" s="6"/>
      <c r="Z3021"/>
    </row>
    <row r="3022" spans="1:26">
      <c r="A3022" s="1"/>
      <c r="P3022" s="6"/>
      <c r="Q3022" s="6"/>
      <c r="R3022" s="6"/>
      <c r="T3022" s="6"/>
      <c r="U3022" s="6"/>
      <c r="V3022" s="6"/>
      <c r="W3022" s="6"/>
      <c r="X3022" s="6"/>
      <c r="Y3022" s="6"/>
      <c r="Z3022"/>
    </row>
    <row r="3023" spans="1:26">
      <c r="A3023" s="1"/>
      <c r="P3023" s="6"/>
      <c r="Q3023" s="6"/>
      <c r="R3023" s="6"/>
      <c r="T3023" s="6"/>
      <c r="U3023" s="6"/>
      <c r="V3023" s="6"/>
      <c r="W3023" s="6"/>
      <c r="X3023" s="6"/>
      <c r="Y3023" s="6"/>
      <c r="Z3023"/>
    </row>
    <row r="3024" spans="1:26">
      <c r="A3024" s="1"/>
      <c r="P3024" s="6"/>
      <c r="Q3024" s="6"/>
      <c r="R3024" s="6"/>
      <c r="T3024" s="6"/>
      <c r="U3024" s="6"/>
      <c r="V3024" s="6"/>
      <c r="W3024" s="6"/>
      <c r="X3024" s="6"/>
      <c r="Y3024" s="6"/>
      <c r="Z3024"/>
    </row>
    <row r="3025" spans="1:26">
      <c r="A3025" s="1"/>
      <c r="P3025" s="6"/>
      <c r="Q3025" s="6"/>
      <c r="R3025" s="6"/>
      <c r="T3025" s="6"/>
      <c r="U3025" s="6"/>
      <c r="V3025" s="6"/>
      <c r="W3025" s="6"/>
      <c r="X3025" s="6"/>
      <c r="Y3025" s="6"/>
      <c r="Z3025"/>
    </row>
    <row r="3026" spans="1:26">
      <c r="A3026" s="1"/>
      <c r="P3026" s="6"/>
      <c r="Q3026" s="6"/>
      <c r="R3026" s="6"/>
      <c r="T3026" s="6"/>
      <c r="U3026" s="6"/>
      <c r="V3026" s="6"/>
      <c r="W3026" s="6"/>
      <c r="X3026" s="6"/>
      <c r="Y3026" s="6"/>
      <c r="Z3026"/>
    </row>
    <row r="3027" spans="1:26">
      <c r="A3027" s="1"/>
      <c r="P3027" s="6"/>
      <c r="Q3027" s="6"/>
      <c r="R3027" s="6"/>
      <c r="T3027" s="6"/>
      <c r="U3027" s="6"/>
      <c r="V3027" s="6"/>
      <c r="W3027" s="6"/>
      <c r="X3027" s="6"/>
      <c r="Y3027" s="6"/>
      <c r="Z3027"/>
    </row>
    <row r="3028" spans="1:26">
      <c r="A3028" s="1"/>
      <c r="P3028" s="6"/>
      <c r="Q3028" s="6"/>
      <c r="R3028" s="6"/>
      <c r="T3028" s="6"/>
      <c r="U3028" s="6"/>
      <c r="V3028" s="6"/>
      <c r="W3028" s="6"/>
      <c r="X3028" s="6"/>
      <c r="Y3028" s="6"/>
      <c r="Z3028"/>
    </row>
    <row r="3029" spans="1:26">
      <c r="A3029" s="1"/>
      <c r="P3029" s="6"/>
      <c r="Q3029" s="6"/>
      <c r="R3029" s="6"/>
      <c r="T3029" s="6"/>
      <c r="U3029" s="6"/>
      <c r="V3029" s="6"/>
      <c r="W3029" s="6"/>
      <c r="X3029" s="6"/>
      <c r="Y3029" s="6"/>
      <c r="Z3029"/>
    </row>
    <row r="3030" spans="1:26">
      <c r="A3030" s="1"/>
      <c r="P3030" s="6"/>
      <c r="Q3030" s="6"/>
      <c r="R3030" s="6"/>
      <c r="T3030" s="6"/>
      <c r="U3030" s="6"/>
      <c r="V3030" s="6"/>
      <c r="W3030" s="6"/>
      <c r="X3030" s="6"/>
      <c r="Y3030" s="6"/>
      <c r="Z3030"/>
    </row>
    <row r="3031" spans="1:26">
      <c r="A3031" s="1"/>
      <c r="P3031" s="6"/>
      <c r="Q3031" s="6"/>
      <c r="R3031" s="6"/>
      <c r="T3031" s="6"/>
      <c r="U3031" s="6"/>
      <c r="V3031" s="6"/>
      <c r="W3031" s="6"/>
      <c r="X3031" s="6"/>
      <c r="Y3031" s="6"/>
      <c r="Z3031"/>
    </row>
    <row r="3032" spans="1:26">
      <c r="A3032" s="1"/>
      <c r="P3032" s="6"/>
      <c r="Q3032" s="6"/>
      <c r="R3032" s="6"/>
      <c r="T3032" s="6"/>
      <c r="U3032" s="6"/>
      <c r="V3032" s="6"/>
      <c r="W3032" s="6"/>
      <c r="X3032" s="6"/>
      <c r="Y3032" s="6"/>
      <c r="Z3032"/>
    </row>
    <row r="3033" spans="1:26">
      <c r="A3033" s="1"/>
      <c r="P3033" s="6"/>
      <c r="Q3033" s="6"/>
      <c r="R3033" s="6"/>
      <c r="T3033" s="6"/>
      <c r="U3033" s="6"/>
      <c r="V3033" s="6"/>
      <c r="W3033" s="6"/>
      <c r="X3033" s="6"/>
      <c r="Y3033" s="6"/>
      <c r="Z3033"/>
    </row>
    <row r="3034" spans="1:26">
      <c r="A3034" s="1"/>
      <c r="P3034" s="6"/>
      <c r="Q3034" s="6"/>
      <c r="R3034" s="6"/>
      <c r="T3034" s="6"/>
      <c r="U3034" s="6"/>
      <c r="V3034" s="6"/>
      <c r="W3034" s="6"/>
      <c r="X3034" s="6"/>
      <c r="Y3034" s="6"/>
      <c r="Z3034"/>
    </row>
    <row r="3035" spans="1:26">
      <c r="A3035" s="1"/>
      <c r="P3035" s="6"/>
      <c r="Q3035" s="6"/>
      <c r="R3035" s="6"/>
      <c r="T3035" s="6"/>
      <c r="U3035" s="6"/>
      <c r="V3035" s="6"/>
      <c r="W3035" s="6"/>
      <c r="X3035" s="6"/>
      <c r="Y3035" s="6"/>
      <c r="Z3035"/>
    </row>
    <row r="3036" spans="1:26">
      <c r="A3036" s="1"/>
      <c r="P3036" s="6"/>
      <c r="Q3036" s="6"/>
      <c r="R3036" s="6"/>
      <c r="T3036" s="6"/>
      <c r="U3036" s="6"/>
      <c r="V3036" s="6"/>
      <c r="W3036" s="6"/>
      <c r="X3036" s="6"/>
      <c r="Y3036" s="6"/>
      <c r="Z3036"/>
    </row>
    <row r="3037" spans="1:26">
      <c r="A3037" s="1"/>
      <c r="P3037" s="6"/>
      <c r="Q3037" s="6"/>
      <c r="R3037" s="6"/>
      <c r="T3037" s="6"/>
      <c r="U3037" s="6"/>
      <c r="V3037" s="6"/>
      <c r="W3037" s="6"/>
      <c r="X3037" s="6"/>
      <c r="Y3037" s="6"/>
      <c r="Z3037"/>
    </row>
    <row r="3038" spans="1:26">
      <c r="A3038" s="1"/>
      <c r="P3038" s="6"/>
      <c r="Q3038" s="6"/>
      <c r="R3038" s="6"/>
      <c r="T3038" s="6"/>
      <c r="U3038" s="6"/>
      <c r="V3038" s="6"/>
      <c r="W3038" s="6"/>
      <c r="X3038" s="6"/>
      <c r="Y3038" s="6"/>
      <c r="Z3038"/>
    </row>
    <row r="3039" spans="1:26">
      <c r="A3039" s="1"/>
      <c r="P3039" s="6"/>
      <c r="Q3039" s="6"/>
      <c r="R3039" s="6"/>
      <c r="T3039" s="6"/>
      <c r="U3039" s="6"/>
      <c r="V3039" s="6"/>
      <c r="W3039" s="6"/>
      <c r="X3039" s="6"/>
      <c r="Y3039" s="6"/>
      <c r="Z3039"/>
    </row>
    <row r="3040" spans="1:26">
      <c r="A3040" s="1"/>
      <c r="P3040" s="6"/>
      <c r="Q3040" s="6"/>
      <c r="R3040" s="6"/>
      <c r="T3040" s="6"/>
      <c r="U3040" s="6"/>
      <c r="V3040" s="6"/>
      <c r="W3040" s="6"/>
      <c r="X3040" s="6"/>
      <c r="Y3040" s="6"/>
      <c r="Z3040"/>
    </row>
    <row r="3041" spans="1:26">
      <c r="A3041" s="1"/>
      <c r="P3041" s="6"/>
      <c r="Q3041" s="6"/>
      <c r="R3041" s="6"/>
      <c r="T3041" s="6"/>
      <c r="U3041" s="6"/>
      <c r="V3041" s="6"/>
      <c r="W3041" s="6"/>
      <c r="X3041" s="6"/>
      <c r="Y3041" s="6"/>
      <c r="Z3041"/>
    </row>
    <row r="3042" spans="1:26">
      <c r="A3042" s="1"/>
      <c r="P3042" s="6"/>
      <c r="Q3042" s="6"/>
      <c r="R3042" s="6"/>
      <c r="T3042" s="6"/>
      <c r="U3042" s="6"/>
      <c r="V3042" s="6"/>
      <c r="W3042" s="6"/>
      <c r="X3042" s="6"/>
      <c r="Y3042" s="6"/>
      <c r="Z3042"/>
    </row>
    <row r="3043" spans="1:26">
      <c r="A3043" s="1"/>
      <c r="P3043" s="6"/>
      <c r="Q3043" s="6"/>
      <c r="R3043" s="6"/>
      <c r="T3043" s="6"/>
      <c r="U3043" s="6"/>
      <c r="V3043" s="6"/>
      <c r="W3043" s="6"/>
      <c r="X3043" s="6"/>
      <c r="Y3043" s="6"/>
      <c r="Z3043"/>
    </row>
    <row r="3044" spans="1:26">
      <c r="A3044" s="1"/>
      <c r="P3044" s="6"/>
      <c r="Q3044" s="6"/>
      <c r="R3044" s="6"/>
      <c r="T3044" s="6"/>
      <c r="U3044" s="6"/>
      <c r="V3044" s="6"/>
      <c r="W3044" s="6"/>
      <c r="X3044" s="6"/>
      <c r="Y3044" s="6"/>
      <c r="Z3044"/>
    </row>
    <row r="3045" spans="1:26">
      <c r="A3045" s="1"/>
      <c r="P3045" s="6"/>
      <c r="Q3045" s="6"/>
      <c r="R3045" s="6"/>
      <c r="T3045" s="6"/>
      <c r="U3045" s="6"/>
      <c r="V3045" s="6"/>
      <c r="W3045" s="6"/>
      <c r="X3045" s="6"/>
      <c r="Y3045" s="6"/>
      <c r="Z3045"/>
    </row>
    <row r="3046" spans="1:26">
      <c r="A3046" s="1"/>
      <c r="P3046" s="6"/>
      <c r="Q3046" s="6"/>
      <c r="R3046" s="6"/>
      <c r="T3046" s="6"/>
      <c r="U3046" s="6"/>
      <c r="V3046" s="6"/>
      <c r="W3046" s="6"/>
      <c r="X3046" s="6"/>
      <c r="Y3046" s="6"/>
      <c r="Z3046"/>
    </row>
    <row r="3047" spans="1:26">
      <c r="A3047" s="1"/>
      <c r="P3047" s="6"/>
      <c r="Q3047" s="6"/>
      <c r="R3047" s="6"/>
      <c r="T3047" s="6"/>
      <c r="U3047" s="6"/>
      <c r="V3047" s="6"/>
      <c r="W3047" s="6"/>
      <c r="X3047" s="6"/>
      <c r="Y3047" s="6"/>
      <c r="Z3047"/>
    </row>
    <row r="3048" spans="1:26">
      <c r="A3048" s="1"/>
      <c r="P3048" s="6"/>
      <c r="Q3048" s="6"/>
      <c r="R3048" s="6"/>
      <c r="T3048" s="6"/>
      <c r="U3048" s="6"/>
      <c r="V3048" s="6"/>
      <c r="W3048" s="6"/>
      <c r="X3048" s="6"/>
      <c r="Y3048" s="6"/>
      <c r="Z3048"/>
    </row>
    <row r="3049" spans="1:26">
      <c r="A3049" s="1"/>
      <c r="P3049" s="6"/>
      <c r="Q3049" s="6"/>
      <c r="R3049" s="6"/>
      <c r="T3049" s="6"/>
      <c r="U3049" s="6"/>
      <c r="V3049" s="6"/>
      <c r="W3049" s="6"/>
      <c r="X3049" s="6"/>
      <c r="Y3049" s="6"/>
      <c r="Z3049"/>
    </row>
    <row r="3050" spans="1:26">
      <c r="A3050" s="1"/>
      <c r="P3050" s="6"/>
      <c r="Q3050" s="6"/>
      <c r="R3050" s="6"/>
      <c r="T3050" s="6"/>
      <c r="U3050" s="6"/>
      <c r="V3050" s="6"/>
      <c r="W3050" s="6"/>
      <c r="X3050" s="6"/>
      <c r="Y3050" s="6"/>
      <c r="Z3050"/>
    </row>
    <row r="3051" spans="1:26">
      <c r="A3051" s="1"/>
      <c r="P3051" s="6"/>
      <c r="Q3051" s="6"/>
      <c r="R3051" s="6"/>
      <c r="T3051" s="6"/>
      <c r="U3051" s="6"/>
      <c r="V3051" s="6"/>
      <c r="W3051" s="6"/>
      <c r="X3051" s="6"/>
      <c r="Y3051" s="6"/>
      <c r="Z3051"/>
    </row>
    <row r="3052" spans="1:26">
      <c r="A3052" s="1"/>
      <c r="P3052" s="6"/>
      <c r="Q3052" s="6"/>
      <c r="R3052" s="6"/>
      <c r="T3052" s="6"/>
      <c r="U3052" s="6"/>
      <c r="V3052" s="6"/>
      <c r="W3052" s="6"/>
      <c r="X3052" s="6"/>
      <c r="Y3052" s="6"/>
      <c r="Z3052"/>
    </row>
    <row r="3053" spans="1:26">
      <c r="A3053" s="1"/>
      <c r="P3053" s="6"/>
      <c r="Q3053" s="6"/>
      <c r="R3053" s="6"/>
      <c r="T3053" s="6"/>
      <c r="U3053" s="6"/>
      <c r="V3053" s="6"/>
      <c r="W3053" s="6"/>
      <c r="X3053" s="6"/>
      <c r="Y3053" s="6"/>
      <c r="Z3053"/>
    </row>
    <row r="3054" spans="1:26">
      <c r="A3054" s="1"/>
      <c r="P3054" s="6"/>
      <c r="Q3054" s="6"/>
      <c r="R3054" s="6"/>
      <c r="T3054" s="6"/>
      <c r="U3054" s="6"/>
      <c r="V3054" s="6"/>
      <c r="W3054" s="6"/>
      <c r="X3054" s="6"/>
      <c r="Y3054" s="6"/>
      <c r="Z3054"/>
    </row>
    <row r="3055" spans="1:26">
      <c r="A3055" s="1"/>
      <c r="P3055" s="6"/>
      <c r="Q3055" s="6"/>
      <c r="R3055" s="6"/>
      <c r="T3055" s="6"/>
      <c r="U3055" s="6"/>
      <c r="V3055" s="6"/>
      <c r="W3055" s="6"/>
      <c r="X3055" s="6"/>
      <c r="Y3055" s="6"/>
      <c r="Z3055"/>
    </row>
    <row r="3056" spans="1:26">
      <c r="A3056" s="1"/>
      <c r="P3056" s="6"/>
      <c r="Q3056" s="6"/>
      <c r="R3056" s="6"/>
      <c r="T3056" s="6"/>
      <c r="U3056" s="6"/>
      <c r="V3056" s="6"/>
      <c r="W3056" s="6"/>
      <c r="X3056" s="6"/>
      <c r="Y3056" s="6"/>
      <c r="Z3056"/>
    </row>
    <row r="3057" spans="1:26">
      <c r="A3057" s="1"/>
      <c r="P3057" s="6"/>
      <c r="Q3057" s="6"/>
      <c r="R3057" s="6"/>
      <c r="T3057" s="6"/>
      <c r="U3057" s="6"/>
      <c r="V3057" s="6"/>
      <c r="W3057" s="6"/>
      <c r="X3057" s="6"/>
      <c r="Y3057" s="6"/>
      <c r="Z3057"/>
    </row>
    <row r="3058" spans="1:26">
      <c r="A3058" s="1"/>
      <c r="P3058" s="6"/>
      <c r="Q3058" s="6"/>
      <c r="R3058" s="6"/>
      <c r="T3058" s="6"/>
      <c r="U3058" s="6"/>
      <c r="V3058" s="6"/>
      <c r="W3058" s="6"/>
      <c r="X3058" s="6"/>
      <c r="Y3058" s="6"/>
      <c r="Z3058"/>
    </row>
    <row r="3059" spans="1:26">
      <c r="A3059" s="1"/>
      <c r="P3059" s="6"/>
      <c r="Q3059" s="6"/>
      <c r="R3059" s="6"/>
      <c r="T3059" s="6"/>
      <c r="U3059" s="6"/>
      <c r="V3059" s="6"/>
      <c r="W3059" s="6"/>
      <c r="X3059" s="6"/>
      <c r="Y3059" s="6"/>
      <c r="Z3059"/>
    </row>
    <row r="3060" spans="1:26">
      <c r="A3060" s="1"/>
      <c r="P3060" s="6"/>
      <c r="Q3060" s="6"/>
      <c r="R3060" s="6"/>
      <c r="T3060" s="6"/>
      <c r="U3060" s="6"/>
      <c r="V3060" s="6"/>
      <c r="W3060" s="6"/>
      <c r="X3060" s="6"/>
      <c r="Y3060" s="6"/>
      <c r="Z3060"/>
    </row>
    <row r="3061" spans="1:26">
      <c r="A3061" s="1"/>
      <c r="P3061" s="6"/>
      <c r="Q3061" s="6"/>
      <c r="R3061" s="6"/>
      <c r="T3061" s="6"/>
      <c r="U3061" s="6"/>
      <c r="V3061" s="6"/>
      <c r="W3061" s="6"/>
      <c r="X3061" s="6"/>
      <c r="Y3061" s="6"/>
      <c r="Z3061"/>
    </row>
    <row r="3062" spans="1:26">
      <c r="A3062" s="1"/>
      <c r="P3062" s="6"/>
      <c r="Q3062" s="6"/>
      <c r="R3062" s="6"/>
      <c r="T3062" s="6"/>
      <c r="U3062" s="6"/>
      <c r="V3062" s="6"/>
      <c r="W3062" s="6"/>
      <c r="X3062" s="6"/>
      <c r="Y3062" s="6"/>
      <c r="Z3062"/>
    </row>
    <row r="3063" spans="1:26">
      <c r="A3063" s="1"/>
      <c r="P3063" s="6"/>
      <c r="Q3063" s="6"/>
      <c r="R3063" s="6"/>
      <c r="T3063" s="6"/>
      <c r="U3063" s="6"/>
      <c r="V3063" s="6"/>
      <c r="W3063" s="6"/>
      <c r="X3063" s="6"/>
      <c r="Y3063" s="6"/>
      <c r="Z3063"/>
    </row>
    <row r="3064" spans="1:26">
      <c r="A3064" s="1"/>
      <c r="P3064" s="6"/>
      <c r="Q3064" s="6"/>
      <c r="R3064" s="6"/>
      <c r="T3064" s="6"/>
      <c r="U3064" s="6"/>
      <c r="V3064" s="6"/>
      <c r="W3064" s="6"/>
      <c r="X3064" s="6"/>
      <c r="Y3064" s="6"/>
      <c r="Z3064"/>
    </row>
    <row r="3065" spans="1:26">
      <c r="A3065" s="1"/>
      <c r="P3065" s="6"/>
      <c r="Q3065" s="6"/>
      <c r="R3065" s="6"/>
      <c r="T3065" s="6"/>
      <c r="U3065" s="6"/>
      <c r="V3065" s="6"/>
      <c r="W3065" s="6"/>
      <c r="X3065" s="6"/>
      <c r="Y3065" s="6"/>
      <c r="Z3065"/>
    </row>
    <row r="3066" spans="1:26">
      <c r="A3066" s="1"/>
      <c r="P3066" s="6"/>
      <c r="Q3066" s="6"/>
      <c r="R3066" s="6"/>
      <c r="T3066" s="6"/>
      <c r="U3066" s="6"/>
      <c r="V3066" s="6"/>
      <c r="W3066" s="6"/>
      <c r="X3066" s="6"/>
      <c r="Y3066" s="6"/>
      <c r="Z3066"/>
    </row>
    <row r="3067" spans="1:26">
      <c r="A3067" s="1"/>
      <c r="P3067" s="6"/>
      <c r="Q3067" s="6"/>
      <c r="R3067" s="6"/>
      <c r="T3067" s="6"/>
      <c r="U3067" s="6"/>
      <c r="V3067" s="6"/>
      <c r="W3067" s="6"/>
      <c r="X3067" s="6"/>
      <c r="Y3067" s="6"/>
      <c r="Z3067"/>
    </row>
    <row r="3068" spans="1:26">
      <c r="A3068" s="1"/>
      <c r="P3068" s="6"/>
      <c r="Q3068" s="6"/>
      <c r="R3068" s="6"/>
      <c r="T3068" s="6"/>
      <c r="U3068" s="6"/>
      <c r="V3068" s="6"/>
      <c r="W3068" s="6"/>
      <c r="X3068" s="6"/>
      <c r="Y3068" s="6"/>
      <c r="Z3068"/>
    </row>
    <row r="3069" spans="1:26">
      <c r="A3069" s="1"/>
      <c r="P3069" s="6"/>
      <c r="Q3069" s="6"/>
      <c r="R3069" s="6"/>
      <c r="T3069" s="6"/>
      <c r="U3069" s="6"/>
      <c r="V3069" s="6"/>
      <c r="W3069" s="6"/>
      <c r="X3069" s="6"/>
      <c r="Y3069" s="6"/>
      <c r="Z3069"/>
    </row>
    <row r="3070" spans="1:26">
      <c r="A3070" s="1"/>
      <c r="P3070" s="6"/>
      <c r="Q3070" s="6"/>
      <c r="R3070" s="6"/>
      <c r="T3070" s="6"/>
      <c r="U3070" s="6"/>
      <c r="V3070" s="6"/>
      <c r="W3070" s="6"/>
      <c r="X3070" s="6"/>
      <c r="Y3070" s="6"/>
      <c r="Z3070"/>
    </row>
    <row r="3071" spans="1:26">
      <c r="A3071" s="1"/>
      <c r="P3071" s="6"/>
      <c r="Q3071" s="6"/>
      <c r="R3071" s="6"/>
      <c r="T3071" s="6"/>
      <c r="U3071" s="6"/>
      <c r="V3071" s="6"/>
      <c r="W3071" s="6"/>
      <c r="X3071" s="6"/>
      <c r="Y3071" s="6"/>
      <c r="Z3071"/>
    </row>
    <row r="3072" spans="1:26">
      <c r="A3072" s="1"/>
      <c r="P3072" s="6"/>
      <c r="Q3072" s="6"/>
      <c r="R3072" s="6"/>
      <c r="T3072" s="6"/>
      <c r="U3072" s="6"/>
      <c r="V3072" s="6"/>
      <c r="W3072" s="6"/>
      <c r="X3072" s="6"/>
      <c r="Y3072" s="6"/>
      <c r="Z3072"/>
    </row>
    <row r="3073" spans="1:26">
      <c r="A3073" s="1"/>
      <c r="P3073" s="6"/>
      <c r="Q3073" s="6"/>
      <c r="R3073" s="6"/>
      <c r="T3073" s="6"/>
      <c r="U3073" s="6"/>
      <c r="V3073" s="6"/>
      <c r="W3073" s="6"/>
      <c r="X3073" s="6"/>
      <c r="Y3073" s="6"/>
      <c r="Z3073"/>
    </row>
    <row r="3074" spans="1:26">
      <c r="A3074" s="1"/>
      <c r="P3074" s="6"/>
      <c r="Q3074" s="6"/>
      <c r="R3074" s="6"/>
      <c r="T3074" s="6"/>
      <c r="U3074" s="6"/>
      <c r="V3074" s="6"/>
      <c r="W3074" s="6"/>
      <c r="X3074" s="6"/>
      <c r="Y3074" s="6"/>
      <c r="Z3074"/>
    </row>
    <row r="3075" spans="1:26">
      <c r="A3075" s="1"/>
      <c r="P3075" s="6"/>
      <c r="Q3075" s="6"/>
      <c r="R3075" s="6"/>
      <c r="T3075" s="6"/>
      <c r="U3075" s="6"/>
      <c r="V3075" s="6"/>
      <c r="W3075" s="6"/>
      <c r="X3075" s="6"/>
      <c r="Y3075" s="6"/>
      <c r="Z3075"/>
    </row>
    <row r="3076" spans="1:26">
      <c r="A3076" s="1"/>
      <c r="P3076" s="6"/>
      <c r="Q3076" s="6"/>
      <c r="R3076" s="6"/>
      <c r="T3076" s="6"/>
      <c r="U3076" s="6"/>
      <c r="V3076" s="6"/>
      <c r="W3076" s="6"/>
      <c r="X3076" s="6"/>
      <c r="Y3076" s="6"/>
      <c r="Z3076"/>
    </row>
    <row r="3077" spans="1:26">
      <c r="A3077" s="1"/>
      <c r="P3077" s="6"/>
      <c r="Q3077" s="6"/>
      <c r="R3077" s="6"/>
      <c r="T3077" s="6"/>
      <c r="U3077" s="6"/>
      <c r="V3077" s="6"/>
      <c r="W3077" s="6"/>
      <c r="X3077" s="6"/>
      <c r="Y3077" s="6"/>
      <c r="Z3077"/>
    </row>
    <row r="3078" spans="1:26">
      <c r="A3078" s="1"/>
      <c r="P3078" s="6"/>
      <c r="Q3078" s="6"/>
      <c r="R3078" s="6"/>
      <c r="T3078" s="6"/>
      <c r="U3078" s="6"/>
      <c r="V3078" s="6"/>
      <c r="W3078" s="6"/>
      <c r="X3078" s="6"/>
      <c r="Y3078" s="6"/>
      <c r="Z3078"/>
    </row>
    <row r="3079" spans="1:26">
      <c r="A3079" s="1"/>
      <c r="P3079" s="6"/>
      <c r="Q3079" s="6"/>
      <c r="R3079" s="6"/>
      <c r="T3079" s="6"/>
      <c r="U3079" s="6"/>
      <c r="V3079" s="6"/>
      <c r="W3079" s="6"/>
      <c r="X3079" s="6"/>
      <c r="Y3079" s="6"/>
      <c r="Z3079"/>
    </row>
    <row r="3080" spans="1:26">
      <c r="A3080" s="1"/>
      <c r="P3080" s="6"/>
      <c r="Q3080" s="6"/>
      <c r="R3080" s="6"/>
      <c r="T3080" s="6"/>
      <c r="U3080" s="6"/>
      <c r="V3080" s="6"/>
      <c r="W3080" s="6"/>
      <c r="X3080" s="6"/>
      <c r="Y3080" s="6"/>
      <c r="Z3080"/>
    </row>
    <row r="3081" spans="1:26">
      <c r="A3081" s="1"/>
      <c r="P3081" s="6"/>
      <c r="Q3081" s="6"/>
      <c r="R3081" s="6"/>
      <c r="T3081" s="6"/>
      <c r="U3081" s="6"/>
      <c r="V3081" s="6"/>
      <c r="W3081" s="6"/>
      <c r="X3081" s="6"/>
      <c r="Y3081" s="6"/>
      <c r="Z3081"/>
    </row>
    <row r="3082" spans="1:26">
      <c r="A3082" s="1"/>
      <c r="P3082" s="6"/>
      <c r="Q3082" s="6"/>
      <c r="R3082" s="6"/>
      <c r="T3082" s="6"/>
      <c r="U3082" s="6"/>
      <c r="V3082" s="6"/>
      <c r="W3082" s="6"/>
      <c r="X3082" s="6"/>
      <c r="Y3082" s="6"/>
      <c r="Z3082"/>
    </row>
    <row r="3083" spans="1:26">
      <c r="A3083" s="1"/>
      <c r="P3083" s="6"/>
      <c r="Q3083" s="6"/>
      <c r="R3083" s="6"/>
      <c r="T3083" s="6"/>
      <c r="U3083" s="6"/>
      <c r="V3083" s="6"/>
      <c r="W3083" s="6"/>
      <c r="X3083" s="6"/>
      <c r="Y3083" s="6"/>
      <c r="Z3083"/>
    </row>
    <row r="3084" spans="1:26">
      <c r="A3084" s="1"/>
      <c r="P3084" s="6"/>
      <c r="Q3084" s="6"/>
      <c r="R3084" s="6"/>
      <c r="T3084" s="6"/>
      <c r="U3084" s="6"/>
      <c r="V3084" s="6"/>
      <c r="W3084" s="6"/>
      <c r="X3084" s="6"/>
      <c r="Y3084" s="6"/>
      <c r="Z3084"/>
    </row>
    <row r="3085" spans="1:26">
      <c r="A3085" s="1"/>
      <c r="P3085" s="6"/>
      <c r="Q3085" s="6"/>
      <c r="R3085" s="6"/>
      <c r="T3085" s="6"/>
      <c r="U3085" s="6"/>
      <c r="V3085" s="6"/>
      <c r="W3085" s="6"/>
      <c r="X3085" s="6"/>
      <c r="Y3085" s="6"/>
      <c r="Z3085"/>
    </row>
    <row r="3086" spans="1:26">
      <c r="A3086" s="1"/>
      <c r="P3086" s="6"/>
      <c r="Q3086" s="6"/>
      <c r="R3086" s="6"/>
      <c r="T3086" s="6"/>
      <c r="U3086" s="6"/>
      <c r="V3086" s="6"/>
      <c r="W3086" s="6"/>
      <c r="X3086" s="6"/>
      <c r="Y3086" s="6"/>
      <c r="Z3086"/>
    </row>
    <row r="3087" spans="1:26">
      <c r="A3087" s="1"/>
      <c r="P3087" s="6"/>
      <c r="Q3087" s="6"/>
      <c r="R3087" s="6"/>
      <c r="T3087" s="6"/>
      <c r="U3087" s="6"/>
      <c r="V3087" s="6"/>
      <c r="W3087" s="6"/>
      <c r="X3087" s="6"/>
      <c r="Y3087" s="6"/>
      <c r="Z3087"/>
    </row>
    <row r="3088" spans="1:26">
      <c r="A3088" s="1"/>
      <c r="P3088" s="6"/>
      <c r="Q3088" s="6"/>
      <c r="R3088" s="6"/>
      <c r="T3088" s="6"/>
      <c r="U3088" s="6"/>
      <c r="V3088" s="6"/>
      <c r="W3088" s="6"/>
      <c r="X3088" s="6"/>
      <c r="Y3088" s="6"/>
      <c r="Z3088"/>
    </row>
    <row r="3089" spans="1:26">
      <c r="A3089" s="1"/>
      <c r="P3089" s="6"/>
      <c r="Q3089" s="6"/>
      <c r="R3089" s="6"/>
      <c r="T3089" s="6"/>
      <c r="U3089" s="6"/>
      <c r="V3089" s="6"/>
      <c r="W3089" s="6"/>
      <c r="X3089" s="6"/>
      <c r="Y3089" s="6"/>
      <c r="Z3089"/>
    </row>
    <row r="3090" spans="1:26">
      <c r="A3090" s="1"/>
      <c r="P3090" s="6"/>
      <c r="Q3090" s="6"/>
      <c r="R3090" s="6"/>
      <c r="T3090" s="6"/>
      <c r="U3090" s="6"/>
      <c r="V3090" s="6"/>
      <c r="W3090" s="6"/>
      <c r="X3090" s="6"/>
      <c r="Y3090" s="6"/>
      <c r="Z3090"/>
    </row>
    <row r="3091" spans="1:26">
      <c r="A3091" s="1"/>
      <c r="P3091" s="6"/>
      <c r="Q3091" s="6"/>
      <c r="R3091" s="6"/>
      <c r="T3091" s="6"/>
      <c r="U3091" s="6"/>
      <c r="V3091" s="6"/>
      <c r="W3091" s="6"/>
      <c r="X3091" s="6"/>
      <c r="Y3091" s="6"/>
      <c r="Z3091"/>
    </row>
    <row r="3092" spans="1:26">
      <c r="A3092" s="1"/>
      <c r="P3092" s="6"/>
      <c r="Q3092" s="6"/>
      <c r="R3092" s="6"/>
      <c r="T3092" s="6"/>
      <c r="U3092" s="6"/>
      <c r="V3092" s="6"/>
      <c r="W3092" s="6"/>
      <c r="X3092" s="6"/>
      <c r="Y3092" s="6"/>
      <c r="Z3092"/>
    </row>
    <row r="3093" spans="1:26">
      <c r="A3093" s="1"/>
      <c r="P3093" s="6"/>
      <c r="Q3093" s="6"/>
      <c r="R3093" s="6"/>
      <c r="T3093" s="6"/>
      <c r="U3093" s="6"/>
      <c r="V3093" s="6"/>
      <c r="W3093" s="6"/>
      <c r="X3093" s="6"/>
      <c r="Y3093" s="6"/>
      <c r="Z3093"/>
    </row>
    <row r="3094" spans="1:26">
      <c r="A3094" s="1"/>
      <c r="P3094" s="6"/>
      <c r="Q3094" s="6"/>
      <c r="R3094" s="6"/>
      <c r="T3094" s="6"/>
      <c r="U3094" s="6"/>
      <c r="V3094" s="6"/>
      <c r="W3094" s="6"/>
      <c r="X3094" s="6"/>
      <c r="Y3094" s="6"/>
      <c r="Z3094"/>
    </row>
    <row r="3095" spans="1:26">
      <c r="A3095" s="1"/>
      <c r="P3095" s="6"/>
      <c r="Q3095" s="6"/>
      <c r="R3095" s="6"/>
      <c r="T3095" s="6"/>
      <c r="U3095" s="6"/>
      <c r="V3095" s="6"/>
      <c r="W3095" s="6"/>
      <c r="X3095" s="6"/>
      <c r="Y3095" s="6"/>
      <c r="Z3095"/>
    </row>
    <row r="3096" spans="1:26">
      <c r="A3096" s="1"/>
      <c r="P3096" s="6"/>
      <c r="Q3096" s="6"/>
      <c r="R3096" s="6"/>
      <c r="T3096" s="6"/>
      <c r="U3096" s="6"/>
      <c r="V3096" s="6"/>
      <c r="W3096" s="6"/>
      <c r="X3096" s="6"/>
      <c r="Y3096" s="6"/>
      <c r="Z3096"/>
    </row>
    <row r="3097" spans="1:26">
      <c r="A3097" s="1"/>
      <c r="P3097" s="6"/>
      <c r="Q3097" s="6"/>
      <c r="R3097" s="6"/>
      <c r="T3097" s="6"/>
      <c r="U3097" s="6"/>
      <c r="V3097" s="6"/>
      <c r="W3097" s="6"/>
      <c r="X3097" s="6"/>
      <c r="Y3097" s="6"/>
      <c r="Z3097"/>
    </row>
    <row r="3098" spans="1:26">
      <c r="A3098" s="1"/>
      <c r="P3098" s="6"/>
      <c r="Q3098" s="6"/>
      <c r="R3098" s="6"/>
      <c r="T3098" s="6"/>
      <c r="U3098" s="6"/>
      <c r="V3098" s="6"/>
      <c r="W3098" s="6"/>
      <c r="X3098" s="6"/>
      <c r="Y3098" s="6"/>
      <c r="Z3098"/>
    </row>
    <row r="3099" spans="1:26">
      <c r="A3099" s="1"/>
      <c r="P3099" s="6"/>
      <c r="Q3099" s="6"/>
      <c r="R3099" s="6"/>
      <c r="T3099" s="6"/>
      <c r="U3099" s="6"/>
      <c r="V3099" s="6"/>
      <c r="W3099" s="6"/>
      <c r="X3099" s="6"/>
      <c r="Y3099" s="6"/>
      <c r="Z3099"/>
    </row>
    <row r="3100" spans="1:26">
      <c r="A3100" s="1"/>
      <c r="P3100" s="6"/>
      <c r="Q3100" s="6"/>
      <c r="R3100" s="6"/>
      <c r="T3100" s="6"/>
      <c r="U3100" s="6"/>
      <c r="V3100" s="6"/>
      <c r="W3100" s="6"/>
      <c r="X3100" s="6"/>
      <c r="Y3100" s="6"/>
      <c r="Z3100"/>
    </row>
    <row r="3101" spans="1:26">
      <c r="A3101" s="1"/>
      <c r="P3101" s="6"/>
      <c r="Q3101" s="6"/>
      <c r="R3101" s="6"/>
      <c r="T3101" s="6"/>
      <c r="U3101" s="6"/>
      <c r="V3101" s="6"/>
      <c r="W3101" s="6"/>
      <c r="X3101" s="6"/>
      <c r="Y3101" s="6"/>
      <c r="Z3101"/>
    </row>
    <row r="3102" spans="1:26">
      <c r="A3102" s="1"/>
      <c r="P3102" s="6"/>
      <c r="Q3102" s="6"/>
      <c r="R3102" s="6"/>
      <c r="T3102" s="6"/>
      <c r="U3102" s="6"/>
      <c r="V3102" s="6"/>
      <c r="W3102" s="6"/>
      <c r="X3102" s="6"/>
      <c r="Y3102" s="6"/>
      <c r="Z3102"/>
    </row>
    <row r="3103" spans="1:26">
      <c r="A3103" s="1"/>
      <c r="P3103" s="6"/>
      <c r="Q3103" s="6"/>
      <c r="R3103" s="6"/>
      <c r="T3103" s="6"/>
      <c r="U3103" s="6"/>
      <c r="V3103" s="6"/>
      <c r="W3103" s="6"/>
      <c r="X3103" s="6"/>
      <c r="Y3103" s="6"/>
      <c r="Z3103"/>
    </row>
    <row r="3104" spans="1:26">
      <c r="A3104" s="1"/>
      <c r="P3104" s="6"/>
      <c r="Q3104" s="6"/>
      <c r="R3104" s="6"/>
      <c r="T3104" s="6"/>
      <c r="U3104" s="6"/>
      <c r="V3104" s="6"/>
      <c r="W3104" s="6"/>
      <c r="X3104" s="6"/>
      <c r="Y3104" s="6"/>
      <c r="Z3104"/>
    </row>
    <row r="3105" spans="1:26">
      <c r="A3105" s="1"/>
      <c r="P3105" s="6"/>
      <c r="Q3105" s="6"/>
      <c r="R3105" s="6"/>
      <c r="T3105" s="6"/>
      <c r="U3105" s="6"/>
      <c r="V3105" s="6"/>
      <c r="W3105" s="6"/>
      <c r="X3105" s="6"/>
      <c r="Y3105" s="6"/>
      <c r="Z3105"/>
    </row>
    <row r="3106" spans="1:26">
      <c r="A3106" s="1"/>
      <c r="P3106" s="6"/>
      <c r="Q3106" s="6"/>
      <c r="R3106" s="6"/>
      <c r="T3106" s="6"/>
      <c r="U3106" s="6"/>
      <c r="V3106" s="6"/>
      <c r="W3106" s="6"/>
      <c r="X3106" s="6"/>
      <c r="Y3106" s="6"/>
      <c r="Z3106"/>
    </row>
    <row r="3107" spans="1:26">
      <c r="A3107" s="1"/>
      <c r="P3107" s="6"/>
      <c r="Q3107" s="6"/>
      <c r="R3107" s="6"/>
      <c r="T3107" s="6"/>
      <c r="U3107" s="6"/>
      <c r="V3107" s="6"/>
      <c r="W3107" s="6"/>
      <c r="X3107" s="6"/>
      <c r="Y3107" s="6"/>
      <c r="Z3107"/>
    </row>
    <row r="3108" spans="1:26">
      <c r="A3108" s="1"/>
      <c r="P3108" s="6"/>
      <c r="Q3108" s="6"/>
      <c r="R3108" s="6"/>
      <c r="T3108" s="6"/>
      <c r="U3108" s="6"/>
      <c r="V3108" s="6"/>
      <c r="W3108" s="6"/>
      <c r="X3108" s="6"/>
      <c r="Y3108" s="6"/>
      <c r="Z3108"/>
    </row>
    <row r="3109" spans="1:26">
      <c r="A3109" s="1"/>
      <c r="P3109" s="6"/>
      <c r="Q3109" s="6"/>
      <c r="R3109" s="6"/>
      <c r="T3109" s="6"/>
      <c r="U3109" s="6"/>
      <c r="V3109" s="6"/>
      <c r="W3109" s="6"/>
      <c r="X3109" s="6"/>
      <c r="Y3109" s="6"/>
      <c r="Z3109"/>
    </row>
    <row r="3110" spans="1:26">
      <c r="A3110" s="1"/>
      <c r="P3110" s="6"/>
      <c r="Q3110" s="6"/>
      <c r="R3110" s="6"/>
      <c r="T3110" s="6"/>
      <c r="U3110" s="6"/>
      <c r="V3110" s="6"/>
      <c r="W3110" s="6"/>
      <c r="X3110" s="6"/>
      <c r="Y3110" s="6"/>
      <c r="Z3110"/>
    </row>
    <row r="3111" spans="1:26">
      <c r="A3111" s="1"/>
      <c r="P3111" s="6"/>
      <c r="Q3111" s="6"/>
      <c r="R3111" s="6"/>
      <c r="T3111" s="6"/>
      <c r="U3111" s="6"/>
      <c r="V3111" s="6"/>
      <c r="W3111" s="6"/>
      <c r="X3111" s="6"/>
      <c r="Y3111" s="6"/>
      <c r="Z3111"/>
    </row>
    <row r="3112" spans="1:26">
      <c r="A3112" s="1"/>
      <c r="P3112" s="6"/>
      <c r="Q3112" s="6"/>
      <c r="R3112" s="6"/>
      <c r="T3112" s="6"/>
      <c r="U3112" s="6"/>
      <c r="V3112" s="6"/>
      <c r="W3112" s="6"/>
      <c r="X3112" s="6"/>
      <c r="Y3112" s="6"/>
      <c r="Z3112"/>
    </row>
    <row r="3113" spans="1:26">
      <c r="A3113" s="1"/>
      <c r="P3113" s="6"/>
      <c r="Q3113" s="6"/>
      <c r="R3113" s="6"/>
      <c r="T3113" s="6"/>
      <c r="U3113" s="6"/>
      <c r="V3113" s="6"/>
      <c r="W3113" s="6"/>
      <c r="X3113" s="6"/>
      <c r="Y3113" s="6"/>
      <c r="Z3113"/>
    </row>
    <row r="3114" spans="1:26">
      <c r="A3114" s="1"/>
      <c r="P3114" s="6"/>
      <c r="Q3114" s="6"/>
      <c r="R3114" s="6"/>
      <c r="T3114" s="6"/>
      <c r="U3114" s="6"/>
      <c r="V3114" s="6"/>
      <c r="W3114" s="6"/>
      <c r="X3114" s="6"/>
      <c r="Y3114" s="6"/>
      <c r="Z3114"/>
    </row>
    <row r="3115" spans="1:26">
      <c r="A3115" s="1"/>
      <c r="P3115" s="6"/>
      <c r="Q3115" s="6"/>
      <c r="R3115" s="6"/>
      <c r="T3115" s="6"/>
      <c r="U3115" s="6"/>
      <c r="V3115" s="6"/>
      <c r="W3115" s="6"/>
      <c r="X3115" s="6"/>
      <c r="Y3115" s="6"/>
      <c r="Z3115"/>
    </row>
    <row r="3116" spans="1:26">
      <c r="A3116" s="1"/>
      <c r="P3116" s="6"/>
      <c r="Q3116" s="6"/>
      <c r="R3116" s="6"/>
      <c r="T3116" s="6"/>
      <c r="U3116" s="6"/>
      <c r="V3116" s="6"/>
      <c r="W3116" s="6"/>
      <c r="X3116" s="6"/>
      <c r="Y3116" s="6"/>
      <c r="Z3116"/>
    </row>
    <row r="3117" spans="1:26">
      <c r="A3117" s="1"/>
      <c r="P3117" s="6"/>
      <c r="Q3117" s="6"/>
      <c r="R3117" s="6"/>
      <c r="T3117" s="6"/>
      <c r="U3117" s="6"/>
      <c r="V3117" s="6"/>
      <c r="W3117" s="6"/>
      <c r="X3117" s="6"/>
      <c r="Y3117" s="6"/>
      <c r="Z3117"/>
    </row>
    <row r="3118" spans="1:26">
      <c r="A3118" s="1"/>
      <c r="P3118" s="6"/>
      <c r="Q3118" s="6"/>
      <c r="R3118" s="6"/>
      <c r="T3118" s="6"/>
      <c r="U3118" s="6"/>
      <c r="V3118" s="6"/>
      <c r="W3118" s="6"/>
      <c r="X3118" s="6"/>
      <c r="Y3118" s="6"/>
      <c r="Z3118"/>
    </row>
    <row r="3119" spans="1:26">
      <c r="A3119" s="1"/>
      <c r="P3119" s="6"/>
      <c r="Q3119" s="6"/>
      <c r="R3119" s="6"/>
      <c r="T3119" s="6"/>
      <c r="U3119" s="6"/>
      <c r="V3119" s="6"/>
      <c r="W3119" s="6"/>
      <c r="X3119" s="6"/>
      <c r="Y3119" s="6"/>
      <c r="Z3119"/>
    </row>
    <row r="3120" spans="1:26">
      <c r="A3120" s="1"/>
      <c r="P3120" s="6"/>
      <c r="Q3120" s="6"/>
      <c r="R3120" s="6"/>
      <c r="T3120" s="6"/>
      <c r="U3120" s="6"/>
      <c r="V3120" s="6"/>
      <c r="W3120" s="6"/>
      <c r="X3120" s="6"/>
      <c r="Y3120" s="6"/>
      <c r="Z3120"/>
    </row>
    <row r="3121" spans="1:26">
      <c r="A3121" s="1"/>
      <c r="P3121" s="6"/>
      <c r="Q3121" s="6"/>
      <c r="R3121" s="6"/>
      <c r="T3121" s="6"/>
      <c r="U3121" s="6"/>
      <c r="V3121" s="6"/>
      <c r="W3121" s="6"/>
      <c r="X3121" s="6"/>
      <c r="Y3121" s="6"/>
      <c r="Z3121"/>
    </row>
    <row r="3122" spans="1:26">
      <c r="A3122" s="1"/>
      <c r="P3122" s="6"/>
      <c r="Q3122" s="6"/>
      <c r="R3122" s="6"/>
      <c r="T3122" s="6"/>
      <c r="U3122" s="6"/>
      <c r="V3122" s="6"/>
      <c r="W3122" s="6"/>
      <c r="X3122" s="6"/>
      <c r="Y3122" s="6"/>
      <c r="Z3122"/>
    </row>
    <row r="3123" spans="1:26">
      <c r="A3123" s="1"/>
      <c r="P3123" s="6"/>
      <c r="Q3123" s="6"/>
      <c r="R3123" s="6"/>
      <c r="T3123" s="6"/>
      <c r="U3123" s="6"/>
      <c r="V3123" s="6"/>
      <c r="W3123" s="6"/>
      <c r="X3123" s="6"/>
      <c r="Y3123" s="6"/>
      <c r="Z3123"/>
    </row>
    <row r="3124" spans="1:26">
      <c r="A3124" s="1"/>
      <c r="P3124" s="6"/>
      <c r="Q3124" s="6"/>
      <c r="R3124" s="6"/>
      <c r="T3124" s="6"/>
      <c r="U3124" s="6"/>
      <c r="V3124" s="6"/>
      <c r="W3124" s="6"/>
      <c r="X3124" s="6"/>
      <c r="Y3124" s="6"/>
      <c r="Z3124"/>
    </row>
    <row r="3125" spans="1:26">
      <c r="A3125" s="1"/>
      <c r="P3125" s="6"/>
      <c r="Q3125" s="6"/>
      <c r="R3125" s="6"/>
      <c r="T3125" s="6"/>
      <c r="U3125" s="6"/>
      <c r="V3125" s="6"/>
      <c r="W3125" s="6"/>
      <c r="X3125" s="6"/>
      <c r="Y3125" s="6"/>
      <c r="Z3125"/>
    </row>
    <row r="3126" spans="1:26">
      <c r="A3126" s="1"/>
      <c r="P3126" s="6"/>
      <c r="Q3126" s="6"/>
      <c r="R3126" s="6"/>
      <c r="T3126" s="6"/>
      <c r="U3126" s="6"/>
      <c r="V3126" s="6"/>
      <c r="W3126" s="6"/>
      <c r="X3126" s="6"/>
      <c r="Y3126" s="6"/>
      <c r="Z3126"/>
    </row>
    <row r="3127" spans="1:26">
      <c r="A3127" s="1"/>
      <c r="P3127" s="6"/>
      <c r="Q3127" s="6"/>
      <c r="R3127" s="6"/>
      <c r="T3127" s="6"/>
      <c r="U3127" s="6"/>
      <c r="V3127" s="6"/>
      <c r="W3127" s="6"/>
      <c r="X3127" s="6"/>
      <c r="Y3127" s="6"/>
      <c r="Z3127"/>
    </row>
    <row r="3128" spans="1:26">
      <c r="A3128" s="1"/>
      <c r="P3128" s="6"/>
      <c r="Q3128" s="6"/>
      <c r="R3128" s="6"/>
      <c r="T3128" s="6"/>
      <c r="U3128" s="6"/>
      <c r="V3128" s="6"/>
      <c r="W3128" s="6"/>
      <c r="X3128" s="6"/>
      <c r="Y3128" s="6"/>
      <c r="Z3128"/>
    </row>
    <row r="3129" spans="1:26">
      <c r="A3129" s="1"/>
      <c r="P3129" s="6"/>
      <c r="Q3129" s="6"/>
      <c r="R3129" s="6"/>
      <c r="T3129" s="6"/>
      <c r="U3129" s="6"/>
      <c r="V3129" s="6"/>
      <c r="W3129" s="6"/>
      <c r="X3129" s="6"/>
      <c r="Y3129" s="6"/>
      <c r="Z3129"/>
    </row>
    <row r="3130" spans="1:26">
      <c r="A3130" s="1"/>
      <c r="P3130" s="6"/>
      <c r="Q3130" s="6"/>
      <c r="R3130" s="6"/>
      <c r="T3130" s="6"/>
      <c r="U3130" s="6"/>
      <c r="V3130" s="6"/>
      <c r="W3130" s="6"/>
      <c r="X3130" s="6"/>
      <c r="Y3130" s="6"/>
      <c r="Z3130"/>
    </row>
    <row r="3131" spans="1:26">
      <c r="A3131" s="1"/>
      <c r="P3131" s="6"/>
      <c r="Q3131" s="6"/>
      <c r="R3131" s="6"/>
      <c r="T3131" s="6"/>
      <c r="U3131" s="6"/>
      <c r="V3131" s="6"/>
      <c r="W3131" s="6"/>
      <c r="X3131" s="6"/>
      <c r="Y3131" s="6"/>
      <c r="Z3131"/>
    </row>
    <row r="3132" spans="1:26">
      <c r="A3132" s="1"/>
      <c r="P3132" s="6"/>
      <c r="Q3132" s="6"/>
      <c r="R3132" s="6"/>
      <c r="T3132" s="6"/>
      <c r="U3132" s="6"/>
      <c r="V3132" s="6"/>
      <c r="W3132" s="6"/>
      <c r="X3132" s="6"/>
      <c r="Y3132" s="6"/>
      <c r="Z3132"/>
    </row>
    <row r="3133" spans="1:26">
      <c r="A3133" s="1"/>
      <c r="P3133" s="6"/>
      <c r="Q3133" s="6"/>
      <c r="R3133" s="6"/>
      <c r="T3133" s="6"/>
      <c r="U3133" s="6"/>
      <c r="V3133" s="6"/>
      <c r="W3133" s="6"/>
      <c r="X3133" s="6"/>
      <c r="Y3133" s="6"/>
      <c r="Z3133"/>
    </row>
    <row r="3134" spans="1:26">
      <c r="A3134" s="1"/>
      <c r="P3134" s="6"/>
      <c r="Q3134" s="6"/>
      <c r="R3134" s="6"/>
      <c r="T3134" s="6"/>
      <c r="U3134" s="6"/>
      <c r="V3134" s="6"/>
      <c r="W3134" s="6"/>
      <c r="X3134" s="6"/>
      <c r="Y3134" s="6"/>
      <c r="Z3134"/>
    </row>
    <row r="3135" spans="1:26">
      <c r="A3135" s="1"/>
      <c r="P3135" s="6"/>
      <c r="Q3135" s="6"/>
      <c r="R3135" s="6"/>
      <c r="T3135" s="6"/>
      <c r="U3135" s="6"/>
      <c r="V3135" s="6"/>
      <c r="W3135" s="6"/>
      <c r="X3135" s="6"/>
      <c r="Y3135" s="6"/>
      <c r="Z3135"/>
    </row>
    <row r="3136" spans="1:26">
      <c r="A3136" s="1"/>
      <c r="P3136" s="6"/>
      <c r="Q3136" s="6"/>
      <c r="R3136" s="6"/>
      <c r="T3136" s="6"/>
      <c r="U3136" s="6"/>
      <c r="V3136" s="6"/>
      <c r="W3136" s="6"/>
      <c r="X3136" s="6"/>
      <c r="Y3136" s="6"/>
      <c r="Z3136"/>
    </row>
    <row r="3137" spans="1:26">
      <c r="A3137" s="1"/>
      <c r="P3137" s="6"/>
      <c r="Q3137" s="6"/>
      <c r="R3137" s="6"/>
      <c r="T3137" s="6"/>
      <c r="U3137" s="6"/>
      <c r="V3137" s="6"/>
      <c r="W3137" s="6"/>
      <c r="X3137" s="6"/>
      <c r="Y3137" s="6"/>
      <c r="Z3137"/>
    </row>
    <row r="3138" spans="1:26">
      <c r="A3138" s="1"/>
      <c r="P3138" s="6"/>
      <c r="Q3138" s="6"/>
      <c r="R3138" s="6"/>
      <c r="T3138" s="6"/>
      <c r="U3138" s="6"/>
      <c r="V3138" s="6"/>
      <c r="W3138" s="6"/>
      <c r="X3138" s="6"/>
      <c r="Y3138" s="6"/>
      <c r="Z3138"/>
    </row>
    <row r="3139" spans="1:26">
      <c r="A3139" s="1"/>
      <c r="P3139" s="6"/>
      <c r="Q3139" s="6"/>
      <c r="R3139" s="6"/>
      <c r="T3139" s="6"/>
      <c r="U3139" s="6"/>
      <c r="V3139" s="6"/>
      <c r="W3139" s="6"/>
      <c r="X3139" s="6"/>
      <c r="Y3139" s="6"/>
      <c r="Z3139"/>
    </row>
    <row r="3140" spans="1:26">
      <c r="A3140" s="1"/>
      <c r="P3140" s="6"/>
      <c r="Q3140" s="6"/>
      <c r="R3140" s="6"/>
      <c r="T3140" s="6"/>
      <c r="U3140" s="6"/>
      <c r="V3140" s="6"/>
      <c r="W3140" s="6"/>
      <c r="X3140" s="6"/>
      <c r="Y3140" s="6"/>
      <c r="Z3140"/>
    </row>
    <row r="3141" spans="1:26">
      <c r="A3141" s="1"/>
      <c r="P3141" s="6"/>
      <c r="Q3141" s="6"/>
      <c r="R3141" s="6"/>
      <c r="T3141" s="6"/>
      <c r="U3141" s="6"/>
      <c r="V3141" s="6"/>
      <c r="W3141" s="6"/>
      <c r="X3141" s="6"/>
      <c r="Y3141" s="6"/>
      <c r="Z3141"/>
    </row>
    <row r="3142" spans="1:26">
      <c r="A3142" s="1"/>
      <c r="P3142" s="6"/>
      <c r="Q3142" s="6"/>
      <c r="R3142" s="6"/>
      <c r="T3142" s="6"/>
      <c r="U3142" s="6"/>
      <c r="V3142" s="6"/>
      <c r="W3142" s="6"/>
      <c r="X3142" s="6"/>
      <c r="Y3142" s="6"/>
      <c r="Z3142"/>
    </row>
    <row r="3143" spans="1:26">
      <c r="A3143" s="1"/>
      <c r="P3143" s="6"/>
      <c r="Q3143" s="6"/>
      <c r="R3143" s="6"/>
      <c r="T3143" s="6"/>
      <c r="U3143" s="6"/>
      <c r="V3143" s="6"/>
      <c r="W3143" s="6"/>
      <c r="X3143" s="6"/>
      <c r="Y3143" s="6"/>
      <c r="Z3143"/>
    </row>
    <row r="3144" spans="1:26">
      <c r="A3144" s="1"/>
      <c r="P3144" s="6"/>
      <c r="Q3144" s="6"/>
      <c r="R3144" s="6"/>
      <c r="T3144" s="6"/>
      <c r="U3144" s="6"/>
      <c r="V3144" s="6"/>
      <c r="W3144" s="6"/>
      <c r="X3144" s="6"/>
      <c r="Y3144" s="6"/>
      <c r="Z3144"/>
    </row>
    <row r="3145" spans="1:26">
      <c r="A3145" s="1"/>
      <c r="P3145" s="6"/>
      <c r="Q3145" s="6"/>
      <c r="R3145" s="6"/>
      <c r="T3145" s="6"/>
      <c r="U3145" s="6"/>
      <c r="V3145" s="6"/>
      <c r="W3145" s="6"/>
      <c r="X3145" s="6"/>
      <c r="Y3145" s="6"/>
      <c r="Z3145"/>
    </row>
    <row r="3146" spans="1:26">
      <c r="A3146" s="1"/>
      <c r="P3146" s="6"/>
      <c r="Q3146" s="6"/>
      <c r="R3146" s="6"/>
      <c r="T3146" s="6"/>
      <c r="U3146" s="6"/>
      <c r="V3146" s="6"/>
      <c r="W3146" s="6"/>
      <c r="X3146" s="6"/>
      <c r="Y3146" s="6"/>
      <c r="Z3146"/>
    </row>
    <row r="3147" spans="1:26">
      <c r="A3147" s="1"/>
      <c r="P3147" s="6"/>
      <c r="Q3147" s="6"/>
      <c r="R3147" s="6"/>
      <c r="T3147" s="6"/>
      <c r="U3147" s="6"/>
      <c r="V3147" s="6"/>
      <c r="W3147" s="6"/>
      <c r="X3147" s="6"/>
      <c r="Y3147" s="6"/>
      <c r="Z3147"/>
    </row>
    <row r="3148" spans="1:26">
      <c r="A3148" s="1"/>
      <c r="P3148" s="6"/>
      <c r="Q3148" s="6"/>
      <c r="R3148" s="6"/>
      <c r="T3148" s="6"/>
      <c r="U3148" s="6"/>
      <c r="V3148" s="6"/>
      <c r="W3148" s="6"/>
      <c r="X3148" s="6"/>
      <c r="Y3148" s="6"/>
      <c r="Z3148"/>
    </row>
    <row r="3149" spans="1:26">
      <c r="A3149" s="1"/>
      <c r="P3149" s="6"/>
      <c r="Q3149" s="6"/>
      <c r="R3149" s="6"/>
      <c r="T3149" s="6"/>
      <c r="U3149" s="6"/>
      <c r="V3149" s="6"/>
      <c r="W3149" s="6"/>
      <c r="X3149" s="6"/>
      <c r="Y3149" s="6"/>
      <c r="Z3149"/>
    </row>
    <row r="3150" spans="1:26">
      <c r="A3150" s="1"/>
      <c r="P3150" s="6"/>
      <c r="Q3150" s="6"/>
      <c r="R3150" s="6"/>
      <c r="T3150" s="6"/>
      <c r="U3150" s="6"/>
      <c r="V3150" s="6"/>
      <c r="W3150" s="6"/>
      <c r="X3150" s="6"/>
      <c r="Y3150" s="6"/>
      <c r="Z3150"/>
    </row>
    <row r="3151" spans="1:26">
      <c r="A3151" s="1"/>
      <c r="P3151" s="6"/>
      <c r="Q3151" s="6"/>
      <c r="R3151" s="6"/>
      <c r="T3151" s="6"/>
      <c r="U3151" s="6"/>
      <c r="V3151" s="6"/>
      <c r="W3151" s="6"/>
      <c r="X3151" s="6"/>
      <c r="Y3151" s="6"/>
      <c r="Z3151"/>
    </row>
    <row r="3152" spans="1:26">
      <c r="A3152" s="1"/>
      <c r="P3152" s="6"/>
      <c r="Q3152" s="6"/>
      <c r="R3152" s="6"/>
      <c r="T3152" s="6"/>
      <c r="U3152" s="6"/>
      <c r="V3152" s="6"/>
      <c r="W3152" s="6"/>
      <c r="X3152" s="6"/>
      <c r="Y3152" s="6"/>
      <c r="Z3152"/>
    </row>
    <row r="3153" spans="1:26">
      <c r="A3153" s="1"/>
      <c r="P3153" s="6"/>
      <c r="Q3153" s="6"/>
      <c r="R3153" s="6"/>
      <c r="T3153" s="6"/>
      <c r="U3153" s="6"/>
      <c r="V3153" s="6"/>
      <c r="W3153" s="6"/>
      <c r="X3153" s="6"/>
      <c r="Y3153" s="6"/>
      <c r="Z3153"/>
    </row>
    <row r="3154" spans="1:26">
      <c r="A3154" s="1"/>
      <c r="P3154" s="6"/>
      <c r="Q3154" s="6"/>
      <c r="R3154" s="6"/>
      <c r="T3154" s="6"/>
      <c r="U3154" s="6"/>
      <c r="V3154" s="6"/>
      <c r="W3154" s="6"/>
      <c r="X3154" s="6"/>
      <c r="Y3154" s="6"/>
      <c r="Z3154"/>
    </row>
    <row r="3155" spans="1:26">
      <c r="A3155" s="1"/>
      <c r="P3155" s="6"/>
      <c r="Q3155" s="6"/>
      <c r="R3155" s="6"/>
      <c r="T3155" s="6"/>
      <c r="U3155" s="6"/>
      <c r="V3155" s="6"/>
      <c r="W3155" s="6"/>
      <c r="X3155" s="6"/>
      <c r="Y3155" s="6"/>
      <c r="Z3155"/>
    </row>
    <row r="3156" spans="1:26">
      <c r="A3156" s="1"/>
      <c r="P3156" s="6"/>
      <c r="Q3156" s="6"/>
      <c r="R3156" s="6"/>
      <c r="T3156" s="6"/>
      <c r="U3156" s="6"/>
      <c r="V3156" s="6"/>
      <c r="W3156" s="6"/>
      <c r="X3156" s="6"/>
      <c r="Y3156" s="6"/>
      <c r="Z3156"/>
    </row>
    <row r="3157" spans="1:26">
      <c r="A3157" s="1"/>
      <c r="P3157" s="6"/>
      <c r="Q3157" s="6"/>
      <c r="R3157" s="6"/>
      <c r="T3157" s="6"/>
      <c r="U3157" s="6"/>
      <c r="V3157" s="6"/>
      <c r="W3157" s="6"/>
      <c r="X3157" s="6"/>
      <c r="Y3157" s="6"/>
      <c r="Z3157"/>
    </row>
    <row r="3158" spans="1:26">
      <c r="A3158" s="1"/>
      <c r="P3158" s="6"/>
      <c r="Q3158" s="6"/>
      <c r="R3158" s="6"/>
      <c r="T3158" s="6"/>
      <c r="U3158" s="6"/>
      <c r="V3158" s="6"/>
      <c r="W3158" s="6"/>
      <c r="X3158" s="6"/>
      <c r="Y3158" s="6"/>
      <c r="Z3158"/>
    </row>
    <row r="3159" spans="1:26">
      <c r="A3159" s="1"/>
      <c r="P3159" s="6"/>
      <c r="Q3159" s="6"/>
      <c r="R3159" s="6"/>
      <c r="T3159" s="6"/>
      <c r="U3159" s="6"/>
      <c r="V3159" s="6"/>
      <c r="W3159" s="6"/>
      <c r="X3159" s="6"/>
      <c r="Y3159" s="6"/>
      <c r="Z3159"/>
    </row>
    <row r="3160" spans="1:26">
      <c r="A3160" s="1"/>
      <c r="P3160" s="6"/>
      <c r="Q3160" s="6"/>
      <c r="R3160" s="6"/>
      <c r="T3160" s="6"/>
      <c r="U3160" s="6"/>
      <c r="V3160" s="6"/>
      <c r="W3160" s="6"/>
      <c r="X3160" s="6"/>
      <c r="Y3160" s="6"/>
      <c r="Z3160"/>
    </row>
    <row r="3161" spans="1:26">
      <c r="A3161" s="1"/>
      <c r="P3161" s="6"/>
      <c r="Q3161" s="6"/>
      <c r="R3161" s="6"/>
      <c r="T3161" s="6"/>
      <c r="U3161" s="6"/>
      <c r="V3161" s="6"/>
      <c r="W3161" s="6"/>
      <c r="X3161" s="6"/>
      <c r="Y3161" s="6"/>
      <c r="Z3161"/>
    </row>
    <row r="3162" spans="1:26">
      <c r="A3162" s="1"/>
      <c r="P3162" s="6"/>
      <c r="Q3162" s="6"/>
      <c r="R3162" s="6"/>
      <c r="T3162" s="6"/>
      <c r="U3162" s="6"/>
      <c r="V3162" s="6"/>
      <c r="W3162" s="6"/>
      <c r="X3162" s="6"/>
      <c r="Y3162" s="6"/>
      <c r="Z3162"/>
    </row>
    <row r="3163" spans="1:26">
      <c r="A3163" s="1"/>
      <c r="P3163" s="6"/>
      <c r="Q3163" s="6"/>
      <c r="R3163" s="6"/>
      <c r="T3163" s="6"/>
      <c r="U3163" s="6"/>
      <c r="V3163" s="6"/>
      <c r="W3163" s="6"/>
      <c r="X3163" s="6"/>
      <c r="Y3163" s="6"/>
      <c r="Z3163"/>
    </row>
    <row r="3164" spans="1:26">
      <c r="A3164" s="1"/>
      <c r="P3164" s="6"/>
      <c r="Q3164" s="6"/>
      <c r="R3164" s="6"/>
      <c r="T3164" s="6"/>
      <c r="U3164" s="6"/>
      <c r="V3164" s="6"/>
      <c r="W3164" s="6"/>
      <c r="X3164" s="6"/>
      <c r="Y3164" s="6"/>
      <c r="Z3164"/>
    </row>
    <row r="3165" spans="1:26">
      <c r="A3165" s="1"/>
      <c r="P3165" s="6"/>
      <c r="Q3165" s="6"/>
      <c r="R3165" s="6"/>
      <c r="T3165" s="6"/>
      <c r="U3165" s="6"/>
      <c r="V3165" s="6"/>
      <c r="W3165" s="6"/>
      <c r="X3165" s="6"/>
      <c r="Y3165" s="6"/>
      <c r="Z3165"/>
    </row>
    <row r="3166" spans="1:26">
      <c r="A3166" s="1"/>
      <c r="P3166" s="6"/>
      <c r="Q3166" s="6"/>
      <c r="R3166" s="6"/>
      <c r="T3166" s="6"/>
      <c r="U3166" s="6"/>
      <c r="V3166" s="6"/>
      <c r="W3166" s="6"/>
      <c r="X3166" s="6"/>
      <c r="Y3166" s="6"/>
      <c r="Z3166"/>
    </row>
    <row r="3167" spans="1:26">
      <c r="A3167" s="1"/>
      <c r="P3167" s="6"/>
      <c r="Q3167" s="6"/>
      <c r="R3167" s="6"/>
      <c r="T3167" s="6"/>
      <c r="U3167" s="6"/>
      <c r="V3167" s="6"/>
      <c r="W3167" s="6"/>
      <c r="X3167" s="6"/>
      <c r="Y3167" s="6"/>
      <c r="Z3167"/>
    </row>
    <row r="3168" spans="1:26">
      <c r="A3168" s="1"/>
      <c r="P3168" s="6"/>
      <c r="Q3168" s="6"/>
      <c r="R3168" s="6"/>
      <c r="T3168" s="6"/>
      <c r="U3168" s="6"/>
      <c r="V3168" s="6"/>
      <c r="W3168" s="6"/>
      <c r="X3168" s="6"/>
      <c r="Y3168" s="6"/>
      <c r="Z3168"/>
    </row>
    <row r="3169" spans="1:26">
      <c r="A3169" s="1"/>
      <c r="P3169" s="6"/>
      <c r="Q3169" s="6"/>
      <c r="R3169" s="6"/>
      <c r="T3169" s="6"/>
      <c r="U3169" s="6"/>
      <c r="V3169" s="6"/>
      <c r="W3169" s="6"/>
      <c r="X3169" s="6"/>
      <c r="Y3169" s="6"/>
      <c r="Z3169"/>
    </row>
    <row r="3170" spans="1:26">
      <c r="A3170" s="1"/>
      <c r="P3170" s="6"/>
      <c r="Q3170" s="6"/>
      <c r="R3170" s="6"/>
      <c r="T3170" s="6"/>
      <c r="U3170" s="6"/>
      <c r="V3170" s="6"/>
      <c r="W3170" s="6"/>
      <c r="X3170" s="6"/>
      <c r="Y3170" s="6"/>
      <c r="Z3170"/>
    </row>
    <row r="3171" spans="1:26">
      <c r="A3171" s="1"/>
      <c r="P3171" s="6"/>
      <c r="Q3171" s="6"/>
      <c r="R3171" s="6"/>
      <c r="T3171" s="6"/>
      <c r="U3171" s="6"/>
      <c r="V3171" s="6"/>
      <c r="W3171" s="6"/>
      <c r="X3171" s="6"/>
      <c r="Y3171" s="6"/>
      <c r="Z3171"/>
    </row>
    <row r="3172" spans="1:26">
      <c r="A3172" s="1"/>
      <c r="P3172" s="6"/>
      <c r="Q3172" s="6"/>
      <c r="R3172" s="6"/>
      <c r="T3172" s="6"/>
      <c r="U3172" s="6"/>
      <c r="V3172" s="6"/>
      <c r="W3172" s="6"/>
      <c r="X3172" s="6"/>
      <c r="Y3172" s="6"/>
      <c r="Z3172"/>
    </row>
    <row r="3173" spans="1:26">
      <c r="A3173" s="1"/>
      <c r="P3173" s="6"/>
      <c r="Q3173" s="6"/>
      <c r="R3173" s="6"/>
      <c r="T3173" s="6"/>
      <c r="U3173" s="6"/>
      <c r="V3173" s="6"/>
      <c r="W3173" s="6"/>
      <c r="X3173" s="6"/>
      <c r="Y3173" s="6"/>
      <c r="Z3173"/>
    </row>
    <row r="3174" spans="1:26">
      <c r="A3174" s="1"/>
      <c r="P3174" s="6"/>
      <c r="Q3174" s="6"/>
      <c r="R3174" s="6"/>
      <c r="T3174" s="6"/>
      <c r="U3174" s="6"/>
      <c r="V3174" s="6"/>
      <c r="W3174" s="6"/>
      <c r="X3174" s="6"/>
      <c r="Y3174" s="6"/>
      <c r="Z3174"/>
    </row>
    <row r="3175" spans="1:26">
      <c r="A3175" s="1"/>
      <c r="P3175" s="6"/>
      <c r="Q3175" s="6"/>
      <c r="R3175" s="6"/>
      <c r="T3175" s="6"/>
      <c r="U3175" s="6"/>
      <c r="V3175" s="6"/>
      <c r="W3175" s="6"/>
      <c r="X3175" s="6"/>
      <c r="Y3175" s="6"/>
      <c r="Z3175"/>
    </row>
    <row r="3176" spans="1:26">
      <c r="A3176" s="1"/>
      <c r="P3176" s="6"/>
      <c r="Q3176" s="6"/>
      <c r="R3176" s="6"/>
      <c r="T3176" s="6"/>
      <c r="U3176" s="6"/>
      <c r="V3176" s="6"/>
      <c r="W3176" s="6"/>
      <c r="X3176" s="6"/>
      <c r="Y3176" s="6"/>
      <c r="Z3176"/>
    </row>
    <row r="3177" spans="1:26">
      <c r="A3177" s="1"/>
      <c r="P3177" s="6"/>
      <c r="Q3177" s="6"/>
      <c r="R3177" s="6"/>
      <c r="T3177" s="6"/>
      <c r="U3177" s="6"/>
      <c r="V3177" s="6"/>
      <c r="W3177" s="6"/>
      <c r="X3177" s="6"/>
      <c r="Y3177" s="6"/>
      <c r="Z3177"/>
    </row>
    <row r="3178" spans="1:26">
      <c r="A3178" s="1"/>
      <c r="P3178" s="6"/>
      <c r="Q3178" s="6"/>
      <c r="R3178" s="6"/>
      <c r="T3178" s="6"/>
      <c r="U3178" s="6"/>
      <c r="V3178" s="6"/>
      <c r="W3178" s="6"/>
      <c r="X3178" s="6"/>
      <c r="Y3178" s="6"/>
      <c r="Z3178"/>
    </row>
    <row r="3179" spans="1:26">
      <c r="A3179" s="1"/>
      <c r="P3179" s="6"/>
      <c r="Q3179" s="6"/>
      <c r="R3179" s="6"/>
      <c r="T3179" s="6"/>
      <c r="U3179" s="6"/>
      <c r="V3179" s="6"/>
      <c r="W3179" s="6"/>
      <c r="X3179" s="6"/>
      <c r="Y3179" s="6"/>
      <c r="Z3179"/>
    </row>
    <row r="3180" spans="1:26">
      <c r="A3180" s="1"/>
      <c r="P3180" s="6"/>
      <c r="Q3180" s="6"/>
      <c r="R3180" s="6"/>
      <c r="T3180" s="6"/>
      <c r="U3180" s="6"/>
      <c r="V3180" s="6"/>
      <c r="W3180" s="6"/>
      <c r="X3180" s="6"/>
      <c r="Y3180" s="6"/>
      <c r="Z3180"/>
    </row>
    <row r="3181" spans="1:26">
      <c r="A3181" s="1"/>
      <c r="P3181" s="6"/>
      <c r="Q3181" s="6"/>
      <c r="R3181" s="6"/>
      <c r="T3181" s="6"/>
      <c r="U3181" s="6"/>
      <c r="V3181" s="6"/>
      <c r="W3181" s="6"/>
      <c r="X3181" s="6"/>
      <c r="Y3181" s="6"/>
      <c r="Z3181"/>
    </row>
    <row r="3182" spans="1:26">
      <c r="A3182" s="1"/>
      <c r="P3182" s="6"/>
      <c r="Q3182" s="6"/>
      <c r="R3182" s="6"/>
      <c r="T3182" s="6"/>
      <c r="U3182" s="6"/>
      <c r="V3182" s="6"/>
      <c r="W3182" s="6"/>
      <c r="X3182" s="6"/>
      <c r="Y3182" s="6"/>
      <c r="Z3182"/>
    </row>
    <row r="3183" spans="1:26">
      <c r="A3183" s="1"/>
      <c r="P3183" s="6"/>
      <c r="Q3183" s="6"/>
      <c r="R3183" s="6"/>
      <c r="T3183" s="6"/>
      <c r="U3183" s="6"/>
      <c r="V3183" s="6"/>
      <c r="W3183" s="6"/>
      <c r="X3183" s="6"/>
      <c r="Y3183" s="6"/>
      <c r="Z3183"/>
    </row>
    <row r="3184" spans="1:26">
      <c r="A3184" s="1"/>
      <c r="P3184" s="6"/>
      <c r="Q3184" s="6"/>
      <c r="R3184" s="6"/>
      <c r="T3184" s="6"/>
      <c r="U3184" s="6"/>
      <c r="V3184" s="6"/>
      <c r="W3184" s="6"/>
      <c r="X3184" s="6"/>
      <c r="Y3184" s="6"/>
      <c r="Z3184"/>
    </row>
    <row r="3185" spans="1:26">
      <c r="A3185" s="1"/>
      <c r="P3185" s="6"/>
      <c r="Q3185" s="6"/>
      <c r="R3185" s="6"/>
      <c r="T3185" s="6"/>
      <c r="U3185" s="6"/>
      <c r="V3185" s="6"/>
      <c r="W3185" s="6"/>
      <c r="X3185" s="6"/>
      <c r="Y3185" s="6"/>
      <c r="Z3185"/>
    </row>
    <row r="3186" spans="1:26">
      <c r="A3186" s="1"/>
      <c r="P3186" s="6"/>
      <c r="Q3186" s="6"/>
      <c r="R3186" s="6"/>
      <c r="T3186" s="6"/>
      <c r="U3186" s="6"/>
      <c r="V3186" s="6"/>
      <c r="W3186" s="6"/>
      <c r="X3186" s="6"/>
      <c r="Y3186" s="6"/>
      <c r="Z3186"/>
    </row>
    <row r="3187" spans="1:26">
      <c r="A3187" s="1"/>
      <c r="P3187" s="6"/>
      <c r="Q3187" s="6"/>
      <c r="R3187" s="6"/>
      <c r="T3187" s="6"/>
      <c r="U3187" s="6"/>
      <c r="V3187" s="6"/>
      <c r="W3187" s="6"/>
      <c r="X3187" s="6"/>
      <c r="Y3187" s="6"/>
      <c r="Z3187"/>
    </row>
    <row r="3188" spans="1:26">
      <c r="A3188" s="1"/>
      <c r="P3188" s="6"/>
      <c r="Q3188" s="6"/>
      <c r="R3188" s="6"/>
      <c r="T3188" s="6"/>
      <c r="U3188" s="6"/>
      <c r="V3188" s="6"/>
      <c r="W3188" s="6"/>
      <c r="X3188" s="6"/>
      <c r="Y3188" s="6"/>
      <c r="Z3188"/>
    </row>
    <row r="3189" spans="1:26">
      <c r="A3189" s="1"/>
      <c r="P3189" s="6"/>
      <c r="Q3189" s="6"/>
      <c r="R3189" s="6"/>
      <c r="T3189" s="6"/>
      <c r="U3189" s="6"/>
      <c r="V3189" s="6"/>
      <c r="W3189" s="6"/>
      <c r="X3189" s="6"/>
      <c r="Y3189" s="6"/>
      <c r="Z3189"/>
    </row>
    <row r="3190" spans="1:26">
      <c r="A3190" s="1"/>
      <c r="P3190" s="6"/>
      <c r="Q3190" s="6"/>
      <c r="R3190" s="6"/>
      <c r="T3190" s="6"/>
      <c r="U3190" s="6"/>
      <c r="V3190" s="6"/>
      <c r="W3190" s="6"/>
      <c r="X3190" s="6"/>
      <c r="Y3190" s="6"/>
      <c r="Z3190"/>
    </row>
    <row r="3191" spans="1:26">
      <c r="A3191" s="1"/>
      <c r="P3191" s="6"/>
      <c r="Q3191" s="6"/>
      <c r="R3191" s="6"/>
      <c r="T3191" s="6"/>
      <c r="U3191" s="6"/>
      <c r="V3191" s="6"/>
      <c r="W3191" s="6"/>
      <c r="X3191" s="6"/>
      <c r="Y3191" s="6"/>
      <c r="Z3191"/>
    </row>
    <row r="3192" spans="1:26">
      <c r="A3192" s="1"/>
      <c r="P3192" s="6"/>
      <c r="Q3192" s="6"/>
      <c r="R3192" s="6"/>
      <c r="T3192" s="6"/>
      <c r="U3192" s="6"/>
      <c r="V3192" s="6"/>
      <c r="W3192" s="6"/>
      <c r="X3192" s="6"/>
      <c r="Y3192" s="6"/>
      <c r="Z3192"/>
    </row>
    <row r="3193" spans="1:26">
      <c r="A3193" s="1"/>
      <c r="P3193" s="6"/>
      <c r="Q3193" s="6"/>
      <c r="R3193" s="6"/>
      <c r="T3193" s="6"/>
      <c r="U3193" s="6"/>
      <c r="V3193" s="6"/>
      <c r="W3193" s="6"/>
      <c r="X3193" s="6"/>
      <c r="Y3193" s="6"/>
      <c r="Z3193"/>
    </row>
    <row r="3194" spans="1:26">
      <c r="A3194" s="1"/>
      <c r="P3194" s="6"/>
      <c r="Q3194" s="6"/>
      <c r="R3194" s="6"/>
      <c r="T3194" s="6"/>
      <c r="U3194" s="6"/>
      <c r="V3194" s="6"/>
      <c r="W3194" s="6"/>
      <c r="X3194" s="6"/>
      <c r="Y3194" s="6"/>
      <c r="Z3194"/>
    </row>
    <row r="3195" spans="1:26">
      <c r="A3195" s="1"/>
      <c r="P3195" s="6"/>
      <c r="Q3195" s="6"/>
      <c r="R3195" s="6"/>
      <c r="T3195" s="6"/>
      <c r="U3195" s="6"/>
      <c r="V3195" s="6"/>
      <c r="W3195" s="6"/>
      <c r="X3195" s="6"/>
      <c r="Y3195" s="6"/>
      <c r="Z3195"/>
    </row>
    <row r="3196" spans="1:26">
      <c r="A3196" s="1"/>
      <c r="P3196" s="6"/>
      <c r="Q3196" s="6"/>
      <c r="R3196" s="6"/>
      <c r="T3196" s="6"/>
      <c r="U3196" s="6"/>
      <c r="V3196" s="6"/>
      <c r="W3196" s="6"/>
      <c r="X3196" s="6"/>
      <c r="Y3196" s="6"/>
      <c r="Z3196"/>
    </row>
    <row r="3197" spans="1:26">
      <c r="A3197" s="1"/>
      <c r="P3197" s="6"/>
      <c r="Q3197" s="6"/>
      <c r="R3197" s="6"/>
      <c r="T3197" s="6"/>
      <c r="U3197" s="6"/>
      <c r="V3197" s="6"/>
      <c r="W3197" s="6"/>
      <c r="X3197" s="6"/>
      <c r="Y3197" s="6"/>
      <c r="Z3197"/>
    </row>
    <row r="3198" spans="1:26">
      <c r="A3198" s="1"/>
      <c r="P3198" s="6"/>
      <c r="Q3198" s="6"/>
      <c r="R3198" s="6"/>
      <c r="T3198" s="6"/>
      <c r="U3198" s="6"/>
      <c r="V3198" s="6"/>
      <c r="W3198" s="6"/>
      <c r="X3198" s="6"/>
      <c r="Y3198" s="6"/>
      <c r="Z3198"/>
    </row>
    <row r="3199" spans="1:26">
      <c r="A3199" s="1"/>
      <c r="P3199" s="6"/>
      <c r="Q3199" s="6"/>
      <c r="R3199" s="6"/>
      <c r="T3199" s="6"/>
      <c r="U3199" s="6"/>
      <c r="V3199" s="6"/>
      <c r="W3199" s="6"/>
      <c r="X3199" s="6"/>
      <c r="Y3199" s="6"/>
      <c r="Z3199"/>
    </row>
    <row r="3200" spans="1:26">
      <c r="A3200" s="1"/>
      <c r="P3200" s="6"/>
      <c r="Q3200" s="6"/>
      <c r="R3200" s="6"/>
      <c r="T3200" s="6"/>
      <c r="U3200" s="6"/>
      <c r="V3200" s="6"/>
      <c r="W3200" s="6"/>
      <c r="X3200" s="6"/>
      <c r="Y3200" s="6"/>
      <c r="Z3200"/>
    </row>
    <row r="3201" spans="1:26">
      <c r="A3201" s="1"/>
      <c r="P3201" s="6"/>
      <c r="Q3201" s="6"/>
      <c r="R3201" s="6"/>
      <c r="T3201" s="6"/>
      <c r="U3201" s="6"/>
      <c r="V3201" s="6"/>
      <c r="W3201" s="6"/>
      <c r="X3201" s="6"/>
      <c r="Y3201" s="6"/>
      <c r="Z3201"/>
    </row>
    <row r="3202" spans="1:26">
      <c r="A3202" s="1"/>
      <c r="P3202" s="6"/>
      <c r="Q3202" s="6"/>
      <c r="R3202" s="6"/>
      <c r="T3202" s="6"/>
      <c r="U3202" s="6"/>
      <c r="V3202" s="6"/>
      <c r="W3202" s="6"/>
      <c r="X3202" s="6"/>
      <c r="Y3202" s="6"/>
      <c r="Z3202"/>
    </row>
    <row r="3203" spans="1:26">
      <c r="A3203" s="1"/>
      <c r="P3203" s="6"/>
      <c r="Q3203" s="6"/>
      <c r="R3203" s="6"/>
      <c r="T3203" s="6"/>
      <c r="U3203" s="6"/>
      <c r="V3203" s="6"/>
      <c r="W3203" s="6"/>
      <c r="X3203" s="6"/>
      <c r="Y3203" s="6"/>
      <c r="Z3203"/>
    </row>
    <row r="3204" spans="1:26">
      <c r="A3204" s="1"/>
      <c r="P3204" s="6"/>
      <c r="Q3204" s="6"/>
      <c r="R3204" s="6"/>
      <c r="T3204" s="6"/>
      <c r="U3204" s="6"/>
      <c r="V3204" s="6"/>
      <c r="W3204" s="6"/>
      <c r="X3204" s="6"/>
      <c r="Y3204" s="6"/>
      <c r="Z3204"/>
    </row>
    <row r="3205" spans="1:26">
      <c r="A3205" s="1"/>
      <c r="P3205" s="6"/>
      <c r="Q3205" s="6"/>
      <c r="R3205" s="6"/>
      <c r="T3205" s="6"/>
      <c r="U3205" s="6"/>
      <c r="V3205" s="6"/>
      <c r="W3205" s="6"/>
      <c r="X3205" s="6"/>
      <c r="Y3205" s="6"/>
      <c r="Z3205"/>
    </row>
    <row r="3206" spans="1:26">
      <c r="A3206" s="1"/>
      <c r="P3206" s="6"/>
      <c r="Q3206" s="6"/>
      <c r="R3206" s="6"/>
      <c r="T3206" s="6"/>
      <c r="U3206" s="6"/>
      <c r="V3206" s="6"/>
      <c r="W3206" s="6"/>
      <c r="X3206" s="6"/>
      <c r="Y3206" s="6"/>
      <c r="Z3206"/>
    </row>
    <row r="3207" spans="1:26">
      <c r="A3207" s="1"/>
      <c r="P3207" s="6"/>
      <c r="Q3207" s="6"/>
      <c r="R3207" s="6"/>
      <c r="T3207" s="6"/>
      <c r="U3207" s="6"/>
      <c r="V3207" s="6"/>
      <c r="W3207" s="6"/>
      <c r="X3207" s="6"/>
      <c r="Y3207" s="6"/>
      <c r="Z3207"/>
    </row>
    <row r="3208" spans="1:26">
      <c r="A3208" s="1"/>
      <c r="P3208" s="6"/>
      <c r="Q3208" s="6"/>
      <c r="R3208" s="6"/>
      <c r="T3208" s="6"/>
      <c r="U3208" s="6"/>
      <c r="V3208" s="6"/>
      <c r="W3208" s="6"/>
      <c r="X3208" s="6"/>
      <c r="Y3208" s="6"/>
      <c r="Z3208"/>
    </row>
    <row r="3209" spans="1:26">
      <c r="A3209" s="1"/>
      <c r="P3209" s="6"/>
      <c r="Q3209" s="6"/>
      <c r="R3209" s="6"/>
      <c r="T3209" s="6"/>
      <c r="U3209" s="6"/>
      <c r="V3209" s="6"/>
      <c r="W3209" s="6"/>
      <c r="X3209" s="6"/>
      <c r="Y3209" s="6"/>
      <c r="Z3209"/>
    </row>
    <row r="3210" spans="1:26">
      <c r="A3210" s="1"/>
      <c r="P3210" s="6"/>
      <c r="Q3210" s="6"/>
      <c r="R3210" s="6"/>
      <c r="T3210" s="6"/>
      <c r="U3210" s="6"/>
      <c r="V3210" s="6"/>
      <c r="W3210" s="6"/>
      <c r="X3210" s="6"/>
      <c r="Y3210" s="6"/>
      <c r="Z3210"/>
    </row>
    <row r="3211" spans="1:26">
      <c r="A3211" s="1"/>
      <c r="P3211" s="6"/>
      <c r="Q3211" s="6"/>
      <c r="R3211" s="6"/>
      <c r="T3211" s="6"/>
      <c r="U3211" s="6"/>
      <c r="V3211" s="6"/>
      <c r="W3211" s="6"/>
      <c r="X3211" s="6"/>
      <c r="Y3211" s="6"/>
      <c r="Z3211"/>
    </row>
    <row r="3212" spans="1:26">
      <c r="A3212" s="1"/>
      <c r="P3212" s="6"/>
      <c r="Q3212" s="6"/>
      <c r="R3212" s="6"/>
      <c r="T3212" s="6"/>
      <c r="U3212" s="6"/>
      <c r="V3212" s="6"/>
      <c r="W3212" s="6"/>
      <c r="X3212" s="6"/>
      <c r="Y3212" s="6"/>
      <c r="Z3212"/>
    </row>
    <row r="3213" spans="1:26">
      <c r="A3213" s="1"/>
      <c r="P3213" s="6"/>
      <c r="Q3213" s="6"/>
      <c r="R3213" s="6"/>
      <c r="T3213" s="6"/>
      <c r="U3213" s="6"/>
      <c r="V3213" s="6"/>
      <c r="W3213" s="6"/>
      <c r="X3213" s="6"/>
      <c r="Y3213" s="6"/>
      <c r="Z3213"/>
    </row>
    <row r="3214" spans="1:26">
      <c r="A3214" s="1"/>
      <c r="P3214" s="6"/>
      <c r="Q3214" s="6"/>
      <c r="R3214" s="6"/>
      <c r="T3214" s="6"/>
      <c r="U3214" s="6"/>
      <c r="V3214" s="6"/>
      <c r="W3214" s="6"/>
      <c r="X3214" s="6"/>
      <c r="Y3214" s="6"/>
      <c r="Z3214"/>
    </row>
    <row r="3215" spans="1:26">
      <c r="A3215" s="1"/>
      <c r="P3215" s="6"/>
      <c r="Q3215" s="6"/>
      <c r="R3215" s="6"/>
      <c r="T3215" s="6"/>
      <c r="U3215" s="6"/>
      <c r="V3215" s="6"/>
      <c r="W3215" s="6"/>
      <c r="X3215" s="6"/>
      <c r="Y3215" s="6"/>
      <c r="Z3215"/>
    </row>
    <row r="3216" spans="1:26">
      <c r="A3216" s="1"/>
      <c r="P3216" s="6"/>
      <c r="Q3216" s="6"/>
      <c r="R3216" s="6"/>
      <c r="T3216" s="6"/>
      <c r="U3216" s="6"/>
      <c r="V3216" s="6"/>
      <c r="W3216" s="6"/>
      <c r="X3216" s="6"/>
      <c r="Y3216" s="6"/>
      <c r="Z3216"/>
    </row>
    <row r="3217" spans="1:26">
      <c r="A3217" s="1"/>
      <c r="P3217" s="6"/>
      <c r="Q3217" s="6"/>
      <c r="R3217" s="6"/>
      <c r="T3217" s="6"/>
      <c r="U3217" s="6"/>
      <c r="V3217" s="6"/>
      <c r="W3217" s="6"/>
      <c r="X3217" s="6"/>
      <c r="Y3217" s="6"/>
      <c r="Z3217"/>
    </row>
    <row r="3218" spans="1:26">
      <c r="A3218" s="1"/>
      <c r="P3218" s="6"/>
      <c r="Q3218" s="6"/>
      <c r="R3218" s="6"/>
      <c r="T3218" s="6"/>
      <c r="U3218" s="6"/>
      <c r="V3218" s="6"/>
      <c r="W3218" s="6"/>
      <c r="X3218" s="6"/>
      <c r="Y3218" s="6"/>
      <c r="Z3218"/>
    </row>
    <row r="3219" spans="1:26">
      <c r="A3219" s="1"/>
      <c r="P3219" s="6"/>
      <c r="Q3219" s="6"/>
      <c r="R3219" s="6"/>
      <c r="T3219" s="6"/>
      <c r="U3219" s="6"/>
      <c r="V3219" s="6"/>
      <c r="W3219" s="6"/>
      <c r="X3219" s="6"/>
      <c r="Y3219" s="6"/>
      <c r="Z3219"/>
    </row>
    <row r="3220" spans="1:26">
      <c r="A3220" s="1"/>
      <c r="P3220" s="6"/>
      <c r="Q3220" s="6"/>
      <c r="R3220" s="6"/>
      <c r="T3220" s="6"/>
      <c r="U3220" s="6"/>
      <c r="V3220" s="6"/>
      <c r="W3220" s="6"/>
      <c r="X3220" s="6"/>
      <c r="Y3220" s="6"/>
      <c r="Z3220"/>
    </row>
    <row r="3221" spans="1:26">
      <c r="A3221" s="1"/>
      <c r="P3221" s="6"/>
      <c r="Q3221" s="6"/>
      <c r="R3221" s="6"/>
      <c r="T3221" s="6"/>
      <c r="U3221" s="6"/>
      <c r="V3221" s="6"/>
      <c r="W3221" s="6"/>
      <c r="X3221" s="6"/>
      <c r="Y3221" s="6"/>
      <c r="Z3221"/>
    </row>
    <row r="3222" spans="1:26">
      <c r="A3222" s="1"/>
      <c r="P3222" s="6"/>
      <c r="Q3222" s="6"/>
      <c r="R3222" s="6"/>
      <c r="T3222" s="6"/>
      <c r="U3222" s="6"/>
      <c r="V3222" s="6"/>
      <c r="W3222" s="6"/>
      <c r="X3222" s="6"/>
      <c r="Y3222" s="6"/>
      <c r="Z3222"/>
    </row>
    <row r="3223" spans="1:26">
      <c r="A3223" s="1"/>
      <c r="P3223" s="6"/>
      <c r="Q3223" s="6"/>
      <c r="R3223" s="6"/>
      <c r="T3223" s="6"/>
      <c r="U3223" s="6"/>
      <c r="V3223" s="6"/>
      <c r="W3223" s="6"/>
      <c r="X3223" s="6"/>
      <c r="Y3223" s="6"/>
      <c r="Z3223"/>
    </row>
    <row r="3224" spans="1:26">
      <c r="A3224" s="1"/>
      <c r="P3224" s="6"/>
      <c r="Q3224" s="6"/>
      <c r="R3224" s="6"/>
      <c r="T3224" s="6"/>
      <c r="U3224" s="6"/>
      <c r="V3224" s="6"/>
      <c r="W3224" s="6"/>
      <c r="X3224" s="6"/>
      <c r="Y3224" s="6"/>
      <c r="Z3224"/>
    </row>
    <row r="3225" spans="1:26">
      <c r="A3225" s="1"/>
      <c r="P3225" s="6"/>
      <c r="Q3225" s="6"/>
      <c r="R3225" s="6"/>
      <c r="T3225" s="6"/>
      <c r="U3225" s="6"/>
      <c r="V3225" s="6"/>
      <c r="W3225" s="6"/>
      <c r="X3225" s="6"/>
      <c r="Y3225" s="6"/>
      <c r="Z3225"/>
    </row>
    <row r="3226" spans="1:26">
      <c r="A3226" s="1"/>
      <c r="P3226" s="6"/>
      <c r="Q3226" s="6"/>
      <c r="R3226" s="6"/>
      <c r="T3226" s="6"/>
      <c r="U3226" s="6"/>
      <c r="V3226" s="6"/>
      <c r="W3226" s="6"/>
      <c r="X3226" s="6"/>
      <c r="Y3226" s="6"/>
      <c r="Z3226"/>
    </row>
    <row r="3227" spans="1:26">
      <c r="A3227" s="1"/>
      <c r="P3227" s="6"/>
      <c r="Q3227" s="6"/>
      <c r="R3227" s="6"/>
      <c r="T3227" s="6"/>
      <c r="U3227" s="6"/>
      <c r="V3227" s="6"/>
      <c r="W3227" s="6"/>
      <c r="X3227" s="6"/>
      <c r="Y3227" s="6"/>
      <c r="Z3227"/>
    </row>
    <row r="3228" spans="1:26">
      <c r="A3228" s="1"/>
      <c r="P3228" s="6"/>
      <c r="Q3228" s="6"/>
      <c r="R3228" s="6"/>
      <c r="T3228" s="6"/>
      <c r="U3228" s="6"/>
      <c r="V3228" s="6"/>
      <c r="W3228" s="6"/>
      <c r="X3228" s="6"/>
      <c r="Y3228" s="6"/>
      <c r="Z3228"/>
    </row>
    <row r="3229" spans="1:26">
      <c r="A3229" s="1"/>
      <c r="P3229" s="6"/>
      <c r="Q3229" s="6"/>
      <c r="R3229" s="6"/>
      <c r="T3229" s="6"/>
      <c r="U3229" s="6"/>
      <c r="V3229" s="6"/>
      <c r="W3229" s="6"/>
      <c r="X3229" s="6"/>
      <c r="Y3229" s="6"/>
      <c r="Z3229"/>
    </row>
    <row r="3230" spans="1:26">
      <c r="A3230" s="1"/>
      <c r="P3230" s="6"/>
      <c r="Q3230" s="6"/>
      <c r="R3230" s="6"/>
      <c r="T3230" s="6"/>
      <c r="U3230" s="6"/>
      <c r="V3230" s="6"/>
      <c r="W3230" s="6"/>
      <c r="X3230" s="6"/>
      <c r="Y3230" s="6"/>
      <c r="Z3230"/>
    </row>
    <row r="3231" spans="1:26">
      <c r="A3231" s="1"/>
      <c r="P3231" s="6"/>
      <c r="Q3231" s="6"/>
      <c r="R3231" s="6"/>
      <c r="T3231" s="6"/>
      <c r="U3231" s="6"/>
      <c r="V3231" s="6"/>
      <c r="W3231" s="6"/>
      <c r="X3231" s="6"/>
      <c r="Y3231" s="6"/>
      <c r="Z3231"/>
    </row>
    <row r="3232" spans="1:26">
      <c r="A3232" s="1"/>
      <c r="P3232" s="6"/>
      <c r="Q3232" s="6"/>
      <c r="R3232" s="6"/>
      <c r="T3232" s="6"/>
      <c r="U3232" s="6"/>
      <c r="V3232" s="6"/>
      <c r="W3232" s="6"/>
      <c r="X3232" s="6"/>
      <c r="Y3232" s="6"/>
      <c r="Z3232"/>
    </row>
    <row r="3233" spans="1:26">
      <c r="A3233" s="1"/>
      <c r="P3233" s="6"/>
      <c r="Q3233" s="6"/>
      <c r="R3233" s="6"/>
      <c r="T3233" s="6"/>
      <c r="U3233" s="6"/>
      <c r="V3233" s="6"/>
      <c r="W3233" s="6"/>
      <c r="X3233" s="6"/>
      <c r="Y3233" s="6"/>
      <c r="Z3233"/>
    </row>
    <row r="3234" spans="1:26">
      <c r="A3234" s="1"/>
      <c r="P3234" s="6"/>
      <c r="Q3234" s="6"/>
      <c r="R3234" s="6"/>
      <c r="T3234" s="6"/>
      <c r="U3234" s="6"/>
      <c r="V3234" s="6"/>
      <c r="W3234" s="6"/>
      <c r="X3234" s="6"/>
      <c r="Y3234" s="6"/>
      <c r="Z3234"/>
    </row>
    <row r="3235" spans="1:26">
      <c r="A3235" s="1"/>
      <c r="P3235" s="6"/>
      <c r="Q3235" s="6"/>
      <c r="R3235" s="6"/>
      <c r="T3235" s="6"/>
      <c r="U3235" s="6"/>
      <c r="V3235" s="6"/>
      <c r="W3235" s="6"/>
      <c r="X3235" s="6"/>
      <c r="Y3235" s="6"/>
      <c r="Z3235"/>
    </row>
    <row r="3236" spans="1:26">
      <c r="A3236" s="1"/>
      <c r="P3236" s="6"/>
      <c r="Q3236" s="6"/>
      <c r="R3236" s="6"/>
      <c r="T3236" s="6"/>
      <c r="U3236" s="6"/>
      <c r="V3236" s="6"/>
      <c r="W3236" s="6"/>
      <c r="X3236" s="6"/>
      <c r="Y3236" s="6"/>
      <c r="Z3236"/>
    </row>
    <row r="3237" spans="1:26">
      <c r="A3237" s="1"/>
      <c r="P3237" s="6"/>
      <c r="Q3237" s="6"/>
      <c r="R3237" s="6"/>
      <c r="T3237" s="6"/>
      <c r="U3237" s="6"/>
      <c r="V3237" s="6"/>
      <c r="W3237" s="6"/>
      <c r="X3237" s="6"/>
      <c r="Y3237" s="6"/>
      <c r="Z3237"/>
    </row>
    <row r="3238" spans="1:26">
      <c r="A3238" s="1"/>
      <c r="P3238" s="6"/>
      <c r="Q3238" s="6"/>
      <c r="R3238" s="6"/>
      <c r="T3238" s="6"/>
      <c r="U3238" s="6"/>
      <c r="V3238" s="6"/>
      <c r="W3238" s="6"/>
      <c r="X3238" s="6"/>
      <c r="Y3238" s="6"/>
      <c r="Z3238"/>
    </row>
    <row r="3239" spans="1:26">
      <c r="A3239" s="1"/>
      <c r="P3239" s="6"/>
      <c r="Q3239" s="6"/>
      <c r="R3239" s="6"/>
      <c r="T3239" s="6"/>
      <c r="U3239" s="6"/>
      <c r="V3239" s="6"/>
      <c r="W3239" s="6"/>
      <c r="X3239" s="6"/>
      <c r="Y3239" s="6"/>
      <c r="Z3239"/>
    </row>
    <row r="3240" spans="1:26">
      <c r="A3240" s="1"/>
      <c r="P3240" s="6"/>
      <c r="Q3240" s="6"/>
      <c r="R3240" s="6"/>
      <c r="T3240" s="6"/>
      <c r="U3240" s="6"/>
      <c r="V3240" s="6"/>
      <c r="W3240" s="6"/>
      <c r="X3240" s="6"/>
      <c r="Y3240" s="6"/>
      <c r="Z3240"/>
    </row>
    <row r="3241" spans="1:26">
      <c r="A3241" s="1"/>
      <c r="P3241" s="6"/>
      <c r="Q3241" s="6"/>
      <c r="R3241" s="6"/>
      <c r="T3241" s="6"/>
      <c r="U3241" s="6"/>
      <c r="V3241" s="6"/>
      <c r="W3241" s="6"/>
      <c r="X3241" s="6"/>
      <c r="Y3241" s="6"/>
      <c r="Z3241"/>
    </row>
    <row r="3242" spans="1:26">
      <c r="A3242" s="1"/>
      <c r="P3242" s="6"/>
      <c r="Q3242" s="6"/>
      <c r="R3242" s="6"/>
      <c r="T3242" s="6"/>
      <c r="U3242" s="6"/>
      <c r="V3242" s="6"/>
      <c r="W3242" s="6"/>
      <c r="X3242" s="6"/>
      <c r="Y3242" s="6"/>
      <c r="Z3242"/>
    </row>
    <row r="3243" spans="1:26">
      <c r="A3243" s="1"/>
      <c r="P3243" s="6"/>
      <c r="Q3243" s="6"/>
      <c r="R3243" s="6"/>
      <c r="T3243" s="6"/>
      <c r="U3243" s="6"/>
      <c r="V3243" s="6"/>
      <c r="W3243" s="6"/>
      <c r="X3243" s="6"/>
      <c r="Y3243" s="6"/>
      <c r="Z3243"/>
    </row>
    <row r="3244" spans="1:26">
      <c r="A3244" s="1"/>
      <c r="P3244" s="6"/>
      <c r="Q3244" s="6"/>
      <c r="R3244" s="6"/>
      <c r="T3244" s="6"/>
      <c r="U3244" s="6"/>
      <c r="V3244" s="6"/>
      <c r="W3244" s="6"/>
      <c r="X3244" s="6"/>
      <c r="Y3244" s="6"/>
      <c r="Z3244"/>
    </row>
    <row r="3245" spans="1:26">
      <c r="A3245" s="1"/>
      <c r="P3245" s="6"/>
      <c r="Q3245" s="6"/>
      <c r="R3245" s="6"/>
      <c r="T3245" s="6"/>
      <c r="U3245" s="6"/>
      <c r="V3245" s="6"/>
      <c r="W3245" s="6"/>
      <c r="X3245" s="6"/>
      <c r="Y3245" s="6"/>
      <c r="Z3245"/>
    </row>
    <row r="3246" spans="1:26">
      <c r="A3246" s="1"/>
      <c r="P3246" s="6"/>
      <c r="Q3246" s="6"/>
      <c r="R3246" s="6"/>
      <c r="T3246" s="6"/>
      <c r="U3246" s="6"/>
      <c r="V3246" s="6"/>
      <c r="W3246" s="6"/>
      <c r="X3246" s="6"/>
      <c r="Y3246" s="6"/>
      <c r="Z3246"/>
    </row>
    <row r="3247" spans="1:26">
      <c r="A3247" s="1"/>
      <c r="P3247" s="6"/>
      <c r="Q3247" s="6"/>
      <c r="R3247" s="6"/>
      <c r="T3247" s="6"/>
      <c r="U3247" s="6"/>
      <c r="V3247" s="6"/>
      <c r="W3247" s="6"/>
      <c r="X3247" s="6"/>
      <c r="Y3247" s="6"/>
      <c r="Z3247"/>
    </row>
    <row r="3248" spans="1:26">
      <c r="A3248" s="1"/>
      <c r="P3248" s="6"/>
      <c r="Q3248" s="6"/>
      <c r="R3248" s="6"/>
      <c r="T3248" s="6"/>
      <c r="U3248" s="6"/>
      <c r="V3248" s="6"/>
      <c r="W3248" s="6"/>
      <c r="X3248" s="6"/>
      <c r="Y3248" s="6"/>
      <c r="Z3248"/>
    </row>
    <row r="3249" spans="1:26">
      <c r="A3249" s="1"/>
      <c r="P3249" s="6"/>
      <c r="Q3249" s="6"/>
      <c r="R3249" s="6"/>
      <c r="T3249" s="6"/>
      <c r="U3249" s="6"/>
      <c r="V3249" s="6"/>
      <c r="W3249" s="6"/>
      <c r="X3249" s="6"/>
      <c r="Y3249" s="6"/>
      <c r="Z3249"/>
    </row>
    <row r="3250" spans="1:26">
      <c r="A3250" s="1"/>
      <c r="P3250" s="6"/>
      <c r="Q3250" s="6"/>
      <c r="R3250" s="6"/>
      <c r="T3250" s="6"/>
      <c r="U3250" s="6"/>
      <c r="V3250" s="6"/>
      <c r="W3250" s="6"/>
      <c r="X3250" s="6"/>
      <c r="Y3250" s="6"/>
      <c r="Z3250"/>
    </row>
    <row r="3251" spans="1:26">
      <c r="A3251" s="1"/>
      <c r="P3251" s="6"/>
      <c r="Q3251" s="6"/>
      <c r="R3251" s="6"/>
      <c r="T3251" s="6"/>
      <c r="U3251" s="6"/>
      <c r="V3251" s="6"/>
      <c r="W3251" s="6"/>
      <c r="X3251" s="6"/>
      <c r="Y3251" s="6"/>
      <c r="Z3251"/>
    </row>
    <row r="3252" spans="1:26">
      <c r="A3252" s="1"/>
      <c r="P3252" s="6"/>
      <c r="Q3252" s="6"/>
      <c r="R3252" s="6"/>
      <c r="T3252" s="6"/>
      <c r="U3252" s="6"/>
      <c r="V3252" s="6"/>
      <c r="W3252" s="6"/>
      <c r="X3252" s="6"/>
      <c r="Y3252" s="6"/>
      <c r="Z3252"/>
    </row>
    <row r="3253" spans="1:26">
      <c r="A3253" s="1"/>
      <c r="P3253" s="6"/>
      <c r="Q3253" s="6"/>
      <c r="R3253" s="6"/>
      <c r="T3253" s="6"/>
      <c r="U3253" s="6"/>
      <c r="V3253" s="6"/>
      <c r="W3253" s="6"/>
      <c r="X3253" s="6"/>
      <c r="Y3253" s="6"/>
      <c r="Z3253"/>
    </row>
    <row r="3254" spans="1:26">
      <c r="A3254" s="1"/>
      <c r="P3254" s="6"/>
      <c r="Q3254" s="6"/>
      <c r="R3254" s="6"/>
      <c r="T3254" s="6"/>
      <c r="U3254" s="6"/>
      <c r="V3254" s="6"/>
      <c r="W3254" s="6"/>
      <c r="X3254" s="6"/>
      <c r="Y3254" s="6"/>
      <c r="Z3254"/>
    </row>
    <row r="3255" spans="1:26">
      <c r="A3255" s="1"/>
      <c r="P3255" s="6"/>
      <c r="Q3255" s="6"/>
      <c r="R3255" s="6"/>
      <c r="T3255" s="6"/>
      <c r="U3255" s="6"/>
      <c r="V3255" s="6"/>
      <c r="W3255" s="6"/>
      <c r="X3255" s="6"/>
      <c r="Y3255" s="6"/>
      <c r="Z3255"/>
    </row>
    <row r="3256" spans="1:26">
      <c r="A3256" s="1"/>
      <c r="P3256" s="6"/>
      <c r="Q3256" s="6"/>
      <c r="R3256" s="6"/>
      <c r="T3256" s="6"/>
      <c r="U3256" s="6"/>
      <c r="V3256" s="6"/>
      <c r="W3256" s="6"/>
      <c r="X3256" s="6"/>
      <c r="Y3256" s="6"/>
      <c r="Z3256"/>
    </row>
    <row r="3257" spans="1:26">
      <c r="A3257" s="1"/>
      <c r="P3257" s="6"/>
      <c r="Q3257" s="6"/>
      <c r="R3257" s="6"/>
      <c r="T3257" s="6"/>
      <c r="U3257" s="6"/>
      <c r="V3257" s="6"/>
      <c r="W3257" s="6"/>
      <c r="X3257" s="6"/>
      <c r="Y3257" s="6"/>
      <c r="Z3257"/>
    </row>
    <row r="3258" spans="1:26">
      <c r="A3258" s="1"/>
      <c r="P3258" s="6"/>
      <c r="Q3258" s="6"/>
      <c r="R3258" s="6"/>
      <c r="T3258" s="6"/>
      <c r="U3258" s="6"/>
      <c r="V3258" s="6"/>
      <c r="W3258" s="6"/>
      <c r="X3258" s="6"/>
      <c r="Y3258" s="6"/>
      <c r="Z3258"/>
    </row>
    <row r="3259" spans="1:26">
      <c r="A3259" s="1"/>
      <c r="P3259" s="6"/>
      <c r="Q3259" s="6"/>
      <c r="R3259" s="6"/>
      <c r="T3259" s="6"/>
      <c r="U3259" s="6"/>
      <c r="V3259" s="6"/>
      <c r="W3259" s="6"/>
      <c r="X3259" s="6"/>
      <c r="Y3259" s="6"/>
      <c r="Z3259"/>
    </row>
    <row r="3260" spans="1:26">
      <c r="A3260" s="1"/>
      <c r="P3260" s="6"/>
      <c r="Q3260" s="6"/>
      <c r="R3260" s="6"/>
      <c r="T3260" s="6"/>
      <c r="U3260" s="6"/>
      <c r="V3260" s="6"/>
      <c r="W3260" s="6"/>
      <c r="X3260" s="6"/>
      <c r="Y3260" s="6"/>
      <c r="Z3260"/>
    </row>
    <row r="3261" spans="1:26">
      <c r="A3261" s="1"/>
      <c r="P3261" s="6"/>
      <c r="Q3261" s="6"/>
      <c r="R3261" s="6"/>
      <c r="T3261" s="6"/>
      <c r="U3261" s="6"/>
      <c r="V3261" s="6"/>
      <c r="W3261" s="6"/>
      <c r="X3261" s="6"/>
      <c r="Y3261" s="6"/>
      <c r="Z3261"/>
    </row>
    <row r="3262" spans="1:26">
      <c r="A3262" s="1"/>
      <c r="P3262" s="6"/>
      <c r="Q3262" s="6"/>
      <c r="R3262" s="6"/>
      <c r="T3262" s="6"/>
      <c r="U3262" s="6"/>
      <c r="V3262" s="6"/>
      <c r="W3262" s="6"/>
      <c r="X3262" s="6"/>
      <c r="Y3262" s="6"/>
      <c r="Z3262"/>
    </row>
    <row r="3263" spans="1:26">
      <c r="A3263" s="1"/>
      <c r="P3263" s="6"/>
      <c r="Q3263" s="6"/>
      <c r="R3263" s="6"/>
      <c r="T3263" s="6"/>
      <c r="U3263" s="6"/>
      <c r="V3263" s="6"/>
      <c r="W3263" s="6"/>
      <c r="X3263" s="6"/>
      <c r="Y3263" s="6"/>
      <c r="Z3263"/>
    </row>
    <row r="3264" spans="1:26">
      <c r="A3264" s="1"/>
      <c r="P3264" s="6"/>
      <c r="Q3264" s="6"/>
      <c r="R3264" s="6"/>
      <c r="T3264" s="6"/>
      <c r="U3264" s="6"/>
      <c r="V3264" s="6"/>
      <c r="W3264" s="6"/>
      <c r="X3264" s="6"/>
      <c r="Y3264" s="6"/>
      <c r="Z3264"/>
    </row>
    <row r="3265" spans="1:26">
      <c r="A3265" s="1"/>
      <c r="P3265" s="6"/>
      <c r="Q3265" s="6"/>
      <c r="R3265" s="6"/>
      <c r="T3265" s="6"/>
      <c r="U3265" s="6"/>
      <c r="V3265" s="6"/>
      <c r="W3265" s="6"/>
      <c r="X3265" s="6"/>
      <c r="Y3265" s="6"/>
      <c r="Z3265"/>
    </row>
    <row r="3266" spans="1:26">
      <c r="A3266" s="1"/>
      <c r="P3266" s="6"/>
      <c r="Q3266" s="6"/>
      <c r="R3266" s="6"/>
      <c r="T3266" s="6"/>
      <c r="U3266" s="6"/>
      <c r="V3266" s="6"/>
      <c r="W3266" s="6"/>
      <c r="X3266" s="6"/>
      <c r="Y3266" s="6"/>
      <c r="Z3266"/>
    </row>
    <row r="3267" spans="1:26">
      <c r="A3267" s="1"/>
      <c r="P3267" s="6"/>
      <c r="Q3267" s="6"/>
      <c r="R3267" s="6"/>
      <c r="T3267" s="6"/>
      <c r="U3267" s="6"/>
      <c r="V3267" s="6"/>
      <c r="W3267" s="6"/>
      <c r="X3267" s="6"/>
      <c r="Y3267" s="6"/>
      <c r="Z3267"/>
    </row>
    <row r="3268" spans="1:26">
      <c r="A3268" s="1"/>
      <c r="P3268" s="6"/>
      <c r="Q3268" s="6"/>
      <c r="R3268" s="6"/>
      <c r="T3268" s="6"/>
      <c r="U3268" s="6"/>
      <c r="V3268" s="6"/>
      <c r="W3268" s="6"/>
      <c r="X3268" s="6"/>
      <c r="Y3268" s="6"/>
      <c r="Z3268"/>
    </row>
    <row r="3269" spans="1:26">
      <c r="A3269" s="1"/>
      <c r="P3269" s="6"/>
      <c r="Q3269" s="6"/>
      <c r="R3269" s="6"/>
      <c r="T3269" s="6"/>
      <c r="U3269" s="6"/>
      <c r="V3269" s="6"/>
      <c r="W3269" s="6"/>
      <c r="X3269" s="6"/>
      <c r="Y3269" s="6"/>
      <c r="Z3269"/>
    </row>
    <row r="3270" spans="1:26">
      <c r="A3270" s="1"/>
      <c r="P3270" s="6"/>
      <c r="Q3270" s="6"/>
      <c r="R3270" s="6"/>
      <c r="T3270" s="6"/>
      <c r="U3270" s="6"/>
      <c r="V3270" s="6"/>
      <c r="W3270" s="6"/>
      <c r="X3270" s="6"/>
      <c r="Y3270" s="6"/>
      <c r="Z3270"/>
    </row>
    <row r="3271" spans="1:26">
      <c r="A3271" s="1"/>
      <c r="P3271" s="6"/>
      <c r="Q3271" s="6"/>
      <c r="R3271" s="6"/>
      <c r="T3271" s="6"/>
      <c r="U3271" s="6"/>
      <c r="V3271" s="6"/>
      <c r="W3271" s="6"/>
      <c r="X3271" s="6"/>
      <c r="Y3271" s="6"/>
      <c r="Z3271"/>
    </row>
    <row r="3272" spans="1:26">
      <c r="A3272" s="1"/>
      <c r="P3272" s="6"/>
      <c r="Q3272" s="6"/>
      <c r="R3272" s="6"/>
      <c r="T3272" s="6"/>
      <c r="U3272" s="6"/>
      <c r="V3272" s="6"/>
      <c r="W3272" s="6"/>
      <c r="X3272" s="6"/>
      <c r="Y3272" s="6"/>
      <c r="Z3272"/>
    </row>
    <row r="3273" spans="1:26">
      <c r="A3273" s="1"/>
      <c r="P3273" s="6"/>
      <c r="Q3273" s="6"/>
      <c r="R3273" s="6"/>
      <c r="T3273" s="6"/>
      <c r="U3273" s="6"/>
      <c r="V3273" s="6"/>
      <c r="W3273" s="6"/>
      <c r="X3273" s="6"/>
      <c r="Y3273" s="6"/>
      <c r="Z3273"/>
    </row>
    <row r="3274" spans="1:26">
      <c r="A3274" s="1"/>
      <c r="P3274" s="6"/>
      <c r="Q3274" s="6"/>
      <c r="R3274" s="6"/>
      <c r="T3274" s="6"/>
      <c r="U3274" s="6"/>
      <c r="V3274" s="6"/>
      <c r="W3274" s="6"/>
      <c r="X3274" s="6"/>
      <c r="Y3274" s="6"/>
      <c r="Z3274"/>
    </row>
    <row r="3275" spans="1:26">
      <c r="A3275" s="1"/>
      <c r="P3275" s="6"/>
      <c r="Q3275" s="6"/>
      <c r="R3275" s="6"/>
      <c r="T3275" s="6"/>
      <c r="U3275" s="6"/>
      <c r="V3275" s="6"/>
      <c r="W3275" s="6"/>
      <c r="X3275" s="6"/>
      <c r="Y3275" s="6"/>
      <c r="Z3275"/>
    </row>
    <row r="3276" spans="1:26">
      <c r="A3276" s="1"/>
      <c r="P3276" s="6"/>
      <c r="Q3276" s="6"/>
      <c r="R3276" s="6"/>
      <c r="T3276" s="6"/>
      <c r="U3276" s="6"/>
      <c r="V3276" s="6"/>
      <c r="W3276" s="6"/>
      <c r="X3276" s="6"/>
      <c r="Y3276" s="6"/>
      <c r="Z3276"/>
    </row>
    <row r="3277" spans="1:26">
      <c r="A3277" s="1"/>
      <c r="P3277" s="6"/>
      <c r="Q3277" s="6"/>
      <c r="R3277" s="6"/>
      <c r="T3277" s="6"/>
      <c r="U3277" s="6"/>
      <c r="V3277" s="6"/>
      <c r="W3277" s="6"/>
      <c r="X3277" s="6"/>
      <c r="Y3277" s="6"/>
      <c r="Z3277"/>
    </row>
    <row r="3278" spans="1:26">
      <c r="A3278" s="1"/>
      <c r="P3278" s="6"/>
      <c r="Q3278" s="6"/>
      <c r="R3278" s="6"/>
      <c r="T3278" s="6"/>
      <c r="U3278" s="6"/>
      <c r="V3278" s="6"/>
      <c r="W3278" s="6"/>
      <c r="X3278" s="6"/>
      <c r="Y3278" s="6"/>
      <c r="Z3278"/>
    </row>
    <row r="3279" spans="1:26">
      <c r="A3279" s="1"/>
      <c r="P3279" s="6"/>
      <c r="Q3279" s="6"/>
      <c r="R3279" s="6"/>
      <c r="T3279" s="6"/>
      <c r="U3279" s="6"/>
      <c r="V3279" s="6"/>
      <c r="W3279" s="6"/>
      <c r="X3279" s="6"/>
      <c r="Y3279" s="6"/>
      <c r="Z3279"/>
    </row>
    <row r="3280" spans="1:26">
      <c r="A3280" s="1"/>
      <c r="P3280" s="6"/>
      <c r="Q3280" s="6"/>
      <c r="R3280" s="6"/>
      <c r="T3280" s="6"/>
      <c r="U3280" s="6"/>
      <c r="V3280" s="6"/>
      <c r="W3280" s="6"/>
      <c r="X3280" s="6"/>
      <c r="Y3280" s="6"/>
      <c r="Z3280"/>
    </row>
    <row r="3281" spans="1:26">
      <c r="A3281" s="1"/>
      <c r="P3281" s="6"/>
      <c r="Q3281" s="6"/>
      <c r="R3281" s="6"/>
      <c r="T3281" s="6"/>
      <c r="U3281" s="6"/>
      <c r="V3281" s="6"/>
      <c r="W3281" s="6"/>
      <c r="X3281" s="6"/>
      <c r="Y3281" s="6"/>
      <c r="Z3281"/>
    </row>
    <row r="3282" spans="1:26">
      <c r="A3282" s="1"/>
      <c r="P3282" s="6"/>
      <c r="Q3282" s="6"/>
      <c r="R3282" s="6"/>
      <c r="T3282" s="6"/>
      <c r="U3282" s="6"/>
      <c r="V3282" s="6"/>
      <c r="W3282" s="6"/>
      <c r="X3282" s="6"/>
      <c r="Y3282" s="6"/>
      <c r="Z3282"/>
    </row>
    <row r="3283" spans="1:26">
      <c r="A3283" s="1"/>
      <c r="P3283" s="6"/>
      <c r="Q3283" s="6"/>
      <c r="R3283" s="6"/>
      <c r="T3283" s="6"/>
      <c r="U3283" s="6"/>
      <c r="V3283" s="6"/>
      <c r="W3283" s="6"/>
      <c r="X3283" s="6"/>
      <c r="Y3283" s="6"/>
      <c r="Z3283"/>
    </row>
    <row r="3284" spans="1:26">
      <c r="A3284" s="1"/>
      <c r="P3284" s="6"/>
      <c r="Q3284" s="6"/>
      <c r="R3284" s="6"/>
      <c r="T3284" s="6"/>
      <c r="U3284" s="6"/>
      <c r="V3284" s="6"/>
      <c r="W3284" s="6"/>
      <c r="X3284" s="6"/>
      <c r="Y3284" s="6"/>
      <c r="Z3284"/>
    </row>
    <row r="3285" spans="1:26">
      <c r="A3285" s="1"/>
      <c r="P3285" s="6"/>
      <c r="Q3285" s="6"/>
      <c r="R3285" s="6"/>
      <c r="T3285" s="6"/>
      <c r="U3285" s="6"/>
      <c r="V3285" s="6"/>
      <c r="W3285" s="6"/>
      <c r="X3285" s="6"/>
      <c r="Y3285" s="6"/>
      <c r="Z3285"/>
    </row>
    <row r="3286" spans="1:26">
      <c r="A3286" s="1"/>
      <c r="P3286" s="6"/>
      <c r="Q3286" s="6"/>
      <c r="R3286" s="6"/>
      <c r="T3286" s="6"/>
      <c r="U3286" s="6"/>
      <c r="V3286" s="6"/>
      <c r="W3286" s="6"/>
      <c r="X3286" s="6"/>
      <c r="Y3286" s="6"/>
      <c r="Z3286"/>
    </row>
    <row r="3287" spans="1:26">
      <c r="A3287" s="1"/>
      <c r="P3287" s="6"/>
      <c r="Q3287" s="6"/>
      <c r="R3287" s="6"/>
      <c r="T3287" s="6"/>
      <c r="U3287" s="6"/>
      <c r="V3287" s="6"/>
      <c r="W3287" s="6"/>
      <c r="X3287" s="6"/>
      <c r="Y3287" s="6"/>
      <c r="Z3287"/>
    </row>
    <row r="3288" spans="1:26">
      <c r="A3288" s="1"/>
      <c r="P3288" s="6"/>
      <c r="Q3288" s="6"/>
      <c r="R3288" s="6"/>
      <c r="T3288" s="6"/>
      <c r="U3288" s="6"/>
      <c r="V3288" s="6"/>
      <c r="W3288" s="6"/>
      <c r="X3288" s="6"/>
      <c r="Y3288" s="6"/>
      <c r="Z3288"/>
    </row>
    <row r="3289" spans="1:26">
      <c r="A3289" s="1"/>
      <c r="P3289" s="6"/>
      <c r="Q3289" s="6"/>
      <c r="R3289" s="6"/>
      <c r="T3289" s="6"/>
      <c r="U3289" s="6"/>
      <c r="V3289" s="6"/>
      <c r="W3289" s="6"/>
      <c r="X3289" s="6"/>
      <c r="Y3289" s="6"/>
      <c r="Z3289"/>
    </row>
    <row r="3290" spans="1:26">
      <c r="A3290" s="1"/>
      <c r="P3290" s="6"/>
      <c r="Q3290" s="6"/>
      <c r="R3290" s="6"/>
      <c r="T3290" s="6"/>
      <c r="U3290" s="6"/>
      <c r="V3290" s="6"/>
      <c r="W3290" s="6"/>
      <c r="X3290" s="6"/>
      <c r="Y3290" s="6"/>
      <c r="Z3290"/>
    </row>
    <row r="3291" spans="1:26">
      <c r="A3291" s="1"/>
      <c r="P3291" s="6"/>
      <c r="Q3291" s="6"/>
      <c r="R3291" s="6"/>
      <c r="T3291" s="6"/>
      <c r="U3291" s="6"/>
      <c r="V3291" s="6"/>
      <c r="W3291" s="6"/>
      <c r="X3291" s="6"/>
      <c r="Y3291" s="6"/>
      <c r="Z3291"/>
    </row>
    <row r="3292" spans="1:26">
      <c r="A3292" s="1"/>
      <c r="P3292" s="6"/>
      <c r="Q3292" s="6"/>
      <c r="R3292" s="6"/>
      <c r="T3292" s="6"/>
      <c r="U3292" s="6"/>
      <c r="V3292" s="6"/>
      <c r="W3292" s="6"/>
      <c r="X3292" s="6"/>
      <c r="Y3292" s="6"/>
      <c r="Z3292"/>
    </row>
    <row r="3293" spans="1:26">
      <c r="A3293" s="1"/>
      <c r="P3293" s="6"/>
      <c r="Q3293" s="6"/>
      <c r="R3293" s="6"/>
      <c r="T3293" s="6"/>
      <c r="U3293" s="6"/>
      <c r="V3293" s="6"/>
      <c r="W3293" s="6"/>
      <c r="X3293" s="6"/>
      <c r="Y3293" s="6"/>
      <c r="Z3293"/>
    </row>
    <row r="3294" spans="1:26">
      <c r="A3294" s="1"/>
      <c r="P3294" s="6"/>
      <c r="Q3294" s="6"/>
      <c r="R3294" s="6"/>
      <c r="T3294" s="6"/>
      <c r="U3294" s="6"/>
      <c r="V3294" s="6"/>
      <c r="W3294" s="6"/>
      <c r="X3294" s="6"/>
      <c r="Y3294" s="6"/>
      <c r="Z3294"/>
    </row>
    <row r="3295" spans="1:26">
      <c r="A3295" s="1"/>
      <c r="P3295" s="6"/>
      <c r="Q3295" s="6"/>
      <c r="R3295" s="6"/>
      <c r="T3295" s="6"/>
      <c r="U3295" s="6"/>
      <c r="V3295" s="6"/>
      <c r="W3295" s="6"/>
      <c r="X3295" s="6"/>
      <c r="Y3295" s="6"/>
      <c r="Z3295"/>
    </row>
    <row r="3296" spans="1:26">
      <c r="A3296" s="1"/>
      <c r="P3296" s="6"/>
      <c r="Q3296" s="6"/>
      <c r="R3296" s="6"/>
      <c r="T3296" s="6"/>
      <c r="U3296" s="6"/>
      <c r="V3296" s="6"/>
      <c r="W3296" s="6"/>
      <c r="X3296" s="6"/>
      <c r="Y3296" s="6"/>
      <c r="Z3296"/>
    </row>
    <row r="3297" spans="1:26">
      <c r="A3297" s="1"/>
      <c r="P3297" s="6"/>
      <c r="Q3297" s="6"/>
      <c r="R3297" s="6"/>
      <c r="T3297" s="6"/>
      <c r="U3297" s="6"/>
      <c r="V3297" s="6"/>
      <c r="W3297" s="6"/>
      <c r="X3297" s="6"/>
      <c r="Y3297" s="6"/>
      <c r="Z3297"/>
    </row>
    <row r="3298" spans="1:26">
      <c r="A3298" s="1"/>
      <c r="P3298" s="6"/>
      <c r="Q3298" s="6"/>
      <c r="R3298" s="6"/>
      <c r="T3298" s="6"/>
      <c r="U3298" s="6"/>
      <c r="V3298" s="6"/>
      <c r="W3298" s="6"/>
      <c r="X3298" s="6"/>
      <c r="Y3298" s="6"/>
      <c r="Z3298"/>
    </row>
    <row r="3299" spans="1:26">
      <c r="A3299" s="1"/>
      <c r="P3299" s="6"/>
      <c r="Q3299" s="6"/>
      <c r="R3299" s="6"/>
      <c r="T3299" s="6"/>
      <c r="U3299" s="6"/>
      <c r="V3299" s="6"/>
      <c r="W3299" s="6"/>
      <c r="X3299" s="6"/>
      <c r="Y3299" s="6"/>
      <c r="Z3299"/>
    </row>
    <row r="3300" spans="1:26">
      <c r="A3300" s="1"/>
      <c r="P3300" s="6"/>
      <c r="Q3300" s="6"/>
      <c r="R3300" s="6"/>
      <c r="T3300" s="6"/>
      <c r="U3300" s="6"/>
      <c r="V3300" s="6"/>
      <c r="W3300" s="6"/>
      <c r="X3300" s="6"/>
      <c r="Y3300" s="6"/>
      <c r="Z3300"/>
    </row>
    <row r="3301" spans="1:26">
      <c r="A3301" s="1"/>
      <c r="P3301" s="6"/>
      <c r="Q3301" s="6"/>
      <c r="R3301" s="6"/>
      <c r="T3301" s="6"/>
      <c r="U3301" s="6"/>
      <c r="V3301" s="6"/>
      <c r="W3301" s="6"/>
      <c r="X3301" s="6"/>
      <c r="Y3301" s="6"/>
      <c r="Z3301"/>
    </row>
    <row r="3302" spans="1:26">
      <c r="A3302" s="1"/>
      <c r="P3302" s="6"/>
      <c r="Q3302" s="6"/>
      <c r="R3302" s="6"/>
      <c r="T3302" s="6"/>
      <c r="U3302" s="6"/>
      <c r="V3302" s="6"/>
      <c r="W3302" s="6"/>
      <c r="X3302" s="6"/>
      <c r="Y3302" s="6"/>
      <c r="Z3302"/>
    </row>
    <row r="3303" spans="1:26">
      <c r="A3303" s="1"/>
      <c r="P3303" s="6"/>
      <c r="Q3303" s="6"/>
      <c r="R3303" s="6"/>
      <c r="T3303" s="6"/>
      <c r="U3303" s="6"/>
      <c r="V3303" s="6"/>
      <c r="W3303" s="6"/>
      <c r="X3303" s="6"/>
      <c r="Y3303" s="6"/>
      <c r="Z3303"/>
    </row>
    <row r="3304" spans="1:26">
      <c r="A3304" s="1"/>
      <c r="P3304" s="6"/>
      <c r="Q3304" s="6"/>
      <c r="R3304" s="6"/>
      <c r="T3304" s="6"/>
      <c r="U3304" s="6"/>
      <c r="V3304" s="6"/>
      <c r="W3304" s="6"/>
      <c r="X3304" s="6"/>
      <c r="Y3304" s="6"/>
      <c r="Z3304"/>
    </row>
    <row r="3305" spans="1:26">
      <c r="A3305" s="1"/>
      <c r="P3305" s="6"/>
      <c r="Q3305" s="6"/>
      <c r="R3305" s="6"/>
      <c r="T3305" s="6"/>
      <c r="U3305" s="6"/>
      <c r="V3305" s="6"/>
      <c r="W3305" s="6"/>
      <c r="X3305" s="6"/>
      <c r="Y3305" s="6"/>
      <c r="Z3305"/>
    </row>
    <row r="3306" spans="1:26">
      <c r="A3306" s="1"/>
      <c r="P3306" s="6"/>
      <c r="Q3306" s="6"/>
      <c r="R3306" s="6"/>
      <c r="T3306" s="6"/>
      <c r="U3306" s="6"/>
      <c r="V3306" s="6"/>
      <c r="W3306" s="6"/>
      <c r="X3306" s="6"/>
      <c r="Y3306" s="6"/>
      <c r="Z3306"/>
    </row>
    <row r="3307" spans="1:26">
      <c r="A3307" s="1"/>
      <c r="P3307" s="6"/>
      <c r="Q3307" s="6"/>
      <c r="R3307" s="6"/>
      <c r="T3307" s="6"/>
      <c r="U3307" s="6"/>
      <c r="V3307" s="6"/>
      <c r="W3307" s="6"/>
      <c r="X3307" s="6"/>
      <c r="Y3307" s="6"/>
      <c r="Z3307"/>
    </row>
    <row r="3308" spans="1:26">
      <c r="A3308" s="1"/>
      <c r="P3308" s="6"/>
      <c r="Q3308" s="6"/>
      <c r="R3308" s="6"/>
      <c r="T3308" s="6"/>
      <c r="U3308" s="6"/>
      <c r="V3308" s="6"/>
      <c r="W3308" s="6"/>
      <c r="X3308" s="6"/>
      <c r="Y3308" s="6"/>
      <c r="Z3308"/>
    </row>
    <row r="3309" spans="1:26">
      <c r="A3309" s="1"/>
      <c r="P3309" s="6"/>
      <c r="Q3309" s="6"/>
      <c r="R3309" s="6"/>
      <c r="T3309" s="6"/>
      <c r="U3309" s="6"/>
      <c r="V3309" s="6"/>
      <c r="W3309" s="6"/>
      <c r="X3309" s="6"/>
      <c r="Y3309" s="6"/>
      <c r="Z3309"/>
    </row>
    <row r="3310" spans="1:26">
      <c r="A3310" s="1"/>
      <c r="P3310" s="6"/>
      <c r="Q3310" s="6"/>
      <c r="R3310" s="6"/>
      <c r="T3310" s="6"/>
      <c r="U3310" s="6"/>
      <c r="V3310" s="6"/>
      <c r="W3310" s="6"/>
      <c r="X3310" s="6"/>
      <c r="Y3310" s="6"/>
      <c r="Z3310"/>
    </row>
    <row r="3311" spans="1:26">
      <c r="A3311" s="1"/>
      <c r="P3311" s="6"/>
      <c r="Q3311" s="6"/>
      <c r="R3311" s="6"/>
      <c r="T3311" s="6"/>
      <c r="U3311" s="6"/>
      <c r="V3311" s="6"/>
      <c r="W3311" s="6"/>
      <c r="X3311" s="6"/>
      <c r="Y3311" s="6"/>
      <c r="Z3311"/>
    </row>
    <row r="3312" spans="1:26">
      <c r="A3312" s="1"/>
      <c r="P3312" s="6"/>
      <c r="Q3312" s="6"/>
      <c r="R3312" s="6"/>
      <c r="T3312" s="6"/>
      <c r="U3312" s="6"/>
      <c r="V3312" s="6"/>
      <c r="W3312" s="6"/>
      <c r="X3312" s="6"/>
      <c r="Y3312" s="6"/>
      <c r="Z3312"/>
    </row>
    <row r="3313" spans="1:26">
      <c r="A3313" s="1"/>
      <c r="P3313" s="6"/>
      <c r="Q3313" s="6"/>
      <c r="R3313" s="6"/>
      <c r="T3313" s="6"/>
      <c r="U3313" s="6"/>
      <c r="V3313" s="6"/>
      <c r="W3313" s="6"/>
      <c r="X3313" s="6"/>
      <c r="Y3313" s="6"/>
      <c r="Z3313"/>
    </row>
    <row r="3314" spans="1:26">
      <c r="A3314" s="1"/>
      <c r="P3314" s="6"/>
      <c r="Q3314" s="6"/>
      <c r="R3314" s="6"/>
      <c r="T3314" s="6"/>
      <c r="U3314" s="6"/>
      <c r="V3314" s="6"/>
      <c r="W3314" s="6"/>
      <c r="X3314" s="6"/>
      <c r="Y3314" s="6"/>
      <c r="Z3314"/>
    </row>
    <row r="3315" spans="1:26">
      <c r="A3315" s="1"/>
      <c r="P3315" s="6"/>
      <c r="Q3315" s="6"/>
      <c r="R3315" s="6"/>
      <c r="T3315" s="6"/>
      <c r="U3315" s="6"/>
      <c r="V3315" s="6"/>
      <c r="W3315" s="6"/>
      <c r="X3315" s="6"/>
      <c r="Y3315" s="6"/>
      <c r="Z3315"/>
    </row>
    <row r="3316" spans="1:26">
      <c r="A3316" s="1"/>
      <c r="P3316" s="6"/>
      <c r="Q3316" s="6"/>
      <c r="R3316" s="6"/>
      <c r="T3316" s="6"/>
      <c r="U3316" s="6"/>
      <c r="V3316" s="6"/>
      <c r="W3316" s="6"/>
      <c r="X3316" s="6"/>
      <c r="Y3316" s="6"/>
      <c r="Z3316"/>
    </row>
    <row r="3317" spans="1:26">
      <c r="A3317" s="1"/>
      <c r="P3317" s="6"/>
      <c r="Q3317" s="6"/>
      <c r="R3317" s="6"/>
      <c r="T3317" s="6"/>
      <c r="U3317" s="6"/>
      <c r="V3317" s="6"/>
      <c r="W3317" s="6"/>
      <c r="X3317" s="6"/>
      <c r="Y3317" s="6"/>
      <c r="Z3317"/>
    </row>
    <row r="3318" spans="1:26">
      <c r="A3318" s="1"/>
      <c r="P3318" s="6"/>
      <c r="Q3318" s="6"/>
      <c r="R3318" s="6"/>
      <c r="T3318" s="6"/>
      <c r="U3318" s="6"/>
      <c r="V3318" s="6"/>
      <c r="W3318" s="6"/>
      <c r="X3318" s="6"/>
      <c r="Y3318" s="6"/>
      <c r="Z3318"/>
    </row>
    <row r="3319" spans="1:26">
      <c r="A3319" s="1"/>
      <c r="P3319" s="6"/>
      <c r="Q3319" s="6"/>
      <c r="R3319" s="6"/>
      <c r="T3319" s="6"/>
      <c r="U3319" s="6"/>
      <c r="V3319" s="6"/>
      <c r="W3319" s="6"/>
      <c r="X3319" s="6"/>
      <c r="Y3319" s="6"/>
      <c r="Z3319"/>
    </row>
    <row r="3320" spans="1:26">
      <c r="A3320" s="1"/>
      <c r="P3320" s="6"/>
      <c r="Q3320" s="6"/>
      <c r="R3320" s="6"/>
      <c r="T3320" s="6"/>
      <c r="U3320" s="6"/>
      <c r="V3320" s="6"/>
      <c r="W3320" s="6"/>
      <c r="X3320" s="6"/>
      <c r="Y3320" s="6"/>
      <c r="Z3320"/>
    </row>
    <row r="3321" spans="1:26">
      <c r="A3321" s="1"/>
      <c r="P3321" s="6"/>
      <c r="Q3321" s="6"/>
      <c r="R3321" s="6"/>
      <c r="T3321" s="6"/>
      <c r="U3321" s="6"/>
      <c r="V3321" s="6"/>
      <c r="W3321" s="6"/>
      <c r="X3321" s="6"/>
      <c r="Y3321" s="6"/>
      <c r="Z3321"/>
    </row>
    <row r="3322" spans="1:26">
      <c r="A3322" s="1"/>
      <c r="P3322" s="6"/>
      <c r="Q3322" s="6"/>
      <c r="R3322" s="6"/>
      <c r="T3322" s="6"/>
      <c r="U3322" s="6"/>
      <c r="V3322" s="6"/>
      <c r="W3322" s="6"/>
      <c r="X3322" s="6"/>
      <c r="Y3322" s="6"/>
      <c r="Z3322"/>
    </row>
    <row r="3323" spans="1:26">
      <c r="A3323" s="1"/>
      <c r="P3323" s="6"/>
      <c r="Q3323" s="6"/>
      <c r="R3323" s="6"/>
      <c r="T3323" s="6"/>
      <c r="U3323" s="6"/>
      <c r="V3323" s="6"/>
      <c r="W3323" s="6"/>
      <c r="X3323" s="6"/>
      <c r="Y3323" s="6"/>
      <c r="Z3323"/>
    </row>
    <row r="3324" spans="1:26">
      <c r="A3324" s="1"/>
      <c r="P3324" s="6"/>
      <c r="Q3324" s="6"/>
      <c r="R3324" s="6"/>
      <c r="T3324" s="6"/>
      <c r="U3324" s="6"/>
      <c r="V3324" s="6"/>
      <c r="W3324" s="6"/>
      <c r="X3324" s="6"/>
      <c r="Y3324" s="6"/>
      <c r="Z3324"/>
    </row>
    <row r="3325" spans="1:26">
      <c r="A3325" s="1"/>
      <c r="P3325" s="6"/>
      <c r="Q3325" s="6"/>
      <c r="R3325" s="6"/>
      <c r="T3325" s="6"/>
      <c r="U3325" s="6"/>
      <c r="V3325" s="6"/>
      <c r="W3325" s="6"/>
      <c r="X3325" s="6"/>
      <c r="Y3325" s="6"/>
      <c r="Z3325"/>
    </row>
    <row r="3326" spans="1:26">
      <c r="A3326" s="1"/>
      <c r="P3326" s="6"/>
      <c r="Q3326" s="6"/>
      <c r="R3326" s="6"/>
      <c r="T3326" s="6"/>
      <c r="U3326" s="6"/>
      <c r="V3326" s="6"/>
      <c r="W3326" s="6"/>
      <c r="X3326" s="6"/>
      <c r="Y3326" s="6"/>
      <c r="Z3326"/>
    </row>
    <row r="3327" spans="1:26">
      <c r="A3327" s="1"/>
      <c r="P3327" s="6"/>
      <c r="Q3327" s="6"/>
      <c r="R3327" s="6"/>
      <c r="T3327" s="6"/>
      <c r="U3327" s="6"/>
      <c r="V3327" s="6"/>
      <c r="W3327" s="6"/>
      <c r="X3327" s="6"/>
      <c r="Y3327" s="6"/>
      <c r="Z3327"/>
    </row>
    <row r="3328" spans="1:26">
      <c r="A3328" s="1"/>
      <c r="P3328" s="6"/>
      <c r="Q3328" s="6"/>
      <c r="R3328" s="6"/>
      <c r="T3328" s="6"/>
      <c r="U3328" s="6"/>
      <c r="V3328" s="6"/>
      <c r="W3328" s="6"/>
      <c r="X3328" s="6"/>
      <c r="Y3328" s="6"/>
      <c r="Z3328"/>
    </row>
    <row r="3329" spans="1:26">
      <c r="A3329" s="1"/>
      <c r="P3329" s="6"/>
      <c r="Q3329" s="6"/>
      <c r="R3329" s="6"/>
      <c r="T3329" s="6"/>
      <c r="U3329" s="6"/>
      <c r="V3329" s="6"/>
      <c r="W3329" s="6"/>
      <c r="X3329" s="6"/>
      <c r="Y3329" s="6"/>
      <c r="Z3329"/>
    </row>
    <row r="3330" spans="1:26">
      <c r="A3330" s="1"/>
      <c r="P3330" s="6"/>
      <c r="Q3330" s="6"/>
      <c r="R3330" s="6"/>
      <c r="T3330" s="6"/>
      <c r="U3330" s="6"/>
      <c r="V3330" s="6"/>
      <c r="W3330" s="6"/>
      <c r="X3330" s="6"/>
      <c r="Y3330" s="6"/>
      <c r="Z3330"/>
    </row>
    <row r="3331" spans="1:26">
      <c r="A3331" s="1"/>
      <c r="P3331" s="6"/>
      <c r="Q3331" s="6"/>
      <c r="R3331" s="6"/>
      <c r="T3331" s="6"/>
      <c r="U3331" s="6"/>
      <c r="V3331" s="6"/>
      <c r="W3331" s="6"/>
      <c r="X3331" s="6"/>
      <c r="Y3331" s="6"/>
      <c r="Z3331"/>
    </row>
    <row r="3332" spans="1:26">
      <c r="A3332" s="1"/>
      <c r="P3332" s="6"/>
      <c r="Q3332" s="6"/>
      <c r="R3332" s="6"/>
      <c r="T3332" s="6"/>
      <c r="U3332" s="6"/>
      <c r="V3332" s="6"/>
      <c r="W3332" s="6"/>
      <c r="X3332" s="6"/>
      <c r="Y3332" s="6"/>
      <c r="Z3332"/>
    </row>
    <row r="3333" spans="1:26">
      <c r="A3333" s="1"/>
      <c r="P3333" s="6"/>
      <c r="Q3333" s="6"/>
      <c r="R3333" s="6"/>
      <c r="T3333" s="6"/>
      <c r="U3333" s="6"/>
      <c r="V3333" s="6"/>
      <c r="W3333" s="6"/>
      <c r="X3333" s="6"/>
      <c r="Y3333" s="6"/>
      <c r="Z3333"/>
    </row>
    <row r="3334" spans="1:26">
      <c r="A3334" s="1"/>
      <c r="P3334" s="6"/>
      <c r="Q3334" s="6"/>
      <c r="R3334" s="6"/>
      <c r="T3334" s="6"/>
      <c r="U3334" s="6"/>
      <c r="V3334" s="6"/>
      <c r="W3334" s="6"/>
      <c r="X3334" s="6"/>
      <c r="Y3334" s="6"/>
      <c r="Z3334"/>
    </row>
    <row r="3335" spans="1:26">
      <c r="A3335" s="1"/>
      <c r="P3335" s="6"/>
      <c r="Q3335" s="6"/>
      <c r="R3335" s="6"/>
      <c r="T3335" s="6"/>
      <c r="U3335" s="6"/>
      <c r="V3335" s="6"/>
      <c r="W3335" s="6"/>
      <c r="X3335" s="6"/>
      <c r="Y3335" s="6"/>
      <c r="Z3335"/>
    </row>
    <row r="3336" spans="1:26">
      <c r="A3336" s="1"/>
      <c r="P3336" s="6"/>
      <c r="Q3336" s="6"/>
      <c r="R3336" s="6"/>
      <c r="T3336" s="6"/>
      <c r="U3336" s="6"/>
      <c r="V3336" s="6"/>
      <c r="W3336" s="6"/>
      <c r="X3336" s="6"/>
      <c r="Y3336" s="6"/>
      <c r="Z3336"/>
    </row>
    <row r="3337" spans="1:26">
      <c r="A3337" s="1"/>
      <c r="P3337" s="6"/>
      <c r="Q3337" s="6"/>
      <c r="R3337" s="6"/>
      <c r="T3337" s="6"/>
      <c r="U3337" s="6"/>
      <c r="V3337" s="6"/>
      <c r="W3337" s="6"/>
      <c r="X3337" s="6"/>
      <c r="Y3337" s="6"/>
      <c r="Z3337"/>
    </row>
    <row r="3338" spans="1:26">
      <c r="A3338" s="1"/>
      <c r="P3338" s="6"/>
      <c r="Q3338" s="6"/>
      <c r="R3338" s="6"/>
      <c r="T3338" s="6"/>
      <c r="U3338" s="6"/>
      <c r="V3338" s="6"/>
      <c r="W3338" s="6"/>
      <c r="X3338" s="6"/>
      <c r="Y3338" s="6"/>
      <c r="Z3338"/>
    </row>
    <row r="3339" spans="1:26">
      <c r="A3339" s="1"/>
      <c r="P3339" s="6"/>
      <c r="Q3339" s="6"/>
      <c r="R3339" s="6"/>
      <c r="T3339" s="6"/>
      <c r="U3339" s="6"/>
      <c r="V3339" s="6"/>
      <c r="W3339" s="6"/>
      <c r="X3339" s="6"/>
      <c r="Y3339" s="6"/>
      <c r="Z3339"/>
    </row>
    <row r="3340" spans="1:26">
      <c r="A3340" s="1"/>
      <c r="P3340" s="6"/>
      <c r="Q3340" s="6"/>
      <c r="R3340" s="6"/>
      <c r="T3340" s="6"/>
      <c r="U3340" s="6"/>
      <c r="V3340" s="6"/>
      <c r="W3340" s="6"/>
      <c r="X3340" s="6"/>
      <c r="Y3340" s="6"/>
      <c r="Z3340"/>
    </row>
    <row r="3341" spans="1:26">
      <c r="A3341" s="1"/>
      <c r="P3341" s="6"/>
      <c r="Q3341" s="6"/>
      <c r="R3341" s="6"/>
      <c r="T3341" s="6"/>
      <c r="U3341" s="6"/>
      <c r="V3341" s="6"/>
      <c r="W3341" s="6"/>
      <c r="X3341" s="6"/>
      <c r="Y3341" s="6"/>
      <c r="Z3341"/>
    </row>
    <row r="3342" spans="1:26">
      <c r="A3342" s="1"/>
      <c r="P3342" s="6"/>
      <c r="Q3342" s="6"/>
      <c r="R3342" s="6"/>
      <c r="T3342" s="6"/>
      <c r="U3342" s="6"/>
      <c r="V3342" s="6"/>
      <c r="W3342" s="6"/>
      <c r="X3342" s="6"/>
      <c r="Y3342" s="6"/>
      <c r="Z3342"/>
    </row>
    <row r="3343" spans="1:26">
      <c r="A3343" s="1"/>
      <c r="P3343" s="6"/>
      <c r="Q3343" s="6"/>
      <c r="R3343" s="6"/>
      <c r="T3343" s="6"/>
      <c r="U3343" s="6"/>
      <c r="V3343" s="6"/>
      <c r="W3343" s="6"/>
      <c r="X3343" s="6"/>
      <c r="Y3343" s="6"/>
      <c r="Z3343"/>
    </row>
    <row r="3344" spans="1:26">
      <c r="A3344" s="1"/>
      <c r="P3344" s="6"/>
      <c r="Q3344" s="6"/>
      <c r="R3344" s="6"/>
      <c r="T3344" s="6"/>
      <c r="U3344" s="6"/>
      <c r="V3344" s="6"/>
      <c r="W3344" s="6"/>
      <c r="X3344" s="6"/>
      <c r="Y3344" s="6"/>
      <c r="Z3344"/>
    </row>
    <row r="3345" spans="1:26">
      <c r="A3345" s="1"/>
      <c r="P3345" s="6"/>
      <c r="Q3345" s="6"/>
      <c r="R3345" s="6"/>
      <c r="T3345" s="6"/>
      <c r="U3345" s="6"/>
      <c r="V3345" s="6"/>
      <c r="W3345" s="6"/>
      <c r="X3345" s="6"/>
      <c r="Y3345" s="6"/>
      <c r="Z3345"/>
    </row>
    <row r="3346" spans="1:26">
      <c r="A3346" s="1"/>
      <c r="P3346" s="6"/>
      <c r="Q3346" s="6"/>
      <c r="R3346" s="6"/>
      <c r="T3346" s="6"/>
      <c r="U3346" s="6"/>
      <c r="V3346" s="6"/>
      <c r="W3346" s="6"/>
      <c r="X3346" s="6"/>
      <c r="Y3346" s="6"/>
      <c r="Z3346"/>
    </row>
    <row r="3347" spans="1:26">
      <c r="A3347" s="1"/>
      <c r="P3347" s="6"/>
      <c r="Q3347" s="6"/>
      <c r="R3347" s="6"/>
      <c r="T3347" s="6"/>
      <c r="U3347" s="6"/>
      <c r="V3347" s="6"/>
      <c r="W3347" s="6"/>
      <c r="X3347" s="6"/>
      <c r="Y3347" s="6"/>
      <c r="Z3347"/>
    </row>
    <row r="3348" spans="1:26">
      <c r="A3348" s="1"/>
      <c r="P3348" s="6"/>
      <c r="Q3348" s="6"/>
      <c r="R3348" s="6"/>
      <c r="T3348" s="6"/>
      <c r="U3348" s="6"/>
      <c r="V3348" s="6"/>
      <c r="W3348" s="6"/>
      <c r="X3348" s="6"/>
      <c r="Y3348" s="6"/>
      <c r="Z3348"/>
    </row>
    <row r="3349" spans="1:26">
      <c r="A3349" s="1"/>
      <c r="P3349" s="6"/>
      <c r="Q3349" s="6"/>
      <c r="R3349" s="6"/>
      <c r="T3349" s="6"/>
      <c r="U3349" s="6"/>
      <c r="V3349" s="6"/>
      <c r="W3349" s="6"/>
      <c r="X3349" s="6"/>
      <c r="Y3349" s="6"/>
      <c r="Z3349"/>
    </row>
    <row r="3350" spans="1:26">
      <c r="A3350" s="1"/>
      <c r="P3350" s="6"/>
      <c r="Q3350" s="6"/>
      <c r="R3350" s="6"/>
      <c r="T3350" s="6"/>
      <c r="U3350" s="6"/>
      <c r="V3350" s="6"/>
      <c r="W3350" s="6"/>
      <c r="X3350" s="6"/>
      <c r="Y3350" s="6"/>
      <c r="Z3350"/>
    </row>
    <row r="3351" spans="1:26">
      <c r="A3351" s="1"/>
      <c r="P3351" s="6"/>
      <c r="Q3351" s="6"/>
      <c r="R3351" s="6"/>
      <c r="T3351" s="6"/>
      <c r="U3351" s="6"/>
      <c r="V3351" s="6"/>
      <c r="W3351" s="6"/>
      <c r="X3351" s="6"/>
      <c r="Y3351" s="6"/>
      <c r="Z3351"/>
    </row>
    <row r="3352" spans="1:26">
      <c r="A3352" s="1"/>
      <c r="P3352" s="6"/>
      <c r="Q3352" s="6"/>
      <c r="R3352" s="6"/>
      <c r="T3352" s="6"/>
      <c r="U3352" s="6"/>
      <c r="V3352" s="6"/>
      <c r="W3352" s="6"/>
      <c r="X3352" s="6"/>
      <c r="Y3352" s="6"/>
      <c r="Z3352"/>
    </row>
    <row r="3353" spans="1:26">
      <c r="A3353" s="1"/>
      <c r="P3353" s="6"/>
      <c r="Q3353" s="6"/>
      <c r="R3353" s="6"/>
      <c r="T3353" s="6"/>
      <c r="U3353" s="6"/>
      <c r="V3353" s="6"/>
      <c r="W3353" s="6"/>
      <c r="X3353" s="6"/>
      <c r="Y3353" s="6"/>
      <c r="Z3353"/>
    </row>
    <row r="3354" spans="1:26">
      <c r="A3354" s="1"/>
      <c r="P3354" s="6"/>
      <c r="Q3354" s="6"/>
      <c r="R3354" s="6"/>
      <c r="T3354" s="6"/>
      <c r="U3354" s="6"/>
      <c r="V3354" s="6"/>
      <c r="W3354" s="6"/>
      <c r="X3354" s="6"/>
      <c r="Y3354" s="6"/>
      <c r="Z3354"/>
    </row>
    <row r="3355" spans="1:26">
      <c r="A3355" s="1"/>
      <c r="P3355" s="6"/>
      <c r="Q3355" s="6"/>
      <c r="R3355" s="6"/>
      <c r="T3355" s="6"/>
      <c r="U3355" s="6"/>
      <c r="V3355" s="6"/>
      <c r="W3355" s="6"/>
      <c r="X3355" s="6"/>
      <c r="Y3355" s="6"/>
      <c r="Z3355"/>
    </row>
    <row r="3356" spans="1:26">
      <c r="A3356" s="1"/>
      <c r="P3356" s="6"/>
      <c r="Q3356" s="6"/>
      <c r="R3356" s="6"/>
      <c r="T3356" s="6"/>
      <c r="U3356" s="6"/>
      <c r="V3356" s="6"/>
      <c r="W3356" s="6"/>
      <c r="X3356" s="6"/>
      <c r="Y3356" s="6"/>
      <c r="Z3356"/>
    </row>
    <row r="3357" spans="1:26">
      <c r="A3357" s="1"/>
      <c r="P3357" s="6"/>
      <c r="Q3357" s="6"/>
      <c r="R3357" s="6"/>
      <c r="T3357" s="6"/>
      <c r="U3357" s="6"/>
      <c r="V3357" s="6"/>
      <c r="W3357" s="6"/>
      <c r="X3357" s="6"/>
      <c r="Y3357" s="6"/>
      <c r="Z3357"/>
    </row>
    <row r="3358" spans="1:26">
      <c r="A3358" s="1"/>
      <c r="P3358" s="6"/>
      <c r="Q3358" s="6"/>
      <c r="R3358" s="6"/>
      <c r="T3358" s="6"/>
      <c r="U3358" s="6"/>
      <c r="V3358" s="6"/>
      <c r="W3358" s="6"/>
      <c r="X3358" s="6"/>
      <c r="Y3358" s="6"/>
      <c r="Z3358"/>
    </row>
    <row r="3359" spans="1:26">
      <c r="A3359" s="1"/>
      <c r="P3359" s="6"/>
      <c r="Q3359" s="6"/>
      <c r="R3359" s="6"/>
      <c r="T3359" s="6"/>
      <c r="U3359" s="6"/>
      <c r="V3359" s="6"/>
      <c r="W3359" s="6"/>
      <c r="X3359" s="6"/>
      <c r="Y3359" s="6"/>
      <c r="Z3359"/>
    </row>
    <row r="3360" spans="1:26">
      <c r="A3360" s="1"/>
      <c r="P3360" s="6"/>
      <c r="Q3360" s="6"/>
      <c r="R3360" s="6"/>
      <c r="T3360" s="6"/>
      <c r="U3360" s="6"/>
      <c r="V3360" s="6"/>
      <c r="W3360" s="6"/>
      <c r="X3360" s="6"/>
      <c r="Y3360" s="6"/>
      <c r="Z3360"/>
    </row>
    <row r="3361" spans="1:26">
      <c r="A3361" s="1"/>
      <c r="P3361" s="6"/>
      <c r="Q3361" s="6"/>
      <c r="R3361" s="6"/>
      <c r="T3361" s="6"/>
      <c r="U3361" s="6"/>
      <c r="V3361" s="6"/>
      <c r="W3361" s="6"/>
      <c r="X3361" s="6"/>
      <c r="Y3361" s="6"/>
      <c r="Z3361"/>
    </row>
    <row r="3362" spans="1:26">
      <c r="A3362" s="1"/>
      <c r="P3362" s="6"/>
      <c r="Q3362" s="6"/>
      <c r="R3362" s="6"/>
      <c r="T3362" s="6"/>
      <c r="U3362" s="6"/>
      <c r="V3362" s="6"/>
      <c r="W3362" s="6"/>
      <c r="X3362" s="6"/>
      <c r="Y3362" s="6"/>
      <c r="Z3362"/>
    </row>
    <row r="3363" spans="1:26">
      <c r="A3363" s="1"/>
      <c r="P3363" s="6"/>
      <c r="Q3363" s="6"/>
      <c r="R3363" s="6"/>
      <c r="T3363" s="6"/>
      <c r="U3363" s="6"/>
      <c r="V3363" s="6"/>
      <c r="W3363" s="6"/>
      <c r="X3363" s="6"/>
      <c r="Y3363" s="6"/>
      <c r="Z3363"/>
    </row>
    <row r="3364" spans="1:26">
      <c r="A3364" s="1"/>
      <c r="P3364" s="6"/>
      <c r="Q3364" s="6"/>
      <c r="R3364" s="6"/>
      <c r="T3364" s="6"/>
      <c r="U3364" s="6"/>
      <c r="V3364" s="6"/>
      <c r="W3364" s="6"/>
      <c r="X3364" s="6"/>
      <c r="Y3364" s="6"/>
      <c r="Z3364"/>
    </row>
    <row r="3365" spans="1:26">
      <c r="A3365" s="1"/>
      <c r="P3365" s="6"/>
      <c r="Q3365" s="6"/>
      <c r="R3365" s="6"/>
      <c r="T3365" s="6"/>
      <c r="U3365" s="6"/>
      <c r="V3365" s="6"/>
      <c r="W3365" s="6"/>
      <c r="X3365" s="6"/>
      <c r="Y3365" s="6"/>
      <c r="Z3365"/>
    </row>
    <row r="3366" spans="1:26">
      <c r="A3366" s="1"/>
      <c r="P3366" s="6"/>
      <c r="Q3366" s="6"/>
      <c r="R3366" s="6"/>
      <c r="T3366" s="6"/>
      <c r="U3366" s="6"/>
      <c r="V3366" s="6"/>
      <c r="W3366" s="6"/>
      <c r="X3366" s="6"/>
      <c r="Y3366" s="6"/>
      <c r="Z3366"/>
    </row>
    <row r="3367" spans="1:26">
      <c r="A3367" s="1"/>
      <c r="P3367" s="6"/>
      <c r="Q3367" s="6"/>
      <c r="R3367" s="6"/>
      <c r="T3367" s="6"/>
      <c r="U3367" s="6"/>
      <c r="V3367" s="6"/>
      <c r="W3367" s="6"/>
      <c r="X3367" s="6"/>
      <c r="Y3367" s="6"/>
      <c r="Z3367"/>
    </row>
    <row r="3368" spans="1:26">
      <c r="A3368" s="1"/>
      <c r="P3368" s="6"/>
      <c r="Q3368" s="6"/>
      <c r="R3368" s="6"/>
      <c r="T3368" s="6"/>
      <c r="U3368" s="6"/>
      <c r="V3368" s="6"/>
      <c r="W3368" s="6"/>
      <c r="X3368" s="6"/>
      <c r="Y3368" s="6"/>
      <c r="Z3368"/>
    </row>
    <row r="3369" spans="1:26">
      <c r="A3369" s="1"/>
      <c r="P3369" s="6"/>
      <c r="Q3369" s="6"/>
      <c r="R3369" s="6"/>
      <c r="T3369" s="6"/>
      <c r="U3369" s="6"/>
      <c r="V3369" s="6"/>
      <c r="W3369" s="6"/>
      <c r="X3369" s="6"/>
      <c r="Y3369" s="6"/>
      <c r="Z3369"/>
    </row>
    <row r="3370" spans="1:26">
      <c r="A3370" s="1"/>
      <c r="P3370" s="6"/>
      <c r="Q3370" s="6"/>
      <c r="R3370" s="6"/>
      <c r="T3370" s="6"/>
      <c r="U3370" s="6"/>
      <c r="V3370" s="6"/>
      <c r="W3370" s="6"/>
      <c r="X3370" s="6"/>
      <c r="Y3370" s="6"/>
      <c r="Z3370"/>
    </row>
    <row r="3371" spans="1:26">
      <c r="A3371" s="1"/>
      <c r="P3371" s="6"/>
      <c r="Q3371" s="6"/>
      <c r="R3371" s="6"/>
      <c r="T3371" s="6"/>
      <c r="U3371" s="6"/>
      <c r="V3371" s="6"/>
      <c r="W3371" s="6"/>
      <c r="X3371" s="6"/>
      <c r="Y3371" s="6"/>
      <c r="Z3371"/>
    </row>
    <row r="3372" spans="1:26">
      <c r="A3372" s="1"/>
      <c r="P3372" s="6"/>
      <c r="Q3372" s="6"/>
      <c r="R3372" s="6"/>
      <c r="T3372" s="6"/>
      <c r="U3372" s="6"/>
      <c r="V3372" s="6"/>
      <c r="W3372" s="6"/>
      <c r="X3372" s="6"/>
      <c r="Y3372" s="6"/>
      <c r="Z3372"/>
    </row>
    <row r="3373" spans="1:26">
      <c r="A3373" s="1"/>
      <c r="P3373" s="6"/>
      <c r="Q3373" s="6"/>
      <c r="R3373" s="6"/>
      <c r="T3373" s="6"/>
      <c r="U3373" s="6"/>
      <c r="V3373" s="6"/>
      <c r="W3373" s="6"/>
      <c r="X3373" s="6"/>
      <c r="Y3373" s="6"/>
      <c r="Z3373"/>
    </row>
    <row r="3374" spans="1:26">
      <c r="A3374" s="1"/>
      <c r="P3374" s="6"/>
      <c r="Q3374" s="6"/>
      <c r="R3374" s="6"/>
      <c r="T3374" s="6"/>
      <c r="U3374" s="6"/>
      <c r="V3374" s="6"/>
      <c r="W3374" s="6"/>
      <c r="X3374" s="6"/>
      <c r="Y3374" s="6"/>
      <c r="Z3374"/>
    </row>
    <row r="3375" spans="1:26">
      <c r="A3375" s="1"/>
      <c r="P3375" s="6"/>
      <c r="Q3375" s="6"/>
      <c r="R3375" s="6"/>
      <c r="T3375" s="6"/>
      <c r="U3375" s="6"/>
      <c r="V3375" s="6"/>
      <c r="W3375" s="6"/>
      <c r="X3375" s="6"/>
      <c r="Y3375" s="6"/>
      <c r="Z3375"/>
    </row>
    <row r="3376" spans="1:26">
      <c r="A3376" s="1"/>
      <c r="P3376" s="6"/>
      <c r="Q3376" s="6"/>
      <c r="R3376" s="6"/>
      <c r="T3376" s="6"/>
      <c r="U3376" s="6"/>
      <c r="V3376" s="6"/>
      <c r="W3376" s="6"/>
      <c r="X3376" s="6"/>
      <c r="Y3376" s="6"/>
      <c r="Z3376"/>
    </row>
    <row r="3377" spans="1:26">
      <c r="A3377" s="1"/>
      <c r="P3377" s="6"/>
      <c r="Q3377" s="6"/>
      <c r="R3377" s="6"/>
      <c r="T3377" s="6"/>
      <c r="U3377" s="6"/>
      <c r="V3377" s="6"/>
      <c r="W3377" s="6"/>
      <c r="X3377" s="6"/>
      <c r="Y3377" s="6"/>
      <c r="Z3377"/>
    </row>
    <row r="3378" spans="1:26">
      <c r="A3378" s="1"/>
      <c r="P3378" s="6"/>
      <c r="Q3378" s="6"/>
      <c r="R3378" s="6"/>
      <c r="T3378" s="6"/>
      <c r="U3378" s="6"/>
      <c r="V3378" s="6"/>
      <c r="W3378" s="6"/>
      <c r="X3378" s="6"/>
      <c r="Y3378" s="6"/>
      <c r="Z3378"/>
    </row>
    <row r="3379" spans="1:26">
      <c r="A3379" s="1"/>
      <c r="P3379" s="6"/>
      <c r="Q3379" s="6"/>
      <c r="R3379" s="6"/>
      <c r="T3379" s="6"/>
      <c r="U3379" s="6"/>
      <c r="V3379" s="6"/>
      <c r="W3379" s="6"/>
      <c r="X3379" s="6"/>
      <c r="Y3379" s="6"/>
      <c r="Z3379"/>
    </row>
    <row r="3380" spans="1:26">
      <c r="A3380" s="1"/>
      <c r="P3380" s="6"/>
      <c r="Q3380" s="6"/>
      <c r="R3380" s="6"/>
      <c r="T3380" s="6"/>
      <c r="U3380" s="6"/>
      <c r="V3380" s="6"/>
      <c r="W3380" s="6"/>
      <c r="X3380" s="6"/>
      <c r="Y3380" s="6"/>
      <c r="Z3380"/>
    </row>
    <row r="3381" spans="1:26">
      <c r="A3381" s="1"/>
      <c r="P3381" s="6"/>
      <c r="Q3381" s="6"/>
      <c r="R3381" s="6"/>
      <c r="T3381" s="6"/>
      <c r="U3381" s="6"/>
      <c r="V3381" s="6"/>
      <c r="W3381" s="6"/>
      <c r="X3381" s="6"/>
      <c r="Y3381" s="6"/>
      <c r="Z3381"/>
    </row>
    <row r="3382" spans="1:26">
      <c r="A3382" s="1"/>
      <c r="P3382" s="6"/>
      <c r="Q3382" s="6"/>
      <c r="R3382" s="6"/>
      <c r="T3382" s="6"/>
      <c r="U3382" s="6"/>
      <c r="V3382" s="6"/>
      <c r="W3382" s="6"/>
      <c r="X3382" s="6"/>
      <c r="Y3382" s="6"/>
      <c r="Z3382"/>
    </row>
    <row r="3383" spans="1:26">
      <c r="A3383" s="1"/>
      <c r="P3383" s="6"/>
      <c r="Q3383" s="6"/>
      <c r="R3383" s="6"/>
      <c r="T3383" s="6"/>
      <c r="U3383" s="6"/>
      <c r="V3383" s="6"/>
      <c r="W3383" s="6"/>
      <c r="X3383" s="6"/>
      <c r="Y3383" s="6"/>
      <c r="Z3383"/>
    </row>
    <row r="3384" spans="1:26">
      <c r="A3384" s="1"/>
      <c r="P3384" s="6"/>
      <c r="Q3384" s="6"/>
      <c r="R3384" s="6"/>
      <c r="T3384" s="6"/>
      <c r="U3384" s="6"/>
      <c r="V3384" s="6"/>
      <c r="W3384" s="6"/>
      <c r="X3384" s="6"/>
      <c r="Y3384" s="6"/>
      <c r="Z3384"/>
    </row>
    <row r="3385" spans="1:26">
      <c r="A3385" s="1"/>
      <c r="P3385" s="6"/>
      <c r="Q3385" s="6"/>
      <c r="R3385" s="6"/>
      <c r="T3385" s="6"/>
      <c r="U3385" s="6"/>
      <c r="V3385" s="6"/>
      <c r="W3385" s="6"/>
      <c r="X3385" s="6"/>
      <c r="Y3385" s="6"/>
      <c r="Z3385"/>
    </row>
    <row r="3386" spans="1:26">
      <c r="A3386" s="1"/>
      <c r="P3386" s="6"/>
      <c r="Q3386" s="6"/>
      <c r="R3386" s="6"/>
      <c r="T3386" s="6"/>
      <c r="U3386" s="6"/>
      <c r="V3386" s="6"/>
      <c r="W3386" s="6"/>
      <c r="X3386" s="6"/>
      <c r="Y3386" s="6"/>
      <c r="Z3386"/>
    </row>
    <row r="3387" spans="1:26">
      <c r="A3387" s="1"/>
      <c r="P3387" s="6"/>
      <c r="Q3387" s="6"/>
      <c r="R3387" s="6"/>
      <c r="T3387" s="6"/>
      <c r="U3387" s="6"/>
      <c r="V3387" s="6"/>
      <c r="W3387" s="6"/>
      <c r="X3387" s="6"/>
      <c r="Y3387" s="6"/>
      <c r="Z3387"/>
    </row>
    <row r="3388" spans="1:26">
      <c r="A3388" s="1"/>
      <c r="P3388" s="6"/>
      <c r="Q3388" s="6"/>
      <c r="R3388" s="6"/>
      <c r="T3388" s="6"/>
      <c r="U3388" s="6"/>
      <c r="V3388" s="6"/>
      <c r="W3388" s="6"/>
      <c r="X3388" s="6"/>
      <c r="Y3388" s="6"/>
      <c r="Z3388"/>
    </row>
    <row r="3389" spans="1:26">
      <c r="A3389" s="1"/>
      <c r="P3389" s="6"/>
      <c r="Q3389" s="6"/>
      <c r="R3389" s="6"/>
      <c r="T3389" s="6"/>
      <c r="U3389" s="6"/>
      <c r="V3389" s="6"/>
      <c r="W3389" s="6"/>
      <c r="X3389" s="6"/>
      <c r="Y3389" s="6"/>
      <c r="Z3389"/>
    </row>
    <row r="3390" spans="1:26">
      <c r="A3390" s="1"/>
      <c r="P3390" s="6"/>
      <c r="Q3390" s="6"/>
      <c r="R3390" s="6"/>
      <c r="T3390" s="6"/>
      <c r="U3390" s="6"/>
      <c r="V3390" s="6"/>
      <c r="W3390" s="6"/>
      <c r="X3390" s="6"/>
      <c r="Y3390" s="6"/>
      <c r="Z3390"/>
    </row>
    <row r="3391" spans="1:26">
      <c r="A3391" s="1"/>
      <c r="P3391" s="6"/>
      <c r="Q3391" s="6"/>
      <c r="R3391" s="6"/>
      <c r="T3391" s="6"/>
      <c r="U3391" s="6"/>
      <c r="V3391" s="6"/>
      <c r="W3391" s="6"/>
      <c r="X3391" s="6"/>
      <c r="Y3391" s="6"/>
      <c r="Z3391"/>
    </row>
    <row r="3392" spans="1:26">
      <c r="A3392" s="1"/>
      <c r="P3392" s="6"/>
      <c r="Q3392" s="6"/>
      <c r="R3392" s="6"/>
      <c r="T3392" s="6"/>
      <c r="U3392" s="6"/>
      <c r="V3392" s="6"/>
      <c r="W3392" s="6"/>
      <c r="X3392" s="6"/>
      <c r="Y3392" s="6"/>
      <c r="Z3392"/>
    </row>
    <row r="3393" spans="1:26">
      <c r="A3393" s="1"/>
      <c r="P3393" s="6"/>
      <c r="Q3393" s="6"/>
      <c r="R3393" s="6"/>
      <c r="T3393" s="6"/>
      <c r="U3393" s="6"/>
      <c r="V3393" s="6"/>
      <c r="W3393" s="6"/>
      <c r="X3393" s="6"/>
      <c r="Y3393" s="6"/>
      <c r="Z3393"/>
    </row>
    <row r="3394" spans="1:26">
      <c r="A3394" s="1"/>
      <c r="P3394" s="6"/>
      <c r="Q3394" s="6"/>
      <c r="R3394" s="6"/>
      <c r="T3394" s="6"/>
      <c r="U3394" s="6"/>
      <c r="V3394" s="6"/>
      <c r="W3394" s="6"/>
      <c r="X3394" s="6"/>
      <c r="Y3394" s="6"/>
      <c r="Z3394"/>
    </row>
    <row r="3395" spans="1:26">
      <c r="A3395" s="1"/>
      <c r="P3395" s="6"/>
      <c r="Q3395" s="6"/>
      <c r="R3395" s="6"/>
      <c r="T3395" s="6"/>
      <c r="U3395" s="6"/>
      <c r="V3395" s="6"/>
      <c r="W3395" s="6"/>
      <c r="X3395" s="6"/>
      <c r="Y3395" s="6"/>
      <c r="Z3395"/>
    </row>
    <row r="3396" spans="1:26">
      <c r="A3396" s="1"/>
      <c r="P3396" s="6"/>
      <c r="Q3396" s="6"/>
      <c r="R3396" s="6"/>
      <c r="T3396" s="6"/>
      <c r="U3396" s="6"/>
      <c r="V3396" s="6"/>
      <c r="W3396" s="6"/>
      <c r="X3396" s="6"/>
      <c r="Y3396" s="6"/>
      <c r="Z3396"/>
    </row>
    <row r="3397" spans="1:26">
      <c r="A3397" s="1"/>
      <c r="P3397" s="6"/>
      <c r="Q3397" s="6"/>
      <c r="R3397" s="6"/>
      <c r="T3397" s="6"/>
      <c r="U3397" s="6"/>
      <c r="V3397" s="6"/>
      <c r="W3397" s="6"/>
      <c r="X3397" s="6"/>
      <c r="Y3397" s="6"/>
      <c r="Z3397"/>
    </row>
    <row r="3398" spans="1:26">
      <c r="A3398" s="1"/>
      <c r="P3398" s="6"/>
      <c r="Q3398" s="6"/>
      <c r="R3398" s="6"/>
      <c r="T3398" s="6"/>
      <c r="U3398" s="6"/>
      <c r="V3398" s="6"/>
      <c r="W3398" s="6"/>
      <c r="X3398" s="6"/>
      <c r="Y3398" s="6"/>
      <c r="Z3398"/>
    </row>
    <row r="3399" spans="1:26">
      <c r="A3399" s="1"/>
      <c r="P3399" s="6"/>
      <c r="Q3399" s="6"/>
      <c r="R3399" s="6"/>
      <c r="T3399" s="6"/>
      <c r="U3399" s="6"/>
      <c r="V3399" s="6"/>
      <c r="W3399" s="6"/>
      <c r="X3399" s="6"/>
      <c r="Y3399" s="6"/>
      <c r="Z3399"/>
    </row>
    <row r="3400" spans="1:26">
      <c r="A3400" s="1"/>
      <c r="P3400" s="6"/>
      <c r="Q3400" s="6"/>
      <c r="R3400" s="6"/>
      <c r="T3400" s="6"/>
      <c r="U3400" s="6"/>
      <c r="V3400" s="6"/>
      <c r="W3400" s="6"/>
      <c r="X3400" s="6"/>
      <c r="Y3400" s="6"/>
      <c r="Z3400"/>
    </row>
    <row r="3401" spans="1:26">
      <c r="A3401" s="1"/>
      <c r="P3401" s="6"/>
      <c r="Q3401" s="6"/>
      <c r="R3401" s="6"/>
      <c r="T3401" s="6"/>
      <c r="U3401" s="6"/>
      <c r="V3401" s="6"/>
      <c r="W3401" s="6"/>
      <c r="X3401" s="6"/>
      <c r="Y3401" s="6"/>
      <c r="Z3401"/>
    </row>
    <row r="3402" spans="1:26">
      <c r="A3402" s="1"/>
      <c r="P3402" s="6"/>
      <c r="Q3402" s="6"/>
      <c r="R3402" s="6"/>
      <c r="T3402" s="6"/>
      <c r="U3402" s="6"/>
      <c r="V3402" s="6"/>
      <c r="W3402" s="6"/>
      <c r="X3402" s="6"/>
      <c r="Y3402" s="6"/>
      <c r="Z3402"/>
    </row>
    <row r="3403" spans="1:26">
      <c r="A3403" s="1"/>
      <c r="P3403" s="6"/>
      <c r="Q3403" s="6"/>
      <c r="R3403" s="6"/>
      <c r="T3403" s="6"/>
      <c r="U3403" s="6"/>
      <c r="V3403" s="6"/>
      <c r="W3403" s="6"/>
      <c r="X3403" s="6"/>
      <c r="Y3403" s="6"/>
      <c r="Z3403"/>
    </row>
    <row r="3404" spans="1:26">
      <c r="A3404" s="1"/>
      <c r="P3404" s="6"/>
      <c r="Q3404" s="6"/>
      <c r="R3404" s="6"/>
      <c r="T3404" s="6"/>
      <c r="U3404" s="6"/>
      <c r="V3404" s="6"/>
      <c r="W3404" s="6"/>
      <c r="X3404" s="6"/>
      <c r="Y3404" s="6"/>
      <c r="Z3404"/>
    </row>
    <row r="3405" spans="1:26">
      <c r="A3405" s="1"/>
      <c r="P3405" s="6"/>
      <c r="Q3405" s="6"/>
      <c r="R3405" s="6"/>
      <c r="T3405" s="6"/>
      <c r="U3405" s="6"/>
      <c r="V3405" s="6"/>
      <c r="W3405" s="6"/>
      <c r="X3405" s="6"/>
      <c r="Y3405" s="6"/>
      <c r="Z3405"/>
    </row>
    <row r="3406" spans="1:26">
      <c r="A3406" s="1"/>
      <c r="P3406" s="6"/>
      <c r="Q3406" s="6"/>
      <c r="R3406" s="6"/>
      <c r="T3406" s="6"/>
      <c r="U3406" s="6"/>
      <c r="V3406" s="6"/>
      <c r="W3406" s="6"/>
      <c r="X3406" s="6"/>
      <c r="Y3406" s="6"/>
      <c r="Z3406"/>
    </row>
    <row r="3407" spans="1:26">
      <c r="A3407" s="1"/>
      <c r="P3407" s="6"/>
      <c r="Q3407" s="6"/>
      <c r="R3407" s="6"/>
      <c r="T3407" s="6"/>
      <c r="U3407" s="6"/>
      <c r="V3407" s="6"/>
      <c r="W3407" s="6"/>
      <c r="X3407" s="6"/>
      <c r="Y3407" s="6"/>
      <c r="Z3407"/>
    </row>
    <row r="3408" spans="1:26">
      <c r="A3408" s="1"/>
      <c r="P3408" s="6"/>
      <c r="Q3408" s="6"/>
      <c r="R3408" s="6"/>
      <c r="T3408" s="6"/>
      <c r="U3408" s="6"/>
      <c r="V3408" s="6"/>
      <c r="W3408" s="6"/>
      <c r="X3408" s="6"/>
      <c r="Y3408" s="6"/>
      <c r="Z3408"/>
    </row>
    <row r="3409" spans="1:26">
      <c r="A3409" s="1"/>
      <c r="P3409" s="6"/>
      <c r="Q3409" s="6"/>
      <c r="R3409" s="6"/>
      <c r="T3409" s="6"/>
      <c r="U3409" s="6"/>
      <c r="V3409" s="6"/>
      <c r="W3409" s="6"/>
      <c r="X3409" s="6"/>
      <c r="Y3409" s="6"/>
      <c r="Z3409"/>
    </row>
    <row r="3410" spans="1:26">
      <c r="A3410" s="1"/>
      <c r="P3410" s="6"/>
      <c r="Q3410" s="6"/>
      <c r="R3410" s="6"/>
      <c r="T3410" s="6"/>
      <c r="U3410" s="6"/>
      <c r="V3410" s="6"/>
      <c r="W3410" s="6"/>
      <c r="X3410" s="6"/>
      <c r="Y3410" s="6"/>
      <c r="Z3410"/>
    </row>
    <row r="3411" spans="1:26">
      <c r="A3411" s="1"/>
      <c r="P3411" s="6"/>
      <c r="Q3411" s="6"/>
      <c r="R3411" s="6"/>
      <c r="T3411" s="6"/>
      <c r="U3411" s="6"/>
      <c r="V3411" s="6"/>
      <c r="W3411" s="6"/>
      <c r="X3411" s="6"/>
      <c r="Y3411" s="6"/>
      <c r="Z3411"/>
    </row>
    <row r="3412" spans="1:26">
      <c r="A3412" s="1"/>
      <c r="P3412" s="6"/>
      <c r="Q3412" s="6"/>
      <c r="R3412" s="6"/>
      <c r="T3412" s="6"/>
      <c r="U3412" s="6"/>
      <c r="V3412" s="6"/>
      <c r="W3412" s="6"/>
      <c r="X3412" s="6"/>
      <c r="Y3412" s="6"/>
      <c r="Z3412"/>
    </row>
    <row r="3413" spans="1:26">
      <c r="A3413" s="1"/>
      <c r="P3413" s="6"/>
      <c r="Q3413" s="6"/>
      <c r="R3413" s="6"/>
      <c r="T3413" s="6"/>
      <c r="U3413" s="6"/>
      <c r="V3413" s="6"/>
      <c r="W3413" s="6"/>
      <c r="X3413" s="6"/>
      <c r="Y3413" s="6"/>
      <c r="Z3413"/>
    </row>
    <row r="3414" spans="1:26">
      <c r="A3414" s="1"/>
      <c r="P3414" s="6"/>
      <c r="Q3414" s="6"/>
      <c r="R3414" s="6"/>
      <c r="T3414" s="6"/>
      <c r="U3414" s="6"/>
      <c r="V3414" s="6"/>
      <c r="W3414" s="6"/>
      <c r="X3414" s="6"/>
      <c r="Y3414" s="6"/>
      <c r="Z3414"/>
    </row>
    <row r="3415" spans="1:26">
      <c r="A3415" s="1"/>
      <c r="P3415" s="6"/>
      <c r="Q3415" s="6"/>
      <c r="R3415" s="6"/>
      <c r="T3415" s="6"/>
      <c r="U3415" s="6"/>
      <c r="V3415" s="6"/>
      <c r="W3415" s="6"/>
      <c r="X3415" s="6"/>
      <c r="Y3415" s="6"/>
      <c r="Z3415"/>
    </row>
    <row r="3416" spans="1:26">
      <c r="A3416" s="1"/>
      <c r="P3416" s="6"/>
      <c r="Q3416" s="6"/>
      <c r="R3416" s="6"/>
      <c r="T3416" s="6"/>
      <c r="U3416" s="6"/>
      <c r="V3416" s="6"/>
      <c r="W3416" s="6"/>
      <c r="X3416" s="6"/>
      <c r="Y3416" s="6"/>
      <c r="Z3416"/>
    </row>
    <row r="3417" spans="1:26">
      <c r="A3417" s="1"/>
      <c r="P3417" s="6"/>
      <c r="Q3417" s="6"/>
      <c r="R3417" s="6"/>
      <c r="T3417" s="6"/>
      <c r="U3417" s="6"/>
      <c r="V3417" s="6"/>
      <c r="W3417" s="6"/>
      <c r="X3417" s="6"/>
      <c r="Y3417" s="6"/>
      <c r="Z3417"/>
    </row>
    <row r="3418" spans="1:26">
      <c r="A3418" s="1"/>
      <c r="P3418" s="6"/>
      <c r="Q3418" s="6"/>
      <c r="R3418" s="6"/>
      <c r="T3418" s="6"/>
      <c r="U3418" s="6"/>
      <c r="V3418" s="6"/>
      <c r="W3418" s="6"/>
      <c r="X3418" s="6"/>
      <c r="Y3418" s="6"/>
      <c r="Z3418"/>
    </row>
    <row r="3419" spans="1:26">
      <c r="A3419" s="1"/>
      <c r="P3419" s="6"/>
      <c r="Q3419" s="6"/>
      <c r="R3419" s="6"/>
      <c r="T3419" s="6"/>
      <c r="U3419" s="6"/>
      <c r="V3419" s="6"/>
      <c r="W3419" s="6"/>
      <c r="X3419" s="6"/>
      <c r="Y3419" s="6"/>
      <c r="Z3419"/>
    </row>
    <row r="3420" spans="1:26">
      <c r="A3420" s="1"/>
      <c r="P3420" s="6"/>
      <c r="Q3420" s="6"/>
      <c r="R3420" s="6"/>
      <c r="T3420" s="6"/>
      <c r="U3420" s="6"/>
      <c r="V3420" s="6"/>
      <c r="W3420" s="6"/>
      <c r="X3420" s="6"/>
      <c r="Y3420" s="6"/>
      <c r="Z3420"/>
    </row>
    <row r="3421" spans="1:26">
      <c r="A3421" s="1"/>
      <c r="P3421" s="6"/>
      <c r="Q3421" s="6"/>
      <c r="R3421" s="6"/>
      <c r="T3421" s="6"/>
      <c r="U3421" s="6"/>
      <c r="V3421" s="6"/>
      <c r="W3421" s="6"/>
      <c r="X3421" s="6"/>
      <c r="Y3421" s="6"/>
      <c r="Z3421"/>
    </row>
    <row r="3422" spans="1:26">
      <c r="A3422" s="1"/>
      <c r="P3422" s="6"/>
      <c r="Q3422" s="6"/>
      <c r="R3422" s="6"/>
      <c r="T3422" s="6"/>
      <c r="U3422" s="6"/>
      <c r="V3422" s="6"/>
      <c r="W3422" s="6"/>
      <c r="X3422" s="6"/>
      <c r="Y3422" s="6"/>
      <c r="Z3422"/>
    </row>
    <row r="3423" spans="1:26">
      <c r="A3423" s="1"/>
      <c r="P3423" s="6"/>
      <c r="Q3423" s="6"/>
      <c r="R3423" s="6"/>
      <c r="T3423" s="6"/>
      <c r="U3423" s="6"/>
      <c r="V3423" s="6"/>
      <c r="W3423" s="6"/>
      <c r="X3423" s="6"/>
      <c r="Y3423" s="6"/>
      <c r="Z3423"/>
    </row>
    <row r="3424" spans="1:26">
      <c r="A3424" s="1"/>
      <c r="P3424" s="6"/>
      <c r="Q3424" s="6"/>
      <c r="R3424" s="6"/>
      <c r="T3424" s="6"/>
      <c r="U3424" s="6"/>
      <c r="V3424" s="6"/>
      <c r="W3424" s="6"/>
      <c r="X3424" s="6"/>
      <c r="Y3424" s="6"/>
      <c r="Z3424"/>
    </row>
    <row r="3425" spans="1:26">
      <c r="A3425" s="1"/>
      <c r="P3425" s="6"/>
      <c r="Q3425" s="6"/>
      <c r="R3425" s="6"/>
      <c r="T3425" s="6"/>
      <c r="U3425" s="6"/>
      <c r="V3425" s="6"/>
      <c r="W3425" s="6"/>
      <c r="X3425" s="6"/>
      <c r="Y3425" s="6"/>
      <c r="Z3425"/>
    </row>
    <row r="3426" spans="1:26">
      <c r="A3426" s="1"/>
      <c r="P3426" s="6"/>
      <c r="Q3426" s="6"/>
      <c r="R3426" s="6"/>
      <c r="T3426" s="6"/>
      <c r="U3426" s="6"/>
      <c r="V3426" s="6"/>
      <c r="W3426" s="6"/>
      <c r="X3426" s="6"/>
      <c r="Y3426" s="6"/>
      <c r="Z3426"/>
    </row>
    <row r="3427" spans="1:26">
      <c r="A3427" s="1"/>
      <c r="P3427" s="6"/>
      <c r="Q3427" s="6"/>
      <c r="R3427" s="6"/>
      <c r="T3427" s="6"/>
      <c r="U3427" s="6"/>
      <c r="V3427" s="6"/>
      <c r="W3427" s="6"/>
      <c r="X3427" s="6"/>
      <c r="Y3427" s="6"/>
      <c r="Z3427"/>
    </row>
    <row r="3428" spans="1:26">
      <c r="A3428" s="1"/>
      <c r="P3428" s="6"/>
      <c r="Q3428" s="6"/>
      <c r="R3428" s="6"/>
      <c r="T3428" s="6"/>
      <c r="U3428" s="6"/>
      <c r="V3428" s="6"/>
      <c r="W3428" s="6"/>
      <c r="X3428" s="6"/>
      <c r="Y3428" s="6"/>
      <c r="Z3428"/>
    </row>
    <row r="3429" spans="1:26">
      <c r="A3429" s="1"/>
      <c r="P3429" s="6"/>
      <c r="Q3429" s="6"/>
      <c r="R3429" s="6"/>
      <c r="T3429" s="6"/>
      <c r="U3429" s="6"/>
      <c r="V3429" s="6"/>
      <c r="W3429" s="6"/>
      <c r="X3429" s="6"/>
      <c r="Y3429" s="6"/>
      <c r="Z3429"/>
    </row>
    <row r="3430" spans="1:26">
      <c r="A3430" s="1"/>
      <c r="P3430" s="6"/>
      <c r="Q3430" s="6"/>
      <c r="R3430" s="6"/>
      <c r="T3430" s="6"/>
      <c r="U3430" s="6"/>
      <c r="V3430" s="6"/>
      <c r="W3430" s="6"/>
      <c r="X3430" s="6"/>
      <c r="Y3430" s="6"/>
      <c r="Z3430"/>
    </row>
    <row r="3431" spans="1:26">
      <c r="A3431" s="1"/>
      <c r="P3431" s="6"/>
      <c r="Q3431" s="6"/>
      <c r="R3431" s="6"/>
      <c r="T3431" s="6"/>
      <c r="U3431" s="6"/>
      <c r="V3431" s="6"/>
      <c r="W3431" s="6"/>
      <c r="X3431" s="6"/>
      <c r="Y3431" s="6"/>
      <c r="Z3431"/>
    </row>
    <row r="3432" spans="1:26">
      <c r="A3432" s="1"/>
      <c r="P3432" s="6"/>
      <c r="Q3432" s="6"/>
      <c r="R3432" s="6"/>
      <c r="T3432" s="6"/>
      <c r="U3432" s="6"/>
      <c r="V3432" s="6"/>
      <c r="W3432" s="6"/>
      <c r="X3432" s="6"/>
      <c r="Y3432" s="6"/>
      <c r="Z3432"/>
    </row>
    <row r="3433" spans="1:26">
      <c r="A3433" s="1"/>
      <c r="P3433" s="6"/>
      <c r="Q3433" s="6"/>
      <c r="R3433" s="6"/>
      <c r="T3433" s="6"/>
      <c r="U3433" s="6"/>
      <c r="V3433" s="6"/>
      <c r="W3433" s="6"/>
      <c r="X3433" s="6"/>
      <c r="Y3433" s="6"/>
      <c r="Z3433"/>
    </row>
    <row r="3434" spans="1:26">
      <c r="A3434" s="1"/>
      <c r="P3434" s="6"/>
      <c r="Q3434" s="6"/>
      <c r="R3434" s="6"/>
      <c r="T3434" s="6"/>
      <c r="U3434" s="6"/>
      <c r="V3434" s="6"/>
      <c r="W3434" s="6"/>
      <c r="X3434" s="6"/>
      <c r="Y3434" s="6"/>
      <c r="Z3434"/>
    </row>
    <row r="3435" spans="1:26">
      <c r="A3435" s="1"/>
      <c r="P3435" s="6"/>
      <c r="Q3435" s="6"/>
      <c r="R3435" s="6"/>
      <c r="T3435" s="6"/>
      <c r="U3435" s="6"/>
      <c r="V3435" s="6"/>
      <c r="W3435" s="6"/>
      <c r="X3435" s="6"/>
      <c r="Y3435" s="6"/>
      <c r="Z3435"/>
    </row>
    <row r="3436" spans="1:26">
      <c r="A3436" s="1"/>
      <c r="P3436" s="6"/>
      <c r="Q3436" s="6"/>
      <c r="R3436" s="6"/>
      <c r="T3436" s="6"/>
      <c r="U3436" s="6"/>
      <c r="V3436" s="6"/>
      <c r="W3436" s="6"/>
      <c r="X3436" s="6"/>
      <c r="Y3436" s="6"/>
      <c r="Z3436"/>
    </row>
    <row r="3437" spans="1:26">
      <c r="A3437" s="1"/>
      <c r="P3437" s="6"/>
      <c r="Q3437" s="6"/>
      <c r="R3437" s="6"/>
      <c r="T3437" s="6"/>
      <c r="U3437" s="6"/>
      <c r="V3437" s="6"/>
      <c r="W3437" s="6"/>
      <c r="X3437" s="6"/>
      <c r="Y3437" s="6"/>
      <c r="Z3437"/>
    </row>
    <row r="3438" spans="1:26">
      <c r="A3438" s="1"/>
      <c r="P3438" s="6"/>
      <c r="Q3438" s="6"/>
      <c r="R3438" s="6"/>
      <c r="T3438" s="6"/>
      <c r="U3438" s="6"/>
      <c r="V3438" s="6"/>
      <c r="W3438" s="6"/>
      <c r="X3438" s="6"/>
      <c r="Y3438" s="6"/>
      <c r="Z3438"/>
    </row>
    <row r="3439" spans="1:26">
      <c r="A3439" s="1"/>
      <c r="P3439" s="6"/>
      <c r="Q3439" s="6"/>
      <c r="R3439" s="6"/>
      <c r="T3439" s="6"/>
      <c r="U3439" s="6"/>
      <c r="V3439" s="6"/>
      <c r="W3439" s="6"/>
      <c r="X3439" s="6"/>
      <c r="Y3439" s="6"/>
      <c r="Z3439"/>
    </row>
    <row r="3440" spans="1:26">
      <c r="A3440" s="1"/>
      <c r="P3440" s="6"/>
      <c r="Q3440" s="6"/>
      <c r="R3440" s="6"/>
      <c r="T3440" s="6"/>
      <c r="U3440" s="6"/>
      <c r="V3440" s="6"/>
      <c r="W3440" s="6"/>
      <c r="X3440" s="6"/>
      <c r="Y3440" s="6"/>
      <c r="Z3440"/>
    </row>
    <row r="3441" spans="1:26">
      <c r="A3441" s="1"/>
      <c r="P3441" s="6"/>
      <c r="Q3441" s="6"/>
      <c r="R3441" s="6"/>
      <c r="T3441" s="6"/>
      <c r="U3441" s="6"/>
      <c r="V3441" s="6"/>
      <c r="W3441" s="6"/>
      <c r="X3441" s="6"/>
      <c r="Y3441" s="6"/>
      <c r="Z3441"/>
    </row>
    <row r="3442" spans="1:26">
      <c r="A3442" s="1"/>
      <c r="P3442" s="6"/>
      <c r="Q3442" s="6"/>
      <c r="R3442" s="6"/>
      <c r="T3442" s="6"/>
      <c r="U3442" s="6"/>
      <c r="V3442" s="6"/>
      <c r="W3442" s="6"/>
      <c r="X3442" s="6"/>
      <c r="Y3442" s="6"/>
      <c r="Z3442"/>
    </row>
    <row r="3443" spans="1:26">
      <c r="A3443" s="1"/>
      <c r="P3443" s="6"/>
      <c r="Q3443" s="6"/>
      <c r="R3443" s="6"/>
      <c r="T3443" s="6"/>
      <c r="U3443" s="6"/>
      <c r="V3443" s="6"/>
      <c r="W3443" s="6"/>
      <c r="X3443" s="6"/>
      <c r="Y3443" s="6"/>
      <c r="Z3443"/>
    </row>
    <row r="3444" spans="1:26">
      <c r="A3444" s="1"/>
      <c r="P3444" s="6"/>
      <c r="Q3444" s="6"/>
      <c r="R3444" s="6"/>
      <c r="T3444" s="6"/>
      <c r="U3444" s="6"/>
      <c r="V3444" s="6"/>
      <c r="W3444" s="6"/>
      <c r="X3444" s="6"/>
      <c r="Y3444" s="6"/>
      <c r="Z3444"/>
    </row>
    <row r="3445" spans="1:26">
      <c r="A3445" s="1"/>
      <c r="P3445" s="6"/>
      <c r="Q3445" s="6"/>
      <c r="R3445" s="6"/>
      <c r="T3445" s="6"/>
      <c r="U3445" s="6"/>
      <c r="V3445" s="6"/>
      <c r="W3445" s="6"/>
      <c r="X3445" s="6"/>
      <c r="Y3445" s="6"/>
      <c r="Z3445"/>
    </row>
    <row r="3446" spans="1:26">
      <c r="A3446" s="1"/>
      <c r="P3446" s="6"/>
      <c r="Q3446" s="6"/>
      <c r="R3446" s="6"/>
      <c r="T3446" s="6"/>
      <c r="U3446" s="6"/>
      <c r="V3446" s="6"/>
      <c r="W3446" s="6"/>
      <c r="X3446" s="6"/>
      <c r="Y3446" s="6"/>
      <c r="Z3446"/>
    </row>
    <row r="3447" spans="1:26">
      <c r="A3447" s="1"/>
      <c r="P3447" s="6"/>
      <c r="Q3447" s="6"/>
      <c r="R3447" s="6"/>
      <c r="T3447" s="6"/>
      <c r="U3447" s="6"/>
      <c r="V3447" s="6"/>
      <c r="W3447" s="6"/>
      <c r="X3447" s="6"/>
      <c r="Y3447" s="6"/>
      <c r="Z3447"/>
    </row>
    <row r="3448" spans="1:26">
      <c r="A3448" s="1"/>
      <c r="P3448" s="6"/>
      <c r="Q3448" s="6"/>
      <c r="R3448" s="6"/>
      <c r="T3448" s="6"/>
      <c r="U3448" s="6"/>
      <c r="V3448" s="6"/>
      <c r="W3448" s="6"/>
      <c r="X3448" s="6"/>
      <c r="Y3448" s="6"/>
      <c r="Z3448"/>
    </row>
    <row r="3449" spans="1:26">
      <c r="A3449" s="1"/>
      <c r="P3449" s="6"/>
      <c r="Q3449" s="6"/>
      <c r="R3449" s="6"/>
      <c r="T3449" s="6"/>
      <c r="U3449" s="6"/>
      <c r="V3449" s="6"/>
      <c r="W3449" s="6"/>
      <c r="X3449" s="6"/>
      <c r="Y3449" s="6"/>
      <c r="Z3449"/>
    </row>
    <row r="3450" spans="1:26">
      <c r="A3450" s="1"/>
      <c r="P3450" s="6"/>
      <c r="Q3450" s="6"/>
      <c r="R3450" s="6"/>
      <c r="T3450" s="6"/>
      <c r="U3450" s="6"/>
      <c r="V3450" s="6"/>
      <c r="W3450" s="6"/>
      <c r="X3450" s="6"/>
      <c r="Y3450" s="6"/>
      <c r="Z3450"/>
    </row>
    <row r="3451" spans="1:26">
      <c r="A3451" s="1"/>
      <c r="P3451" s="6"/>
      <c r="Q3451" s="6"/>
      <c r="R3451" s="6"/>
      <c r="T3451" s="6"/>
      <c r="U3451" s="6"/>
      <c r="V3451" s="6"/>
      <c r="W3451" s="6"/>
      <c r="X3451" s="6"/>
      <c r="Y3451" s="6"/>
      <c r="Z3451"/>
    </row>
    <row r="3452" spans="1:26">
      <c r="A3452" s="1"/>
      <c r="P3452" s="6"/>
      <c r="Q3452" s="6"/>
      <c r="R3452" s="6"/>
      <c r="T3452" s="6"/>
      <c r="U3452" s="6"/>
      <c r="V3452" s="6"/>
      <c r="W3452" s="6"/>
      <c r="X3452" s="6"/>
      <c r="Y3452" s="6"/>
      <c r="Z3452"/>
    </row>
    <row r="3453" spans="1:26">
      <c r="A3453" s="1"/>
      <c r="P3453" s="6"/>
      <c r="Q3453" s="6"/>
      <c r="R3453" s="6"/>
      <c r="T3453" s="6"/>
      <c r="U3453" s="6"/>
      <c r="V3453" s="6"/>
      <c r="W3453" s="6"/>
      <c r="X3453" s="6"/>
      <c r="Y3453" s="6"/>
      <c r="Z3453"/>
    </row>
    <row r="3454" spans="1:26">
      <c r="A3454" s="1"/>
      <c r="P3454" s="6"/>
      <c r="Q3454" s="6"/>
      <c r="R3454" s="6"/>
      <c r="T3454" s="6"/>
      <c r="U3454" s="6"/>
      <c r="V3454" s="6"/>
      <c r="W3454" s="6"/>
      <c r="X3454" s="6"/>
      <c r="Y3454" s="6"/>
      <c r="Z3454"/>
    </row>
    <row r="3455" spans="1:26">
      <c r="A3455" s="1"/>
      <c r="P3455" s="6"/>
      <c r="Q3455" s="6"/>
      <c r="R3455" s="6"/>
      <c r="T3455" s="6"/>
      <c r="U3455" s="6"/>
      <c r="V3455" s="6"/>
      <c r="W3455" s="6"/>
      <c r="X3455" s="6"/>
      <c r="Y3455" s="6"/>
      <c r="Z3455"/>
    </row>
    <row r="3456" spans="1:26">
      <c r="A3456" s="1"/>
      <c r="P3456" s="6"/>
      <c r="Q3456" s="6"/>
      <c r="R3456" s="6"/>
      <c r="T3456" s="6"/>
      <c r="U3456" s="6"/>
      <c r="V3456" s="6"/>
      <c r="W3456" s="6"/>
      <c r="X3456" s="6"/>
      <c r="Y3456" s="6"/>
      <c r="Z3456"/>
    </row>
    <row r="3457" spans="1:26">
      <c r="A3457" s="1"/>
      <c r="P3457" s="6"/>
      <c r="Q3457" s="6"/>
      <c r="R3457" s="6"/>
      <c r="T3457" s="6"/>
      <c r="U3457" s="6"/>
      <c r="V3457" s="6"/>
      <c r="W3457" s="6"/>
      <c r="X3457" s="6"/>
      <c r="Y3457" s="6"/>
      <c r="Z3457"/>
    </row>
    <row r="3458" spans="1:26">
      <c r="A3458" s="1"/>
      <c r="P3458" s="6"/>
      <c r="Q3458" s="6"/>
      <c r="R3458" s="6"/>
      <c r="T3458" s="6"/>
      <c r="U3458" s="6"/>
      <c r="V3458" s="6"/>
      <c r="W3458" s="6"/>
      <c r="X3458" s="6"/>
      <c r="Y3458" s="6"/>
      <c r="Z3458"/>
    </row>
    <row r="3459" spans="1:26">
      <c r="A3459" s="1"/>
      <c r="P3459" s="6"/>
      <c r="Q3459" s="6"/>
      <c r="R3459" s="6"/>
      <c r="T3459" s="6"/>
      <c r="U3459" s="6"/>
      <c r="V3459" s="6"/>
      <c r="W3459" s="6"/>
      <c r="X3459" s="6"/>
      <c r="Y3459" s="6"/>
      <c r="Z3459"/>
    </row>
    <row r="3460" spans="1:26">
      <c r="A3460" s="1"/>
      <c r="P3460" s="6"/>
      <c r="Q3460" s="6"/>
      <c r="R3460" s="6"/>
      <c r="T3460" s="6"/>
      <c r="U3460" s="6"/>
      <c r="V3460" s="6"/>
      <c r="W3460" s="6"/>
      <c r="X3460" s="6"/>
      <c r="Y3460" s="6"/>
      <c r="Z3460"/>
    </row>
    <row r="3461" spans="1:26">
      <c r="A3461" s="1"/>
      <c r="P3461" s="6"/>
      <c r="Q3461" s="6"/>
      <c r="R3461" s="6"/>
      <c r="T3461" s="6"/>
      <c r="U3461" s="6"/>
      <c r="V3461" s="6"/>
      <c r="W3461" s="6"/>
      <c r="X3461" s="6"/>
      <c r="Y3461" s="6"/>
      <c r="Z3461"/>
    </row>
    <row r="3462" spans="1:26">
      <c r="A3462" s="1"/>
      <c r="P3462" s="6"/>
      <c r="Q3462" s="6"/>
      <c r="R3462" s="6"/>
      <c r="T3462" s="6"/>
      <c r="U3462" s="6"/>
      <c r="V3462" s="6"/>
      <c r="W3462" s="6"/>
      <c r="X3462" s="6"/>
      <c r="Y3462" s="6"/>
      <c r="Z3462"/>
    </row>
    <row r="3463" spans="1:26">
      <c r="A3463" s="1"/>
      <c r="P3463" s="6"/>
      <c r="Q3463" s="6"/>
      <c r="R3463" s="6"/>
      <c r="T3463" s="6"/>
      <c r="U3463" s="6"/>
      <c r="V3463" s="6"/>
      <c r="W3463" s="6"/>
      <c r="X3463" s="6"/>
      <c r="Y3463" s="6"/>
      <c r="Z3463"/>
    </row>
    <row r="3464" spans="1:26">
      <c r="A3464" s="1"/>
      <c r="P3464" s="6"/>
      <c r="Q3464" s="6"/>
      <c r="R3464" s="6"/>
      <c r="T3464" s="6"/>
      <c r="U3464" s="6"/>
      <c r="V3464" s="6"/>
      <c r="W3464" s="6"/>
      <c r="X3464" s="6"/>
      <c r="Y3464" s="6"/>
      <c r="Z3464"/>
    </row>
    <row r="3465" spans="1:26">
      <c r="A3465" s="1"/>
      <c r="P3465" s="6"/>
      <c r="Q3465" s="6"/>
      <c r="R3465" s="6"/>
      <c r="T3465" s="6"/>
      <c r="U3465" s="6"/>
      <c r="V3465" s="6"/>
      <c r="W3465" s="6"/>
      <c r="X3465" s="6"/>
      <c r="Y3465" s="6"/>
      <c r="Z3465"/>
    </row>
    <row r="3466" spans="1:26">
      <c r="A3466" s="1"/>
      <c r="P3466" s="6"/>
      <c r="Q3466" s="6"/>
      <c r="R3466" s="6"/>
      <c r="T3466" s="6"/>
      <c r="U3466" s="6"/>
      <c r="V3466" s="6"/>
      <c r="W3466" s="6"/>
      <c r="X3466" s="6"/>
      <c r="Y3466" s="6"/>
      <c r="Z3466"/>
    </row>
    <row r="3467" spans="1:26">
      <c r="A3467" s="1"/>
      <c r="P3467" s="6"/>
      <c r="Q3467" s="6"/>
      <c r="R3467" s="6"/>
      <c r="T3467" s="6"/>
      <c r="U3467" s="6"/>
      <c r="V3467" s="6"/>
      <c r="W3467" s="6"/>
      <c r="X3467" s="6"/>
      <c r="Y3467" s="6"/>
      <c r="Z3467"/>
    </row>
    <row r="3468" spans="1:26">
      <c r="A3468" s="1"/>
      <c r="P3468" s="6"/>
      <c r="Q3468" s="6"/>
      <c r="R3468" s="6"/>
      <c r="T3468" s="6"/>
      <c r="U3468" s="6"/>
      <c r="V3468" s="6"/>
      <c r="W3468" s="6"/>
      <c r="X3468" s="6"/>
      <c r="Y3468" s="6"/>
      <c r="Z3468"/>
    </row>
    <row r="3469" spans="1:26">
      <c r="A3469" s="1"/>
      <c r="P3469" s="6"/>
      <c r="Q3469" s="6"/>
      <c r="R3469" s="6"/>
      <c r="T3469" s="6"/>
      <c r="U3469" s="6"/>
      <c r="V3469" s="6"/>
      <c r="W3469" s="6"/>
      <c r="X3469" s="6"/>
      <c r="Y3469" s="6"/>
      <c r="Z3469"/>
    </row>
    <row r="3470" spans="1:26">
      <c r="A3470" s="1"/>
      <c r="P3470" s="6"/>
      <c r="Q3470" s="6"/>
      <c r="R3470" s="6"/>
      <c r="T3470" s="6"/>
      <c r="U3470" s="6"/>
      <c r="V3470" s="6"/>
      <c r="W3470" s="6"/>
      <c r="X3470" s="6"/>
      <c r="Y3470" s="6"/>
      <c r="Z3470"/>
    </row>
    <row r="3471" spans="1:26">
      <c r="A3471" s="1"/>
      <c r="P3471" s="6"/>
      <c r="Q3471" s="6"/>
      <c r="R3471" s="6"/>
      <c r="T3471" s="6"/>
      <c r="U3471" s="6"/>
      <c r="V3471" s="6"/>
      <c r="W3471" s="6"/>
      <c r="X3471" s="6"/>
      <c r="Y3471" s="6"/>
      <c r="Z3471"/>
    </row>
    <row r="3472" spans="1:26">
      <c r="A3472" s="1"/>
      <c r="P3472" s="6"/>
      <c r="Q3472" s="6"/>
      <c r="R3472" s="6"/>
      <c r="T3472" s="6"/>
      <c r="U3472" s="6"/>
      <c r="V3472" s="6"/>
      <c r="W3472" s="6"/>
      <c r="X3472" s="6"/>
      <c r="Y3472" s="6"/>
      <c r="Z3472"/>
    </row>
    <row r="3473" spans="1:26">
      <c r="A3473" s="1"/>
      <c r="P3473" s="6"/>
      <c r="Q3473" s="6"/>
      <c r="R3473" s="6"/>
      <c r="T3473" s="6"/>
      <c r="U3473" s="6"/>
      <c r="V3473" s="6"/>
      <c r="W3473" s="6"/>
      <c r="X3473" s="6"/>
      <c r="Y3473" s="6"/>
      <c r="Z3473"/>
    </row>
    <row r="3474" spans="1:26">
      <c r="A3474" s="1"/>
      <c r="P3474" s="6"/>
      <c r="Q3474" s="6"/>
      <c r="R3474" s="6"/>
      <c r="T3474" s="6"/>
      <c r="U3474" s="6"/>
      <c r="V3474" s="6"/>
      <c r="W3474" s="6"/>
      <c r="X3474" s="6"/>
      <c r="Y3474" s="6"/>
      <c r="Z3474"/>
    </row>
    <row r="3475" spans="1:26">
      <c r="A3475" s="1"/>
      <c r="P3475" s="6"/>
      <c r="Q3475" s="6"/>
      <c r="R3475" s="6"/>
      <c r="T3475" s="6"/>
      <c r="U3475" s="6"/>
      <c r="V3475" s="6"/>
      <c r="W3475" s="6"/>
      <c r="X3475" s="6"/>
      <c r="Y3475" s="6"/>
      <c r="Z3475"/>
    </row>
    <row r="3476" spans="1:26">
      <c r="A3476" s="1"/>
      <c r="P3476" s="6"/>
      <c r="Q3476" s="6"/>
      <c r="R3476" s="6"/>
      <c r="T3476" s="6"/>
      <c r="U3476" s="6"/>
      <c r="V3476" s="6"/>
      <c r="W3476" s="6"/>
      <c r="X3476" s="6"/>
      <c r="Y3476" s="6"/>
      <c r="Z3476"/>
    </row>
    <row r="3477" spans="1:26">
      <c r="A3477" s="1"/>
      <c r="P3477" s="6"/>
      <c r="Q3477" s="6"/>
      <c r="R3477" s="6"/>
      <c r="T3477" s="6"/>
      <c r="U3477" s="6"/>
      <c r="V3477" s="6"/>
      <c r="W3477" s="6"/>
      <c r="X3477" s="6"/>
      <c r="Y3477" s="6"/>
      <c r="Z3477"/>
    </row>
    <row r="3478" spans="1:26">
      <c r="A3478" s="1"/>
      <c r="P3478" s="6"/>
      <c r="Q3478" s="6"/>
      <c r="R3478" s="6"/>
      <c r="T3478" s="6"/>
      <c r="U3478" s="6"/>
      <c r="V3478" s="6"/>
      <c r="W3478" s="6"/>
      <c r="X3478" s="6"/>
      <c r="Y3478" s="6"/>
      <c r="Z3478"/>
    </row>
    <row r="3479" spans="1:26">
      <c r="A3479" s="1"/>
      <c r="P3479" s="6"/>
      <c r="Q3479" s="6"/>
      <c r="R3479" s="6"/>
      <c r="T3479" s="6"/>
      <c r="U3479" s="6"/>
      <c r="V3479" s="6"/>
      <c r="W3479" s="6"/>
      <c r="X3479" s="6"/>
      <c r="Y3479" s="6"/>
      <c r="Z3479"/>
    </row>
    <row r="3480" spans="1:26">
      <c r="A3480" s="1"/>
      <c r="P3480" s="6"/>
      <c r="Q3480" s="6"/>
      <c r="R3480" s="6"/>
      <c r="T3480" s="6"/>
      <c r="U3480" s="6"/>
      <c r="V3480" s="6"/>
      <c r="W3480" s="6"/>
      <c r="X3480" s="6"/>
      <c r="Y3480" s="6"/>
      <c r="Z3480"/>
    </row>
    <row r="3481" spans="1:26">
      <c r="A3481" s="1"/>
      <c r="P3481" s="6"/>
      <c r="Q3481" s="6"/>
      <c r="R3481" s="6"/>
      <c r="T3481" s="6"/>
      <c r="U3481" s="6"/>
      <c r="V3481" s="6"/>
      <c r="W3481" s="6"/>
      <c r="X3481" s="6"/>
      <c r="Y3481" s="6"/>
      <c r="Z3481"/>
    </row>
    <row r="3482" spans="1:26">
      <c r="A3482" s="1"/>
      <c r="P3482" s="6"/>
      <c r="Q3482" s="6"/>
      <c r="R3482" s="6"/>
      <c r="T3482" s="6"/>
      <c r="U3482" s="6"/>
      <c r="V3482" s="6"/>
      <c r="W3482" s="6"/>
      <c r="X3482" s="6"/>
      <c r="Y3482" s="6"/>
      <c r="Z3482"/>
    </row>
    <row r="3483" spans="1:26">
      <c r="A3483" s="1"/>
      <c r="P3483" s="6"/>
      <c r="Q3483" s="6"/>
      <c r="R3483" s="6"/>
      <c r="T3483" s="6"/>
      <c r="U3483" s="6"/>
      <c r="V3483" s="6"/>
      <c r="W3483" s="6"/>
      <c r="X3483" s="6"/>
      <c r="Y3483" s="6"/>
      <c r="Z3483"/>
    </row>
    <row r="3484" spans="1:26">
      <c r="A3484" s="1"/>
      <c r="P3484" s="6"/>
      <c r="Q3484" s="6"/>
      <c r="R3484" s="6"/>
      <c r="T3484" s="6"/>
      <c r="U3484" s="6"/>
      <c r="V3484" s="6"/>
      <c r="W3484" s="6"/>
      <c r="X3484" s="6"/>
      <c r="Y3484" s="6"/>
      <c r="Z3484"/>
    </row>
    <row r="3485" spans="1:26">
      <c r="A3485" s="1"/>
      <c r="P3485" s="6"/>
      <c r="Q3485" s="6"/>
      <c r="R3485" s="6"/>
      <c r="T3485" s="6"/>
      <c r="U3485" s="6"/>
      <c r="V3485" s="6"/>
      <c r="W3485" s="6"/>
      <c r="X3485" s="6"/>
      <c r="Y3485" s="6"/>
      <c r="Z3485"/>
    </row>
    <row r="3486" spans="1:26">
      <c r="A3486" s="1"/>
      <c r="P3486" s="6"/>
      <c r="Q3486" s="6"/>
      <c r="R3486" s="6"/>
      <c r="T3486" s="6"/>
      <c r="U3486" s="6"/>
      <c r="V3486" s="6"/>
      <c r="W3486" s="6"/>
      <c r="X3486" s="6"/>
      <c r="Y3486" s="6"/>
      <c r="Z3486"/>
    </row>
    <row r="3487" spans="1:26">
      <c r="A3487" s="1"/>
      <c r="P3487" s="6"/>
      <c r="Q3487" s="6"/>
      <c r="R3487" s="6"/>
      <c r="T3487" s="6"/>
      <c r="U3487" s="6"/>
      <c r="V3487" s="6"/>
      <c r="W3487" s="6"/>
      <c r="X3487" s="6"/>
      <c r="Y3487" s="6"/>
      <c r="Z3487"/>
    </row>
    <row r="3488" spans="1:26">
      <c r="A3488" s="1"/>
      <c r="P3488" s="6"/>
      <c r="Q3488" s="6"/>
      <c r="R3488" s="6"/>
      <c r="T3488" s="6"/>
      <c r="U3488" s="6"/>
      <c r="V3488" s="6"/>
      <c r="W3488" s="6"/>
      <c r="X3488" s="6"/>
      <c r="Y3488" s="6"/>
      <c r="Z3488"/>
    </row>
    <row r="3489" spans="1:26">
      <c r="A3489" s="1"/>
      <c r="P3489" s="6"/>
      <c r="Q3489" s="6"/>
      <c r="R3489" s="6"/>
      <c r="T3489" s="6"/>
      <c r="U3489" s="6"/>
      <c r="V3489" s="6"/>
      <c r="W3489" s="6"/>
      <c r="X3489" s="6"/>
      <c r="Y3489" s="6"/>
      <c r="Z3489"/>
    </row>
    <row r="3490" spans="1:26">
      <c r="A3490" s="1"/>
      <c r="P3490" s="6"/>
      <c r="Q3490" s="6"/>
      <c r="R3490" s="6"/>
      <c r="T3490" s="6"/>
      <c r="U3490" s="6"/>
      <c r="V3490" s="6"/>
      <c r="W3490" s="6"/>
      <c r="X3490" s="6"/>
      <c r="Y3490" s="6"/>
      <c r="Z3490"/>
    </row>
    <row r="3491" spans="1:26">
      <c r="A3491" s="1"/>
      <c r="P3491" s="6"/>
      <c r="Q3491" s="6"/>
      <c r="R3491" s="6"/>
      <c r="T3491" s="6"/>
      <c r="U3491" s="6"/>
      <c r="V3491" s="6"/>
      <c r="W3491" s="6"/>
      <c r="X3491" s="6"/>
      <c r="Y3491" s="6"/>
      <c r="Z3491"/>
    </row>
    <row r="3492" spans="1:26">
      <c r="A3492" s="1"/>
      <c r="P3492" s="6"/>
      <c r="Q3492" s="6"/>
      <c r="R3492" s="6"/>
      <c r="T3492" s="6"/>
      <c r="U3492" s="6"/>
      <c r="V3492" s="6"/>
      <c r="W3492" s="6"/>
      <c r="X3492" s="6"/>
      <c r="Y3492" s="6"/>
      <c r="Z3492"/>
    </row>
    <row r="3493" spans="1:26">
      <c r="A3493" s="1"/>
      <c r="P3493" s="6"/>
      <c r="Q3493" s="6"/>
      <c r="R3493" s="6"/>
      <c r="T3493" s="6"/>
      <c r="U3493" s="6"/>
      <c r="V3493" s="6"/>
      <c r="W3493" s="6"/>
      <c r="X3493" s="6"/>
      <c r="Y3493" s="6"/>
      <c r="Z3493"/>
    </row>
    <row r="3494" spans="1:26">
      <c r="A3494" s="1"/>
      <c r="P3494" s="6"/>
      <c r="Q3494" s="6"/>
      <c r="R3494" s="6"/>
      <c r="T3494" s="6"/>
      <c r="U3494" s="6"/>
      <c r="V3494" s="6"/>
      <c r="W3494" s="6"/>
      <c r="X3494" s="6"/>
      <c r="Y3494" s="6"/>
      <c r="Z3494"/>
    </row>
    <row r="3495" spans="1:26">
      <c r="A3495" s="1"/>
      <c r="P3495" s="6"/>
      <c r="Q3495" s="6"/>
      <c r="R3495" s="6"/>
      <c r="T3495" s="6"/>
      <c r="U3495" s="6"/>
      <c r="V3495" s="6"/>
      <c r="W3495" s="6"/>
      <c r="X3495" s="6"/>
      <c r="Y3495" s="6"/>
      <c r="Z3495"/>
    </row>
    <row r="3496" spans="1:26">
      <c r="A3496" s="1"/>
      <c r="P3496" s="6"/>
      <c r="Q3496" s="6"/>
      <c r="R3496" s="6"/>
      <c r="T3496" s="6"/>
      <c r="U3496" s="6"/>
      <c r="V3496" s="6"/>
      <c r="W3496" s="6"/>
      <c r="X3496" s="6"/>
      <c r="Y3496" s="6"/>
      <c r="Z3496"/>
    </row>
    <row r="3497" spans="1:26">
      <c r="A3497" s="1"/>
      <c r="P3497" s="6"/>
      <c r="Q3497" s="6"/>
      <c r="R3497" s="6"/>
      <c r="T3497" s="6"/>
      <c r="U3497" s="6"/>
      <c r="V3497" s="6"/>
      <c r="W3497" s="6"/>
      <c r="X3497" s="6"/>
      <c r="Y3497" s="6"/>
      <c r="Z3497"/>
    </row>
    <row r="3498" spans="1:26">
      <c r="A3498" s="1"/>
      <c r="P3498" s="6"/>
      <c r="Q3498" s="6"/>
      <c r="R3498" s="6"/>
      <c r="T3498" s="6"/>
      <c r="U3498" s="6"/>
      <c r="V3498" s="6"/>
      <c r="W3498" s="6"/>
      <c r="X3498" s="6"/>
      <c r="Y3498" s="6"/>
      <c r="Z3498"/>
    </row>
    <row r="3499" spans="1:26">
      <c r="A3499" s="1"/>
      <c r="P3499" s="6"/>
      <c r="Q3499" s="6"/>
      <c r="R3499" s="6"/>
      <c r="T3499" s="6"/>
      <c r="U3499" s="6"/>
      <c r="V3499" s="6"/>
      <c r="W3499" s="6"/>
      <c r="X3499" s="6"/>
      <c r="Y3499" s="6"/>
      <c r="Z3499"/>
    </row>
    <row r="3500" spans="1:26">
      <c r="A3500" s="1"/>
      <c r="P3500" s="6"/>
      <c r="Q3500" s="6"/>
      <c r="R3500" s="6"/>
      <c r="T3500" s="6"/>
      <c r="U3500" s="6"/>
      <c r="V3500" s="6"/>
      <c r="W3500" s="6"/>
      <c r="X3500" s="6"/>
      <c r="Y3500" s="6"/>
      <c r="Z3500"/>
    </row>
    <row r="3501" spans="1:26">
      <c r="A3501" s="1"/>
      <c r="P3501" s="6"/>
      <c r="Q3501" s="6"/>
      <c r="R3501" s="6"/>
      <c r="T3501" s="6"/>
      <c r="U3501" s="6"/>
      <c r="V3501" s="6"/>
      <c r="W3501" s="6"/>
      <c r="X3501" s="6"/>
      <c r="Y3501" s="6"/>
      <c r="Z3501"/>
    </row>
    <row r="3502" spans="1:26">
      <c r="A3502" s="1"/>
      <c r="P3502" s="6"/>
      <c r="Q3502" s="6"/>
      <c r="R3502" s="6"/>
      <c r="T3502" s="6"/>
      <c r="U3502" s="6"/>
      <c r="V3502" s="6"/>
      <c r="W3502" s="6"/>
      <c r="X3502" s="6"/>
      <c r="Y3502" s="6"/>
      <c r="Z3502"/>
    </row>
    <row r="3503" spans="1:26">
      <c r="A3503" s="1"/>
      <c r="P3503" s="6"/>
      <c r="Q3503" s="6"/>
      <c r="R3503" s="6"/>
      <c r="T3503" s="6"/>
      <c r="U3503" s="6"/>
      <c r="V3503" s="6"/>
      <c r="W3503" s="6"/>
      <c r="X3503" s="6"/>
      <c r="Y3503" s="6"/>
      <c r="Z3503"/>
    </row>
    <row r="3504" spans="1:26">
      <c r="A3504" s="1"/>
      <c r="P3504" s="6"/>
      <c r="Q3504" s="6"/>
      <c r="R3504" s="6"/>
      <c r="T3504" s="6"/>
      <c r="U3504" s="6"/>
      <c r="V3504" s="6"/>
      <c r="W3504" s="6"/>
      <c r="X3504" s="6"/>
      <c r="Y3504" s="6"/>
      <c r="Z3504"/>
    </row>
    <row r="3505" spans="1:26">
      <c r="A3505" s="1"/>
      <c r="P3505" s="6"/>
      <c r="Q3505" s="6"/>
      <c r="R3505" s="6"/>
      <c r="T3505" s="6"/>
      <c r="U3505" s="6"/>
      <c r="V3505" s="6"/>
      <c r="W3505" s="6"/>
      <c r="X3505" s="6"/>
      <c r="Y3505" s="6"/>
      <c r="Z3505"/>
    </row>
    <row r="3506" spans="1:26">
      <c r="A3506" s="1"/>
      <c r="P3506" s="6"/>
      <c r="Q3506" s="6"/>
      <c r="R3506" s="6"/>
      <c r="T3506" s="6"/>
      <c r="U3506" s="6"/>
      <c r="V3506" s="6"/>
      <c r="W3506" s="6"/>
      <c r="X3506" s="6"/>
      <c r="Y3506" s="6"/>
      <c r="Z3506"/>
    </row>
    <row r="3507" spans="1:26">
      <c r="A3507" s="1"/>
      <c r="P3507" s="6"/>
      <c r="Q3507" s="6"/>
      <c r="R3507" s="6"/>
      <c r="T3507" s="6"/>
      <c r="U3507" s="6"/>
      <c r="V3507" s="6"/>
      <c r="W3507" s="6"/>
      <c r="X3507" s="6"/>
      <c r="Y3507" s="6"/>
      <c r="Z3507"/>
    </row>
    <row r="3508" spans="1:26">
      <c r="A3508" s="1"/>
      <c r="P3508" s="6"/>
      <c r="Q3508" s="6"/>
      <c r="R3508" s="6"/>
      <c r="T3508" s="6"/>
      <c r="U3508" s="6"/>
      <c r="V3508" s="6"/>
      <c r="W3508" s="6"/>
      <c r="X3508" s="6"/>
      <c r="Y3508" s="6"/>
      <c r="Z3508"/>
    </row>
    <row r="3509" spans="1:26">
      <c r="A3509" s="1"/>
      <c r="P3509" s="6"/>
      <c r="Q3509" s="6"/>
      <c r="R3509" s="6"/>
      <c r="T3509" s="6"/>
      <c r="U3509" s="6"/>
      <c r="V3509" s="6"/>
      <c r="W3509" s="6"/>
      <c r="X3509" s="6"/>
      <c r="Y3509" s="6"/>
      <c r="Z3509"/>
    </row>
    <row r="3510" spans="1:26">
      <c r="A3510" s="1"/>
      <c r="P3510" s="6"/>
      <c r="Q3510" s="6"/>
      <c r="R3510" s="6"/>
      <c r="T3510" s="6"/>
      <c r="U3510" s="6"/>
      <c r="V3510" s="6"/>
      <c r="W3510" s="6"/>
      <c r="X3510" s="6"/>
      <c r="Y3510" s="6"/>
      <c r="Z3510"/>
    </row>
    <row r="3511" spans="1:26">
      <c r="A3511" s="1"/>
      <c r="P3511" s="6"/>
      <c r="Q3511" s="6"/>
      <c r="R3511" s="6"/>
      <c r="T3511" s="6"/>
      <c r="U3511" s="6"/>
      <c r="V3511" s="6"/>
      <c r="W3511" s="6"/>
      <c r="X3511" s="6"/>
      <c r="Y3511" s="6"/>
      <c r="Z3511"/>
    </row>
    <row r="3512" spans="1:26">
      <c r="A3512" s="1"/>
      <c r="P3512" s="6"/>
      <c r="Q3512" s="6"/>
      <c r="R3512" s="6"/>
      <c r="T3512" s="6"/>
      <c r="U3512" s="6"/>
      <c r="V3512" s="6"/>
      <c r="W3512" s="6"/>
      <c r="X3512" s="6"/>
      <c r="Y3512" s="6"/>
      <c r="Z3512"/>
    </row>
    <row r="3513" spans="1:26">
      <c r="A3513" s="1"/>
      <c r="P3513" s="6"/>
      <c r="Q3513" s="6"/>
      <c r="R3513" s="6"/>
      <c r="T3513" s="6"/>
      <c r="U3513" s="6"/>
      <c r="V3513" s="6"/>
      <c r="W3513" s="6"/>
      <c r="X3513" s="6"/>
      <c r="Y3513" s="6"/>
      <c r="Z3513"/>
    </row>
    <row r="3514" spans="1:26">
      <c r="A3514" s="1"/>
      <c r="P3514" s="6"/>
      <c r="Q3514" s="6"/>
      <c r="R3514" s="6"/>
      <c r="T3514" s="6"/>
      <c r="U3514" s="6"/>
      <c r="V3514" s="6"/>
      <c r="W3514" s="6"/>
      <c r="X3514" s="6"/>
      <c r="Y3514" s="6"/>
      <c r="Z3514"/>
    </row>
    <row r="3515" spans="1:26">
      <c r="A3515" s="1"/>
      <c r="P3515" s="6"/>
      <c r="Q3515" s="6"/>
      <c r="R3515" s="6"/>
      <c r="T3515" s="6"/>
      <c r="U3515" s="6"/>
      <c r="V3515" s="6"/>
      <c r="W3515" s="6"/>
      <c r="X3515" s="6"/>
      <c r="Y3515" s="6"/>
      <c r="Z3515"/>
    </row>
    <row r="3516" spans="1:26">
      <c r="A3516" s="1"/>
      <c r="P3516" s="6"/>
      <c r="Q3516" s="6"/>
      <c r="R3516" s="6"/>
      <c r="T3516" s="6"/>
      <c r="U3516" s="6"/>
      <c r="V3516" s="6"/>
      <c r="W3516" s="6"/>
      <c r="X3516" s="6"/>
      <c r="Y3516" s="6"/>
      <c r="Z3516"/>
    </row>
    <row r="3517" spans="1:26">
      <c r="A3517" s="1"/>
      <c r="P3517" s="6"/>
      <c r="Q3517" s="6"/>
      <c r="R3517" s="6"/>
      <c r="T3517" s="6"/>
      <c r="U3517" s="6"/>
      <c r="V3517" s="6"/>
      <c r="W3517" s="6"/>
      <c r="X3517" s="6"/>
      <c r="Y3517" s="6"/>
      <c r="Z3517"/>
    </row>
    <row r="3518" spans="1:26">
      <c r="A3518" s="1"/>
      <c r="P3518" s="6"/>
      <c r="Q3518" s="6"/>
      <c r="R3518" s="6"/>
      <c r="T3518" s="6"/>
      <c r="U3518" s="6"/>
      <c r="V3518" s="6"/>
      <c r="W3518" s="6"/>
      <c r="X3518" s="6"/>
      <c r="Y3518" s="6"/>
      <c r="Z3518"/>
    </row>
    <row r="3519" spans="1:26">
      <c r="A3519" s="1"/>
      <c r="P3519" s="6"/>
      <c r="Q3519" s="6"/>
      <c r="R3519" s="6"/>
      <c r="T3519" s="6"/>
      <c r="U3519" s="6"/>
      <c r="V3519" s="6"/>
      <c r="W3519" s="6"/>
      <c r="X3519" s="6"/>
      <c r="Y3519" s="6"/>
      <c r="Z3519"/>
    </row>
    <row r="3520" spans="1:26">
      <c r="A3520" s="1"/>
      <c r="P3520" s="6"/>
      <c r="Q3520" s="6"/>
      <c r="R3520" s="6"/>
      <c r="T3520" s="6"/>
      <c r="U3520" s="6"/>
      <c r="V3520" s="6"/>
      <c r="W3520" s="6"/>
      <c r="X3520" s="6"/>
      <c r="Y3520" s="6"/>
      <c r="Z3520"/>
    </row>
    <row r="3521" spans="1:26">
      <c r="A3521" s="1"/>
      <c r="P3521" s="6"/>
      <c r="Q3521" s="6"/>
      <c r="R3521" s="6"/>
      <c r="T3521" s="6"/>
      <c r="U3521" s="6"/>
      <c r="V3521" s="6"/>
      <c r="W3521" s="6"/>
      <c r="X3521" s="6"/>
      <c r="Y3521" s="6"/>
      <c r="Z3521"/>
    </row>
    <row r="3522" spans="1:26">
      <c r="A3522" s="1"/>
      <c r="P3522" s="6"/>
      <c r="Q3522" s="6"/>
      <c r="R3522" s="6"/>
      <c r="T3522" s="6"/>
      <c r="U3522" s="6"/>
      <c r="V3522" s="6"/>
      <c r="W3522" s="6"/>
      <c r="X3522" s="6"/>
      <c r="Y3522" s="6"/>
      <c r="Z3522"/>
    </row>
    <row r="3523" spans="1:26">
      <c r="A3523" s="1"/>
      <c r="P3523" s="6"/>
      <c r="Q3523" s="6"/>
      <c r="R3523" s="6"/>
      <c r="T3523" s="6"/>
      <c r="U3523" s="6"/>
      <c r="V3523" s="6"/>
      <c r="W3523" s="6"/>
      <c r="X3523" s="6"/>
      <c r="Y3523" s="6"/>
      <c r="Z3523"/>
    </row>
    <row r="3524" spans="1:26">
      <c r="A3524" s="1"/>
      <c r="P3524" s="6"/>
      <c r="Q3524" s="6"/>
      <c r="R3524" s="6"/>
      <c r="T3524" s="6"/>
      <c r="U3524" s="6"/>
      <c r="V3524" s="6"/>
      <c r="W3524" s="6"/>
      <c r="X3524" s="6"/>
      <c r="Y3524" s="6"/>
      <c r="Z3524"/>
    </row>
    <row r="3525" spans="1:26">
      <c r="A3525" s="1"/>
      <c r="P3525" s="6"/>
      <c r="Q3525" s="6"/>
      <c r="R3525" s="6"/>
      <c r="T3525" s="6"/>
      <c r="U3525" s="6"/>
      <c r="V3525" s="6"/>
      <c r="W3525" s="6"/>
      <c r="X3525" s="6"/>
      <c r="Y3525" s="6"/>
      <c r="Z3525"/>
    </row>
    <row r="3526" spans="1:26">
      <c r="A3526" s="1"/>
      <c r="P3526" s="6"/>
      <c r="Q3526" s="6"/>
      <c r="R3526" s="6"/>
      <c r="T3526" s="6"/>
      <c r="U3526" s="6"/>
      <c r="V3526" s="6"/>
      <c r="W3526" s="6"/>
      <c r="X3526" s="6"/>
      <c r="Y3526" s="6"/>
      <c r="Z3526"/>
    </row>
    <row r="3527" spans="1:26">
      <c r="A3527" s="1"/>
      <c r="P3527" s="6"/>
      <c r="Q3527" s="6"/>
      <c r="R3527" s="6"/>
      <c r="T3527" s="6"/>
      <c r="U3527" s="6"/>
      <c r="V3527" s="6"/>
      <c r="W3527" s="6"/>
      <c r="X3527" s="6"/>
      <c r="Y3527" s="6"/>
      <c r="Z3527"/>
    </row>
    <row r="3528" spans="1:26">
      <c r="A3528" s="1"/>
      <c r="P3528" s="6"/>
      <c r="Q3528" s="6"/>
      <c r="R3528" s="6"/>
      <c r="T3528" s="6"/>
      <c r="U3528" s="6"/>
      <c r="V3528" s="6"/>
      <c r="W3528" s="6"/>
      <c r="X3528" s="6"/>
      <c r="Y3528" s="6"/>
      <c r="Z3528"/>
    </row>
    <row r="3529" spans="1:26">
      <c r="A3529" s="1"/>
      <c r="P3529" s="6"/>
      <c r="Q3529" s="6"/>
      <c r="R3529" s="6"/>
      <c r="T3529" s="6"/>
      <c r="U3529" s="6"/>
      <c r="V3529" s="6"/>
      <c r="W3529" s="6"/>
      <c r="X3529" s="6"/>
      <c r="Y3529" s="6"/>
      <c r="Z3529"/>
    </row>
    <row r="3530" spans="1:26">
      <c r="A3530" s="1"/>
      <c r="P3530" s="6"/>
      <c r="Q3530" s="6"/>
      <c r="R3530" s="6"/>
      <c r="T3530" s="6"/>
      <c r="U3530" s="6"/>
      <c r="V3530" s="6"/>
      <c r="W3530" s="6"/>
      <c r="X3530" s="6"/>
      <c r="Y3530" s="6"/>
      <c r="Z3530"/>
    </row>
    <row r="3531" spans="1:26">
      <c r="A3531" s="1"/>
      <c r="P3531" s="6"/>
      <c r="Q3531" s="6"/>
      <c r="R3531" s="6"/>
      <c r="T3531" s="6"/>
      <c r="U3531" s="6"/>
      <c r="V3531" s="6"/>
      <c r="W3531" s="6"/>
      <c r="X3531" s="6"/>
      <c r="Y3531" s="6"/>
      <c r="Z3531"/>
    </row>
    <row r="3532" spans="1:26">
      <c r="A3532" s="1"/>
      <c r="P3532" s="6"/>
      <c r="Q3532" s="6"/>
      <c r="R3532" s="6"/>
      <c r="T3532" s="6"/>
      <c r="U3532" s="6"/>
      <c r="V3532" s="6"/>
      <c r="W3532" s="6"/>
      <c r="X3532" s="6"/>
      <c r="Y3532" s="6"/>
      <c r="Z3532"/>
    </row>
    <row r="3533" spans="1:26">
      <c r="A3533" s="1"/>
      <c r="P3533" s="6"/>
      <c r="Q3533" s="6"/>
      <c r="R3533" s="6"/>
      <c r="T3533" s="6"/>
      <c r="U3533" s="6"/>
      <c r="V3533" s="6"/>
      <c r="W3533" s="6"/>
      <c r="X3533" s="6"/>
      <c r="Y3533" s="6"/>
      <c r="Z3533"/>
    </row>
    <row r="3534" spans="1:26">
      <c r="A3534" s="1"/>
      <c r="P3534" s="6"/>
      <c r="Q3534" s="6"/>
      <c r="R3534" s="6"/>
      <c r="T3534" s="6"/>
      <c r="U3534" s="6"/>
      <c r="V3534" s="6"/>
      <c r="W3534" s="6"/>
      <c r="X3534" s="6"/>
      <c r="Y3534" s="6"/>
      <c r="Z3534"/>
    </row>
    <row r="3535" spans="1:26">
      <c r="A3535" s="1"/>
      <c r="P3535" s="6"/>
      <c r="Q3535" s="6"/>
      <c r="R3535" s="6"/>
      <c r="T3535" s="6"/>
      <c r="U3535" s="6"/>
      <c r="V3535" s="6"/>
      <c r="W3535" s="6"/>
      <c r="X3535" s="6"/>
      <c r="Y3535" s="6"/>
      <c r="Z3535"/>
    </row>
    <row r="3536" spans="1:26">
      <c r="A3536" s="1"/>
      <c r="P3536" s="6"/>
      <c r="Q3536" s="6"/>
      <c r="R3536" s="6"/>
      <c r="T3536" s="6"/>
      <c r="U3536" s="6"/>
      <c r="V3536" s="6"/>
      <c r="W3536" s="6"/>
      <c r="X3536" s="6"/>
      <c r="Y3536" s="6"/>
      <c r="Z3536"/>
    </row>
    <row r="3537" spans="1:26">
      <c r="A3537" s="1"/>
      <c r="P3537" s="6"/>
      <c r="Q3537" s="6"/>
      <c r="R3537" s="6"/>
      <c r="T3537" s="6"/>
      <c r="U3537" s="6"/>
      <c r="V3537" s="6"/>
      <c r="W3537" s="6"/>
      <c r="X3537" s="6"/>
      <c r="Y3537" s="6"/>
      <c r="Z3537"/>
    </row>
    <row r="3538" spans="1:26">
      <c r="A3538" s="1"/>
      <c r="P3538" s="6"/>
      <c r="Q3538" s="6"/>
      <c r="R3538" s="6"/>
      <c r="T3538" s="6"/>
      <c r="U3538" s="6"/>
      <c r="V3538" s="6"/>
      <c r="W3538" s="6"/>
      <c r="X3538" s="6"/>
      <c r="Y3538" s="6"/>
      <c r="Z3538"/>
    </row>
    <row r="3539" spans="1:26">
      <c r="A3539" s="1"/>
      <c r="P3539" s="6"/>
      <c r="Q3539" s="6"/>
      <c r="R3539" s="6"/>
      <c r="T3539" s="6"/>
      <c r="U3539" s="6"/>
      <c r="V3539" s="6"/>
      <c r="W3539" s="6"/>
      <c r="X3539" s="6"/>
      <c r="Y3539" s="6"/>
      <c r="Z3539"/>
    </row>
    <row r="3540" spans="1:26">
      <c r="A3540" s="1"/>
      <c r="P3540" s="6"/>
      <c r="Q3540" s="6"/>
      <c r="R3540" s="6"/>
      <c r="T3540" s="6"/>
      <c r="U3540" s="6"/>
      <c r="V3540" s="6"/>
      <c r="W3540" s="6"/>
      <c r="X3540" s="6"/>
      <c r="Y3540" s="6"/>
      <c r="Z3540"/>
    </row>
    <row r="3541" spans="1:26">
      <c r="A3541" s="1"/>
      <c r="P3541" s="6"/>
      <c r="Q3541" s="6"/>
      <c r="R3541" s="6"/>
      <c r="T3541" s="6"/>
      <c r="U3541" s="6"/>
      <c r="V3541" s="6"/>
      <c r="W3541" s="6"/>
      <c r="X3541" s="6"/>
      <c r="Y3541" s="6"/>
      <c r="Z3541"/>
    </row>
    <row r="3542" spans="1:26">
      <c r="A3542" s="1"/>
      <c r="P3542" s="6"/>
      <c r="Q3542" s="6"/>
      <c r="R3542" s="6"/>
      <c r="T3542" s="6"/>
      <c r="U3542" s="6"/>
      <c r="V3542" s="6"/>
      <c r="W3542" s="6"/>
      <c r="X3542" s="6"/>
      <c r="Y3542" s="6"/>
      <c r="Z3542"/>
    </row>
    <row r="3543" spans="1:26">
      <c r="A3543" s="1"/>
      <c r="P3543" s="6"/>
      <c r="Q3543" s="6"/>
      <c r="R3543" s="6"/>
      <c r="T3543" s="6"/>
      <c r="U3543" s="6"/>
      <c r="V3543" s="6"/>
      <c r="W3543" s="6"/>
      <c r="X3543" s="6"/>
      <c r="Y3543" s="6"/>
      <c r="Z3543"/>
    </row>
    <row r="3544" spans="1:26">
      <c r="A3544" s="1"/>
      <c r="P3544" s="6"/>
      <c r="Q3544" s="6"/>
      <c r="R3544" s="6"/>
      <c r="T3544" s="6"/>
      <c r="U3544" s="6"/>
      <c r="V3544" s="6"/>
      <c r="W3544" s="6"/>
      <c r="X3544" s="6"/>
      <c r="Y3544" s="6"/>
      <c r="Z3544"/>
    </row>
    <row r="3545" spans="1:26">
      <c r="A3545" s="1"/>
      <c r="P3545" s="6"/>
      <c r="Q3545" s="6"/>
      <c r="R3545" s="6"/>
      <c r="T3545" s="6"/>
      <c r="U3545" s="6"/>
      <c r="V3545" s="6"/>
      <c r="W3545" s="6"/>
      <c r="X3545" s="6"/>
      <c r="Y3545" s="6"/>
      <c r="Z3545"/>
    </row>
    <row r="3546" spans="1:26">
      <c r="A3546" s="1"/>
      <c r="P3546" s="6"/>
      <c r="Q3546" s="6"/>
      <c r="R3546" s="6"/>
      <c r="T3546" s="6"/>
      <c r="U3546" s="6"/>
      <c r="V3546" s="6"/>
      <c r="W3546" s="6"/>
      <c r="X3546" s="6"/>
      <c r="Y3546" s="6"/>
      <c r="Z3546"/>
    </row>
    <row r="3547" spans="1:26">
      <c r="A3547" s="1"/>
      <c r="P3547" s="6"/>
      <c r="Q3547" s="6"/>
      <c r="R3547" s="6"/>
      <c r="T3547" s="6"/>
      <c r="U3547" s="6"/>
      <c r="V3547" s="6"/>
      <c r="W3547" s="6"/>
      <c r="X3547" s="6"/>
      <c r="Y3547" s="6"/>
      <c r="Z3547"/>
    </row>
    <row r="3548" spans="1:26">
      <c r="A3548" s="1"/>
      <c r="P3548" s="6"/>
      <c r="Q3548" s="6"/>
      <c r="R3548" s="6"/>
      <c r="T3548" s="6"/>
      <c r="U3548" s="6"/>
      <c r="V3548" s="6"/>
      <c r="W3548" s="6"/>
      <c r="X3548" s="6"/>
      <c r="Y3548" s="6"/>
      <c r="Z3548"/>
    </row>
    <row r="3549" spans="1:26">
      <c r="A3549" s="1"/>
      <c r="P3549" s="6"/>
      <c r="Q3549" s="6"/>
      <c r="R3549" s="6"/>
      <c r="T3549" s="6"/>
      <c r="U3549" s="6"/>
      <c r="V3549" s="6"/>
      <c r="W3549" s="6"/>
      <c r="X3549" s="6"/>
      <c r="Y3549" s="6"/>
      <c r="Z3549"/>
    </row>
    <row r="3550" spans="1:26">
      <c r="A3550" s="1"/>
      <c r="P3550" s="6"/>
      <c r="Q3550" s="6"/>
      <c r="R3550" s="6"/>
      <c r="T3550" s="6"/>
      <c r="U3550" s="6"/>
      <c r="V3550" s="6"/>
      <c r="W3550" s="6"/>
      <c r="X3550" s="6"/>
      <c r="Y3550" s="6"/>
      <c r="Z3550"/>
    </row>
    <row r="3551" spans="1:26">
      <c r="A3551" s="1"/>
      <c r="P3551" s="6"/>
      <c r="Q3551" s="6"/>
      <c r="R3551" s="6"/>
      <c r="T3551" s="6"/>
      <c r="U3551" s="6"/>
      <c r="V3551" s="6"/>
      <c r="W3551" s="6"/>
      <c r="X3551" s="6"/>
      <c r="Y3551" s="6"/>
      <c r="Z3551"/>
    </row>
    <row r="3552" spans="1:26">
      <c r="A3552" s="1"/>
      <c r="P3552" s="6"/>
      <c r="Q3552" s="6"/>
      <c r="R3552" s="6"/>
      <c r="T3552" s="6"/>
      <c r="U3552" s="6"/>
      <c r="V3552" s="6"/>
      <c r="W3552" s="6"/>
      <c r="X3552" s="6"/>
      <c r="Y3552" s="6"/>
      <c r="Z3552"/>
    </row>
    <row r="3553" spans="1:26">
      <c r="A3553" s="1"/>
      <c r="P3553" s="6"/>
      <c r="Q3553" s="6"/>
      <c r="R3553" s="6"/>
      <c r="T3553" s="6"/>
      <c r="U3553" s="6"/>
      <c r="V3553" s="6"/>
      <c r="W3553" s="6"/>
      <c r="X3553" s="6"/>
      <c r="Y3553" s="6"/>
      <c r="Z3553"/>
    </row>
    <row r="3554" spans="1:26">
      <c r="A3554" s="1"/>
      <c r="P3554" s="6"/>
      <c r="Q3554" s="6"/>
      <c r="R3554" s="6"/>
      <c r="T3554" s="6"/>
      <c r="U3554" s="6"/>
      <c r="V3554" s="6"/>
      <c r="W3554" s="6"/>
      <c r="X3554" s="6"/>
      <c r="Y3554" s="6"/>
      <c r="Z3554"/>
    </row>
    <row r="3555" spans="1:26">
      <c r="A3555" s="1"/>
      <c r="P3555" s="6"/>
      <c r="Q3555" s="6"/>
      <c r="R3555" s="6"/>
      <c r="T3555" s="6"/>
      <c r="U3555" s="6"/>
      <c r="V3555" s="6"/>
      <c r="W3555" s="6"/>
      <c r="X3555" s="6"/>
      <c r="Y3555" s="6"/>
      <c r="Z3555"/>
    </row>
    <row r="3556" spans="1:26">
      <c r="A3556" s="1"/>
      <c r="P3556" s="6"/>
      <c r="Q3556" s="6"/>
      <c r="R3556" s="6"/>
      <c r="T3556" s="6"/>
      <c r="U3556" s="6"/>
      <c r="V3556" s="6"/>
      <c r="W3556" s="6"/>
      <c r="X3556" s="6"/>
      <c r="Y3556" s="6"/>
      <c r="Z3556"/>
    </row>
    <row r="3557" spans="1:26">
      <c r="A3557" s="1"/>
      <c r="P3557" s="6"/>
      <c r="Q3557" s="6"/>
      <c r="R3557" s="6"/>
      <c r="T3557" s="6"/>
      <c r="U3557" s="6"/>
      <c r="V3557" s="6"/>
      <c r="W3557" s="6"/>
      <c r="X3557" s="6"/>
      <c r="Y3557" s="6"/>
      <c r="Z3557"/>
    </row>
    <row r="3558" spans="1:26">
      <c r="A3558" s="1"/>
      <c r="P3558" s="6"/>
      <c r="Q3558" s="6"/>
      <c r="R3558" s="6"/>
      <c r="T3558" s="6"/>
      <c r="U3558" s="6"/>
      <c r="V3558" s="6"/>
      <c r="W3558" s="6"/>
      <c r="X3558" s="6"/>
      <c r="Y3558" s="6"/>
      <c r="Z3558"/>
    </row>
    <row r="3559" spans="1:26">
      <c r="A3559" s="1"/>
      <c r="P3559" s="6"/>
      <c r="Q3559" s="6"/>
      <c r="R3559" s="6"/>
      <c r="T3559" s="6"/>
      <c r="U3559" s="6"/>
      <c r="V3559" s="6"/>
      <c r="W3559" s="6"/>
      <c r="X3559" s="6"/>
      <c r="Y3559" s="6"/>
      <c r="Z3559"/>
    </row>
    <row r="3560" spans="1:26">
      <c r="A3560" s="1"/>
      <c r="P3560" s="6"/>
      <c r="Q3560" s="6"/>
      <c r="R3560" s="6"/>
      <c r="T3560" s="6"/>
      <c r="U3560" s="6"/>
      <c r="V3560" s="6"/>
      <c r="W3560" s="6"/>
      <c r="X3560" s="6"/>
      <c r="Y3560" s="6"/>
      <c r="Z3560"/>
    </row>
    <row r="3561" spans="1:26">
      <c r="A3561" s="1"/>
      <c r="P3561" s="6"/>
      <c r="Q3561" s="6"/>
      <c r="R3561" s="6"/>
      <c r="T3561" s="6"/>
      <c r="U3561" s="6"/>
      <c r="V3561" s="6"/>
      <c r="W3561" s="6"/>
      <c r="X3561" s="6"/>
      <c r="Y3561" s="6"/>
      <c r="Z3561"/>
    </row>
    <row r="3562" spans="1:26">
      <c r="A3562" s="1"/>
      <c r="P3562" s="6"/>
      <c r="Q3562" s="6"/>
      <c r="R3562" s="6"/>
      <c r="T3562" s="6"/>
      <c r="U3562" s="6"/>
      <c r="V3562" s="6"/>
      <c r="W3562" s="6"/>
      <c r="X3562" s="6"/>
      <c r="Y3562" s="6"/>
      <c r="Z3562"/>
    </row>
    <row r="3563" spans="1:26">
      <c r="A3563" s="1"/>
      <c r="P3563" s="6"/>
      <c r="Q3563" s="6"/>
      <c r="R3563" s="6"/>
      <c r="T3563" s="6"/>
      <c r="U3563" s="6"/>
      <c r="V3563" s="6"/>
      <c r="W3563" s="6"/>
      <c r="X3563" s="6"/>
      <c r="Y3563" s="6"/>
      <c r="Z3563"/>
    </row>
    <row r="3564" spans="1:26">
      <c r="A3564" s="1"/>
      <c r="P3564" s="6"/>
      <c r="Q3564" s="6"/>
      <c r="R3564" s="6"/>
      <c r="T3564" s="6"/>
      <c r="U3564" s="6"/>
      <c r="V3564" s="6"/>
      <c r="W3564" s="6"/>
      <c r="X3564" s="6"/>
      <c r="Y3564" s="6"/>
      <c r="Z3564"/>
    </row>
    <row r="3565" spans="1:26">
      <c r="A3565" s="1"/>
      <c r="P3565" s="6"/>
      <c r="Q3565" s="6"/>
      <c r="R3565" s="6"/>
      <c r="T3565" s="6"/>
      <c r="U3565" s="6"/>
      <c r="V3565" s="6"/>
      <c r="W3565" s="6"/>
      <c r="X3565" s="6"/>
      <c r="Y3565" s="6"/>
      <c r="Z3565"/>
    </row>
    <row r="3566" spans="1:26">
      <c r="A3566" s="1"/>
      <c r="P3566" s="6"/>
      <c r="Q3566" s="6"/>
      <c r="R3566" s="6"/>
      <c r="T3566" s="6"/>
      <c r="U3566" s="6"/>
      <c r="V3566" s="6"/>
      <c r="W3566" s="6"/>
      <c r="X3566" s="6"/>
      <c r="Y3566" s="6"/>
      <c r="Z3566"/>
    </row>
    <row r="3567" spans="1:26">
      <c r="A3567" s="1"/>
      <c r="P3567" s="6"/>
      <c r="Q3567" s="6"/>
      <c r="R3567" s="6"/>
      <c r="T3567" s="6"/>
      <c r="U3567" s="6"/>
      <c r="V3567" s="6"/>
      <c r="W3567" s="6"/>
      <c r="X3567" s="6"/>
      <c r="Y3567" s="6"/>
      <c r="Z3567"/>
    </row>
    <row r="3568" spans="1:26">
      <c r="A3568" s="1"/>
      <c r="P3568" s="6"/>
      <c r="Q3568" s="6"/>
      <c r="R3568" s="6"/>
      <c r="T3568" s="6"/>
      <c r="U3568" s="6"/>
      <c r="V3568" s="6"/>
      <c r="W3568" s="6"/>
      <c r="X3568" s="6"/>
      <c r="Y3568" s="6"/>
      <c r="Z3568"/>
    </row>
    <row r="3569" spans="1:26">
      <c r="A3569" s="1"/>
      <c r="P3569" s="6"/>
      <c r="Q3569" s="6"/>
      <c r="R3569" s="6"/>
      <c r="T3569" s="6"/>
      <c r="U3569" s="6"/>
      <c r="V3569" s="6"/>
      <c r="W3569" s="6"/>
      <c r="X3569" s="6"/>
      <c r="Y3569" s="6"/>
      <c r="Z3569"/>
    </row>
    <row r="3570" spans="1:26">
      <c r="A3570" s="1"/>
      <c r="P3570" s="6"/>
      <c r="Q3570" s="6"/>
      <c r="R3570" s="6"/>
      <c r="T3570" s="6"/>
      <c r="U3570" s="6"/>
      <c r="V3570" s="6"/>
      <c r="W3570" s="6"/>
      <c r="X3570" s="6"/>
      <c r="Y3570" s="6"/>
      <c r="Z3570"/>
    </row>
    <row r="3571" spans="1:26">
      <c r="A3571" s="1"/>
      <c r="P3571" s="6"/>
      <c r="Q3571" s="6"/>
      <c r="R3571" s="6"/>
      <c r="T3571" s="6"/>
      <c r="U3571" s="6"/>
      <c r="V3571" s="6"/>
      <c r="W3571" s="6"/>
      <c r="X3571" s="6"/>
      <c r="Y3571" s="6"/>
      <c r="Z3571"/>
    </row>
    <row r="3572" spans="1:26">
      <c r="A3572" s="1"/>
      <c r="P3572" s="6"/>
      <c r="Q3572" s="6"/>
      <c r="R3572" s="6"/>
      <c r="T3572" s="6"/>
      <c r="U3572" s="6"/>
      <c r="V3572" s="6"/>
      <c r="W3572" s="6"/>
      <c r="X3572" s="6"/>
      <c r="Y3572" s="6"/>
      <c r="Z3572"/>
    </row>
    <row r="3573" spans="1:26">
      <c r="A3573" s="1"/>
      <c r="P3573" s="6"/>
      <c r="Q3573" s="6"/>
      <c r="R3573" s="6"/>
      <c r="T3573" s="6"/>
      <c r="U3573" s="6"/>
      <c r="V3573" s="6"/>
      <c r="W3573" s="6"/>
      <c r="X3573" s="6"/>
      <c r="Y3573" s="6"/>
      <c r="Z3573"/>
    </row>
    <row r="3574" spans="1:26">
      <c r="A3574" s="1"/>
      <c r="P3574" s="6"/>
      <c r="Q3574" s="6"/>
      <c r="R3574" s="6"/>
      <c r="T3574" s="6"/>
      <c r="U3574" s="6"/>
      <c r="V3574" s="6"/>
      <c r="W3574" s="6"/>
      <c r="X3574" s="6"/>
      <c r="Y3574" s="6"/>
      <c r="Z3574"/>
    </row>
    <row r="3575" spans="1:26">
      <c r="A3575" s="1"/>
      <c r="P3575" s="6"/>
      <c r="Q3575" s="6"/>
      <c r="R3575" s="6"/>
      <c r="T3575" s="6"/>
      <c r="U3575" s="6"/>
      <c r="V3575" s="6"/>
      <c r="W3575" s="6"/>
      <c r="X3575" s="6"/>
      <c r="Y3575" s="6"/>
      <c r="Z3575"/>
    </row>
    <row r="3576" spans="1:26">
      <c r="A3576" s="1"/>
      <c r="P3576" s="6"/>
      <c r="Q3576" s="6"/>
      <c r="R3576" s="6"/>
      <c r="T3576" s="6"/>
      <c r="U3576" s="6"/>
      <c r="V3576" s="6"/>
      <c r="W3576" s="6"/>
      <c r="X3576" s="6"/>
      <c r="Y3576" s="6"/>
      <c r="Z3576"/>
    </row>
    <row r="3577" spans="1:26">
      <c r="A3577" s="1"/>
      <c r="P3577" s="6"/>
      <c r="Q3577" s="6"/>
      <c r="R3577" s="6"/>
      <c r="T3577" s="6"/>
      <c r="U3577" s="6"/>
      <c r="V3577" s="6"/>
      <c r="W3577" s="6"/>
      <c r="X3577" s="6"/>
      <c r="Y3577" s="6"/>
      <c r="Z3577"/>
    </row>
    <row r="3578" spans="1:26">
      <c r="A3578" s="1"/>
      <c r="P3578" s="6"/>
      <c r="Q3578" s="6"/>
      <c r="R3578" s="6"/>
      <c r="T3578" s="6"/>
      <c r="U3578" s="6"/>
      <c r="V3578" s="6"/>
      <c r="W3578" s="6"/>
      <c r="X3578" s="6"/>
      <c r="Y3578" s="6"/>
      <c r="Z3578"/>
    </row>
    <row r="3579" spans="1:26">
      <c r="A3579" s="1"/>
      <c r="P3579" s="6"/>
      <c r="Q3579" s="6"/>
      <c r="R3579" s="6"/>
      <c r="T3579" s="6"/>
      <c r="U3579" s="6"/>
      <c r="V3579" s="6"/>
      <c r="W3579" s="6"/>
      <c r="X3579" s="6"/>
      <c r="Y3579" s="6"/>
      <c r="Z3579"/>
    </row>
    <row r="3580" spans="1:26">
      <c r="A3580" s="1"/>
      <c r="P3580" s="6"/>
      <c r="Q3580" s="6"/>
      <c r="R3580" s="6"/>
      <c r="T3580" s="6"/>
      <c r="U3580" s="6"/>
      <c r="V3580" s="6"/>
      <c r="W3580" s="6"/>
      <c r="X3580" s="6"/>
      <c r="Y3580" s="6"/>
      <c r="Z3580"/>
    </row>
    <row r="3581" spans="1:26">
      <c r="A3581" s="1"/>
      <c r="P3581" s="6"/>
      <c r="Q3581" s="6"/>
      <c r="R3581" s="6"/>
      <c r="T3581" s="6"/>
      <c r="U3581" s="6"/>
      <c r="V3581" s="6"/>
      <c r="W3581" s="6"/>
      <c r="X3581" s="6"/>
      <c r="Y3581" s="6"/>
      <c r="Z3581"/>
    </row>
    <row r="3582" spans="1:26">
      <c r="A3582" s="1"/>
      <c r="P3582" s="6"/>
      <c r="Q3582" s="6"/>
      <c r="R3582" s="6"/>
      <c r="T3582" s="6"/>
      <c r="U3582" s="6"/>
      <c r="V3582" s="6"/>
      <c r="W3582" s="6"/>
      <c r="X3582" s="6"/>
      <c r="Y3582" s="6"/>
      <c r="Z3582"/>
    </row>
    <row r="3583" spans="1:26">
      <c r="A3583" s="1"/>
      <c r="P3583" s="6"/>
      <c r="Q3583" s="6"/>
      <c r="R3583" s="6"/>
      <c r="T3583" s="6"/>
      <c r="U3583" s="6"/>
      <c r="V3583" s="6"/>
      <c r="W3583" s="6"/>
      <c r="X3583" s="6"/>
      <c r="Y3583" s="6"/>
      <c r="Z3583"/>
    </row>
    <row r="3584" spans="1:26">
      <c r="A3584" s="1"/>
      <c r="P3584" s="6"/>
      <c r="Q3584" s="6"/>
      <c r="R3584" s="6"/>
      <c r="T3584" s="6"/>
      <c r="U3584" s="6"/>
      <c r="V3584" s="6"/>
      <c r="W3584" s="6"/>
      <c r="X3584" s="6"/>
      <c r="Y3584" s="6"/>
      <c r="Z3584"/>
    </row>
    <row r="3585" spans="1:26">
      <c r="A3585" s="1"/>
      <c r="P3585" s="6"/>
      <c r="Q3585" s="6"/>
      <c r="R3585" s="6"/>
      <c r="T3585" s="6"/>
      <c r="U3585" s="6"/>
      <c r="V3585" s="6"/>
      <c r="W3585" s="6"/>
      <c r="X3585" s="6"/>
      <c r="Y3585" s="6"/>
      <c r="Z3585"/>
    </row>
    <row r="3586" spans="1:26">
      <c r="A3586" s="1"/>
      <c r="P3586" s="6"/>
      <c r="Q3586" s="6"/>
      <c r="R3586" s="6"/>
      <c r="T3586" s="6"/>
      <c r="U3586" s="6"/>
      <c r="V3586" s="6"/>
      <c r="W3586" s="6"/>
      <c r="X3586" s="6"/>
      <c r="Y3586" s="6"/>
      <c r="Z3586"/>
    </row>
    <row r="3587" spans="1:26">
      <c r="A3587" s="1"/>
      <c r="P3587" s="6"/>
      <c r="Q3587" s="6"/>
      <c r="R3587" s="6"/>
      <c r="T3587" s="6"/>
      <c r="U3587" s="6"/>
      <c r="V3587" s="6"/>
      <c r="W3587" s="6"/>
      <c r="X3587" s="6"/>
      <c r="Y3587" s="6"/>
      <c r="Z3587"/>
    </row>
    <row r="3588" spans="1:26">
      <c r="A3588" s="1"/>
      <c r="P3588" s="6"/>
      <c r="Q3588" s="6"/>
      <c r="R3588" s="6"/>
      <c r="T3588" s="6"/>
      <c r="U3588" s="6"/>
      <c r="V3588" s="6"/>
      <c r="W3588" s="6"/>
      <c r="X3588" s="6"/>
      <c r="Y3588" s="6"/>
      <c r="Z3588"/>
    </row>
    <row r="3589" spans="1:26">
      <c r="A3589" s="1"/>
      <c r="P3589" s="6"/>
      <c r="Q3589" s="6"/>
      <c r="R3589" s="6"/>
      <c r="T3589" s="6"/>
      <c r="U3589" s="6"/>
      <c r="V3589" s="6"/>
      <c r="W3589" s="6"/>
      <c r="X3589" s="6"/>
      <c r="Y3589" s="6"/>
      <c r="Z3589"/>
    </row>
    <row r="3590" spans="1:26">
      <c r="A3590" s="1"/>
      <c r="P3590" s="6"/>
      <c r="Q3590" s="6"/>
      <c r="R3590" s="6"/>
      <c r="T3590" s="6"/>
      <c r="U3590" s="6"/>
      <c r="V3590" s="6"/>
      <c r="W3590" s="6"/>
      <c r="X3590" s="6"/>
      <c r="Y3590" s="6"/>
      <c r="Z3590"/>
    </row>
    <row r="3591" spans="1:26">
      <c r="A3591" s="1"/>
      <c r="P3591" s="6"/>
      <c r="Q3591" s="6"/>
      <c r="R3591" s="6"/>
      <c r="T3591" s="6"/>
      <c r="U3591" s="6"/>
      <c r="V3591" s="6"/>
      <c r="W3591" s="6"/>
      <c r="X3591" s="6"/>
      <c r="Y3591" s="6"/>
      <c r="Z3591"/>
    </row>
    <row r="3592" spans="1:26">
      <c r="A3592" s="1"/>
      <c r="P3592" s="6"/>
      <c r="Q3592" s="6"/>
      <c r="R3592" s="6"/>
      <c r="T3592" s="6"/>
      <c r="U3592" s="6"/>
      <c r="V3592" s="6"/>
      <c r="W3592" s="6"/>
      <c r="X3592" s="6"/>
      <c r="Y3592" s="6"/>
      <c r="Z3592"/>
    </row>
    <row r="3593" spans="1:26">
      <c r="A3593" s="1"/>
      <c r="P3593" s="6"/>
      <c r="Q3593" s="6"/>
      <c r="R3593" s="6"/>
      <c r="T3593" s="6"/>
      <c r="U3593" s="6"/>
      <c r="V3593" s="6"/>
      <c r="W3593" s="6"/>
      <c r="X3593" s="6"/>
      <c r="Y3593" s="6"/>
      <c r="Z3593"/>
    </row>
    <row r="3594" spans="1:26">
      <c r="A3594" s="1"/>
      <c r="P3594" s="6"/>
      <c r="Q3594" s="6"/>
      <c r="R3594" s="6"/>
      <c r="T3594" s="6"/>
      <c r="U3594" s="6"/>
      <c r="V3594" s="6"/>
      <c r="W3594" s="6"/>
      <c r="X3594" s="6"/>
      <c r="Y3594" s="6"/>
      <c r="Z3594"/>
    </row>
    <row r="3595" spans="1:26">
      <c r="A3595" s="1"/>
      <c r="P3595" s="6"/>
      <c r="Q3595" s="6"/>
      <c r="R3595" s="6"/>
      <c r="T3595" s="6"/>
      <c r="U3595" s="6"/>
      <c r="V3595" s="6"/>
      <c r="W3595" s="6"/>
      <c r="X3595" s="6"/>
      <c r="Y3595" s="6"/>
      <c r="Z3595"/>
    </row>
    <row r="3596" spans="1:26">
      <c r="A3596" s="1"/>
      <c r="P3596" s="6"/>
      <c r="Q3596" s="6"/>
      <c r="R3596" s="6"/>
      <c r="T3596" s="6"/>
      <c r="U3596" s="6"/>
      <c r="V3596" s="6"/>
      <c r="W3596" s="6"/>
      <c r="X3596" s="6"/>
      <c r="Y3596" s="6"/>
      <c r="Z3596"/>
    </row>
    <row r="3597" spans="1:26">
      <c r="A3597" s="1"/>
      <c r="P3597" s="6"/>
      <c r="Q3597" s="6"/>
      <c r="R3597" s="6"/>
      <c r="T3597" s="6"/>
      <c r="U3597" s="6"/>
      <c r="V3597" s="6"/>
      <c r="W3597" s="6"/>
      <c r="X3597" s="6"/>
      <c r="Y3597" s="6"/>
      <c r="Z3597"/>
    </row>
    <row r="3598" spans="1:26">
      <c r="A3598" s="1"/>
      <c r="P3598" s="6"/>
      <c r="Q3598" s="6"/>
      <c r="R3598" s="6"/>
      <c r="T3598" s="6"/>
      <c r="U3598" s="6"/>
      <c r="V3598" s="6"/>
      <c r="W3598" s="6"/>
      <c r="X3598" s="6"/>
      <c r="Y3598" s="6"/>
      <c r="Z3598"/>
    </row>
    <row r="3599" spans="1:26">
      <c r="A3599" s="1"/>
      <c r="P3599" s="6"/>
      <c r="Q3599" s="6"/>
      <c r="R3599" s="6"/>
      <c r="T3599" s="6"/>
      <c r="U3599" s="6"/>
      <c r="V3599" s="6"/>
      <c r="W3599" s="6"/>
      <c r="X3599" s="6"/>
      <c r="Y3599" s="6"/>
      <c r="Z3599"/>
    </row>
    <row r="3600" spans="1:26">
      <c r="A3600" s="1"/>
      <c r="P3600" s="6"/>
      <c r="Q3600" s="6"/>
      <c r="R3600" s="6"/>
      <c r="T3600" s="6"/>
      <c r="U3600" s="6"/>
      <c r="V3600" s="6"/>
      <c r="W3600" s="6"/>
      <c r="X3600" s="6"/>
      <c r="Y3600" s="6"/>
      <c r="Z3600"/>
    </row>
    <row r="3601" spans="1:26">
      <c r="A3601" s="1"/>
      <c r="P3601" s="6"/>
      <c r="Q3601" s="6"/>
      <c r="R3601" s="6"/>
      <c r="T3601" s="6"/>
      <c r="U3601" s="6"/>
      <c r="V3601" s="6"/>
      <c r="W3601" s="6"/>
      <c r="X3601" s="6"/>
      <c r="Y3601" s="6"/>
      <c r="Z3601"/>
    </row>
    <row r="3602" spans="1:26">
      <c r="A3602" s="1"/>
      <c r="P3602" s="6"/>
      <c r="Q3602" s="6"/>
      <c r="R3602" s="6"/>
      <c r="T3602" s="6"/>
      <c r="U3602" s="6"/>
      <c r="V3602" s="6"/>
      <c r="W3602" s="6"/>
      <c r="X3602" s="6"/>
      <c r="Y3602" s="6"/>
      <c r="Z3602"/>
    </row>
    <row r="3603" spans="1:26">
      <c r="A3603" s="1"/>
      <c r="P3603" s="6"/>
      <c r="Q3603" s="6"/>
      <c r="R3603" s="6"/>
      <c r="T3603" s="6"/>
      <c r="U3603" s="6"/>
      <c r="V3603" s="6"/>
      <c r="W3603" s="6"/>
      <c r="X3603" s="6"/>
      <c r="Y3603" s="6"/>
      <c r="Z3603"/>
    </row>
    <row r="3604" spans="1:26">
      <c r="A3604" s="1"/>
      <c r="P3604" s="6"/>
      <c r="Q3604" s="6"/>
      <c r="R3604" s="6"/>
      <c r="T3604" s="6"/>
      <c r="U3604" s="6"/>
      <c r="V3604" s="6"/>
      <c r="W3604" s="6"/>
      <c r="X3604" s="6"/>
      <c r="Y3604" s="6"/>
      <c r="Z3604"/>
    </row>
    <row r="3605" spans="1:26">
      <c r="A3605" s="1"/>
      <c r="P3605" s="6"/>
      <c r="Q3605" s="6"/>
      <c r="R3605" s="6"/>
      <c r="T3605" s="6"/>
      <c r="U3605" s="6"/>
      <c r="V3605" s="6"/>
      <c r="W3605" s="6"/>
      <c r="X3605" s="6"/>
      <c r="Y3605" s="6"/>
      <c r="Z3605"/>
    </row>
    <row r="3606" spans="1:26">
      <c r="A3606" s="1"/>
      <c r="P3606" s="6"/>
      <c r="Q3606" s="6"/>
      <c r="R3606" s="6"/>
      <c r="T3606" s="6"/>
      <c r="U3606" s="6"/>
      <c r="V3606" s="6"/>
      <c r="W3606" s="6"/>
      <c r="X3606" s="6"/>
      <c r="Y3606" s="6"/>
      <c r="Z3606"/>
    </row>
    <row r="3607" spans="1:26">
      <c r="A3607" s="1"/>
      <c r="P3607" s="6"/>
      <c r="Q3607" s="6"/>
      <c r="R3607" s="6"/>
      <c r="T3607" s="6"/>
      <c r="U3607" s="6"/>
      <c r="V3607" s="6"/>
      <c r="W3607" s="6"/>
      <c r="X3607" s="6"/>
      <c r="Y3607" s="6"/>
      <c r="Z3607"/>
    </row>
    <row r="3608" spans="1:26">
      <c r="A3608" s="1"/>
      <c r="P3608" s="6"/>
      <c r="Q3608" s="6"/>
      <c r="R3608" s="6"/>
      <c r="T3608" s="6"/>
      <c r="U3608" s="6"/>
      <c r="V3608" s="6"/>
      <c r="W3608" s="6"/>
      <c r="X3608" s="6"/>
      <c r="Y3608" s="6"/>
      <c r="Z3608"/>
    </row>
    <row r="3609" spans="1:26">
      <c r="A3609" s="1"/>
      <c r="P3609" s="6"/>
      <c r="Q3609" s="6"/>
      <c r="R3609" s="6"/>
      <c r="T3609" s="6"/>
      <c r="U3609" s="6"/>
      <c r="V3609" s="6"/>
      <c r="W3609" s="6"/>
      <c r="X3609" s="6"/>
      <c r="Y3609" s="6"/>
      <c r="Z3609"/>
    </row>
    <row r="3610" spans="1:26">
      <c r="A3610" s="1"/>
      <c r="P3610" s="6"/>
      <c r="Q3610" s="6"/>
      <c r="R3610" s="6"/>
      <c r="T3610" s="6"/>
      <c r="U3610" s="6"/>
      <c r="V3610" s="6"/>
      <c r="W3610" s="6"/>
      <c r="X3610" s="6"/>
      <c r="Y3610" s="6"/>
      <c r="Z3610"/>
    </row>
    <row r="3611" spans="1:26">
      <c r="A3611" s="1"/>
      <c r="P3611" s="6"/>
      <c r="Q3611" s="6"/>
      <c r="R3611" s="6"/>
      <c r="T3611" s="6"/>
      <c r="U3611" s="6"/>
      <c r="V3611" s="6"/>
      <c r="W3611" s="6"/>
      <c r="X3611" s="6"/>
      <c r="Y3611" s="6"/>
      <c r="Z3611"/>
    </row>
    <row r="3612" spans="1:26">
      <c r="A3612" s="1"/>
      <c r="P3612" s="6"/>
      <c r="Q3612" s="6"/>
      <c r="R3612" s="6"/>
      <c r="T3612" s="6"/>
      <c r="U3612" s="6"/>
      <c r="V3612" s="6"/>
      <c r="W3612" s="6"/>
      <c r="X3612" s="6"/>
      <c r="Y3612" s="6"/>
      <c r="Z3612"/>
    </row>
    <row r="3613" spans="1:26">
      <c r="A3613" s="1"/>
      <c r="P3613" s="6"/>
      <c r="Q3613" s="6"/>
      <c r="R3613" s="6"/>
      <c r="T3613" s="6"/>
      <c r="U3613" s="6"/>
      <c r="V3613" s="6"/>
      <c r="W3613" s="6"/>
      <c r="X3613" s="6"/>
      <c r="Y3613" s="6"/>
      <c r="Z3613"/>
    </row>
    <row r="3614" spans="1:26">
      <c r="A3614" s="1"/>
      <c r="P3614" s="6"/>
      <c r="Q3614" s="6"/>
      <c r="R3614" s="6"/>
      <c r="T3614" s="6"/>
      <c r="U3614" s="6"/>
      <c r="V3614" s="6"/>
      <c r="W3614" s="6"/>
      <c r="X3614" s="6"/>
      <c r="Y3614" s="6"/>
      <c r="Z3614"/>
    </row>
    <row r="3615" spans="1:26">
      <c r="A3615" s="1"/>
      <c r="P3615" s="6"/>
      <c r="Q3615" s="6"/>
      <c r="R3615" s="6"/>
      <c r="T3615" s="6"/>
      <c r="U3615" s="6"/>
      <c r="V3615" s="6"/>
      <c r="W3615" s="6"/>
      <c r="X3615" s="6"/>
      <c r="Y3615" s="6"/>
      <c r="Z3615"/>
    </row>
    <row r="3616" spans="1:26">
      <c r="A3616" s="1"/>
      <c r="P3616" s="6"/>
      <c r="Q3616" s="6"/>
      <c r="R3616" s="6"/>
      <c r="T3616" s="6"/>
      <c r="U3616" s="6"/>
      <c r="V3616" s="6"/>
      <c r="W3616" s="6"/>
      <c r="X3616" s="6"/>
      <c r="Y3616" s="6"/>
      <c r="Z3616"/>
    </row>
    <row r="3617" spans="1:26">
      <c r="A3617" s="1"/>
      <c r="P3617" s="6"/>
      <c r="Q3617" s="6"/>
      <c r="R3617" s="6"/>
      <c r="T3617" s="6"/>
      <c r="U3617" s="6"/>
      <c r="V3617" s="6"/>
      <c r="W3617" s="6"/>
      <c r="X3617" s="6"/>
      <c r="Y3617" s="6"/>
      <c r="Z3617"/>
    </row>
    <row r="3618" spans="1:26">
      <c r="A3618" s="1"/>
      <c r="P3618" s="6"/>
      <c r="Q3618" s="6"/>
      <c r="R3618" s="6"/>
      <c r="T3618" s="6"/>
      <c r="U3618" s="6"/>
      <c r="V3618" s="6"/>
      <c r="W3618" s="6"/>
      <c r="X3618" s="6"/>
      <c r="Y3618" s="6"/>
      <c r="Z3618"/>
    </row>
    <row r="3619" spans="1:26">
      <c r="A3619" s="1"/>
      <c r="P3619" s="6"/>
      <c r="Q3619" s="6"/>
      <c r="R3619" s="6"/>
      <c r="T3619" s="6"/>
      <c r="U3619" s="6"/>
      <c r="V3619" s="6"/>
      <c r="W3619" s="6"/>
      <c r="X3619" s="6"/>
      <c r="Y3619" s="6"/>
      <c r="Z3619"/>
    </row>
    <row r="3620" spans="1:26">
      <c r="A3620" s="1"/>
      <c r="P3620" s="6"/>
      <c r="Q3620" s="6"/>
      <c r="R3620" s="6"/>
      <c r="T3620" s="6"/>
      <c r="U3620" s="6"/>
      <c r="V3620" s="6"/>
      <c r="W3620" s="6"/>
      <c r="X3620" s="6"/>
      <c r="Y3620" s="6"/>
      <c r="Z3620"/>
    </row>
    <row r="3621" spans="1:26">
      <c r="A3621" s="1"/>
      <c r="P3621" s="6"/>
      <c r="Q3621" s="6"/>
      <c r="R3621" s="6"/>
      <c r="T3621" s="6"/>
      <c r="U3621" s="6"/>
      <c r="V3621" s="6"/>
      <c r="W3621" s="6"/>
      <c r="X3621" s="6"/>
      <c r="Y3621" s="6"/>
      <c r="Z3621"/>
    </row>
    <row r="3622" spans="1:26">
      <c r="A3622" s="1"/>
      <c r="P3622" s="6"/>
      <c r="Q3622" s="6"/>
      <c r="R3622" s="6"/>
      <c r="T3622" s="6"/>
      <c r="U3622" s="6"/>
      <c r="V3622" s="6"/>
      <c r="W3622" s="6"/>
      <c r="X3622" s="6"/>
      <c r="Y3622" s="6"/>
      <c r="Z3622"/>
    </row>
    <row r="3623" spans="1:26">
      <c r="A3623" s="1"/>
      <c r="P3623" s="6"/>
      <c r="Q3623" s="6"/>
      <c r="R3623" s="6"/>
      <c r="T3623" s="6"/>
      <c r="U3623" s="6"/>
      <c r="V3623" s="6"/>
      <c r="W3623" s="6"/>
      <c r="X3623" s="6"/>
      <c r="Y3623" s="6"/>
      <c r="Z3623"/>
    </row>
    <row r="3624" spans="1:26">
      <c r="A3624" s="1"/>
      <c r="P3624" s="6"/>
      <c r="Q3624" s="6"/>
      <c r="R3624" s="6"/>
      <c r="T3624" s="6"/>
      <c r="U3624" s="6"/>
      <c r="V3624" s="6"/>
      <c r="W3624" s="6"/>
      <c r="X3624" s="6"/>
      <c r="Y3624" s="6"/>
      <c r="Z3624"/>
    </row>
    <row r="3625" spans="1:26">
      <c r="A3625" s="1"/>
      <c r="P3625" s="6"/>
      <c r="Q3625" s="6"/>
      <c r="R3625" s="6"/>
      <c r="T3625" s="6"/>
      <c r="U3625" s="6"/>
      <c r="V3625" s="6"/>
      <c r="W3625" s="6"/>
      <c r="X3625" s="6"/>
      <c r="Y3625" s="6"/>
      <c r="Z3625"/>
    </row>
    <row r="3626" spans="1:26">
      <c r="A3626" s="1"/>
      <c r="P3626" s="6"/>
      <c r="Q3626" s="6"/>
      <c r="R3626" s="6"/>
      <c r="T3626" s="6"/>
      <c r="U3626" s="6"/>
      <c r="V3626" s="6"/>
      <c r="W3626" s="6"/>
      <c r="X3626" s="6"/>
      <c r="Y3626" s="6"/>
      <c r="Z3626"/>
    </row>
    <row r="3627" spans="1:26">
      <c r="A3627" s="1"/>
      <c r="P3627" s="6"/>
      <c r="Q3627" s="6"/>
      <c r="R3627" s="6"/>
      <c r="T3627" s="6"/>
      <c r="U3627" s="6"/>
      <c r="V3627" s="6"/>
      <c r="W3627" s="6"/>
      <c r="X3627" s="6"/>
      <c r="Y3627" s="6"/>
      <c r="Z3627"/>
    </row>
    <row r="3628" spans="1:26">
      <c r="A3628" s="1"/>
      <c r="P3628" s="6"/>
      <c r="Q3628" s="6"/>
      <c r="R3628" s="6"/>
      <c r="T3628" s="6"/>
      <c r="U3628" s="6"/>
      <c r="V3628" s="6"/>
      <c r="W3628" s="6"/>
      <c r="X3628" s="6"/>
      <c r="Y3628" s="6"/>
      <c r="Z3628"/>
    </row>
    <row r="3629" spans="1:26">
      <c r="A3629" s="1"/>
      <c r="P3629" s="6"/>
      <c r="Q3629" s="6"/>
      <c r="R3629" s="6"/>
      <c r="T3629" s="6"/>
      <c r="U3629" s="6"/>
      <c r="V3629" s="6"/>
      <c r="W3629" s="6"/>
      <c r="X3629" s="6"/>
      <c r="Y3629" s="6"/>
      <c r="Z3629"/>
    </row>
    <row r="3630" spans="1:26">
      <c r="A3630" s="1"/>
      <c r="P3630" s="6"/>
      <c r="Q3630" s="6"/>
      <c r="R3630" s="6"/>
      <c r="T3630" s="6"/>
      <c r="U3630" s="6"/>
      <c r="V3630" s="6"/>
      <c r="W3630" s="6"/>
      <c r="X3630" s="6"/>
      <c r="Y3630" s="6"/>
      <c r="Z3630"/>
    </row>
    <row r="3631" spans="1:26">
      <c r="A3631" s="1"/>
      <c r="P3631" s="6"/>
      <c r="Q3631" s="6"/>
      <c r="R3631" s="6"/>
      <c r="T3631" s="6"/>
      <c r="U3631" s="6"/>
      <c r="V3631" s="6"/>
      <c r="W3631" s="6"/>
      <c r="X3631" s="6"/>
      <c r="Y3631" s="6"/>
      <c r="Z3631"/>
    </row>
    <row r="3632" spans="1:26">
      <c r="A3632" s="1"/>
      <c r="P3632" s="6"/>
      <c r="Q3632" s="6"/>
      <c r="R3632" s="6"/>
      <c r="T3632" s="6"/>
      <c r="U3632" s="6"/>
      <c r="V3632" s="6"/>
      <c r="W3632" s="6"/>
      <c r="X3632" s="6"/>
      <c r="Y3632" s="6"/>
      <c r="Z3632"/>
    </row>
    <row r="3633" spans="1:26">
      <c r="A3633" s="1"/>
      <c r="P3633" s="6"/>
      <c r="Q3633" s="6"/>
      <c r="R3633" s="6"/>
      <c r="T3633" s="6"/>
      <c r="U3633" s="6"/>
      <c r="V3633" s="6"/>
      <c r="W3633" s="6"/>
      <c r="X3633" s="6"/>
      <c r="Y3633" s="6"/>
      <c r="Z3633"/>
    </row>
    <row r="3634" spans="1:26">
      <c r="A3634" s="1"/>
      <c r="P3634" s="6"/>
      <c r="Q3634" s="6"/>
      <c r="R3634" s="6"/>
      <c r="T3634" s="6"/>
      <c r="U3634" s="6"/>
      <c r="V3634" s="6"/>
      <c r="W3634" s="6"/>
      <c r="X3634" s="6"/>
      <c r="Y3634" s="6"/>
      <c r="Z3634"/>
    </row>
    <row r="3635" spans="1:26">
      <c r="A3635" s="1"/>
      <c r="P3635" s="6"/>
      <c r="Q3635" s="6"/>
      <c r="R3635" s="6"/>
      <c r="T3635" s="6"/>
      <c r="U3635" s="6"/>
      <c r="V3635" s="6"/>
      <c r="W3635" s="6"/>
      <c r="X3635" s="6"/>
      <c r="Y3635" s="6"/>
      <c r="Z3635"/>
    </row>
    <row r="3636" spans="1:26">
      <c r="A3636" s="1"/>
      <c r="P3636" s="6"/>
      <c r="Q3636" s="6"/>
      <c r="R3636" s="6"/>
      <c r="T3636" s="6"/>
      <c r="U3636" s="6"/>
      <c r="V3636" s="6"/>
      <c r="W3636" s="6"/>
      <c r="X3636" s="6"/>
      <c r="Y3636" s="6"/>
      <c r="Z3636"/>
    </row>
    <row r="3637" spans="1:26">
      <c r="A3637" s="1"/>
      <c r="P3637" s="6"/>
      <c r="Q3637" s="6"/>
      <c r="R3637" s="6"/>
      <c r="T3637" s="6"/>
      <c r="U3637" s="6"/>
      <c r="V3637" s="6"/>
      <c r="W3637" s="6"/>
      <c r="X3637" s="6"/>
      <c r="Y3637" s="6"/>
      <c r="Z3637"/>
    </row>
    <row r="3638" spans="1:26">
      <c r="A3638" s="1"/>
      <c r="P3638" s="6"/>
      <c r="Q3638" s="6"/>
      <c r="R3638" s="6"/>
      <c r="T3638" s="6"/>
      <c r="U3638" s="6"/>
      <c r="V3638" s="6"/>
      <c r="W3638" s="6"/>
      <c r="X3638" s="6"/>
      <c r="Y3638" s="6"/>
      <c r="Z3638"/>
    </row>
    <row r="3639" spans="1:26">
      <c r="A3639" s="1"/>
      <c r="P3639" s="6"/>
      <c r="Q3639" s="6"/>
      <c r="R3639" s="6"/>
      <c r="T3639" s="6"/>
      <c r="U3639" s="6"/>
      <c r="V3639" s="6"/>
      <c r="W3639" s="6"/>
      <c r="X3639" s="6"/>
      <c r="Y3639" s="6"/>
      <c r="Z3639"/>
    </row>
    <row r="3640" spans="1:26">
      <c r="A3640" s="1"/>
      <c r="P3640" s="6"/>
      <c r="Q3640" s="6"/>
      <c r="R3640" s="6"/>
      <c r="T3640" s="6"/>
      <c r="U3640" s="6"/>
      <c r="V3640" s="6"/>
      <c r="W3640" s="6"/>
      <c r="X3640" s="6"/>
      <c r="Y3640" s="6"/>
      <c r="Z3640"/>
    </row>
    <row r="3641" spans="1:26">
      <c r="A3641" s="1"/>
      <c r="P3641" s="6"/>
      <c r="Q3641" s="6"/>
      <c r="R3641" s="6"/>
      <c r="T3641" s="6"/>
      <c r="U3641" s="6"/>
      <c r="V3641" s="6"/>
      <c r="W3641" s="6"/>
      <c r="X3641" s="6"/>
      <c r="Y3641" s="6"/>
      <c r="Z3641"/>
    </row>
    <row r="3642" spans="1:26">
      <c r="A3642" s="1"/>
      <c r="P3642" s="6"/>
      <c r="Q3642" s="6"/>
      <c r="R3642" s="6"/>
      <c r="T3642" s="6"/>
      <c r="U3642" s="6"/>
      <c r="V3642" s="6"/>
      <c r="W3642" s="6"/>
      <c r="X3642" s="6"/>
      <c r="Y3642" s="6"/>
      <c r="Z3642"/>
    </row>
    <row r="3643" spans="1:26">
      <c r="A3643" s="1"/>
      <c r="P3643" s="6"/>
      <c r="Q3643" s="6"/>
      <c r="R3643" s="6"/>
      <c r="T3643" s="6"/>
      <c r="U3643" s="6"/>
      <c r="V3643" s="6"/>
      <c r="W3643" s="6"/>
      <c r="X3643" s="6"/>
      <c r="Y3643" s="6"/>
      <c r="Z3643"/>
    </row>
    <row r="3644" spans="1:26">
      <c r="A3644" s="1"/>
      <c r="P3644" s="6"/>
      <c r="Q3644" s="6"/>
      <c r="R3644" s="6"/>
      <c r="T3644" s="6"/>
      <c r="U3644" s="6"/>
      <c r="V3644" s="6"/>
      <c r="W3644" s="6"/>
      <c r="X3644" s="6"/>
      <c r="Y3644" s="6"/>
      <c r="Z3644"/>
    </row>
    <row r="3645" spans="1:26">
      <c r="A3645" s="1"/>
      <c r="P3645" s="6"/>
      <c r="Q3645" s="6"/>
      <c r="R3645" s="6"/>
      <c r="T3645" s="6"/>
      <c r="U3645" s="6"/>
      <c r="V3645" s="6"/>
      <c r="W3645" s="6"/>
      <c r="X3645" s="6"/>
      <c r="Y3645" s="6"/>
      <c r="Z3645"/>
    </row>
    <row r="3646" spans="1:26">
      <c r="A3646" s="1"/>
      <c r="P3646" s="6"/>
      <c r="Q3646" s="6"/>
      <c r="R3646" s="6"/>
      <c r="T3646" s="6"/>
      <c r="U3646" s="6"/>
      <c r="V3646" s="6"/>
      <c r="W3646" s="6"/>
      <c r="X3646" s="6"/>
      <c r="Y3646" s="6"/>
      <c r="Z3646"/>
    </row>
    <row r="3647" spans="1:26">
      <c r="A3647" s="1"/>
      <c r="P3647" s="6"/>
      <c r="Q3647" s="6"/>
      <c r="R3647" s="6"/>
      <c r="T3647" s="6"/>
      <c r="U3647" s="6"/>
      <c r="V3647" s="6"/>
      <c r="W3647" s="6"/>
      <c r="X3647" s="6"/>
      <c r="Y3647" s="6"/>
      <c r="Z3647"/>
    </row>
    <row r="3648" spans="1:26">
      <c r="A3648" s="1"/>
      <c r="P3648" s="6"/>
      <c r="Q3648" s="6"/>
      <c r="R3648" s="6"/>
      <c r="T3648" s="6"/>
      <c r="U3648" s="6"/>
      <c r="V3648" s="6"/>
      <c r="W3648" s="6"/>
      <c r="X3648" s="6"/>
      <c r="Y3648" s="6"/>
      <c r="Z3648"/>
    </row>
    <row r="3649" spans="1:26">
      <c r="A3649" s="1"/>
      <c r="P3649" s="6"/>
      <c r="Q3649" s="6"/>
      <c r="R3649" s="6"/>
      <c r="T3649" s="6"/>
      <c r="U3649" s="6"/>
      <c r="V3649" s="6"/>
      <c r="W3649" s="6"/>
      <c r="X3649" s="6"/>
      <c r="Y3649" s="6"/>
      <c r="Z3649"/>
    </row>
    <row r="3650" spans="1:26">
      <c r="A3650" s="1"/>
      <c r="P3650" s="6"/>
      <c r="Q3650" s="6"/>
      <c r="R3650" s="6"/>
      <c r="T3650" s="6"/>
      <c r="U3650" s="6"/>
      <c r="V3650" s="6"/>
      <c r="W3650" s="6"/>
      <c r="X3650" s="6"/>
      <c r="Y3650" s="6"/>
      <c r="Z3650"/>
    </row>
    <row r="3651" spans="1:26">
      <c r="A3651" s="1"/>
      <c r="P3651" s="6"/>
      <c r="Q3651" s="6"/>
      <c r="R3651" s="6"/>
      <c r="T3651" s="6"/>
      <c r="U3651" s="6"/>
      <c r="V3651" s="6"/>
      <c r="W3651" s="6"/>
      <c r="X3651" s="6"/>
      <c r="Y3651" s="6"/>
      <c r="Z3651"/>
    </row>
    <row r="3652" spans="1:26">
      <c r="A3652" s="1"/>
      <c r="P3652" s="6"/>
      <c r="Q3652" s="6"/>
      <c r="R3652" s="6"/>
      <c r="T3652" s="6"/>
      <c r="U3652" s="6"/>
      <c r="V3652" s="6"/>
      <c r="W3652" s="6"/>
      <c r="X3652" s="6"/>
      <c r="Y3652" s="6"/>
      <c r="Z3652"/>
    </row>
    <row r="3653" spans="1:26">
      <c r="A3653" s="1"/>
      <c r="P3653" s="6"/>
      <c r="Q3653" s="6"/>
      <c r="R3653" s="6"/>
      <c r="T3653" s="6"/>
      <c r="U3653" s="6"/>
      <c r="V3653" s="6"/>
      <c r="W3653" s="6"/>
      <c r="X3653" s="6"/>
      <c r="Y3653" s="6"/>
      <c r="Z3653"/>
    </row>
    <row r="3654" spans="1:26">
      <c r="A3654" s="1"/>
      <c r="P3654" s="6"/>
      <c r="Q3654" s="6"/>
      <c r="R3654" s="6"/>
      <c r="T3654" s="6"/>
      <c r="U3654" s="6"/>
      <c r="V3654" s="6"/>
      <c r="W3654" s="6"/>
      <c r="X3654" s="6"/>
      <c r="Y3654" s="6"/>
      <c r="Z3654"/>
    </row>
    <row r="3655" spans="1:26">
      <c r="A3655" s="1"/>
      <c r="P3655" s="6"/>
      <c r="Q3655" s="6"/>
      <c r="R3655" s="6"/>
      <c r="T3655" s="6"/>
      <c r="U3655" s="6"/>
      <c r="V3655" s="6"/>
      <c r="W3655" s="6"/>
      <c r="X3655" s="6"/>
      <c r="Y3655" s="6"/>
      <c r="Z3655"/>
    </row>
    <row r="3656" spans="1:26">
      <c r="A3656" s="1"/>
      <c r="P3656" s="6"/>
      <c r="Q3656" s="6"/>
      <c r="R3656" s="6"/>
      <c r="T3656" s="6"/>
      <c r="U3656" s="6"/>
      <c r="V3656" s="6"/>
      <c r="W3656" s="6"/>
      <c r="X3656" s="6"/>
      <c r="Y3656" s="6"/>
      <c r="Z3656"/>
    </row>
    <row r="3657" spans="1:26">
      <c r="A3657" s="1"/>
      <c r="P3657" s="6"/>
      <c r="Q3657" s="6"/>
      <c r="R3657" s="6"/>
      <c r="T3657" s="6"/>
      <c r="U3657" s="6"/>
      <c r="V3657" s="6"/>
      <c r="W3657" s="6"/>
      <c r="X3657" s="6"/>
      <c r="Y3657" s="6"/>
      <c r="Z3657"/>
    </row>
    <row r="3658" spans="1:26">
      <c r="A3658" s="1"/>
      <c r="P3658" s="6"/>
      <c r="Q3658" s="6"/>
      <c r="R3658" s="6"/>
      <c r="T3658" s="6"/>
      <c r="U3658" s="6"/>
      <c r="V3658" s="6"/>
      <c r="W3658" s="6"/>
      <c r="X3658" s="6"/>
      <c r="Y3658" s="6"/>
      <c r="Z3658"/>
    </row>
    <row r="3659" spans="1:26">
      <c r="A3659" s="1"/>
      <c r="P3659" s="6"/>
      <c r="Q3659" s="6"/>
      <c r="R3659" s="6"/>
      <c r="T3659" s="6"/>
      <c r="U3659" s="6"/>
      <c r="V3659" s="6"/>
      <c r="W3659" s="6"/>
      <c r="X3659" s="6"/>
      <c r="Y3659" s="6"/>
      <c r="Z3659"/>
    </row>
    <row r="3660" spans="1:26">
      <c r="A3660" s="1"/>
      <c r="P3660" s="6"/>
      <c r="Q3660" s="6"/>
      <c r="R3660" s="6"/>
      <c r="T3660" s="6"/>
      <c r="U3660" s="6"/>
      <c r="V3660" s="6"/>
      <c r="W3660" s="6"/>
      <c r="X3660" s="6"/>
      <c r="Y3660" s="6"/>
      <c r="Z3660"/>
    </row>
    <row r="3661" spans="1:26">
      <c r="A3661" s="1"/>
      <c r="P3661" s="6"/>
      <c r="Q3661" s="6"/>
      <c r="R3661" s="6"/>
      <c r="T3661" s="6"/>
      <c r="U3661" s="6"/>
      <c r="V3661" s="6"/>
      <c r="W3661" s="6"/>
      <c r="X3661" s="6"/>
      <c r="Y3661" s="6"/>
      <c r="Z3661"/>
    </row>
    <row r="3662" spans="1:26">
      <c r="A3662" s="1"/>
      <c r="P3662" s="6"/>
      <c r="Q3662" s="6"/>
      <c r="R3662" s="6"/>
      <c r="T3662" s="6"/>
      <c r="U3662" s="6"/>
      <c r="V3662" s="6"/>
      <c r="W3662" s="6"/>
      <c r="X3662" s="6"/>
      <c r="Y3662" s="6"/>
      <c r="Z3662"/>
    </row>
    <row r="3663" spans="1:26">
      <c r="A3663" s="1"/>
      <c r="P3663" s="6"/>
      <c r="Q3663" s="6"/>
      <c r="R3663" s="6"/>
      <c r="T3663" s="6"/>
      <c r="U3663" s="6"/>
      <c r="V3663" s="6"/>
      <c r="W3663" s="6"/>
      <c r="X3663" s="6"/>
      <c r="Y3663" s="6"/>
      <c r="Z3663"/>
    </row>
    <row r="3664" spans="1:26">
      <c r="A3664" s="1"/>
      <c r="P3664" s="6"/>
      <c r="Q3664" s="6"/>
      <c r="R3664" s="6"/>
      <c r="T3664" s="6"/>
      <c r="U3664" s="6"/>
      <c r="V3664" s="6"/>
      <c r="W3664" s="6"/>
      <c r="X3664" s="6"/>
      <c r="Y3664" s="6"/>
      <c r="Z3664"/>
    </row>
    <row r="3665" spans="1:26">
      <c r="A3665" s="1"/>
      <c r="P3665" s="6"/>
      <c r="Q3665" s="6"/>
      <c r="R3665" s="6"/>
      <c r="T3665" s="6"/>
      <c r="U3665" s="6"/>
      <c r="V3665" s="6"/>
      <c r="W3665" s="6"/>
      <c r="X3665" s="6"/>
      <c r="Y3665" s="6"/>
      <c r="Z3665"/>
    </row>
    <row r="3666" spans="1:26">
      <c r="A3666" s="1"/>
      <c r="P3666" s="6"/>
      <c r="Q3666" s="6"/>
      <c r="R3666" s="6"/>
      <c r="T3666" s="6"/>
      <c r="U3666" s="6"/>
      <c r="V3666" s="6"/>
      <c r="W3666" s="6"/>
      <c r="X3666" s="6"/>
      <c r="Y3666" s="6"/>
      <c r="Z3666"/>
    </row>
    <row r="3667" spans="1:26">
      <c r="A3667" s="1"/>
      <c r="P3667" s="6"/>
      <c r="Q3667" s="6"/>
      <c r="R3667" s="6"/>
      <c r="T3667" s="6"/>
      <c r="U3667" s="6"/>
      <c r="V3667" s="6"/>
      <c r="W3667" s="6"/>
      <c r="X3667" s="6"/>
      <c r="Y3667" s="6"/>
      <c r="Z3667"/>
    </row>
    <row r="3668" spans="1:26">
      <c r="A3668" s="1"/>
      <c r="P3668" s="6"/>
      <c r="Q3668" s="6"/>
      <c r="R3668" s="6"/>
      <c r="T3668" s="6"/>
      <c r="U3668" s="6"/>
      <c r="V3668" s="6"/>
      <c r="W3668" s="6"/>
      <c r="X3668" s="6"/>
      <c r="Y3668" s="6"/>
      <c r="Z3668"/>
    </row>
    <row r="3669" spans="1:26">
      <c r="A3669" s="1"/>
      <c r="P3669" s="6"/>
      <c r="Q3669" s="6"/>
      <c r="R3669" s="6"/>
      <c r="T3669" s="6"/>
      <c r="U3669" s="6"/>
      <c r="V3669" s="6"/>
      <c r="W3669" s="6"/>
      <c r="X3669" s="6"/>
      <c r="Y3669" s="6"/>
      <c r="Z3669"/>
    </row>
    <row r="3670" spans="1:26">
      <c r="A3670" s="1"/>
      <c r="P3670" s="6"/>
      <c r="Q3670" s="6"/>
      <c r="R3670" s="6"/>
      <c r="T3670" s="6"/>
      <c r="U3670" s="6"/>
      <c r="V3670" s="6"/>
      <c r="W3670" s="6"/>
      <c r="X3670" s="6"/>
      <c r="Y3670" s="6"/>
      <c r="Z3670"/>
    </row>
    <row r="3671" spans="1:26">
      <c r="A3671" s="1"/>
      <c r="P3671" s="6"/>
      <c r="Q3671" s="6"/>
      <c r="R3671" s="6"/>
      <c r="T3671" s="6"/>
      <c r="U3671" s="6"/>
      <c r="V3671" s="6"/>
      <c r="W3671" s="6"/>
      <c r="X3671" s="6"/>
      <c r="Y3671" s="6"/>
      <c r="Z3671"/>
    </row>
    <row r="3672" spans="1:26">
      <c r="A3672" s="1"/>
      <c r="P3672" s="6"/>
      <c r="Q3672" s="6"/>
      <c r="R3672" s="6"/>
      <c r="T3672" s="6"/>
      <c r="U3672" s="6"/>
      <c r="V3672" s="6"/>
      <c r="W3672" s="6"/>
      <c r="X3672" s="6"/>
      <c r="Y3672" s="6"/>
      <c r="Z3672"/>
    </row>
    <row r="3673" spans="1:26">
      <c r="A3673" s="1"/>
      <c r="P3673" s="6"/>
      <c r="Q3673" s="6"/>
      <c r="R3673" s="6"/>
      <c r="T3673" s="6"/>
      <c r="U3673" s="6"/>
      <c r="V3673" s="6"/>
      <c r="W3673" s="6"/>
      <c r="X3673" s="6"/>
      <c r="Y3673" s="6"/>
      <c r="Z3673"/>
    </row>
    <row r="3674" spans="1:26">
      <c r="A3674" s="1"/>
      <c r="P3674" s="6"/>
      <c r="Q3674" s="6"/>
      <c r="R3674" s="6"/>
      <c r="T3674" s="6"/>
      <c r="U3674" s="6"/>
      <c r="V3674" s="6"/>
      <c r="W3674" s="6"/>
      <c r="X3674" s="6"/>
      <c r="Y3674" s="6"/>
      <c r="Z3674"/>
    </row>
    <row r="3675" spans="1:26">
      <c r="A3675" s="1"/>
      <c r="P3675" s="6"/>
      <c r="Q3675" s="6"/>
      <c r="R3675" s="6"/>
      <c r="T3675" s="6"/>
      <c r="U3675" s="6"/>
      <c r="V3675" s="6"/>
      <c r="W3675" s="6"/>
      <c r="X3675" s="6"/>
      <c r="Y3675" s="6"/>
      <c r="Z3675"/>
    </row>
    <row r="3676" spans="1:26">
      <c r="A3676" s="1"/>
      <c r="P3676" s="6"/>
      <c r="Q3676" s="6"/>
      <c r="R3676" s="6"/>
      <c r="T3676" s="6"/>
      <c r="U3676" s="6"/>
      <c r="V3676" s="6"/>
      <c r="W3676" s="6"/>
      <c r="X3676" s="6"/>
      <c r="Y3676" s="6"/>
      <c r="Z3676"/>
    </row>
    <row r="3677" spans="1:26">
      <c r="A3677" s="1"/>
      <c r="P3677" s="6"/>
      <c r="Q3677" s="6"/>
      <c r="R3677" s="6"/>
      <c r="T3677" s="6"/>
      <c r="U3677" s="6"/>
      <c r="V3677" s="6"/>
      <c r="W3677" s="6"/>
      <c r="X3677" s="6"/>
      <c r="Y3677" s="6"/>
      <c r="Z3677"/>
    </row>
    <row r="3678" spans="1:26">
      <c r="A3678" s="1"/>
      <c r="P3678" s="6"/>
      <c r="Q3678" s="6"/>
      <c r="R3678" s="6"/>
      <c r="T3678" s="6"/>
      <c r="U3678" s="6"/>
      <c r="V3678" s="6"/>
      <c r="W3678" s="6"/>
      <c r="X3678" s="6"/>
      <c r="Y3678" s="6"/>
      <c r="Z3678"/>
    </row>
    <row r="3679" spans="1:26">
      <c r="A3679" s="1"/>
      <c r="P3679" s="6"/>
      <c r="Q3679" s="6"/>
      <c r="R3679" s="6"/>
      <c r="T3679" s="6"/>
      <c r="U3679" s="6"/>
      <c r="V3679" s="6"/>
      <c r="W3679" s="6"/>
      <c r="X3679" s="6"/>
      <c r="Y3679" s="6"/>
      <c r="Z3679"/>
    </row>
    <row r="3680" spans="1:26">
      <c r="A3680" s="1"/>
      <c r="P3680" s="6"/>
      <c r="Q3680" s="6"/>
      <c r="R3680" s="6"/>
      <c r="T3680" s="6"/>
      <c r="U3680" s="6"/>
      <c r="V3680" s="6"/>
      <c r="W3680" s="6"/>
      <c r="X3680" s="6"/>
      <c r="Y3680" s="6"/>
      <c r="Z3680"/>
    </row>
    <row r="3681" spans="1:26">
      <c r="A3681" s="1"/>
      <c r="P3681" s="6"/>
      <c r="Q3681" s="6"/>
      <c r="R3681" s="6"/>
      <c r="T3681" s="6"/>
      <c r="U3681" s="6"/>
      <c r="V3681" s="6"/>
      <c r="W3681" s="6"/>
      <c r="X3681" s="6"/>
      <c r="Y3681" s="6"/>
      <c r="Z3681"/>
    </row>
    <row r="3682" spans="1:26">
      <c r="A3682" s="1"/>
      <c r="P3682" s="6"/>
      <c r="Q3682" s="6"/>
      <c r="R3682" s="6"/>
      <c r="T3682" s="6"/>
      <c r="U3682" s="6"/>
      <c r="V3682" s="6"/>
      <c r="W3682" s="6"/>
      <c r="X3682" s="6"/>
      <c r="Y3682" s="6"/>
      <c r="Z3682"/>
    </row>
    <row r="3683" spans="1:26">
      <c r="A3683" s="1"/>
      <c r="P3683" s="6"/>
      <c r="Q3683" s="6"/>
      <c r="R3683" s="6"/>
      <c r="T3683" s="6"/>
      <c r="U3683" s="6"/>
      <c r="V3683" s="6"/>
      <c r="W3683" s="6"/>
      <c r="X3683" s="6"/>
      <c r="Y3683" s="6"/>
      <c r="Z3683"/>
    </row>
    <row r="3684" spans="1:26">
      <c r="A3684" s="1"/>
      <c r="P3684" s="6"/>
      <c r="Q3684" s="6"/>
      <c r="R3684" s="6"/>
      <c r="T3684" s="6"/>
      <c r="U3684" s="6"/>
      <c r="V3684" s="6"/>
      <c r="W3684" s="6"/>
      <c r="X3684" s="6"/>
      <c r="Y3684" s="6"/>
      <c r="Z3684"/>
    </row>
    <row r="3685" spans="1:26">
      <c r="A3685" s="1"/>
      <c r="P3685" s="6"/>
      <c r="Q3685" s="6"/>
      <c r="R3685" s="6"/>
      <c r="T3685" s="6"/>
      <c r="U3685" s="6"/>
      <c r="V3685" s="6"/>
      <c r="W3685" s="6"/>
      <c r="X3685" s="6"/>
      <c r="Y3685" s="6"/>
      <c r="Z3685"/>
    </row>
    <row r="3686" spans="1:26">
      <c r="A3686" s="1"/>
      <c r="P3686" s="6"/>
      <c r="Q3686" s="6"/>
      <c r="R3686" s="6"/>
      <c r="T3686" s="6"/>
      <c r="U3686" s="6"/>
      <c r="V3686" s="6"/>
      <c r="W3686" s="6"/>
      <c r="X3686" s="6"/>
      <c r="Y3686" s="6"/>
      <c r="Z3686"/>
    </row>
    <row r="3687" spans="1:26">
      <c r="A3687" s="1"/>
      <c r="P3687" s="6"/>
      <c r="Q3687" s="6"/>
      <c r="R3687" s="6"/>
      <c r="T3687" s="6"/>
      <c r="U3687" s="6"/>
      <c r="V3687" s="6"/>
      <c r="W3687" s="6"/>
      <c r="X3687" s="6"/>
      <c r="Y3687" s="6"/>
      <c r="Z3687"/>
    </row>
    <row r="3688" spans="1:26">
      <c r="A3688" s="1"/>
      <c r="P3688" s="6"/>
      <c r="Q3688" s="6"/>
      <c r="R3688" s="6"/>
      <c r="T3688" s="6"/>
      <c r="U3688" s="6"/>
      <c r="V3688" s="6"/>
      <c r="W3688" s="6"/>
      <c r="X3688" s="6"/>
      <c r="Y3688" s="6"/>
      <c r="Z3688"/>
    </row>
    <row r="3689" spans="1:26">
      <c r="A3689" s="1"/>
      <c r="P3689" s="6"/>
      <c r="Q3689" s="6"/>
      <c r="R3689" s="6"/>
      <c r="T3689" s="6"/>
      <c r="U3689" s="6"/>
      <c r="V3689" s="6"/>
      <c r="W3689" s="6"/>
      <c r="X3689" s="6"/>
      <c r="Y3689" s="6"/>
      <c r="Z3689"/>
    </row>
    <row r="3690" spans="1:26">
      <c r="A3690" s="1"/>
      <c r="P3690" s="6"/>
      <c r="Q3690" s="6"/>
      <c r="R3690" s="6"/>
      <c r="T3690" s="6"/>
      <c r="U3690" s="6"/>
      <c r="V3690" s="6"/>
      <c r="W3690" s="6"/>
      <c r="X3690" s="6"/>
      <c r="Y3690" s="6"/>
      <c r="Z3690"/>
    </row>
    <row r="3691" spans="1:26">
      <c r="A3691" s="1"/>
      <c r="P3691" s="6"/>
      <c r="Q3691" s="6"/>
      <c r="R3691" s="6"/>
      <c r="T3691" s="6"/>
      <c r="U3691" s="6"/>
      <c r="V3691" s="6"/>
      <c r="W3691" s="6"/>
      <c r="X3691" s="6"/>
      <c r="Y3691" s="6"/>
      <c r="Z3691"/>
    </row>
    <row r="3692" spans="1:26">
      <c r="A3692" s="1"/>
      <c r="P3692" s="6"/>
      <c r="Q3692" s="6"/>
      <c r="R3692" s="6"/>
      <c r="T3692" s="6"/>
      <c r="U3692" s="6"/>
      <c r="V3692" s="6"/>
      <c r="W3692" s="6"/>
      <c r="X3692" s="6"/>
      <c r="Y3692" s="6"/>
      <c r="Z3692"/>
    </row>
    <row r="3693" spans="1:26">
      <c r="A3693" s="1"/>
      <c r="P3693" s="6"/>
      <c r="Q3693" s="6"/>
      <c r="R3693" s="6"/>
      <c r="T3693" s="6"/>
      <c r="U3693" s="6"/>
      <c r="V3693" s="6"/>
      <c r="W3693" s="6"/>
      <c r="X3693" s="6"/>
      <c r="Y3693" s="6"/>
      <c r="Z3693"/>
    </row>
    <row r="3694" spans="1:26">
      <c r="A3694" s="1"/>
      <c r="P3694" s="6"/>
      <c r="Q3694" s="6"/>
      <c r="R3694" s="6"/>
      <c r="T3694" s="6"/>
      <c r="U3694" s="6"/>
      <c r="V3694" s="6"/>
      <c r="W3694" s="6"/>
      <c r="X3694" s="6"/>
      <c r="Y3694" s="6"/>
      <c r="Z3694"/>
    </row>
    <row r="3695" spans="1:26">
      <c r="A3695" s="1"/>
      <c r="P3695" s="6"/>
      <c r="Q3695" s="6"/>
      <c r="R3695" s="6"/>
      <c r="T3695" s="6"/>
      <c r="U3695" s="6"/>
      <c r="V3695" s="6"/>
      <c r="W3695" s="6"/>
      <c r="X3695" s="6"/>
      <c r="Y3695" s="6"/>
      <c r="Z3695"/>
    </row>
    <row r="3696" spans="1:26">
      <c r="A3696" s="1"/>
      <c r="P3696" s="6"/>
      <c r="Q3696" s="6"/>
      <c r="R3696" s="6"/>
      <c r="T3696" s="6"/>
      <c r="U3696" s="6"/>
      <c r="V3696" s="6"/>
      <c r="W3696" s="6"/>
      <c r="X3696" s="6"/>
      <c r="Y3696" s="6"/>
      <c r="Z3696"/>
    </row>
    <row r="3697" spans="1:26">
      <c r="A3697" s="1"/>
      <c r="P3697" s="6"/>
      <c r="Q3697" s="6"/>
      <c r="R3697" s="6"/>
      <c r="T3697" s="6"/>
      <c r="U3697" s="6"/>
      <c r="V3697" s="6"/>
      <c r="W3697" s="6"/>
      <c r="X3697" s="6"/>
      <c r="Y3697" s="6"/>
      <c r="Z3697"/>
    </row>
    <row r="3698" spans="1:26">
      <c r="A3698" s="1"/>
      <c r="P3698" s="6"/>
      <c r="Q3698" s="6"/>
      <c r="R3698" s="6"/>
      <c r="T3698" s="6"/>
      <c r="U3698" s="6"/>
      <c r="V3698" s="6"/>
      <c r="W3698" s="6"/>
      <c r="X3698" s="6"/>
      <c r="Y3698" s="6"/>
      <c r="Z3698"/>
    </row>
    <row r="3699" spans="1:26">
      <c r="A3699" s="1"/>
      <c r="P3699" s="6"/>
      <c r="Q3699" s="6"/>
      <c r="R3699" s="6"/>
      <c r="T3699" s="6"/>
      <c r="U3699" s="6"/>
      <c r="V3699" s="6"/>
      <c r="W3699" s="6"/>
      <c r="X3699" s="6"/>
      <c r="Y3699" s="6"/>
      <c r="Z3699"/>
    </row>
    <row r="3700" spans="1:26">
      <c r="A3700" s="1"/>
      <c r="P3700" s="6"/>
      <c r="Q3700" s="6"/>
      <c r="R3700" s="6"/>
      <c r="T3700" s="6"/>
      <c r="U3700" s="6"/>
      <c r="V3700" s="6"/>
      <c r="W3700" s="6"/>
      <c r="X3700" s="6"/>
      <c r="Y3700" s="6"/>
      <c r="Z3700"/>
    </row>
    <row r="3701" spans="1:26">
      <c r="A3701" s="1"/>
      <c r="P3701" s="6"/>
      <c r="Q3701" s="6"/>
      <c r="R3701" s="6"/>
      <c r="T3701" s="6"/>
      <c r="U3701" s="6"/>
      <c r="V3701" s="6"/>
      <c r="W3701" s="6"/>
      <c r="X3701" s="6"/>
      <c r="Y3701" s="6"/>
      <c r="Z3701"/>
    </row>
    <row r="3702" spans="1:26">
      <c r="A3702" s="1"/>
      <c r="P3702" s="6"/>
      <c r="Q3702" s="6"/>
      <c r="R3702" s="6"/>
      <c r="T3702" s="6"/>
      <c r="U3702" s="6"/>
      <c r="V3702" s="6"/>
      <c r="W3702" s="6"/>
      <c r="X3702" s="6"/>
      <c r="Y3702" s="6"/>
      <c r="Z3702"/>
    </row>
    <row r="3703" spans="1:26">
      <c r="A3703" s="1"/>
      <c r="P3703" s="6"/>
      <c r="Q3703" s="6"/>
      <c r="R3703" s="6"/>
      <c r="T3703" s="6"/>
      <c r="U3703" s="6"/>
      <c r="V3703" s="6"/>
      <c r="W3703" s="6"/>
      <c r="X3703" s="6"/>
      <c r="Y3703" s="6"/>
      <c r="Z3703"/>
    </row>
    <row r="3704" spans="1:26">
      <c r="A3704" s="1"/>
      <c r="P3704" s="6"/>
      <c r="Q3704" s="6"/>
      <c r="R3704" s="6"/>
      <c r="T3704" s="6"/>
      <c r="U3704" s="6"/>
      <c r="V3704" s="6"/>
      <c r="W3704" s="6"/>
      <c r="X3704" s="6"/>
      <c r="Y3704" s="6"/>
      <c r="Z3704"/>
    </row>
    <row r="3705" spans="1:26">
      <c r="A3705" s="1"/>
      <c r="P3705" s="6"/>
      <c r="Q3705" s="6"/>
      <c r="R3705" s="6"/>
      <c r="T3705" s="6"/>
      <c r="U3705" s="6"/>
      <c r="V3705" s="6"/>
      <c r="W3705" s="6"/>
      <c r="X3705" s="6"/>
      <c r="Y3705" s="6"/>
      <c r="Z3705"/>
    </row>
    <row r="3706" spans="1:26">
      <c r="A3706" s="1"/>
      <c r="P3706" s="6"/>
      <c r="Q3706" s="6"/>
      <c r="R3706" s="6"/>
      <c r="T3706" s="6"/>
      <c r="U3706" s="6"/>
      <c r="V3706" s="6"/>
      <c r="W3706" s="6"/>
      <c r="X3706" s="6"/>
      <c r="Y3706" s="6"/>
      <c r="Z3706"/>
    </row>
    <row r="3707" spans="1:26">
      <c r="A3707" s="1"/>
      <c r="P3707" s="6"/>
      <c r="Q3707" s="6"/>
      <c r="R3707" s="6"/>
      <c r="T3707" s="6"/>
      <c r="U3707" s="6"/>
      <c r="V3707" s="6"/>
      <c r="W3707" s="6"/>
      <c r="X3707" s="6"/>
      <c r="Y3707" s="6"/>
      <c r="Z3707"/>
    </row>
    <row r="3708" spans="1:26">
      <c r="A3708" s="1"/>
      <c r="P3708" s="6"/>
      <c r="Q3708" s="6"/>
      <c r="R3708" s="6"/>
      <c r="T3708" s="6"/>
      <c r="U3708" s="6"/>
      <c r="V3708" s="6"/>
      <c r="W3708" s="6"/>
      <c r="X3708" s="6"/>
      <c r="Y3708" s="6"/>
      <c r="Z3708"/>
    </row>
    <row r="3709" spans="1:26">
      <c r="A3709" s="1"/>
      <c r="P3709" s="6"/>
      <c r="Q3709" s="6"/>
      <c r="R3709" s="6"/>
      <c r="T3709" s="6"/>
      <c r="U3709" s="6"/>
      <c r="V3709" s="6"/>
      <c r="W3709" s="6"/>
      <c r="X3709" s="6"/>
      <c r="Y3709" s="6"/>
      <c r="Z3709"/>
    </row>
    <row r="3710" spans="1:26">
      <c r="A3710" s="1"/>
      <c r="P3710" s="6"/>
      <c r="Q3710" s="6"/>
      <c r="R3710" s="6"/>
      <c r="T3710" s="6"/>
      <c r="U3710" s="6"/>
      <c r="V3710" s="6"/>
      <c r="W3710" s="6"/>
      <c r="X3710" s="6"/>
      <c r="Y3710" s="6"/>
      <c r="Z3710"/>
    </row>
    <row r="3711" spans="1:26">
      <c r="A3711" s="1"/>
      <c r="P3711" s="6"/>
      <c r="Q3711" s="6"/>
      <c r="R3711" s="6"/>
      <c r="T3711" s="6"/>
      <c r="U3711" s="6"/>
      <c r="V3711" s="6"/>
      <c r="W3711" s="6"/>
      <c r="X3711" s="6"/>
      <c r="Y3711" s="6"/>
      <c r="Z3711"/>
    </row>
    <row r="3712" spans="1:26">
      <c r="A3712" s="1"/>
      <c r="P3712" s="6"/>
      <c r="Q3712" s="6"/>
      <c r="R3712" s="6"/>
      <c r="T3712" s="6"/>
      <c r="U3712" s="6"/>
      <c r="V3712" s="6"/>
      <c r="W3712" s="6"/>
      <c r="X3712" s="6"/>
      <c r="Y3712" s="6"/>
      <c r="Z3712"/>
    </row>
    <row r="3713" spans="1:26">
      <c r="A3713" s="1"/>
      <c r="P3713" s="6"/>
      <c r="Q3713" s="6"/>
      <c r="R3713" s="6"/>
      <c r="T3713" s="6"/>
      <c r="U3713" s="6"/>
      <c r="V3713" s="6"/>
      <c r="W3713" s="6"/>
      <c r="X3713" s="6"/>
      <c r="Y3713" s="6"/>
      <c r="Z3713"/>
    </row>
    <row r="3714" spans="1:26">
      <c r="A3714" s="1"/>
      <c r="P3714" s="6"/>
      <c r="Q3714" s="6"/>
      <c r="R3714" s="6"/>
      <c r="T3714" s="6"/>
      <c r="U3714" s="6"/>
      <c r="V3714" s="6"/>
      <c r="W3714" s="6"/>
      <c r="X3714" s="6"/>
      <c r="Y3714" s="6"/>
      <c r="Z3714"/>
    </row>
    <row r="3715" spans="1:26">
      <c r="A3715" s="1"/>
      <c r="P3715" s="6"/>
      <c r="Q3715" s="6"/>
      <c r="R3715" s="6"/>
      <c r="T3715" s="6"/>
      <c r="U3715" s="6"/>
      <c r="V3715" s="6"/>
      <c r="W3715" s="6"/>
      <c r="X3715" s="6"/>
      <c r="Y3715" s="6"/>
      <c r="Z3715"/>
    </row>
    <row r="3716" spans="1:26">
      <c r="A3716" s="1"/>
      <c r="P3716" s="6"/>
      <c r="Q3716" s="6"/>
      <c r="R3716" s="6"/>
      <c r="T3716" s="6"/>
      <c r="U3716" s="6"/>
      <c r="V3716" s="6"/>
      <c r="W3716" s="6"/>
      <c r="X3716" s="6"/>
      <c r="Y3716" s="6"/>
      <c r="Z3716"/>
    </row>
    <row r="3717" spans="1:26">
      <c r="A3717" s="1"/>
      <c r="P3717" s="6"/>
      <c r="Q3717" s="6"/>
      <c r="R3717" s="6"/>
      <c r="T3717" s="6"/>
      <c r="U3717" s="6"/>
      <c r="V3717" s="6"/>
      <c r="W3717" s="6"/>
      <c r="X3717" s="6"/>
      <c r="Y3717" s="6"/>
      <c r="Z3717"/>
    </row>
    <row r="3718" spans="1:26">
      <c r="A3718" s="1"/>
      <c r="P3718" s="6"/>
      <c r="Q3718" s="6"/>
      <c r="R3718" s="6"/>
      <c r="T3718" s="6"/>
      <c r="U3718" s="6"/>
      <c r="V3718" s="6"/>
      <c r="W3718" s="6"/>
      <c r="X3718" s="6"/>
      <c r="Y3718" s="6"/>
      <c r="Z3718"/>
    </row>
    <row r="3719" spans="1:26">
      <c r="A3719" s="1"/>
      <c r="P3719" s="6"/>
      <c r="Q3719" s="6"/>
      <c r="R3719" s="6"/>
      <c r="T3719" s="6"/>
      <c r="U3719" s="6"/>
      <c r="V3719" s="6"/>
      <c r="W3719" s="6"/>
      <c r="X3719" s="6"/>
      <c r="Y3719" s="6"/>
      <c r="Z3719"/>
    </row>
    <row r="3720" spans="1:26">
      <c r="A3720" s="1"/>
      <c r="P3720" s="6"/>
      <c r="Q3720" s="6"/>
      <c r="R3720" s="6"/>
      <c r="T3720" s="6"/>
      <c r="U3720" s="6"/>
      <c r="V3720" s="6"/>
      <c r="W3720" s="6"/>
      <c r="X3720" s="6"/>
      <c r="Y3720" s="6"/>
      <c r="Z3720"/>
    </row>
    <row r="3721" spans="1:26">
      <c r="A3721" s="1"/>
      <c r="P3721" s="6"/>
      <c r="Q3721" s="6"/>
      <c r="R3721" s="6"/>
      <c r="T3721" s="6"/>
      <c r="U3721" s="6"/>
      <c r="V3721" s="6"/>
      <c r="W3721" s="6"/>
      <c r="X3721" s="6"/>
      <c r="Y3721" s="6"/>
      <c r="Z3721"/>
    </row>
    <row r="3722" spans="1:26">
      <c r="A3722" s="1"/>
      <c r="P3722" s="6"/>
      <c r="Q3722" s="6"/>
      <c r="R3722" s="6"/>
      <c r="T3722" s="6"/>
      <c r="U3722" s="6"/>
      <c r="V3722" s="6"/>
      <c r="W3722" s="6"/>
      <c r="X3722" s="6"/>
      <c r="Y3722" s="6"/>
      <c r="Z3722"/>
    </row>
    <row r="3723" spans="1:26">
      <c r="A3723" s="1"/>
      <c r="P3723" s="6"/>
      <c r="Q3723" s="6"/>
      <c r="R3723" s="6"/>
      <c r="T3723" s="6"/>
      <c r="U3723" s="6"/>
      <c r="V3723" s="6"/>
      <c r="W3723" s="6"/>
      <c r="X3723" s="6"/>
      <c r="Y3723" s="6"/>
      <c r="Z3723"/>
    </row>
    <row r="3724" spans="1:26">
      <c r="A3724" s="1"/>
      <c r="P3724" s="6"/>
      <c r="Q3724" s="6"/>
      <c r="R3724" s="6"/>
      <c r="T3724" s="6"/>
      <c r="U3724" s="6"/>
      <c r="V3724" s="6"/>
      <c r="W3724" s="6"/>
      <c r="X3724" s="6"/>
      <c r="Y3724" s="6"/>
      <c r="Z3724"/>
    </row>
    <row r="3725" spans="1:26">
      <c r="A3725" s="1"/>
      <c r="P3725" s="6"/>
      <c r="Q3725" s="6"/>
      <c r="R3725" s="6"/>
      <c r="T3725" s="6"/>
      <c r="U3725" s="6"/>
      <c r="V3725" s="6"/>
      <c r="W3725" s="6"/>
      <c r="X3725" s="6"/>
      <c r="Y3725" s="6"/>
      <c r="Z3725"/>
    </row>
    <row r="3726" spans="1:26">
      <c r="A3726" s="1"/>
      <c r="P3726" s="6"/>
      <c r="Q3726" s="6"/>
      <c r="R3726" s="6"/>
      <c r="T3726" s="6"/>
      <c r="U3726" s="6"/>
      <c r="V3726" s="6"/>
      <c r="W3726" s="6"/>
      <c r="X3726" s="6"/>
      <c r="Y3726" s="6"/>
      <c r="Z3726"/>
    </row>
    <row r="3727" spans="1:26">
      <c r="A3727" s="1"/>
      <c r="P3727" s="6"/>
      <c r="Q3727" s="6"/>
      <c r="R3727" s="6"/>
      <c r="T3727" s="6"/>
      <c r="U3727" s="6"/>
      <c r="V3727" s="6"/>
      <c r="W3727" s="6"/>
      <c r="X3727" s="6"/>
      <c r="Y3727" s="6"/>
      <c r="Z3727"/>
    </row>
    <row r="3728" spans="1:26">
      <c r="A3728" s="1"/>
      <c r="P3728" s="6"/>
      <c r="Q3728" s="6"/>
      <c r="R3728" s="6"/>
      <c r="T3728" s="6"/>
      <c r="U3728" s="6"/>
      <c r="V3728" s="6"/>
      <c r="W3728" s="6"/>
      <c r="X3728" s="6"/>
      <c r="Y3728" s="6"/>
      <c r="Z3728"/>
    </row>
    <row r="3729" spans="1:26">
      <c r="A3729" s="1"/>
      <c r="P3729" s="6"/>
      <c r="Q3729" s="6"/>
      <c r="R3729" s="6"/>
      <c r="T3729" s="6"/>
      <c r="U3729" s="6"/>
      <c r="V3729" s="6"/>
      <c r="W3729" s="6"/>
      <c r="X3729" s="6"/>
      <c r="Y3729" s="6"/>
      <c r="Z3729"/>
    </row>
    <row r="3730" spans="1:26">
      <c r="A3730" s="1"/>
      <c r="P3730" s="6"/>
      <c r="Q3730" s="6"/>
      <c r="R3730" s="6"/>
      <c r="T3730" s="6"/>
      <c r="U3730" s="6"/>
      <c r="V3730" s="6"/>
      <c r="W3730" s="6"/>
      <c r="X3730" s="6"/>
      <c r="Y3730" s="6"/>
      <c r="Z3730"/>
    </row>
    <row r="3731" spans="1:26">
      <c r="A3731" s="1"/>
      <c r="P3731" s="6"/>
      <c r="Q3731" s="6"/>
      <c r="R3731" s="6"/>
      <c r="T3731" s="6"/>
      <c r="U3731" s="6"/>
      <c r="V3731" s="6"/>
      <c r="W3731" s="6"/>
      <c r="X3731" s="6"/>
      <c r="Y3731" s="6"/>
      <c r="Z3731"/>
    </row>
    <row r="3732" spans="1:26">
      <c r="A3732" s="1"/>
      <c r="P3732" s="6"/>
      <c r="Q3732" s="6"/>
      <c r="R3732" s="6"/>
      <c r="T3732" s="6"/>
      <c r="U3732" s="6"/>
      <c r="V3732" s="6"/>
      <c r="W3732" s="6"/>
      <c r="X3732" s="6"/>
      <c r="Y3732" s="6"/>
      <c r="Z3732"/>
    </row>
    <row r="3733" spans="1:26">
      <c r="A3733" s="1"/>
      <c r="P3733" s="6"/>
      <c r="Q3733" s="6"/>
      <c r="R3733" s="6"/>
      <c r="T3733" s="6"/>
      <c r="U3733" s="6"/>
      <c r="V3733" s="6"/>
      <c r="W3733" s="6"/>
      <c r="X3733" s="6"/>
      <c r="Y3733" s="6"/>
      <c r="Z3733"/>
    </row>
    <row r="3734" spans="1:26">
      <c r="A3734" s="1"/>
      <c r="P3734" s="6"/>
      <c r="Q3734" s="6"/>
      <c r="R3734" s="6"/>
      <c r="T3734" s="6"/>
      <c r="U3734" s="6"/>
      <c r="V3734" s="6"/>
      <c r="W3734" s="6"/>
      <c r="X3734" s="6"/>
      <c r="Y3734" s="6"/>
      <c r="Z3734"/>
    </row>
    <row r="3735" spans="1:26">
      <c r="A3735" s="1"/>
      <c r="P3735" s="6"/>
      <c r="Q3735" s="6"/>
      <c r="R3735" s="6"/>
      <c r="T3735" s="6"/>
      <c r="U3735" s="6"/>
      <c r="V3735" s="6"/>
      <c r="W3735" s="6"/>
      <c r="X3735" s="6"/>
      <c r="Y3735" s="6"/>
      <c r="Z3735"/>
    </row>
    <row r="3736" spans="1:26">
      <c r="A3736" s="1"/>
      <c r="P3736" s="6"/>
      <c r="Q3736" s="6"/>
      <c r="R3736" s="6"/>
      <c r="T3736" s="6"/>
      <c r="U3736" s="6"/>
      <c r="V3736" s="6"/>
      <c r="W3736" s="6"/>
      <c r="X3736" s="6"/>
      <c r="Y3736" s="6"/>
      <c r="Z3736"/>
    </row>
    <row r="3737" spans="1:26">
      <c r="A3737" s="1"/>
      <c r="P3737" s="6"/>
      <c r="Q3737" s="6"/>
      <c r="R3737" s="6"/>
      <c r="T3737" s="6"/>
      <c r="U3737" s="6"/>
      <c r="V3737" s="6"/>
      <c r="W3737" s="6"/>
      <c r="X3737" s="6"/>
      <c r="Y3737" s="6"/>
      <c r="Z3737"/>
    </row>
    <row r="3738" spans="1:26">
      <c r="A3738" s="1"/>
      <c r="P3738" s="6"/>
      <c r="Q3738" s="6"/>
      <c r="R3738" s="6"/>
      <c r="T3738" s="6"/>
      <c r="U3738" s="6"/>
      <c r="V3738" s="6"/>
      <c r="W3738" s="6"/>
      <c r="X3738" s="6"/>
      <c r="Y3738" s="6"/>
      <c r="Z3738"/>
    </row>
    <row r="3739" spans="1:26">
      <c r="A3739" s="1"/>
      <c r="P3739" s="6"/>
      <c r="Q3739" s="6"/>
      <c r="R3739" s="6"/>
      <c r="T3739" s="6"/>
      <c r="U3739" s="6"/>
      <c r="V3739" s="6"/>
      <c r="W3739" s="6"/>
      <c r="X3739" s="6"/>
      <c r="Y3739" s="6"/>
      <c r="Z3739"/>
    </row>
    <row r="3740" spans="1:26">
      <c r="A3740" s="1"/>
      <c r="P3740" s="6"/>
      <c r="Q3740" s="6"/>
      <c r="R3740" s="6"/>
      <c r="T3740" s="6"/>
      <c r="U3740" s="6"/>
      <c r="V3740" s="6"/>
      <c r="W3740" s="6"/>
      <c r="X3740" s="6"/>
      <c r="Y3740" s="6"/>
      <c r="Z3740"/>
    </row>
    <row r="3741" spans="1:26">
      <c r="A3741" s="1"/>
      <c r="P3741" s="6"/>
      <c r="Q3741" s="6"/>
      <c r="R3741" s="6"/>
      <c r="T3741" s="6"/>
      <c r="U3741" s="6"/>
      <c r="V3741" s="6"/>
      <c r="W3741" s="6"/>
      <c r="X3741" s="6"/>
      <c r="Y3741" s="6"/>
      <c r="Z3741"/>
    </row>
    <row r="3742" spans="1:26">
      <c r="A3742" s="1"/>
      <c r="P3742" s="6"/>
      <c r="Q3742" s="6"/>
      <c r="R3742" s="6"/>
      <c r="T3742" s="6"/>
      <c r="U3742" s="6"/>
      <c r="V3742" s="6"/>
      <c r="W3742" s="6"/>
      <c r="X3742" s="6"/>
      <c r="Y3742" s="6"/>
      <c r="Z3742"/>
    </row>
    <row r="3743" spans="1:26">
      <c r="A3743" s="1"/>
      <c r="P3743" s="6"/>
      <c r="Q3743" s="6"/>
      <c r="R3743" s="6"/>
      <c r="T3743" s="6"/>
      <c r="U3743" s="6"/>
      <c r="V3743" s="6"/>
      <c r="W3743" s="6"/>
      <c r="X3743" s="6"/>
      <c r="Y3743" s="6"/>
      <c r="Z3743"/>
    </row>
    <row r="3744" spans="1:26">
      <c r="A3744" s="1"/>
      <c r="P3744" s="6"/>
      <c r="Q3744" s="6"/>
      <c r="R3744" s="6"/>
      <c r="T3744" s="6"/>
      <c r="U3744" s="6"/>
      <c r="V3744" s="6"/>
      <c r="W3744" s="6"/>
      <c r="X3744" s="6"/>
      <c r="Y3744" s="6"/>
      <c r="Z3744"/>
    </row>
    <row r="3745" spans="1:26">
      <c r="A3745" s="1"/>
      <c r="P3745" s="6"/>
      <c r="Q3745" s="6"/>
      <c r="R3745" s="6"/>
      <c r="T3745" s="6"/>
      <c r="U3745" s="6"/>
      <c r="V3745" s="6"/>
      <c r="W3745" s="6"/>
      <c r="X3745" s="6"/>
      <c r="Y3745" s="6"/>
      <c r="Z3745"/>
    </row>
    <row r="3746" spans="1:26">
      <c r="A3746" s="1"/>
      <c r="P3746" s="6"/>
      <c r="Q3746" s="6"/>
      <c r="R3746" s="6"/>
      <c r="T3746" s="6"/>
      <c r="U3746" s="6"/>
      <c r="V3746" s="6"/>
      <c r="W3746" s="6"/>
      <c r="X3746" s="6"/>
      <c r="Y3746" s="6"/>
      <c r="Z3746"/>
    </row>
    <row r="3747" spans="1:26">
      <c r="A3747" s="1"/>
      <c r="P3747" s="6"/>
      <c r="Q3747" s="6"/>
      <c r="R3747" s="6"/>
      <c r="T3747" s="6"/>
      <c r="U3747" s="6"/>
      <c r="V3747" s="6"/>
      <c r="W3747" s="6"/>
      <c r="X3747" s="6"/>
      <c r="Y3747" s="6"/>
      <c r="Z3747"/>
    </row>
    <row r="3748" spans="1:26">
      <c r="A3748" s="1"/>
      <c r="P3748" s="6"/>
      <c r="Q3748" s="6"/>
      <c r="R3748" s="6"/>
      <c r="T3748" s="6"/>
      <c r="U3748" s="6"/>
      <c r="V3748" s="6"/>
      <c r="W3748" s="6"/>
      <c r="X3748" s="6"/>
      <c r="Y3748" s="6"/>
      <c r="Z3748"/>
    </row>
    <row r="3749" spans="1:26">
      <c r="A3749" s="1"/>
      <c r="P3749" s="6"/>
      <c r="Q3749" s="6"/>
      <c r="R3749" s="6"/>
      <c r="T3749" s="6"/>
      <c r="U3749" s="6"/>
      <c r="V3749" s="6"/>
      <c r="W3749" s="6"/>
      <c r="X3749" s="6"/>
      <c r="Y3749" s="6"/>
      <c r="Z3749"/>
    </row>
    <row r="3750" spans="1:26">
      <c r="A3750" s="1"/>
      <c r="P3750" s="6"/>
      <c r="Q3750" s="6"/>
      <c r="R3750" s="6"/>
      <c r="T3750" s="6"/>
      <c r="U3750" s="6"/>
      <c r="V3750" s="6"/>
      <c r="W3750" s="6"/>
      <c r="X3750" s="6"/>
      <c r="Y3750" s="6"/>
      <c r="Z3750"/>
    </row>
    <row r="3751" spans="1:26">
      <c r="A3751" s="1"/>
      <c r="P3751" s="6"/>
      <c r="Q3751" s="6"/>
      <c r="R3751" s="6"/>
      <c r="T3751" s="6"/>
      <c r="U3751" s="6"/>
      <c r="V3751" s="6"/>
      <c r="W3751" s="6"/>
      <c r="X3751" s="6"/>
      <c r="Y3751" s="6"/>
      <c r="Z3751"/>
    </row>
    <row r="3752" spans="1:26">
      <c r="A3752" s="1"/>
      <c r="P3752" s="6"/>
      <c r="Q3752" s="6"/>
      <c r="R3752" s="6"/>
      <c r="T3752" s="6"/>
      <c r="U3752" s="6"/>
      <c r="V3752" s="6"/>
      <c r="W3752" s="6"/>
      <c r="X3752" s="6"/>
      <c r="Y3752" s="6"/>
      <c r="Z3752"/>
    </row>
    <row r="3753" spans="1:26">
      <c r="A3753" s="1"/>
      <c r="P3753" s="6"/>
      <c r="Q3753" s="6"/>
      <c r="R3753" s="6"/>
      <c r="T3753" s="6"/>
      <c r="U3753" s="6"/>
      <c r="V3753" s="6"/>
      <c r="W3753" s="6"/>
      <c r="X3753" s="6"/>
      <c r="Y3753" s="6"/>
      <c r="Z3753"/>
    </row>
    <row r="3754" spans="1:26">
      <c r="A3754" s="1"/>
      <c r="P3754" s="6"/>
      <c r="Q3754" s="6"/>
      <c r="R3754" s="6"/>
      <c r="T3754" s="6"/>
      <c r="U3754" s="6"/>
      <c r="V3754" s="6"/>
      <c r="W3754" s="6"/>
      <c r="X3754" s="6"/>
      <c r="Y3754" s="6"/>
      <c r="Z3754"/>
    </row>
    <row r="3755" spans="1:26">
      <c r="A3755" s="1"/>
      <c r="P3755" s="6"/>
      <c r="Q3755" s="6"/>
      <c r="R3755" s="6"/>
      <c r="T3755" s="6"/>
      <c r="U3755" s="6"/>
      <c r="V3755" s="6"/>
      <c r="W3755" s="6"/>
      <c r="X3755" s="6"/>
      <c r="Y3755" s="6"/>
      <c r="Z3755"/>
    </row>
    <row r="3756" spans="1:26">
      <c r="A3756" s="1"/>
      <c r="P3756" s="6"/>
      <c r="Q3756" s="6"/>
      <c r="R3756" s="6"/>
      <c r="T3756" s="6"/>
      <c r="U3756" s="6"/>
      <c r="V3756" s="6"/>
      <c r="W3756" s="6"/>
      <c r="X3756" s="6"/>
      <c r="Y3756" s="6"/>
      <c r="Z3756"/>
    </row>
    <row r="3757" spans="1:26">
      <c r="A3757" s="1"/>
      <c r="P3757" s="6"/>
      <c r="Q3757" s="6"/>
      <c r="R3757" s="6"/>
      <c r="T3757" s="6"/>
      <c r="U3757" s="6"/>
      <c r="V3757" s="6"/>
      <c r="W3757" s="6"/>
      <c r="X3757" s="6"/>
      <c r="Y3757" s="6"/>
      <c r="Z3757"/>
    </row>
    <row r="3758" spans="1:26">
      <c r="A3758" s="1"/>
      <c r="P3758" s="6"/>
      <c r="Q3758" s="6"/>
      <c r="R3758" s="6"/>
      <c r="T3758" s="6"/>
      <c r="U3758" s="6"/>
      <c r="V3758" s="6"/>
      <c r="W3758" s="6"/>
      <c r="X3758" s="6"/>
      <c r="Y3758" s="6"/>
      <c r="Z3758"/>
    </row>
    <row r="3759" spans="1:26">
      <c r="A3759" s="1"/>
      <c r="P3759" s="6"/>
      <c r="Q3759" s="6"/>
      <c r="R3759" s="6"/>
      <c r="T3759" s="6"/>
      <c r="U3759" s="6"/>
      <c r="V3759" s="6"/>
      <c r="W3759" s="6"/>
      <c r="X3759" s="6"/>
      <c r="Y3759" s="6"/>
      <c r="Z3759"/>
    </row>
    <row r="3760" spans="1:26">
      <c r="A3760" s="1"/>
      <c r="P3760" s="6"/>
      <c r="Q3760" s="6"/>
      <c r="R3760" s="6"/>
      <c r="T3760" s="6"/>
      <c r="U3760" s="6"/>
      <c r="V3760" s="6"/>
      <c r="W3760" s="6"/>
      <c r="X3760" s="6"/>
      <c r="Y3760" s="6"/>
      <c r="Z3760"/>
    </row>
    <row r="3761" spans="1:26">
      <c r="A3761" s="1"/>
      <c r="P3761" s="6"/>
      <c r="Q3761" s="6"/>
      <c r="R3761" s="6"/>
      <c r="T3761" s="6"/>
      <c r="U3761" s="6"/>
      <c r="V3761" s="6"/>
      <c r="W3761" s="6"/>
      <c r="X3761" s="6"/>
      <c r="Y3761" s="6"/>
      <c r="Z3761"/>
    </row>
    <row r="3762" spans="1:26">
      <c r="A3762" s="1"/>
      <c r="P3762" s="6"/>
      <c r="Q3762" s="6"/>
      <c r="R3762" s="6"/>
      <c r="T3762" s="6"/>
      <c r="U3762" s="6"/>
      <c r="V3762" s="6"/>
      <c r="W3762" s="6"/>
      <c r="X3762" s="6"/>
      <c r="Y3762" s="6"/>
      <c r="Z3762"/>
    </row>
    <row r="3763" spans="1:26">
      <c r="A3763" s="1"/>
      <c r="P3763" s="6"/>
      <c r="Q3763" s="6"/>
      <c r="R3763" s="6"/>
      <c r="T3763" s="6"/>
      <c r="U3763" s="6"/>
      <c r="V3763" s="6"/>
      <c r="W3763" s="6"/>
      <c r="X3763" s="6"/>
      <c r="Y3763" s="6"/>
      <c r="Z3763"/>
    </row>
    <row r="3764" spans="1:26">
      <c r="A3764" s="1"/>
      <c r="P3764" s="6"/>
      <c r="Q3764" s="6"/>
      <c r="R3764" s="6"/>
      <c r="T3764" s="6"/>
      <c r="U3764" s="6"/>
      <c r="V3764" s="6"/>
      <c r="W3764" s="6"/>
      <c r="X3764" s="6"/>
      <c r="Y3764" s="6"/>
      <c r="Z3764"/>
    </row>
    <row r="3765" spans="1:26">
      <c r="A3765" s="1"/>
      <c r="P3765" s="6"/>
      <c r="Q3765" s="6"/>
      <c r="R3765" s="6"/>
      <c r="T3765" s="6"/>
      <c r="U3765" s="6"/>
      <c r="V3765" s="6"/>
      <c r="W3765" s="6"/>
      <c r="X3765" s="6"/>
      <c r="Y3765" s="6"/>
      <c r="Z3765"/>
    </row>
    <row r="3766" spans="1:26">
      <c r="A3766" s="1"/>
      <c r="P3766" s="6"/>
      <c r="Q3766" s="6"/>
      <c r="R3766" s="6"/>
      <c r="T3766" s="6"/>
      <c r="U3766" s="6"/>
      <c r="V3766" s="6"/>
      <c r="W3766" s="6"/>
      <c r="X3766" s="6"/>
      <c r="Y3766" s="6"/>
      <c r="Z3766"/>
    </row>
    <row r="3767" spans="1:26">
      <c r="A3767" s="1"/>
      <c r="P3767" s="6"/>
      <c r="Q3767" s="6"/>
      <c r="R3767" s="6"/>
      <c r="T3767" s="6"/>
      <c r="U3767" s="6"/>
      <c r="V3767" s="6"/>
      <c r="W3767" s="6"/>
      <c r="X3767" s="6"/>
      <c r="Y3767" s="6"/>
      <c r="Z3767"/>
    </row>
    <row r="3768" spans="1:26">
      <c r="A3768" s="1"/>
      <c r="P3768" s="6"/>
      <c r="Q3768" s="6"/>
      <c r="R3768" s="6"/>
      <c r="T3768" s="6"/>
      <c r="U3768" s="6"/>
      <c r="V3768" s="6"/>
      <c r="W3768" s="6"/>
      <c r="X3768" s="6"/>
      <c r="Y3768" s="6"/>
      <c r="Z3768"/>
    </row>
    <row r="3769" spans="1:26">
      <c r="A3769" s="1"/>
      <c r="P3769" s="6"/>
      <c r="Q3769" s="6"/>
      <c r="R3769" s="6"/>
      <c r="T3769" s="6"/>
      <c r="U3769" s="6"/>
      <c r="V3769" s="6"/>
      <c r="W3769" s="6"/>
      <c r="X3769" s="6"/>
      <c r="Y3769" s="6"/>
      <c r="Z3769"/>
    </row>
    <row r="3770" spans="1:26">
      <c r="A3770" s="1"/>
      <c r="P3770" s="6"/>
      <c r="Q3770" s="6"/>
      <c r="R3770" s="6"/>
      <c r="T3770" s="6"/>
      <c r="U3770" s="6"/>
      <c r="V3770" s="6"/>
      <c r="W3770" s="6"/>
      <c r="X3770" s="6"/>
      <c r="Y3770" s="6"/>
      <c r="Z3770"/>
    </row>
    <row r="3771" spans="1:26">
      <c r="A3771" s="1"/>
      <c r="P3771" s="6"/>
      <c r="Q3771" s="6"/>
      <c r="R3771" s="6"/>
      <c r="T3771" s="6"/>
      <c r="U3771" s="6"/>
      <c r="V3771" s="6"/>
      <c r="W3771" s="6"/>
      <c r="X3771" s="6"/>
      <c r="Y3771" s="6"/>
      <c r="Z3771"/>
    </row>
    <row r="3772" spans="1:26">
      <c r="A3772" s="1"/>
      <c r="P3772" s="6"/>
      <c r="Q3772" s="6"/>
      <c r="R3772" s="6"/>
      <c r="T3772" s="6"/>
      <c r="U3772" s="6"/>
      <c r="V3772" s="6"/>
      <c r="W3772" s="6"/>
      <c r="X3772" s="6"/>
      <c r="Y3772" s="6"/>
      <c r="Z3772"/>
    </row>
    <row r="3773" spans="1:26">
      <c r="A3773" s="1"/>
      <c r="P3773" s="6"/>
      <c r="Q3773" s="6"/>
      <c r="R3773" s="6"/>
      <c r="T3773" s="6"/>
      <c r="U3773" s="6"/>
      <c r="V3773" s="6"/>
      <c r="W3773" s="6"/>
      <c r="X3773" s="6"/>
      <c r="Y3773" s="6"/>
      <c r="Z3773"/>
    </row>
    <row r="3774" spans="1:26">
      <c r="A3774" s="1"/>
      <c r="P3774" s="6"/>
      <c r="Q3774" s="6"/>
      <c r="R3774" s="6"/>
      <c r="T3774" s="6"/>
      <c r="U3774" s="6"/>
      <c r="V3774" s="6"/>
      <c r="W3774" s="6"/>
      <c r="X3774" s="6"/>
      <c r="Y3774" s="6"/>
      <c r="Z3774"/>
    </row>
    <row r="3775" spans="1:26">
      <c r="A3775" s="1"/>
      <c r="P3775" s="6"/>
      <c r="Q3775" s="6"/>
      <c r="R3775" s="6"/>
      <c r="T3775" s="6"/>
      <c r="U3775" s="6"/>
      <c r="V3775" s="6"/>
      <c r="W3775" s="6"/>
      <c r="X3775" s="6"/>
      <c r="Y3775" s="6"/>
      <c r="Z3775"/>
    </row>
    <row r="3776" spans="1:26">
      <c r="A3776" s="1"/>
      <c r="P3776" s="6"/>
      <c r="Q3776" s="6"/>
      <c r="R3776" s="6"/>
      <c r="T3776" s="6"/>
      <c r="U3776" s="6"/>
      <c r="V3776" s="6"/>
      <c r="W3776" s="6"/>
      <c r="X3776" s="6"/>
      <c r="Y3776" s="6"/>
      <c r="Z3776"/>
    </row>
    <row r="3777" spans="1:26">
      <c r="A3777" s="1"/>
      <c r="P3777" s="6"/>
      <c r="Q3777" s="6"/>
      <c r="R3777" s="6"/>
      <c r="T3777" s="6"/>
      <c r="U3777" s="6"/>
      <c r="V3777" s="6"/>
      <c r="W3777" s="6"/>
      <c r="X3777" s="6"/>
      <c r="Y3777" s="6"/>
      <c r="Z3777"/>
    </row>
    <row r="3778" spans="1:26">
      <c r="A3778" s="1"/>
      <c r="P3778" s="6"/>
      <c r="Q3778" s="6"/>
      <c r="R3778" s="6"/>
      <c r="T3778" s="6"/>
      <c r="U3778" s="6"/>
      <c r="V3778" s="6"/>
      <c r="W3778" s="6"/>
      <c r="X3778" s="6"/>
      <c r="Y3778" s="6"/>
      <c r="Z3778"/>
    </row>
    <row r="3779" spans="1:26">
      <c r="A3779" s="1"/>
      <c r="P3779" s="6"/>
      <c r="Q3779" s="6"/>
      <c r="R3779" s="6"/>
      <c r="T3779" s="6"/>
      <c r="U3779" s="6"/>
      <c r="V3779" s="6"/>
      <c r="W3779" s="6"/>
      <c r="X3779" s="6"/>
      <c r="Y3779" s="6"/>
      <c r="Z3779"/>
    </row>
    <row r="3780" spans="1:26">
      <c r="A3780" s="1"/>
      <c r="P3780" s="6"/>
      <c r="Q3780" s="6"/>
      <c r="R3780" s="6"/>
      <c r="T3780" s="6"/>
      <c r="U3780" s="6"/>
      <c r="V3780" s="6"/>
      <c r="W3780" s="6"/>
      <c r="X3780" s="6"/>
      <c r="Y3780" s="6"/>
      <c r="Z3780"/>
    </row>
    <row r="3781" spans="1:26">
      <c r="A3781" s="1"/>
      <c r="P3781" s="6"/>
      <c r="Q3781" s="6"/>
      <c r="R3781" s="6"/>
      <c r="T3781" s="6"/>
      <c r="U3781" s="6"/>
      <c r="V3781" s="6"/>
      <c r="W3781" s="6"/>
      <c r="X3781" s="6"/>
      <c r="Y3781" s="6"/>
      <c r="Z3781"/>
    </row>
    <row r="3782" spans="1:26">
      <c r="A3782" s="1"/>
      <c r="P3782" s="6"/>
      <c r="Q3782" s="6"/>
      <c r="R3782" s="6"/>
      <c r="T3782" s="6"/>
      <c r="U3782" s="6"/>
      <c r="V3782" s="6"/>
      <c r="W3782" s="6"/>
      <c r="X3782" s="6"/>
      <c r="Y3782" s="6"/>
      <c r="Z3782"/>
    </row>
    <row r="3783" spans="1:26">
      <c r="A3783" s="1"/>
      <c r="P3783" s="6"/>
      <c r="Q3783" s="6"/>
      <c r="R3783" s="6"/>
      <c r="T3783" s="6"/>
      <c r="U3783" s="6"/>
      <c r="V3783" s="6"/>
      <c r="W3783" s="6"/>
      <c r="X3783" s="6"/>
      <c r="Y3783" s="6"/>
      <c r="Z3783"/>
    </row>
    <row r="3784" spans="1:26">
      <c r="A3784" s="1"/>
      <c r="P3784" s="6"/>
      <c r="Q3784" s="6"/>
      <c r="R3784" s="6"/>
      <c r="T3784" s="6"/>
      <c r="U3784" s="6"/>
      <c r="V3784" s="6"/>
      <c r="W3784" s="6"/>
      <c r="X3784" s="6"/>
      <c r="Y3784" s="6"/>
      <c r="Z3784"/>
    </row>
    <row r="3785" spans="1:26">
      <c r="A3785" s="1"/>
      <c r="P3785" s="6"/>
      <c r="Q3785" s="6"/>
      <c r="R3785" s="6"/>
      <c r="T3785" s="6"/>
      <c r="U3785" s="6"/>
      <c r="V3785" s="6"/>
      <c r="W3785" s="6"/>
      <c r="X3785" s="6"/>
      <c r="Y3785" s="6"/>
      <c r="Z3785"/>
    </row>
    <row r="3786" spans="1:26">
      <c r="A3786" s="1"/>
      <c r="P3786" s="6"/>
      <c r="Q3786" s="6"/>
      <c r="R3786" s="6"/>
      <c r="T3786" s="6"/>
      <c r="U3786" s="6"/>
      <c r="V3786" s="6"/>
      <c r="W3786" s="6"/>
      <c r="X3786" s="6"/>
      <c r="Y3786" s="6"/>
      <c r="Z3786"/>
    </row>
    <row r="3787" spans="1:26">
      <c r="A3787" s="1"/>
      <c r="P3787" s="6"/>
      <c r="Q3787" s="6"/>
      <c r="R3787" s="6"/>
      <c r="T3787" s="6"/>
      <c r="U3787" s="6"/>
      <c r="V3787" s="6"/>
      <c r="W3787" s="6"/>
      <c r="X3787" s="6"/>
      <c r="Y3787" s="6"/>
      <c r="Z3787"/>
    </row>
    <row r="3788" spans="1:26">
      <c r="A3788" s="1"/>
      <c r="P3788" s="6"/>
      <c r="Q3788" s="6"/>
      <c r="R3788" s="6"/>
      <c r="T3788" s="6"/>
      <c r="U3788" s="6"/>
      <c r="V3788" s="6"/>
      <c r="W3788" s="6"/>
      <c r="X3788" s="6"/>
      <c r="Y3788" s="6"/>
      <c r="Z3788"/>
    </row>
    <row r="3789" spans="1:26">
      <c r="A3789" s="1"/>
      <c r="P3789" s="6"/>
      <c r="Q3789" s="6"/>
      <c r="R3789" s="6"/>
      <c r="T3789" s="6"/>
      <c r="U3789" s="6"/>
      <c r="V3789" s="6"/>
      <c r="W3789" s="6"/>
      <c r="X3789" s="6"/>
      <c r="Y3789" s="6"/>
      <c r="Z3789"/>
    </row>
    <row r="3790" spans="1:26">
      <c r="A3790" s="1"/>
      <c r="P3790" s="6"/>
      <c r="Q3790" s="6"/>
      <c r="R3790" s="6"/>
      <c r="T3790" s="6"/>
      <c r="U3790" s="6"/>
      <c r="V3790" s="6"/>
      <c r="W3790" s="6"/>
      <c r="X3790" s="6"/>
      <c r="Y3790" s="6"/>
      <c r="Z3790"/>
    </row>
    <row r="3791" spans="1:26">
      <c r="A3791" s="1"/>
      <c r="P3791" s="6"/>
      <c r="Q3791" s="6"/>
      <c r="R3791" s="6"/>
      <c r="T3791" s="6"/>
      <c r="U3791" s="6"/>
      <c r="V3791" s="6"/>
      <c r="W3791" s="6"/>
      <c r="X3791" s="6"/>
      <c r="Y3791" s="6"/>
      <c r="Z3791"/>
    </row>
    <row r="3792" spans="1:26">
      <c r="A3792" s="1"/>
      <c r="P3792" s="6"/>
      <c r="Q3792" s="6"/>
      <c r="R3792" s="6"/>
      <c r="T3792" s="6"/>
      <c r="U3792" s="6"/>
      <c r="V3792" s="6"/>
      <c r="W3792" s="6"/>
      <c r="X3792" s="6"/>
      <c r="Y3792" s="6"/>
      <c r="Z3792"/>
    </row>
    <row r="3793" spans="1:26">
      <c r="A3793" s="1"/>
      <c r="P3793" s="6"/>
      <c r="Q3793" s="6"/>
      <c r="R3793" s="6"/>
      <c r="T3793" s="6"/>
      <c r="U3793" s="6"/>
      <c r="V3793" s="6"/>
      <c r="W3793" s="6"/>
      <c r="X3793" s="6"/>
      <c r="Y3793" s="6"/>
      <c r="Z3793"/>
    </row>
    <row r="3794" spans="1:26">
      <c r="A3794" s="1"/>
      <c r="P3794" s="6"/>
      <c r="Q3794" s="6"/>
      <c r="R3794" s="6"/>
      <c r="T3794" s="6"/>
      <c r="U3794" s="6"/>
      <c r="V3794" s="6"/>
      <c r="W3794" s="6"/>
      <c r="X3794" s="6"/>
      <c r="Y3794" s="6"/>
      <c r="Z3794"/>
    </row>
    <row r="3795" spans="1:26">
      <c r="A3795" s="1"/>
      <c r="P3795" s="6"/>
      <c r="Q3795" s="6"/>
      <c r="R3795" s="6"/>
      <c r="T3795" s="6"/>
      <c r="U3795" s="6"/>
      <c r="V3795" s="6"/>
      <c r="W3795" s="6"/>
      <c r="X3795" s="6"/>
      <c r="Y3795" s="6"/>
      <c r="Z3795"/>
    </row>
    <row r="3796" spans="1:26">
      <c r="A3796" s="1"/>
      <c r="P3796" s="6"/>
      <c r="Q3796" s="6"/>
      <c r="R3796" s="6"/>
      <c r="T3796" s="6"/>
      <c r="U3796" s="6"/>
      <c r="V3796" s="6"/>
      <c r="W3796" s="6"/>
      <c r="X3796" s="6"/>
      <c r="Y3796" s="6"/>
      <c r="Z3796"/>
    </row>
    <row r="3797" spans="1:26">
      <c r="A3797" s="1"/>
      <c r="P3797" s="6"/>
      <c r="Q3797" s="6"/>
      <c r="R3797" s="6"/>
      <c r="T3797" s="6"/>
      <c r="U3797" s="6"/>
      <c r="V3797" s="6"/>
      <c r="W3797" s="6"/>
      <c r="X3797" s="6"/>
      <c r="Y3797" s="6"/>
      <c r="Z3797"/>
    </row>
    <row r="3798" spans="1:26">
      <c r="A3798" s="1"/>
      <c r="P3798" s="6"/>
      <c r="Q3798" s="6"/>
      <c r="R3798" s="6"/>
      <c r="T3798" s="6"/>
      <c r="U3798" s="6"/>
      <c r="V3798" s="6"/>
      <c r="W3798" s="6"/>
      <c r="X3798" s="6"/>
      <c r="Y3798" s="6"/>
      <c r="Z3798"/>
    </row>
    <row r="3799" spans="1:26">
      <c r="A3799" s="1"/>
      <c r="P3799" s="6"/>
      <c r="Q3799" s="6"/>
      <c r="R3799" s="6"/>
      <c r="T3799" s="6"/>
      <c r="U3799" s="6"/>
      <c r="V3799" s="6"/>
      <c r="W3799" s="6"/>
      <c r="X3799" s="6"/>
      <c r="Y3799" s="6"/>
      <c r="Z3799"/>
    </row>
    <row r="3800" spans="1:26">
      <c r="A3800" s="1"/>
      <c r="P3800" s="6"/>
      <c r="Q3800" s="6"/>
      <c r="R3800" s="6"/>
      <c r="T3800" s="6"/>
      <c r="U3800" s="6"/>
      <c r="V3800" s="6"/>
      <c r="W3800" s="6"/>
      <c r="X3800" s="6"/>
      <c r="Y3800" s="6"/>
      <c r="Z3800"/>
    </row>
    <row r="3801" spans="1:26">
      <c r="A3801" s="1"/>
      <c r="P3801" s="6"/>
      <c r="Q3801" s="6"/>
      <c r="R3801" s="6"/>
      <c r="T3801" s="6"/>
      <c r="U3801" s="6"/>
      <c r="V3801" s="6"/>
      <c r="W3801" s="6"/>
      <c r="X3801" s="6"/>
      <c r="Y3801" s="6"/>
      <c r="Z3801"/>
    </row>
    <row r="3802" spans="1:26">
      <c r="A3802" s="1"/>
      <c r="P3802" s="6"/>
      <c r="Q3802" s="6"/>
      <c r="R3802" s="6"/>
      <c r="T3802" s="6"/>
      <c r="U3802" s="6"/>
      <c r="V3802" s="6"/>
      <c r="W3802" s="6"/>
      <c r="X3802" s="6"/>
      <c r="Y3802" s="6"/>
      <c r="Z3802"/>
    </row>
    <row r="3803" spans="1:26">
      <c r="A3803" s="1"/>
      <c r="P3803" s="6"/>
      <c r="Q3803" s="6"/>
      <c r="R3803" s="6"/>
      <c r="T3803" s="6"/>
      <c r="U3803" s="6"/>
      <c r="V3803" s="6"/>
      <c r="W3803" s="6"/>
      <c r="X3803" s="6"/>
      <c r="Y3803" s="6"/>
      <c r="Z3803"/>
    </row>
    <row r="3804" spans="1:26">
      <c r="A3804" s="1"/>
      <c r="P3804" s="6"/>
      <c r="Q3804" s="6"/>
      <c r="R3804" s="6"/>
      <c r="T3804" s="6"/>
      <c r="U3804" s="6"/>
      <c r="V3804" s="6"/>
      <c r="W3804" s="6"/>
      <c r="X3804" s="6"/>
      <c r="Y3804" s="6"/>
      <c r="Z3804"/>
    </row>
    <row r="3805" spans="1:26">
      <c r="A3805" s="1"/>
      <c r="P3805" s="6"/>
      <c r="Q3805" s="6"/>
      <c r="R3805" s="6"/>
      <c r="T3805" s="6"/>
      <c r="U3805" s="6"/>
      <c r="V3805" s="6"/>
      <c r="W3805" s="6"/>
      <c r="X3805" s="6"/>
      <c r="Y3805" s="6"/>
      <c r="Z3805"/>
    </row>
    <row r="3806" spans="1:26">
      <c r="A3806" s="1"/>
      <c r="P3806" s="6"/>
      <c r="Q3806" s="6"/>
      <c r="R3806" s="6"/>
      <c r="T3806" s="6"/>
      <c r="U3806" s="6"/>
      <c r="V3806" s="6"/>
      <c r="W3806" s="6"/>
      <c r="X3806" s="6"/>
      <c r="Y3806" s="6"/>
      <c r="Z3806"/>
    </row>
    <row r="3807" spans="1:26">
      <c r="A3807" s="1"/>
      <c r="P3807" s="6"/>
      <c r="Q3807" s="6"/>
      <c r="R3807" s="6"/>
      <c r="T3807" s="6"/>
      <c r="U3807" s="6"/>
      <c r="V3807" s="6"/>
      <c r="W3807" s="6"/>
      <c r="X3807" s="6"/>
      <c r="Y3807" s="6"/>
      <c r="Z3807"/>
    </row>
    <row r="3808" spans="1:26">
      <c r="A3808" s="1"/>
      <c r="P3808" s="6"/>
      <c r="Q3808" s="6"/>
      <c r="R3808" s="6"/>
      <c r="T3808" s="6"/>
      <c r="U3808" s="6"/>
      <c r="V3808" s="6"/>
      <c r="W3808" s="6"/>
      <c r="X3808" s="6"/>
      <c r="Y3808" s="6"/>
      <c r="Z3808"/>
    </row>
    <row r="3809" spans="1:26">
      <c r="A3809" s="1"/>
      <c r="P3809" s="6"/>
      <c r="Q3809" s="6"/>
      <c r="R3809" s="6"/>
      <c r="T3809" s="6"/>
      <c r="U3809" s="6"/>
      <c r="V3809" s="6"/>
      <c r="W3809" s="6"/>
      <c r="X3809" s="6"/>
      <c r="Y3809" s="6"/>
      <c r="Z3809"/>
    </row>
    <row r="3810" spans="1:26">
      <c r="A3810" s="1"/>
      <c r="P3810" s="6"/>
      <c r="Q3810" s="6"/>
      <c r="R3810" s="6"/>
      <c r="T3810" s="6"/>
      <c r="U3810" s="6"/>
      <c r="V3810" s="6"/>
      <c r="W3810" s="6"/>
      <c r="X3810" s="6"/>
      <c r="Y3810" s="6"/>
      <c r="Z3810"/>
    </row>
    <row r="3811" spans="1:26">
      <c r="A3811" s="1"/>
      <c r="P3811" s="6"/>
      <c r="Q3811" s="6"/>
      <c r="R3811" s="6"/>
      <c r="T3811" s="6"/>
      <c r="U3811" s="6"/>
      <c r="V3811" s="6"/>
      <c r="W3811" s="6"/>
      <c r="X3811" s="6"/>
      <c r="Y3811" s="6"/>
      <c r="Z3811"/>
    </row>
    <row r="3812" spans="1:26">
      <c r="A3812" s="1"/>
      <c r="P3812" s="6"/>
      <c r="Q3812" s="6"/>
      <c r="R3812" s="6"/>
      <c r="T3812" s="6"/>
      <c r="U3812" s="6"/>
      <c r="V3812" s="6"/>
      <c r="W3812" s="6"/>
      <c r="X3812" s="6"/>
      <c r="Y3812" s="6"/>
      <c r="Z3812"/>
    </row>
    <row r="3813" spans="1:26">
      <c r="A3813" s="1"/>
      <c r="P3813" s="6"/>
      <c r="Q3813" s="6"/>
      <c r="R3813" s="6"/>
      <c r="T3813" s="6"/>
      <c r="U3813" s="6"/>
      <c r="V3813" s="6"/>
      <c r="W3813" s="6"/>
      <c r="X3813" s="6"/>
      <c r="Y3813" s="6"/>
      <c r="Z3813"/>
    </row>
    <row r="3814" spans="1:26">
      <c r="A3814" s="1"/>
      <c r="P3814" s="6"/>
      <c r="Q3814" s="6"/>
      <c r="R3814" s="6"/>
      <c r="T3814" s="6"/>
      <c r="U3814" s="6"/>
      <c r="V3814" s="6"/>
      <c r="W3814" s="6"/>
      <c r="X3814" s="6"/>
      <c r="Y3814" s="6"/>
      <c r="Z3814"/>
    </row>
    <row r="3815" spans="1:26">
      <c r="A3815" s="1"/>
      <c r="P3815" s="6"/>
      <c r="Q3815" s="6"/>
      <c r="R3815" s="6"/>
      <c r="T3815" s="6"/>
      <c r="U3815" s="6"/>
      <c r="V3815" s="6"/>
      <c r="W3815" s="6"/>
      <c r="X3815" s="6"/>
      <c r="Y3815" s="6"/>
      <c r="Z3815"/>
    </row>
    <row r="3816" spans="1:26">
      <c r="A3816" s="1"/>
      <c r="P3816" s="6"/>
      <c r="Q3816" s="6"/>
      <c r="R3816" s="6"/>
      <c r="T3816" s="6"/>
      <c r="U3816" s="6"/>
      <c r="V3816" s="6"/>
      <c r="W3816" s="6"/>
      <c r="X3816" s="6"/>
      <c r="Y3816" s="6"/>
      <c r="Z3816"/>
    </row>
    <row r="3817" spans="1:26">
      <c r="A3817" s="1"/>
      <c r="P3817" s="6"/>
      <c r="Q3817" s="6"/>
      <c r="R3817" s="6"/>
      <c r="T3817" s="6"/>
      <c r="U3817" s="6"/>
      <c r="V3817" s="6"/>
      <c r="W3817" s="6"/>
      <c r="X3817" s="6"/>
      <c r="Y3817" s="6"/>
      <c r="Z3817"/>
    </row>
    <row r="3818" spans="1:26">
      <c r="A3818" s="1"/>
      <c r="P3818" s="6"/>
      <c r="Q3818" s="6"/>
      <c r="R3818" s="6"/>
      <c r="T3818" s="6"/>
      <c r="U3818" s="6"/>
      <c r="V3818" s="6"/>
      <c r="W3818" s="6"/>
      <c r="X3818" s="6"/>
      <c r="Y3818" s="6"/>
      <c r="Z3818"/>
    </row>
    <row r="3819" spans="1:26">
      <c r="A3819" s="1"/>
      <c r="P3819" s="6"/>
      <c r="Q3819" s="6"/>
      <c r="R3819" s="6"/>
      <c r="T3819" s="6"/>
      <c r="U3819" s="6"/>
      <c r="V3819" s="6"/>
      <c r="W3819" s="6"/>
      <c r="X3819" s="6"/>
      <c r="Y3819" s="6"/>
      <c r="Z3819"/>
    </row>
    <row r="3820" spans="1:26">
      <c r="A3820" s="1"/>
      <c r="P3820" s="6"/>
      <c r="Q3820" s="6"/>
      <c r="R3820" s="6"/>
      <c r="T3820" s="6"/>
      <c r="U3820" s="6"/>
      <c r="V3820" s="6"/>
      <c r="W3820" s="6"/>
      <c r="X3820" s="6"/>
      <c r="Y3820" s="6"/>
      <c r="Z3820"/>
    </row>
    <row r="3821" spans="1:26">
      <c r="A3821" s="1"/>
      <c r="P3821" s="6"/>
      <c r="Q3821" s="6"/>
      <c r="R3821" s="6"/>
      <c r="T3821" s="6"/>
      <c r="U3821" s="6"/>
      <c r="V3821" s="6"/>
      <c r="W3821" s="6"/>
      <c r="X3821" s="6"/>
      <c r="Y3821" s="6"/>
      <c r="Z3821"/>
    </row>
    <row r="3822" spans="1:26">
      <c r="A3822" s="1"/>
      <c r="P3822" s="6"/>
      <c r="Q3822" s="6"/>
      <c r="R3822" s="6"/>
      <c r="T3822" s="6"/>
      <c r="U3822" s="6"/>
      <c r="V3822" s="6"/>
      <c r="W3822" s="6"/>
      <c r="X3822" s="6"/>
      <c r="Y3822" s="6"/>
      <c r="Z3822"/>
    </row>
    <row r="3823" spans="1:26">
      <c r="A3823" s="1"/>
      <c r="P3823" s="6"/>
      <c r="Q3823" s="6"/>
      <c r="R3823" s="6"/>
      <c r="T3823" s="6"/>
      <c r="U3823" s="6"/>
      <c r="V3823" s="6"/>
      <c r="W3823" s="6"/>
      <c r="X3823" s="6"/>
      <c r="Y3823" s="6"/>
      <c r="Z3823"/>
    </row>
    <row r="3824" spans="1:26">
      <c r="A3824" s="1"/>
      <c r="P3824" s="6"/>
      <c r="Q3824" s="6"/>
      <c r="R3824" s="6"/>
      <c r="T3824" s="6"/>
      <c r="U3824" s="6"/>
      <c r="V3824" s="6"/>
      <c r="W3824" s="6"/>
      <c r="X3824" s="6"/>
      <c r="Y3824" s="6"/>
      <c r="Z3824"/>
    </row>
    <row r="3825" spans="1:26">
      <c r="A3825" s="1"/>
      <c r="P3825" s="6"/>
      <c r="Q3825" s="6"/>
      <c r="R3825" s="6"/>
      <c r="T3825" s="6"/>
      <c r="U3825" s="6"/>
      <c r="V3825" s="6"/>
      <c r="W3825" s="6"/>
      <c r="X3825" s="6"/>
      <c r="Y3825" s="6"/>
      <c r="Z3825"/>
    </row>
    <row r="3826" spans="1:26">
      <c r="A3826" s="1"/>
      <c r="P3826" s="6"/>
      <c r="Q3826" s="6"/>
      <c r="R3826" s="6"/>
      <c r="T3826" s="6"/>
      <c r="U3826" s="6"/>
      <c r="V3826" s="6"/>
      <c r="W3826" s="6"/>
      <c r="X3826" s="6"/>
      <c r="Y3826" s="6"/>
      <c r="Z3826"/>
    </row>
    <row r="3827" spans="1:26">
      <c r="A3827" s="1"/>
      <c r="P3827" s="6"/>
      <c r="Q3827" s="6"/>
      <c r="R3827" s="6"/>
      <c r="T3827" s="6"/>
      <c r="U3827" s="6"/>
      <c r="V3827" s="6"/>
      <c r="W3827" s="6"/>
      <c r="X3827" s="6"/>
      <c r="Y3827" s="6"/>
      <c r="Z3827"/>
    </row>
    <row r="3828" spans="1:26">
      <c r="A3828" s="1"/>
      <c r="P3828" s="6"/>
      <c r="Q3828" s="6"/>
      <c r="R3828" s="6"/>
      <c r="T3828" s="6"/>
      <c r="U3828" s="6"/>
      <c r="V3828" s="6"/>
      <c r="W3828" s="6"/>
      <c r="X3828" s="6"/>
      <c r="Y3828" s="6"/>
      <c r="Z3828"/>
    </row>
    <row r="3829" spans="1:26">
      <c r="A3829" s="1"/>
      <c r="P3829" s="6"/>
      <c r="Q3829" s="6"/>
      <c r="R3829" s="6"/>
      <c r="T3829" s="6"/>
      <c r="U3829" s="6"/>
      <c r="V3829" s="6"/>
      <c r="W3829" s="6"/>
      <c r="X3829" s="6"/>
      <c r="Y3829" s="6"/>
      <c r="Z3829"/>
    </row>
    <row r="3830" spans="1:26">
      <c r="A3830" s="1"/>
      <c r="P3830" s="6"/>
      <c r="Q3830" s="6"/>
      <c r="R3830" s="6"/>
      <c r="T3830" s="6"/>
      <c r="U3830" s="6"/>
      <c r="V3830" s="6"/>
      <c r="W3830" s="6"/>
      <c r="X3830" s="6"/>
      <c r="Y3830" s="6"/>
      <c r="Z3830"/>
    </row>
    <row r="3831" spans="1:26">
      <c r="A3831" s="1"/>
      <c r="P3831" s="6"/>
      <c r="Q3831" s="6"/>
      <c r="R3831" s="6"/>
      <c r="T3831" s="6"/>
      <c r="U3831" s="6"/>
      <c r="V3831" s="6"/>
      <c r="W3831" s="6"/>
      <c r="X3831" s="6"/>
      <c r="Y3831" s="6"/>
      <c r="Z3831"/>
    </row>
    <row r="3832" spans="1:26">
      <c r="A3832" s="1"/>
      <c r="P3832" s="6"/>
      <c r="Q3832" s="6"/>
      <c r="R3832" s="6"/>
      <c r="T3832" s="6"/>
      <c r="U3832" s="6"/>
      <c r="V3832" s="6"/>
      <c r="W3832" s="6"/>
      <c r="X3832" s="6"/>
      <c r="Y3832" s="6"/>
      <c r="Z3832"/>
    </row>
    <row r="3833" spans="1:26">
      <c r="A3833" s="1"/>
      <c r="P3833" s="6"/>
      <c r="Q3833" s="6"/>
      <c r="R3833" s="6"/>
      <c r="T3833" s="6"/>
      <c r="U3833" s="6"/>
      <c r="V3833" s="6"/>
      <c r="W3833" s="6"/>
      <c r="X3833" s="6"/>
      <c r="Y3833" s="6"/>
      <c r="Z3833"/>
    </row>
    <row r="3834" spans="1:26">
      <c r="A3834" s="1"/>
      <c r="P3834" s="6"/>
      <c r="Q3834" s="6"/>
      <c r="R3834" s="6"/>
      <c r="T3834" s="6"/>
      <c r="U3834" s="6"/>
      <c r="V3834" s="6"/>
      <c r="W3834" s="6"/>
      <c r="X3834" s="6"/>
      <c r="Y3834" s="6"/>
      <c r="Z3834"/>
    </row>
    <row r="3835" spans="1:26">
      <c r="A3835" s="1"/>
      <c r="P3835" s="6"/>
      <c r="Q3835" s="6"/>
      <c r="R3835" s="6"/>
      <c r="T3835" s="6"/>
      <c r="U3835" s="6"/>
      <c r="V3835" s="6"/>
      <c r="W3835" s="6"/>
      <c r="X3835" s="6"/>
      <c r="Y3835" s="6"/>
      <c r="Z3835"/>
    </row>
    <row r="3836" spans="1:26">
      <c r="A3836" s="1"/>
      <c r="P3836" s="6"/>
      <c r="Q3836" s="6"/>
      <c r="R3836" s="6"/>
      <c r="T3836" s="6"/>
      <c r="U3836" s="6"/>
      <c r="V3836" s="6"/>
      <c r="W3836" s="6"/>
      <c r="X3836" s="6"/>
      <c r="Y3836" s="6"/>
      <c r="Z3836"/>
    </row>
    <row r="3837" spans="1:26">
      <c r="A3837" s="1"/>
      <c r="P3837" s="6"/>
      <c r="Q3837" s="6"/>
      <c r="R3837" s="6"/>
      <c r="T3837" s="6"/>
      <c r="U3837" s="6"/>
      <c r="V3837" s="6"/>
      <c r="W3837" s="6"/>
      <c r="X3837" s="6"/>
      <c r="Y3837" s="6"/>
      <c r="Z3837"/>
    </row>
    <row r="3838" spans="1:26">
      <c r="A3838" s="1"/>
      <c r="P3838" s="6"/>
      <c r="Q3838" s="6"/>
      <c r="R3838" s="6"/>
      <c r="T3838" s="6"/>
      <c r="U3838" s="6"/>
      <c r="V3838" s="6"/>
      <c r="W3838" s="6"/>
      <c r="X3838" s="6"/>
      <c r="Y3838" s="6"/>
      <c r="Z3838"/>
    </row>
    <row r="3839" spans="1:26">
      <c r="A3839" s="1"/>
      <c r="P3839" s="6"/>
      <c r="Q3839" s="6"/>
      <c r="R3839" s="6"/>
      <c r="T3839" s="6"/>
      <c r="U3839" s="6"/>
      <c r="V3839" s="6"/>
      <c r="W3839" s="6"/>
      <c r="X3839" s="6"/>
      <c r="Y3839" s="6"/>
      <c r="Z3839"/>
    </row>
    <row r="3840" spans="1:26">
      <c r="A3840" s="1"/>
      <c r="P3840" s="6"/>
      <c r="Q3840" s="6"/>
      <c r="R3840" s="6"/>
      <c r="T3840" s="6"/>
      <c r="U3840" s="6"/>
      <c r="V3840" s="6"/>
      <c r="W3840" s="6"/>
      <c r="X3840" s="6"/>
      <c r="Y3840" s="6"/>
      <c r="Z3840"/>
    </row>
    <row r="3841" spans="1:26">
      <c r="A3841" s="1"/>
      <c r="P3841" s="6"/>
      <c r="Q3841" s="6"/>
      <c r="R3841" s="6"/>
      <c r="T3841" s="6"/>
      <c r="U3841" s="6"/>
      <c r="V3841" s="6"/>
      <c r="W3841" s="6"/>
      <c r="X3841" s="6"/>
      <c r="Y3841" s="6"/>
      <c r="Z3841"/>
    </row>
    <row r="3842" spans="1:26">
      <c r="A3842" s="1"/>
      <c r="P3842" s="6"/>
      <c r="Q3842" s="6"/>
      <c r="R3842" s="6"/>
      <c r="T3842" s="6"/>
      <c r="U3842" s="6"/>
      <c r="V3842" s="6"/>
      <c r="W3842" s="6"/>
      <c r="X3842" s="6"/>
      <c r="Y3842" s="6"/>
      <c r="Z3842"/>
    </row>
    <row r="3843" spans="1:26">
      <c r="A3843" s="1"/>
      <c r="P3843" s="6"/>
      <c r="Q3843" s="6"/>
      <c r="R3843" s="6"/>
      <c r="T3843" s="6"/>
      <c r="U3843" s="6"/>
      <c r="V3843" s="6"/>
      <c r="W3843" s="6"/>
      <c r="X3843" s="6"/>
      <c r="Y3843" s="6"/>
      <c r="Z3843"/>
    </row>
    <row r="3844" spans="1:26">
      <c r="A3844" s="1"/>
      <c r="P3844" s="6"/>
      <c r="Q3844" s="6"/>
      <c r="R3844" s="6"/>
      <c r="T3844" s="6"/>
      <c r="U3844" s="6"/>
      <c r="V3844" s="6"/>
      <c r="W3844" s="6"/>
      <c r="X3844" s="6"/>
      <c r="Y3844" s="6"/>
      <c r="Z3844"/>
    </row>
    <row r="3845" spans="1:26">
      <c r="A3845" s="1"/>
      <c r="P3845" s="6"/>
      <c r="Q3845" s="6"/>
      <c r="R3845" s="6"/>
      <c r="T3845" s="6"/>
      <c r="U3845" s="6"/>
      <c r="V3845" s="6"/>
      <c r="W3845" s="6"/>
      <c r="X3845" s="6"/>
      <c r="Y3845" s="6"/>
      <c r="Z3845"/>
    </row>
    <row r="3846" spans="1:26">
      <c r="A3846" s="1"/>
      <c r="P3846" s="6"/>
      <c r="Q3846" s="6"/>
      <c r="R3846" s="6"/>
      <c r="T3846" s="6"/>
      <c r="U3846" s="6"/>
      <c r="V3846" s="6"/>
      <c r="W3846" s="6"/>
      <c r="X3846" s="6"/>
      <c r="Y3846" s="6"/>
      <c r="Z3846"/>
    </row>
    <row r="3847" spans="1:26">
      <c r="A3847" s="1"/>
      <c r="P3847" s="6"/>
      <c r="Q3847" s="6"/>
      <c r="R3847" s="6"/>
      <c r="T3847" s="6"/>
      <c r="U3847" s="6"/>
      <c r="V3847" s="6"/>
      <c r="W3847" s="6"/>
      <c r="X3847" s="6"/>
      <c r="Y3847" s="6"/>
      <c r="Z3847"/>
    </row>
    <row r="3848" spans="1:26">
      <c r="A3848" s="1"/>
      <c r="P3848" s="6"/>
      <c r="Q3848" s="6"/>
      <c r="R3848" s="6"/>
      <c r="T3848" s="6"/>
      <c r="U3848" s="6"/>
      <c r="V3848" s="6"/>
      <c r="W3848" s="6"/>
      <c r="X3848" s="6"/>
      <c r="Y3848" s="6"/>
      <c r="Z3848"/>
    </row>
    <row r="3849" spans="1:26">
      <c r="A3849" s="1"/>
      <c r="P3849" s="6"/>
      <c r="Q3849" s="6"/>
      <c r="R3849" s="6"/>
      <c r="T3849" s="6"/>
      <c r="U3849" s="6"/>
      <c r="V3849" s="6"/>
      <c r="W3849" s="6"/>
      <c r="X3849" s="6"/>
      <c r="Y3849" s="6"/>
      <c r="Z3849"/>
    </row>
    <row r="3850" spans="1:26">
      <c r="A3850" s="1"/>
      <c r="P3850" s="6"/>
      <c r="Q3850" s="6"/>
      <c r="R3850" s="6"/>
      <c r="T3850" s="6"/>
      <c r="U3850" s="6"/>
      <c r="V3850" s="6"/>
      <c r="W3850" s="6"/>
      <c r="X3850" s="6"/>
      <c r="Y3850" s="6"/>
      <c r="Z3850"/>
    </row>
    <row r="3851" spans="1:26">
      <c r="A3851" s="1"/>
      <c r="P3851" s="6"/>
      <c r="Q3851" s="6"/>
      <c r="R3851" s="6"/>
      <c r="T3851" s="6"/>
      <c r="U3851" s="6"/>
      <c r="V3851" s="6"/>
      <c r="W3851" s="6"/>
      <c r="X3851" s="6"/>
      <c r="Y3851" s="6"/>
      <c r="Z3851"/>
    </row>
    <row r="3852" spans="1:26">
      <c r="A3852" s="1"/>
      <c r="P3852" s="6"/>
      <c r="Q3852" s="6"/>
      <c r="R3852" s="6"/>
      <c r="T3852" s="6"/>
      <c r="U3852" s="6"/>
      <c r="V3852" s="6"/>
      <c r="W3852" s="6"/>
      <c r="X3852" s="6"/>
      <c r="Y3852" s="6"/>
      <c r="Z3852"/>
    </row>
    <row r="3853" spans="1:26">
      <c r="A3853" s="1"/>
      <c r="P3853" s="6"/>
      <c r="Q3853" s="6"/>
      <c r="R3853" s="6"/>
      <c r="T3853" s="6"/>
      <c r="U3853" s="6"/>
      <c r="V3853" s="6"/>
      <c r="W3853" s="6"/>
      <c r="X3853" s="6"/>
      <c r="Y3853" s="6"/>
      <c r="Z3853"/>
    </row>
    <row r="3854" spans="1:26">
      <c r="A3854" s="1"/>
      <c r="P3854" s="6"/>
      <c r="Q3854" s="6"/>
      <c r="R3854" s="6"/>
      <c r="T3854" s="6"/>
      <c r="U3854" s="6"/>
      <c r="V3854" s="6"/>
      <c r="W3854" s="6"/>
      <c r="X3854" s="6"/>
      <c r="Y3854" s="6"/>
      <c r="Z3854"/>
    </row>
    <row r="3855" spans="1:26">
      <c r="A3855" s="1"/>
      <c r="P3855" s="6"/>
      <c r="Q3855" s="6"/>
      <c r="R3855" s="6"/>
      <c r="T3855" s="6"/>
      <c r="U3855" s="6"/>
      <c r="V3855" s="6"/>
      <c r="W3855" s="6"/>
      <c r="X3855" s="6"/>
      <c r="Y3855" s="6"/>
      <c r="Z3855"/>
    </row>
    <row r="3856" spans="1:26">
      <c r="A3856" s="1"/>
      <c r="P3856" s="6"/>
      <c r="Q3856" s="6"/>
      <c r="R3856" s="6"/>
      <c r="T3856" s="6"/>
      <c r="U3856" s="6"/>
      <c r="V3856" s="6"/>
      <c r="W3856" s="6"/>
      <c r="X3856" s="6"/>
      <c r="Y3856" s="6"/>
      <c r="Z3856"/>
    </row>
    <row r="3857" spans="1:26">
      <c r="A3857" s="1"/>
      <c r="P3857" s="6"/>
      <c r="Q3857" s="6"/>
      <c r="R3857" s="6"/>
      <c r="T3857" s="6"/>
      <c r="U3857" s="6"/>
      <c r="V3857" s="6"/>
      <c r="W3857" s="6"/>
      <c r="X3857" s="6"/>
      <c r="Y3857" s="6"/>
      <c r="Z3857"/>
    </row>
    <row r="3858" spans="1:26">
      <c r="A3858" s="1"/>
      <c r="P3858" s="6"/>
      <c r="Q3858" s="6"/>
      <c r="R3858" s="6"/>
      <c r="T3858" s="6"/>
      <c r="U3858" s="6"/>
      <c r="V3858" s="6"/>
      <c r="W3858" s="6"/>
      <c r="X3858" s="6"/>
      <c r="Y3858" s="6"/>
      <c r="Z3858"/>
    </row>
    <row r="3859" spans="1:26">
      <c r="A3859" s="1"/>
      <c r="P3859" s="6"/>
      <c r="Q3859" s="6"/>
      <c r="R3859" s="6"/>
      <c r="T3859" s="6"/>
      <c r="U3859" s="6"/>
      <c r="V3859" s="6"/>
      <c r="W3859" s="6"/>
      <c r="X3859" s="6"/>
      <c r="Y3859" s="6"/>
      <c r="Z3859"/>
    </row>
    <row r="3860" spans="1:26">
      <c r="A3860" s="1"/>
      <c r="P3860" s="6"/>
      <c r="Q3860" s="6"/>
      <c r="R3860" s="6"/>
      <c r="T3860" s="6"/>
      <c r="U3860" s="6"/>
      <c r="V3860" s="6"/>
      <c r="W3860" s="6"/>
      <c r="X3860" s="6"/>
      <c r="Y3860" s="6"/>
      <c r="Z3860"/>
    </row>
    <row r="3861" spans="1:26">
      <c r="A3861" s="1"/>
      <c r="P3861" s="6"/>
      <c r="Q3861" s="6"/>
      <c r="R3861" s="6"/>
      <c r="T3861" s="6"/>
      <c r="U3861" s="6"/>
      <c r="V3861" s="6"/>
      <c r="W3861" s="6"/>
      <c r="X3861" s="6"/>
      <c r="Y3861" s="6"/>
      <c r="Z3861"/>
    </row>
    <row r="3862" spans="1:26">
      <c r="A3862" s="1"/>
      <c r="P3862" s="6"/>
      <c r="Q3862" s="6"/>
      <c r="R3862" s="6"/>
      <c r="T3862" s="6"/>
      <c r="U3862" s="6"/>
      <c r="V3862" s="6"/>
      <c r="W3862" s="6"/>
      <c r="X3862" s="6"/>
      <c r="Y3862" s="6"/>
      <c r="Z3862"/>
    </row>
    <row r="3863" spans="1:26">
      <c r="A3863" s="1"/>
      <c r="P3863" s="6"/>
      <c r="Q3863" s="6"/>
      <c r="R3863" s="6"/>
      <c r="T3863" s="6"/>
      <c r="U3863" s="6"/>
      <c r="V3863" s="6"/>
      <c r="W3863" s="6"/>
      <c r="X3863" s="6"/>
      <c r="Y3863" s="6"/>
      <c r="Z3863"/>
    </row>
    <row r="3864" spans="1:26">
      <c r="A3864" s="1"/>
      <c r="P3864" s="6"/>
      <c r="Q3864" s="6"/>
      <c r="R3864" s="6"/>
      <c r="T3864" s="6"/>
      <c r="U3864" s="6"/>
      <c r="V3864" s="6"/>
      <c r="W3864" s="6"/>
      <c r="X3864" s="6"/>
      <c r="Y3864" s="6"/>
      <c r="Z3864"/>
    </row>
    <row r="3865" spans="1:26">
      <c r="A3865" s="1"/>
      <c r="P3865" s="6"/>
      <c r="Q3865" s="6"/>
      <c r="R3865" s="6"/>
      <c r="T3865" s="6"/>
      <c r="U3865" s="6"/>
      <c r="V3865" s="6"/>
      <c r="W3865" s="6"/>
      <c r="X3865" s="6"/>
      <c r="Y3865" s="6"/>
      <c r="Z3865"/>
    </row>
    <row r="3866" spans="1:26">
      <c r="A3866" s="1"/>
      <c r="P3866" s="6"/>
      <c r="Q3866" s="6"/>
      <c r="R3866" s="6"/>
      <c r="T3866" s="6"/>
      <c r="U3866" s="6"/>
      <c r="V3866" s="6"/>
      <c r="W3866" s="6"/>
      <c r="X3866" s="6"/>
      <c r="Y3866" s="6"/>
      <c r="Z3866"/>
    </row>
    <row r="3867" spans="1:26">
      <c r="A3867" s="1"/>
      <c r="P3867" s="6"/>
      <c r="Q3867" s="6"/>
      <c r="R3867" s="6"/>
      <c r="T3867" s="6"/>
      <c r="U3867" s="6"/>
      <c r="V3867" s="6"/>
      <c r="W3867" s="6"/>
      <c r="X3867" s="6"/>
      <c r="Y3867" s="6"/>
      <c r="Z3867"/>
    </row>
    <row r="3868" spans="1:26">
      <c r="A3868" s="1"/>
      <c r="P3868" s="6"/>
      <c r="Q3868" s="6"/>
      <c r="R3868" s="6"/>
      <c r="T3868" s="6"/>
      <c r="U3868" s="6"/>
      <c r="V3868" s="6"/>
      <c r="W3868" s="6"/>
      <c r="X3868" s="6"/>
      <c r="Y3868" s="6"/>
      <c r="Z3868"/>
    </row>
    <row r="3869" spans="1:26">
      <c r="A3869" s="1"/>
      <c r="P3869" s="6"/>
      <c r="Q3869" s="6"/>
      <c r="R3869" s="6"/>
      <c r="T3869" s="6"/>
      <c r="U3869" s="6"/>
      <c r="V3869" s="6"/>
      <c r="W3869" s="6"/>
      <c r="X3869" s="6"/>
      <c r="Y3869" s="6"/>
      <c r="Z3869"/>
    </row>
    <row r="3870" spans="1:26">
      <c r="A3870" s="1"/>
      <c r="P3870" s="6"/>
      <c r="Q3870" s="6"/>
      <c r="R3870" s="6"/>
      <c r="T3870" s="6"/>
      <c r="U3870" s="6"/>
      <c r="V3870" s="6"/>
      <c r="W3870" s="6"/>
      <c r="X3870" s="6"/>
      <c r="Y3870" s="6"/>
      <c r="Z3870"/>
    </row>
    <row r="3871" spans="1:26">
      <c r="A3871" s="1"/>
      <c r="P3871" s="6"/>
      <c r="Q3871" s="6"/>
      <c r="R3871" s="6"/>
      <c r="T3871" s="6"/>
      <c r="U3871" s="6"/>
      <c r="V3871" s="6"/>
      <c r="W3871" s="6"/>
      <c r="X3871" s="6"/>
      <c r="Y3871" s="6"/>
      <c r="Z3871"/>
    </row>
    <row r="3872" spans="1:26">
      <c r="A3872" s="1"/>
      <c r="P3872" s="6"/>
      <c r="Q3872" s="6"/>
      <c r="R3872" s="6"/>
      <c r="T3872" s="6"/>
      <c r="U3872" s="6"/>
      <c r="V3872" s="6"/>
      <c r="W3872" s="6"/>
      <c r="X3872" s="6"/>
      <c r="Y3872" s="6"/>
      <c r="Z3872"/>
    </row>
    <row r="3873" spans="1:26">
      <c r="A3873" s="1"/>
      <c r="P3873" s="6"/>
      <c r="Q3873" s="6"/>
      <c r="R3873" s="6"/>
      <c r="T3873" s="6"/>
      <c r="U3873" s="6"/>
      <c r="V3873" s="6"/>
      <c r="W3873" s="6"/>
      <c r="X3873" s="6"/>
      <c r="Y3873" s="6"/>
      <c r="Z3873"/>
    </row>
    <row r="3874" spans="1:26">
      <c r="A3874" s="1"/>
      <c r="P3874" s="6"/>
      <c r="Q3874" s="6"/>
      <c r="R3874" s="6"/>
      <c r="T3874" s="6"/>
      <c r="U3874" s="6"/>
      <c r="V3874" s="6"/>
      <c r="W3874" s="6"/>
      <c r="X3874" s="6"/>
      <c r="Y3874" s="6"/>
      <c r="Z3874"/>
    </row>
    <row r="3875" spans="1:26">
      <c r="A3875" s="1"/>
      <c r="P3875" s="6"/>
      <c r="Q3875" s="6"/>
      <c r="R3875" s="6"/>
      <c r="T3875" s="6"/>
      <c r="U3875" s="6"/>
      <c r="V3875" s="6"/>
      <c r="W3875" s="6"/>
      <c r="X3875" s="6"/>
      <c r="Y3875" s="6"/>
      <c r="Z3875"/>
    </row>
    <row r="3876" spans="1:26">
      <c r="A3876" s="1"/>
      <c r="P3876" s="6"/>
      <c r="Q3876" s="6"/>
      <c r="R3876" s="6"/>
      <c r="T3876" s="6"/>
      <c r="U3876" s="6"/>
      <c r="V3876" s="6"/>
      <c r="W3876" s="6"/>
      <c r="X3876" s="6"/>
      <c r="Y3876" s="6"/>
      <c r="Z3876"/>
    </row>
    <row r="3877" spans="1:26">
      <c r="A3877" s="1"/>
      <c r="P3877" s="6"/>
      <c r="Q3877" s="6"/>
      <c r="R3877" s="6"/>
      <c r="T3877" s="6"/>
      <c r="U3877" s="6"/>
      <c r="V3877" s="6"/>
      <c r="W3877" s="6"/>
      <c r="X3877" s="6"/>
      <c r="Y3877" s="6"/>
      <c r="Z3877"/>
    </row>
    <row r="3878" spans="1:26">
      <c r="A3878" s="1"/>
      <c r="P3878" s="6"/>
      <c r="Q3878" s="6"/>
      <c r="R3878" s="6"/>
      <c r="T3878" s="6"/>
      <c r="U3878" s="6"/>
      <c r="V3878" s="6"/>
      <c r="W3878" s="6"/>
      <c r="X3878" s="6"/>
      <c r="Y3878" s="6"/>
      <c r="Z3878"/>
    </row>
    <row r="3879" spans="1:26">
      <c r="A3879" s="1"/>
      <c r="P3879" s="6"/>
      <c r="Q3879" s="6"/>
      <c r="R3879" s="6"/>
      <c r="T3879" s="6"/>
      <c r="U3879" s="6"/>
      <c r="V3879" s="6"/>
      <c r="W3879" s="6"/>
      <c r="X3879" s="6"/>
      <c r="Y3879" s="6"/>
      <c r="Z3879"/>
    </row>
    <row r="3880" spans="1:26">
      <c r="A3880" s="1"/>
      <c r="P3880" s="6"/>
      <c r="Q3880" s="6"/>
      <c r="R3880" s="6"/>
      <c r="T3880" s="6"/>
      <c r="U3880" s="6"/>
      <c r="V3880" s="6"/>
      <c r="W3880" s="6"/>
      <c r="X3880" s="6"/>
      <c r="Y3880" s="6"/>
      <c r="Z3880"/>
    </row>
    <row r="3881" spans="1:26">
      <c r="A3881" s="1"/>
      <c r="P3881" s="6"/>
      <c r="Q3881" s="6"/>
      <c r="R3881" s="6"/>
      <c r="T3881" s="6"/>
      <c r="U3881" s="6"/>
      <c r="V3881" s="6"/>
      <c r="W3881" s="6"/>
      <c r="X3881" s="6"/>
      <c r="Y3881" s="6"/>
      <c r="Z3881"/>
    </row>
    <row r="3882" spans="1:26">
      <c r="A3882" s="1"/>
      <c r="P3882" s="6"/>
      <c r="Q3882" s="6"/>
      <c r="R3882" s="6"/>
      <c r="T3882" s="6"/>
      <c r="U3882" s="6"/>
      <c r="V3882" s="6"/>
      <c r="W3882" s="6"/>
      <c r="X3882" s="6"/>
      <c r="Y3882" s="6"/>
      <c r="Z3882"/>
    </row>
    <row r="3883" spans="1:26">
      <c r="A3883" s="1"/>
      <c r="P3883" s="6"/>
      <c r="Q3883" s="6"/>
      <c r="R3883" s="6"/>
      <c r="T3883" s="6"/>
      <c r="U3883" s="6"/>
      <c r="V3883" s="6"/>
      <c r="W3883" s="6"/>
      <c r="X3883" s="6"/>
      <c r="Y3883" s="6"/>
      <c r="Z3883"/>
    </row>
    <row r="3884" spans="1:26">
      <c r="A3884" s="1"/>
      <c r="P3884" s="6"/>
      <c r="Q3884" s="6"/>
      <c r="R3884" s="6"/>
      <c r="T3884" s="6"/>
      <c r="U3884" s="6"/>
      <c r="V3884" s="6"/>
      <c r="W3884" s="6"/>
      <c r="X3884" s="6"/>
      <c r="Y3884" s="6"/>
      <c r="Z3884"/>
    </row>
    <row r="3885" spans="1:26">
      <c r="A3885" s="1"/>
      <c r="P3885" s="6"/>
      <c r="Q3885" s="6"/>
      <c r="R3885" s="6"/>
      <c r="T3885" s="6"/>
      <c r="U3885" s="6"/>
      <c r="V3885" s="6"/>
      <c r="W3885" s="6"/>
      <c r="X3885" s="6"/>
      <c r="Y3885" s="6"/>
      <c r="Z3885"/>
    </row>
    <row r="3886" spans="1:26">
      <c r="A3886" s="1"/>
      <c r="P3886" s="6"/>
      <c r="Q3886" s="6"/>
      <c r="R3886" s="6"/>
      <c r="T3886" s="6"/>
      <c r="U3886" s="6"/>
      <c r="V3886" s="6"/>
      <c r="W3886" s="6"/>
      <c r="X3886" s="6"/>
      <c r="Y3886" s="6"/>
      <c r="Z3886"/>
    </row>
    <row r="3887" spans="1:26">
      <c r="A3887" s="1"/>
      <c r="P3887" s="6"/>
      <c r="Q3887" s="6"/>
      <c r="R3887" s="6"/>
      <c r="T3887" s="6"/>
      <c r="U3887" s="6"/>
      <c r="V3887" s="6"/>
      <c r="W3887" s="6"/>
      <c r="X3887" s="6"/>
      <c r="Y3887" s="6"/>
      <c r="Z3887"/>
    </row>
    <row r="3888" spans="1:26">
      <c r="A3888" s="1"/>
      <c r="P3888" s="6"/>
      <c r="Q3888" s="6"/>
      <c r="R3888" s="6"/>
      <c r="T3888" s="6"/>
      <c r="U3888" s="6"/>
      <c r="V3888" s="6"/>
      <c r="W3888" s="6"/>
      <c r="X3888" s="6"/>
      <c r="Y3888" s="6"/>
      <c r="Z3888"/>
    </row>
    <row r="3889" spans="1:26">
      <c r="A3889" s="1"/>
      <c r="P3889" s="6"/>
      <c r="Q3889" s="6"/>
      <c r="R3889" s="6"/>
      <c r="T3889" s="6"/>
      <c r="U3889" s="6"/>
      <c r="V3889" s="6"/>
      <c r="W3889" s="6"/>
      <c r="X3889" s="6"/>
      <c r="Y3889" s="6"/>
      <c r="Z3889"/>
    </row>
    <row r="3890" spans="1:26">
      <c r="A3890" s="1"/>
      <c r="P3890" s="6"/>
      <c r="Q3890" s="6"/>
      <c r="R3890" s="6"/>
      <c r="T3890" s="6"/>
      <c r="U3890" s="6"/>
      <c r="V3890" s="6"/>
      <c r="W3890" s="6"/>
      <c r="X3890" s="6"/>
      <c r="Y3890" s="6"/>
      <c r="Z3890"/>
    </row>
    <row r="3891" spans="1:26">
      <c r="A3891" s="1"/>
      <c r="P3891" s="6"/>
      <c r="Q3891" s="6"/>
      <c r="R3891" s="6"/>
      <c r="T3891" s="6"/>
      <c r="U3891" s="6"/>
      <c r="V3891" s="6"/>
      <c r="W3891" s="6"/>
      <c r="X3891" s="6"/>
      <c r="Y3891" s="6"/>
      <c r="Z3891"/>
    </row>
    <row r="3892" spans="1:26">
      <c r="A3892" s="1"/>
      <c r="P3892" s="6"/>
      <c r="Q3892" s="6"/>
      <c r="R3892" s="6"/>
      <c r="T3892" s="6"/>
      <c r="U3892" s="6"/>
      <c r="V3892" s="6"/>
      <c r="W3892" s="6"/>
      <c r="X3892" s="6"/>
      <c r="Y3892" s="6"/>
      <c r="Z3892"/>
    </row>
    <row r="3893" spans="1:26">
      <c r="A3893" s="1"/>
      <c r="P3893" s="6"/>
      <c r="Q3893" s="6"/>
      <c r="R3893" s="6"/>
      <c r="T3893" s="6"/>
      <c r="U3893" s="6"/>
      <c r="V3893" s="6"/>
      <c r="W3893" s="6"/>
      <c r="X3893" s="6"/>
      <c r="Y3893" s="6"/>
      <c r="Z3893"/>
    </row>
    <row r="3894" spans="1:26">
      <c r="A3894" s="1"/>
      <c r="P3894" s="6"/>
      <c r="Q3894" s="6"/>
      <c r="R3894" s="6"/>
      <c r="T3894" s="6"/>
      <c r="U3894" s="6"/>
      <c r="V3894" s="6"/>
      <c r="W3894" s="6"/>
      <c r="X3894" s="6"/>
      <c r="Y3894" s="6"/>
      <c r="Z3894"/>
    </row>
    <row r="3895" spans="1:26">
      <c r="A3895" s="1"/>
      <c r="P3895" s="6"/>
      <c r="Q3895" s="6"/>
      <c r="R3895" s="6"/>
      <c r="T3895" s="6"/>
      <c r="U3895" s="6"/>
      <c r="V3895" s="6"/>
      <c r="W3895" s="6"/>
      <c r="X3895" s="6"/>
      <c r="Y3895" s="6"/>
      <c r="Z3895"/>
    </row>
    <row r="3896" spans="1:26">
      <c r="A3896" s="1"/>
      <c r="P3896" s="6"/>
      <c r="Q3896" s="6"/>
      <c r="R3896" s="6"/>
      <c r="T3896" s="6"/>
      <c r="U3896" s="6"/>
      <c r="V3896" s="6"/>
      <c r="W3896" s="6"/>
      <c r="X3896" s="6"/>
      <c r="Y3896" s="6"/>
      <c r="Z3896"/>
    </row>
    <row r="3897" spans="1:26">
      <c r="A3897" s="1"/>
      <c r="P3897" s="6"/>
      <c r="Q3897" s="6"/>
      <c r="R3897" s="6"/>
      <c r="T3897" s="6"/>
      <c r="U3897" s="6"/>
      <c r="V3897" s="6"/>
      <c r="W3897" s="6"/>
      <c r="X3897" s="6"/>
      <c r="Y3897" s="6"/>
      <c r="Z3897"/>
    </row>
    <row r="3898" spans="1:26">
      <c r="A3898" s="1"/>
      <c r="P3898" s="6"/>
      <c r="Q3898" s="6"/>
      <c r="R3898" s="6"/>
      <c r="T3898" s="6"/>
      <c r="U3898" s="6"/>
      <c r="V3898" s="6"/>
      <c r="W3898" s="6"/>
      <c r="X3898" s="6"/>
      <c r="Y3898" s="6"/>
      <c r="Z3898"/>
    </row>
    <row r="3899" spans="1:26">
      <c r="A3899" s="1"/>
      <c r="P3899" s="6"/>
      <c r="Q3899" s="6"/>
      <c r="R3899" s="6"/>
      <c r="T3899" s="6"/>
      <c r="U3899" s="6"/>
      <c r="V3899" s="6"/>
      <c r="W3899" s="6"/>
      <c r="X3899" s="6"/>
      <c r="Y3899" s="6"/>
      <c r="Z3899"/>
    </row>
    <row r="3900" spans="1:26">
      <c r="A3900" s="1"/>
      <c r="P3900" s="6"/>
      <c r="Q3900" s="6"/>
      <c r="R3900" s="6"/>
      <c r="T3900" s="6"/>
      <c r="U3900" s="6"/>
      <c r="V3900" s="6"/>
      <c r="W3900" s="6"/>
      <c r="X3900" s="6"/>
      <c r="Y3900" s="6"/>
      <c r="Z3900"/>
    </row>
    <row r="3901" spans="1:26">
      <c r="A3901" s="1"/>
      <c r="P3901" s="6"/>
      <c r="Q3901" s="6"/>
      <c r="R3901" s="6"/>
      <c r="T3901" s="6"/>
      <c r="U3901" s="6"/>
      <c r="V3901" s="6"/>
      <c r="W3901" s="6"/>
      <c r="X3901" s="6"/>
      <c r="Y3901" s="6"/>
      <c r="Z3901"/>
    </row>
    <row r="3902" spans="1:26">
      <c r="A3902" s="1"/>
      <c r="P3902" s="6"/>
      <c r="Q3902" s="6"/>
      <c r="R3902" s="6"/>
      <c r="T3902" s="6"/>
      <c r="U3902" s="6"/>
      <c r="V3902" s="6"/>
      <c r="W3902" s="6"/>
      <c r="X3902" s="6"/>
      <c r="Y3902" s="6"/>
      <c r="Z3902"/>
    </row>
    <row r="3903" spans="1:26">
      <c r="A3903" s="1"/>
      <c r="P3903" s="6"/>
      <c r="Q3903" s="6"/>
      <c r="R3903" s="6"/>
      <c r="T3903" s="6"/>
      <c r="U3903" s="6"/>
      <c r="V3903" s="6"/>
      <c r="W3903" s="6"/>
      <c r="X3903" s="6"/>
      <c r="Y3903" s="6"/>
      <c r="Z3903"/>
    </row>
    <row r="3904" spans="1:26">
      <c r="A3904" s="1"/>
      <c r="P3904" s="6"/>
      <c r="Q3904" s="6"/>
      <c r="R3904" s="6"/>
      <c r="T3904" s="6"/>
      <c r="U3904" s="6"/>
      <c r="V3904" s="6"/>
      <c r="W3904" s="6"/>
      <c r="X3904" s="6"/>
      <c r="Y3904" s="6"/>
      <c r="Z3904"/>
    </row>
    <row r="3905" spans="1:26">
      <c r="A3905" s="1"/>
      <c r="P3905" s="6"/>
      <c r="Q3905" s="6"/>
      <c r="R3905" s="6"/>
      <c r="T3905" s="6"/>
      <c r="U3905" s="6"/>
      <c r="V3905" s="6"/>
      <c r="W3905" s="6"/>
      <c r="X3905" s="6"/>
      <c r="Y3905" s="6"/>
      <c r="Z3905"/>
    </row>
    <row r="3906" spans="1:26">
      <c r="A3906" s="1"/>
      <c r="P3906" s="6"/>
      <c r="Q3906" s="6"/>
      <c r="R3906" s="6"/>
      <c r="T3906" s="6"/>
      <c r="U3906" s="6"/>
      <c r="V3906" s="6"/>
      <c r="W3906" s="6"/>
      <c r="X3906" s="6"/>
      <c r="Y3906" s="6"/>
      <c r="Z3906"/>
    </row>
    <row r="3907" spans="1:26">
      <c r="A3907" s="1"/>
      <c r="P3907" s="6"/>
      <c r="Q3907" s="6"/>
      <c r="R3907" s="6"/>
      <c r="T3907" s="6"/>
      <c r="U3907" s="6"/>
      <c r="V3907" s="6"/>
      <c r="W3907" s="6"/>
      <c r="X3907" s="6"/>
      <c r="Y3907" s="6"/>
      <c r="Z3907"/>
    </row>
    <row r="3908" spans="1:26">
      <c r="A3908" s="1"/>
      <c r="P3908" s="6"/>
      <c r="Q3908" s="6"/>
      <c r="R3908" s="6"/>
      <c r="T3908" s="6"/>
      <c r="U3908" s="6"/>
      <c r="V3908" s="6"/>
      <c r="W3908" s="6"/>
      <c r="X3908" s="6"/>
      <c r="Y3908" s="6"/>
      <c r="Z3908"/>
    </row>
    <row r="3909" spans="1:26">
      <c r="A3909" s="1"/>
      <c r="P3909" s="6"/>
      <c r="Q3909" s="6"/>
      <c r="R3909" s="6"/>
      <c r="T3909" s="6"/>
      <c r="U3909" s="6"/>
      <c r="V3909" s="6"/>
      <c r="W3909" s="6"/>
      <c r="X3909" s="6"/>
      <c r="Y3909" s="6"/>
      <c r="Z3909"/>
    </row>
    <row r="3910" spans="1:26">
      <c r="A3910" s="1"/>
      <c r="P3910" s="6"/>
      <c r="Q3910" s="6"/>
      <c r="R3910" s="6"/>
      <c r="T3910" s="6"/>
      <c r="U3910" s="6"/>
      <c r="V3910" s="6"/>
      <c r="W3910" s="6"/>
      <c r="X3910" s="6"/>
      <c r="Y3910" s="6"/>
      <c r="Z3910"/>
    </row>
    <row r="3911" spans="1:26">
      <c r="A3911" s="1"/>
      <c r="P3911" s="6"/>
      <c r="Q3911" s="6"/>
      <c r="R3911" s="6"/>
      <c r="T3911" s="6"/>
      <c r="U3911" s="6"/>
      <c r="V3911" s="6"/>
      <c r="W3911" s="6"/>
      <c r="X3911" s="6"/>
      <c r="Y3911" s="6"/>
      <c r="Z3911"/>
    </row>
    <row r="3912" spans="1:26">
      <c r="A3912" s="1"/>
      <c r="P3912" s="6"/>
      <c r="Q3912" s="6"/>
      <c r="R3912" s="6"/>
      <c r="T3912" s="6"/>
      <c r="U3912" s="6"/>
      <c r="V3912" s="6"/>
      <c r="W3912" s="6"/>
      <c r="X3912" s="6"/>
      <c r="Y3912" s="6"/>
      <c r="Z3912"/>
    </row>
    <row r="3913" spans="1:26">
      <c r="A3913" s="1"/>
      <c r="P3913" s="6"/>
      <c r="Q3913" s="6"/>
      <c r="R3913" s="6"/>
      <c r="T3913" s="6"/>
      <c r="U3913" s="6"/>
      <c r="V3913" s="6"/>
      <c r="W3913" s="6"/>
      <c r="X3913" s="6"/>
      <c r="Y3913" s="6"/>
      <c r="Z3913"/>
    </row>
    <row r="3914" spans="1:26">
      <c r="A3914" s="1"/>
      <c r="P3914" s="6"/>
      <c r="Q3914" s="6"/>
      <c r="R3914" s="6"/>
      <c r="T3914" s="6"/>
      <c r="U3914" s="6"/>
      <c r="V3914" s="6"/>
      <c r="W3914" s="6"/>
      <c r="X3914" s="6"/>
      <c r="Y3914" s="6"/>
      <c r="Z3914"/>
    </row>
    <row r="3915" spans="1:26">
      <c r="A3915" s="1"/>
      <c r="P3915" s="6"/>
      <c r="Q3915" s="6"/>
      <c r="R3915" s="6"/>
      <c r="T3915" s="6"/>
      <c r="U3915" s="6"/>
      <c r="V3915" s="6"/>
      <c r="W3915" s="6"/>
      <c r="X3915" s="6"/>
      <c r="Y3915" s="6"/>
      <c r="Z3915"/>
    </row>
    <row r="3916" spans="1:26">
      <c r="A3916" s="1"/>
      <c r="P3916" s="6"/>
      <c r="Q3916" s="6"/>
      <c r="R3916" s="6"/>
      <c r="T3916" s="6"/>
      <c r="U3916" s="6"/>
      <c r="V3916" s="6"/>
      <c r="W3916" s="6"/>
      <c r="X3916" s="6"/>
      <c r="Y3916" s="6"/>
      <c r="Z3916"/>
    </row>
    <row r="3917" spans="1:26">
      <c r="A3917" s="1"/>
      <c r="P3917" s="6"/>
      <c r="Q3917" s="6"/>
      <c r="R3917" s="6"/>
      <c r="T3917" s="6"/>
      <c r="U3917" s="6"/>
      <c r="V3917" s="6"/>
      <c r="W3917" s="6"/>
      <c r="X3917" s="6"/>
      <c r="Y3917" s="6"/>
      <c r="Z3917"/>
    </row>
    <row r="3918" spans="1:26">
      <c r="A3918" s="1"/>
      <c r="P3918" s="6"/>
      <c r="Q3918" s="6"/>
      <c r="R3918" s="6"/>
      <c r="T3918" s="6"/>
      <c r="U3918" s="6"/>
      <c r="V3918" s="6"/>
      <c r="W3918" s="6"/>
      <c r="X3918" s="6"/>
      <c r="Y3918" s="6"/>
      <c r="Z3918"/>
    </row>
    <row r="3919" spans="1:26">
      <c r="A3919" s="1"/>
      <c r="P3919" s="6"/>
      <c r="Q3919" s="6"/>
      <c r="R3919" s="6"/>
      <c r="T3919" s="6"/>
      <c r="U3919" s="6"/>
      <c r="V3919" s="6"/>
      <c r="W3919" s="6"/>
      <c r="X3919" s="6"/>
      <c r="Y3919" s="6"/>
      <c r="Z3919"/>
    </row>
    <row r="3920" spans="1:26">
      <c r="A3920" s="1"/>
      <c r="P3920" s="6"/>
      <c r="Q3920" s="6"/>
      <c r="R3920" s="6"/>
      <c r="T3920" s="6"/>
      <c r="U3920" s="6"/>
      <c r="V3920" s="6"/>
      <c r="W3920" s="6"/>
      <c r="X3920" s="6"/>
      <c r="Y3920" s="6"/>
      <c r="Z3920"/>
    </row>
    <row r="3921" spans="1:26">
      <c r="A3921" s="1"/>
      <c r="P3921" s="6"/>
      <c r="Q3921" s="6"/>
      <c r="R3921" s="6"/>
      <c r="T3921" s="6"/>
      <c r="U3921" s="6"/>
      <c r="V3921" s="6"/>
      <c r="W3921" s="6"/>
      <c r="X3921" s="6"/>
      <c r="Y3921" s="6"/>
      <c r="Z3921"/>
    </row>
    <row r="3922" spans="1:26">
      <c r="A3922" s="1"/>
      <c r="P3922" s="6"/>
      <c r="Q3922" s="6"/>
      <c r="R3922" s="6"/>
      <c r="T3922" s="6"/>
      <c r="U3922" s="6"/>
      <c r="V3922" s="6"/>
      <c r="W3922" s="6"/>
      <c r="X3922" s="6"/>
      <c r="Y3922" s="6"/>
      <c r="Z3922"/>
    </row>
    <row r="3923" spans="1:26">
      <c r="A3923" s="1"/>
      <c r="P3923" s="6"/>
      <c r="Q3923" s="6"/>
      <c r="R3923" s="6"/>
      <c r="T3923" s="6"/>
      <c r="U3923" s="6"/>
      <c r="V3923" s="6"/>
      <c r="W3923" s="6"/>
      <c r="X3923" s="6"/>
      <c r="Y3923" s="6"/>
      <c r="Z3923"/>
    </row>
    <row r="3924" spans="1:26">
      <c r="A3924" s="1"/>
      <c r="P3924" s="6"/>
      <c r="Q3924" s="6"/>
      <c r="R3924" s="6"/>
      <c r="T3924" s="6"/>
      <c r="U3924" s="6"/>
      <c r="V3924" s="6"/>
      <c r="W3924" s="6"/>
      <c r="X3924" s="6"/>
      <c r="Y3924" s="6"/>
      <c r="Z3924"/>
    </row>
    <row r="3925" spans="1:26">
      <c r="A3925" s="1"/>
      <c r="P3925" s="6"/>
      <c r="Q3925" s="6"/>
      <c r="R3925" s="6"/>
      <c r="T3925" s="6"/>
      <c r="U3925" s="6"/>
      <c r="V3925" s="6"/>
      <c r="W3925" s="6"/>
      <c r="X3925" s="6"/>
      <c r="Y3925" s="6"/>
      <c r="Z3925"/>
    </row>
    <row r="3926" spans="1:26">
      <c r="A3926" s="1"/>
      <c r="P3926" s="6"/>
      <c r="Q3926" s="6"/>
      <c r="R3926" s="6"/>
      <c r="T3926" s="6"/>
      <c r="U3926" s="6"/>
      <c r="V3926" s="6"/>
      <c r="W3926" s="6"/>
      <c r="X3926" s="6"/>
      <c r="Y3926" s="6"/>
      <c r="Z3926"/>
    </row>
    <row r="3927" spans="1:26">
      <c r="A3927" s="1"/>
      <c r="P3927" s="6"/>
      <c r="Q3927" s="6"/>
      <c r="R3927" s="6"/>
      <c r="T3927" s="6"/>
      <c r="U3927" s="6"/>
      <c r="V3927" s="6"/>
      <c r="W3927" s="6"/>
      <c r="X3927" s="6"/>
      <c r="Y3927" s="6"/>
      <c r="Z3927"/>
    </row>
    <row r="3928" spans="1:26">
      <c r="A3928" s="1"/>
      <c r="P3928" s="6"/>
      <c r="Q3928" s="6"/>
      <c r="R3928" s="6"/>
      <c r="T3928" s="6"/>
      <c r="U3928" s="6"/>
      <c r="V3928" s="6"/>
      <c r="W3928" s="6"/>
      <c r="X3928" s="6"/>
      <c r="Y3928" s="6"/>
      <c r="Z3928"/>
    </row>
    <row r="3929" spans="1:26">
      <c r="A3929" s="1"/>
      <c r="P3929" s="6"/>
      <c r="Q3929" s="6"/>
      <c r="R3929" s="6"/>
      <c r="T3929" s="6"/>
      <c r="U3929" s="6"/>
      <c r="V3929" s="6"/>
      <c r="W3929" s="6"/>
      <c r="X3929" s="6"/>
      <c r="Y3929" s="6"/>
      <c r="Z3929"/>
    </row>
    <row r="3930" spans="1:26">
      <c r="A3930" s="1"/>
      <c r="P3930" s="6"/>
      <c r="Q3930" s="6"/>
      <c r="R3930" s="6"/>
      <c r="T3930" s="6"/>
      <c r="U3930" s="6"/>
      <c r="V3930" s="6"/>
      <c r="W3930" s="6"/>
      <c r="X3930" s="6"/>
      <c r="Y3930" s="6"/>
      <c r="Z3930"/>
    </row>
    <row r="3931" spans="1:26">
      <c r="A3931" s="1"/>
      <c r="P3931" s="6"/>
      <c r="Q3931" s="6"/>
      <c r="R3931" s="6"/>
      <c r="T3931" s="6"/>
      <c r="U3931" s="6"/>
      <c r="V3931" s="6"/>
      <c r="W3931" s="6"/>
      <c r="X3931" s="6"/>
      <c r="Y3931" s="6"/>
      <c r="Z3931"/>
    </row>
    <row r="3932" spans="1:26">
      <c r="A3932" s="1"/>
      <c r="P3932" s="6"/>
      <c r="Q3932" s="6"/>
      <c r="R3932" s="6"/>
      <c r="T3932" s="6"/>
      <c r="U3932" s="6"/>
      <c r="V3932" s="6"/>
      <c r="W3932" s="6"/>
      <c r="X3932" s="6"/>
      <c r="Y3932" s="6"/>
      <c r="Z3932"/>
    </row>
    <row r="3933" spans="1:26">
      <c r="A3933" s="1"/>
      <c r="P3933" s="6"/>
      <c r="Q3933" s="6"/>
      <c r="R3933" s="6"/>
      <c r="T3933" s="6"/>
      <c r="U3933" s="6"/>
      <c r="V3933" s="6"/>
      <c r="W3933" s="6"/>
      <c r="X3933" s="6"/>
      <c r="Y3933" s="6"/>
      <c r="Z3933"/>
    </row>
    <row r="3934" spans="1:26">
      <c r="A3934" s="1"/>
      <c r="P3934" s="6"/>
      <c r="Q3934" s="6"/>
      <c r="R3934" s="6"/>
      <c r="T3934" s="6"/>
      <c r="U3934" s="6"/>
      <c r="V3934" s="6"/>
      <c r="W3934" s="6"/>
      <c r="X3934" s="6"/>
      <c r="Y3934" s="6"/>
      <c r="Z3934"/>
    </row>
    <row r="3935" spans="1:26">
      <c r="A3935" s="1"/>
      <c r="P3935" s="6"/>
      <c r="Q3935" s="6"/>
      <c r="R3935" s="6"/>
      <c r="T3935" s="6"/>
      <c r="U3935" s="6"/>
      <c r="V3935" s="6"/>
      <c r="W3935" s="6"/>
      <c r="X3935" s="6"/>
      <c r="Y3935" s="6"/>
      <c r="Z3935"/>
    </row>
    <row r="3936" spans="1:26">
      <c r="A3936" s="1"/>
      <c r="P3936" s="6"/>
      <c r="Q3936" s="6"/>
      <c r="R3936" s="6"/>
      <c r="T3936" s="6"/>
      <c r="U3936" s="6"/>
      <c r="V3936" s="6"/>
      <c r="W3936" s="6"/>
      <c r="X3936" s="6"/>
      <c r="Y3936" s="6"/>
      <c r="Z3936"/>
    </row>
    <row r="3937" spans="1:26">
      <c r="A3937" s="1"/>
      <c r="P3937" s="6"/>
      <c r="Q3937" s="6"/>
      <c r="R3937" s="6"/>
      <c r="T3937" s="6"/>
      <c r="U3937" s="6"/>
      <c r="V3937" s="6"/>
      <c r="W3937" s="6"/>
      <c r="X3937" s="6"/>
      <c r="Y3937" s="6"/>
      <c r="Z3937"/>
    </row>
    <row r="3938" spans="1:26">
      <c r="A3938" s="1"/>
      <c r="P3938" s="6"/>
      <c r="Q3938" s="6"/>
      <c r="R3938" s="6"/>
      <c r="T3938" s="6"/>
      <c r="U3938" s="6"/>
      <c r="V3938" s="6"/>
      <c r="W3938" s="6"/>
      <c r="X3938" s="6"/>
      <c r="Y3938" s="6"/>
      <c r="Z3938"/>
    </row>
    <row r="3939" spans="1:26">
      <c r="A3939" s="1"/>
      <c r="P3939" s="6"/>
      <c r="Q3939" s="6"/>
      <c r="R3939" s="6"/>
      <c r="T3939" s="6"/>
      <c r="U3939" s="6"/>
      <c r="V3939" s="6"/>
      <c r="W3939" s="6"/>
      <c r="X3939" s="6"/>
      <c r="Y3939" s="6"/>
      <c r="Z3939"/>
    </row>
    <row r="3940" spans="1:26">
      <c r="A3940" s="1"/>
      <c r="P3940" s="6"/>
      <c r="Q3940" s="6"/>
      <c r="R3940" s="6"/>
      <c r="T3940" s="6"/>
      <c r="U3940" s="6"/>
      <c r="V3940" s="6"/>
      <c r="W3940" s="6"/>
      <c r="X3940" s="6"/>
      <c r="Y3940" s="6"/>
      <c r="Z3940"/>
    </row>
    <row r="3941" spans="1:26">
      <c r="A3941" s="1"/>
      <c r="P3941" s="6"/>
      <c r="Q3941" s="6"/>
      <c r="R3941" s="6"/>
      <c r="T3941" s="6"/>
      <c r="U3941" s="6"/>
      <c r="V3941" s="6"/>
      <c r="W3941" s="6"/>
      <c r="X3941" s="6"/>
      <c r="Y3941" s="6"/>
      <c r="Z3941"/>
    </row>
    <row r="3942" spans="1:26">
      <c r="A3942" s="1"/>
      <c r="P3942" s="6"/>
      <c r="Q3942" s="6"/>
      <c r="R3942" s="6"/>
      <c r="T3942" s="6"/>
      <c r="U3942" s="6"/>
      <c r="V3942" s="6"/>
      <c r="W3942" s="6"/>
      <c r="X3942" s="6"/>
      <c r="Y3942" s="6"/>
      <c r="Z3942"/>
    </row>
    <row r="3943" spans="1:26">
      <c r="A3943" s="1"/>
      <c r="P3943" s="6"/>
      <c r="Q3943" s="6"/>
      <c r="R3943" s="6"/>
      <c r="T3943" s="6"/>
      <c r="U3943" s="6"/>
      <c r="V3943" s="6"/>
      <c r="W3943" s="6"/>
      <c r="X3943" s="6"/>
      <c r="Y3943" s="6"/>
      <c r="Z3943"/>
    </row>
    <row r="3944" spans="1:26">
      <c r="A3944" s="1"/>
      <c r="P3944" s="6"/>
      <c r="Q3944" s="6"/>
      <c r="R3944" s="6"/>
      <c r="T3944" s="6"/>
      <c r="U3944" s="6"/>
      <c r="V3944" s="6"/>
      <c r="W3944" s="6"/>
      <c r="X3944" s="6"/>
      <c r="Y3944" s="6"/>
      <c r="Z3944"/>
    </row>
    <row r="3945" spans="1:26">
      <c r="A3945" s="1"/>
      <c r="P3945" s="6"/>
      <c r="Q3945" s="6"/>
      <c r="R3945" s="6"/>
      <c r="T3945" s="6"/>
      <c r="U3945" s="6"/>
      <c r="V3945" s="6"/>
      <c r="W3945" s="6"/>
      <c r="X3945" s="6"/>
      <c r="Y3945" s="6"/>
      <c r="Z3945"/>
    </row>
    <row r="3946" spans="1:26">
      <c r="A3946" s="1"/>
      <c r="P3946" s="6"/>
      <c r="Q3946" s="6"/>
      <c r="R3946" s="6"/>
      <c r="T3946" s="6"/>
      <c r="U3946" s="6"/>
      <c r="V3946" s="6"/>
      <c r="W3946" s="6"/>
      <c r="X3946" s="6"/>
      <c r="Y3946" s="6"/>
      <c r="Z3946"/>
    </row>
    <row r="3947" spans="1:26">
      <c r="A3947" s="1"/>
      <c r="P3947" s="6"/>
      <c r="Q3947" s="6"/>
      <c r="R3947" s="6"/>
      <c r="T3947" s="6"/>
      <c r="U3947" s="6"/>
      <c r="V3947" s="6"/>
      <c r="W3947" s="6"/>
      <c r="X3947" s="6"/>
      <c r="Y3947" s="6"/>
      <c r="Z3947"/>
    </row>
    <row r="3948" spans="1:26">
      <c r="A3948" s="1"/>
      <c r="P3948" s="6"/>
      <c r="Q3948" s="6"/>
      <c r="R3948" s="6"/>
      <c r="T3948" s="6"/>
      <c r="U3948" s="6"/>
      <c r="V3948" s="6"/>
      <c r="W3948" s="6"/>
      <c r="X3948" s="6"/>
      <c r="Y3948" s="6"/>
      <c r="Z3948"/>
    </row>
    <row r="3949" spans="1:26">
      <c r="A3949" s="1"/>
      <c r="P3949" s="6"/>
      <c r="Q3949" s="6"/>
      <c r="R3949" s="6"/>
      <c r="T3949" s="6"/>
      <c r="U3949" s="6"/>
      <c r="V3949" s="6"/>
      <c r="W3949" s="6"/>
      <c r="X3949" s="6"/>
      <c r="Y3949" s="6"/>
      <c r="Z3949"/>
    </row>
    <row r="3950" spans="1:26">
      <c r="A3950" s="1"/>
      <c r="P3950" s="6"/>
      <c r="Q3950" s="6"/>
      <c r="R3950" s="6"/>
      <c r="T3950" s="6"/>
      <c r="U3950" s="6"/>
      <c r="V3950" s="6"/>
      <c r="W3950" s="6"/>
      <c r="X3950" s="6"/>
      <c r="Y3950" s="6"/>
      <c r="Z3950"/>
    </row>
    <row r="3951" spans="1:26">
      <c r="A3951" s="1"/>
      <c r="P3951" s="6"/>
      <c r="Q3951" s="6"/>
      <c r="R3951" s="6"/>
      <c r="T3951" s="6"/>
      <c r="U3951" s="6"/>
      <c r="V3951" s="6"/>
      <c r="W3951" s="6"/>
      <c r="X3951" s="6"/>
      <c r="Y3951" s="6"/>
      <c r="Z3951"/>
    </row>
    <row r="3952" spans="1:26">
      <c r="A3952" s="1"/>
      <c r="P3952" s="6"/>
      <c r="Q3952" s="6"/>
      <c r="R3952" s="6"/>
      <c r="T3952" s="6"/>
      <c r="U3952" s="6"/>
      <c r="V3952" s="6"/>
      <c r="W3952" s="6"/>
      <c r="X3952" s="6"/>
      <c r="Y3952" s="6"/>
      <c r="Z3952"/>
    </row>
    <row r="3953" spans="1:26">
      <c r="A3953" s="1"/>
      <c r="P3953" s="6"/>
      <c r="Q3953" s="6"/>
      <c r="R3953" s="6"/>
      <c r="T3953" s="6"/>
      <c r="U3953" s="6"/>
      <c r="V3953" s="6"/>
      <c r="W3953" s="6"/>
      <c r="X3953" s="6"/>
      <c r="Y3953" s="6"/>
      <c r="Z3953"/>
    </row>
    <row r="3954" spans="1:26">
      <c r="A3954" s="1"/>
      <c r="P3954" s="6"/>
      <c r="Q3954" s="6"/>
      <c r="R3954" s="6"/>
      <c r="T3954" s="6"/>
      <c r="U3954" s="6"/>
      <c r="V3954" s="6"/>
      <c r="W3954" s="6"/>
      <c r="X3954" s="6"/>
      <c r="Y3954" s="6"/>
      <c r="Z3954"/>
    </row>
    <row r="3955" spans="1:26">
      <c r="A3955" s="1"/>
      <c r="P3955" s="6"/>
      <c r="Q3955" s="6"/>
      <c r="R3955" s="6"/>
      <c r="T3955" s="6"/>
      <c r="U3955" s="6"/>
      <c r="V3955" s="6"/>
      <c r="W3955" s="6"/>
      <c r="X3955" s="6"/>
      <c r="Y3955" s="6"/>
      <c r="Z3955"/>
    </row>
    <row r="3956" spans="1:26">
      <c r="A3956" s="1"/>
      <c r="P3956" s="6"/>
      <c r="Q3956" s="6"/>
      <c r="R3956" s="6"/>
      <c r="T3956" s="6"/>
      <c r="U3956" s="6"/>
      <c r="V3956" s="6"/>
      <c r="W3956" s="6"/>
      <c r="X3956" s="6"/>
      <c r="Y3956" s="6"/>
      <c r="Z3956"/>
    </row>
    <row r="3957" spans="1:26">
      <c r="A3957" s="1"/>
      <c r="P3957" s="6"/>
      <c r="Q3957" s="6"/>
      <c r="R3957" s="6"/>
      <c r="T3957" s="6"/>
      <c r="U3957" s="6"/>
      <c r="V3957" s="6"/>
      <c r="W3957" s="6"/>
      <c r="X3957" s="6"/>
      <c r="Y3957" s="6"/>
      <c r="Z3957"/>
    </row>
    <row r="3958" spans="1:26">
      <c r="A3958" s="1"/>
      <c r="P3958" s="6"/>
      <c r="Q3958" s="6"/>
      <c r="R3958" s="6"/>
      <c r="T3958" s="6"/>
      <c r="U3958" s="6"/>
      <c r="V3958" s="6"/>
      <c r="W3958" s="6"/>
      <c r="X3958" s="6"/>
      <c r="Y3958" s="6"/>
      <c r="Z3958"/>
    </row>
    <row r="3959" spans="1:26">
      <c r="A3959" s="1"/>
      <c r="P3959" s="6"/>
      <c r="Q3959" s="6"/>
      <c r="R3959" s="6"/>
      <c r="T3959" s="6"/>
      <c r="U3959" s="6"/>
      <c r="V3959" s="6"/>
      <c r="W3959" s="6"/>
      <c r="X3959" s="6"/>
      <c r="Y3959" s="6"/>
      <c r="Z3959"/>
    </row>
    <row r="3960" spans="1:26">
      <c r="A3960" s="1"/>
      <c r="P3960" s="6"/>
      <c r="Q3960" s="6"/>
      <c r="R3960" s="6"/>
      <c r="T3960" s="6"/>
      <c r="U3960" s="6"/>
      <c r="V3960" s="6"/>
      <c r="W3960" s="6"/>
      <c r="X3960" s="6"/>
      <c r="Y3960" s="6"/>
      <c r="Z3960"/>
    </row>
    <row r="3961" spans="1:26">
      <c r="A3961" s="1"/>
      <c r="P3961" s="6"/>
      <c r="Q3961" s="6"/>
      <c r="R3961" s="6"/>
      <c r="T3961" s="6"/>
      <c r="U3961" s="6"/>
      <c r="V3961" s="6"/>
      <c r="W3961" s="6"/>
      <c r="X3961" s="6"/>
      <c r="Y3961" s="6"/>
      <c r="Z3961"/>
    </row>
    <row r="3962" spans="1:26">
      <c r="A3962" s="1"/>
      <c r="P3962" s="6"/>
      <c r="Q3962" s="6"/>
      <c r="R3962" s="6"/>
      <c r="T3962" s="6"/>
      <c r="U3962" s="6"/>
      <c r="V3962" s="6"/>
      <c r="W3962" s="6"/>
      <c r="X3962" s="6"/>
      <c r="Y3962" s="6"/>
      <c r="Z3962"/>
    </row>
    <row r="3963" spans="1:26">
      <c r="A3963" s="1"/>
      <c r="P3963" s="6"/>
      <c r="Q3963" s="6"/>
      <c r="R3963" s="6"/>
      <c r="T3963" s="6"/>
      <c r="U3963" s="6"/>
      <c r="V3963" s="6"/>
      <c r="W3963" s="6"/>
      <c r="X3963" s="6"/>
      <c r="Y3963" s="6"/>
      <c r="Z3963"/>
    </row>
    <row r="3964" spans="1:26">
      <c r="A3964" s="1"/>
      <c r="P3964" s="6"/>
      <c r="Q3964" s="6"/>
      <c r="R3964" s="6"/>
      <c r="T3964" s="6"/>
      <c r="U3964" s="6"/>
      <c r="V3964" s="6"/>
      <c r="W3964" s="6"/>
      <c r="X3964" s="6"/>
      <c r="Y3964" s="6"/>
      <c r="Z3964"/>
    </row>
    <row r="3965" spans="1:26">
      <c r="A3965" s="1"/>
      <c r="P3965" s="6"/>
      <c r="Q3965" s="6"/>
      <c r="R3965" s="6"/>
      <c r="T3965" s="6"/>
      <c r="U3965" s="6"/>
      <c r="V3965" s="6"/>
      <c r="W3965" s="6"/>
      <c r="X3965" s="6"/>
      <c r="Y3965" s="6"/>
      <c r="Z3965"/>
    </row>
    <row r="3966" spans="1:26">
      <c r="A3966" s="1"/>
      <c r="P3966" s="6"/>
      <c r="Q3966" s="6"/>
      <c r="R3966" s="6"/>
      <c r="T3966" s="6"/>
      <c r="U3966" s="6"/>
      <c r="V3966" s="6"/>
      <c r="W3966" s="6"/>
      <c r="X3966" s="6"/>
      <c r="Y3966" s="6"/>
      <c r="Z3966"/>
    </row>
    <row r="3967" spans="1:26">
      <c r="A3967" s="1"/>
      <c r="P3967" s="6"/>
      <c r="Q3967" s="6"/>
      <c r="R3967" s="6"/>
      <c r="T3967" s="6"/>
      <c r="U3967" s="6"/>
      <c r="V3967" s="6"/>
      <c r="W3967" s="6"/>
      <c r="X3967" s="6"/>
      <c r="Y3967" s="6"/>
      <c r="Z3967"/>
    </row>
    <row r="3968" spans="1:26">
      <c r="A3968" s="1"/>
      <c r="P3968" s="6"/>
      <c r="Q3968" s="6"/>
      <c r="R3968" s="6"/>
      <c r="T3968" s="6"/>
      <c r="U3968" s="6"/>
      <c r="V3968" s="6"/>
      <c r="W3968" s="6"/>
      <c r="X3968" s="6"/>
      <c r="Y3968" s="6"/>
      <c r="Z3968"/>
    </row>
    <row r="3969" spans="1:26">
      <c r="A3969" s="1"/>
      <c r="P3969" s="6"/>
      <c r="Q3969" s="6"/>
      <c r="R3969" s="6"/>
      <c r="T3969" s="6"/>
      <c r="U3969" s="6"/>
      <c r="V3969" s="6"/>
      <c r="W3969" s="6"/>
      <c r="X3969" s="6"/>
      <c r="Y3969" s="6"/>
      <c r="Z3969"/>
    </row>
    <row r="3970" spans="1:26">
      <c r="A3970" s="1"/>
      <c r="P3970" s="6"/>
      <c r="Q3970" s="6"/>
      <c r="R3970" s="6"/>
      <c r="T3970" s="6"/>
      <c r="U3970" s="6"/>
      <c r="V3970" s="6"/>
      <c r="W3970" s="6"/>
      <c r="X3970" s="6"/>
      <c r="Y3970" s="6"/>
      <c r="Z3970"/>
    </row>
    <row r="3971" spans="1:26">
      <c r="A3971" s="1"/>
      <c r="P3971" s="6"/>
      <c r="Q3971" s="6"/>
      <c r="R3971" s="6"/>
      <c r="T3971" s="6"/>
      <c r="U3971" s="6"/>
      <c r="V3971" s="6"/>
      <c r="W3971" s="6"/>
      <c r="X3971" s="6"/>
      <c r="Y3971" s="6"/>
      <c r="Z3971"/>
    </row>
    <row r="3972" spans="1:26">
      <c r="A3972" s="1"/>
      <c r="P3972" s="6"/>
      <c r="Q3972" s="6"/>
      <c r="R3972" s="6"/>
      <c r="T3972" s="6"/>
      <c r="U3972" s="6"/>
      <c r="V3972" s="6"/>
      <c r="W3972" s="6"/>
      <c r="X3972" s="6"/>
      <c r="Y3972" s="6"/>
      <c r="Z3972"/>
    </row>
    <row r="3973" spans="1:26">
      <c r="A3973" s="1"/>
      <c r="P3973" s="6"/>
      <c r="Q3973" s="6"/>
      <c r="R3973" s="6"/>
      <c r="T3973" s="6"/>
      <c r="U3973" s="6"/>
      <c r="V3973" s="6"/>
      <c r="W3973" s="6"/>
      <c r="X3973" s="6"/>
      <c r="Y3973" s="6"/>
      <c r="Z3973"/>
    </row>
    <row r="3974" spans="1:26">
      <c r="A3974" s="1"/>
      <c r="P3974" s="6"/>
      <c r="Q3974" s="6"/>
      <c r="R3974" s="6"/>
      <c r="T3974" s="6"/>
      <c r="U3974" s="6"/>
      <c r="V3974" s="6"/>
      <c r="W3974" s="6"/>
      <c r="X3974" s="6"/>
      <c r="Y3974" s="6"/>
      <c r="Z3974"/>
    </row>
    <row r="3975" spans="1:26">
      <c r="A3975" s="1"/>
      <c r="P3975" s="6"/>
      <c r="Q3975" s="6"/>
      <c r="R3975" s="6"/>
      <c r="T3975" s="6"/>
      <c r="U3975" s="6"/>
      <c r="V3975" s="6"/>
      <c r="W3975" s="6"/>
      <c r="X3975" s="6"/>
      <c r="Y3975" s="6"/>
      <c r="Z3975"/>
    </row>
    <row r="3976" spans="1:26">
      <c r="A3976" s="1"/>
      <c r="P3976" s="6"/>
      <c r="Q3976" s="6"/>
      <c r="R3976" s="6"/>
      <c r="T3976" s="6"/>
      <c r="U3976" s="6"/>
      <c r="V3976" s="6"/>
      <c r="W3976" s="6"/>
      <c r="X3976" s="6"/>
      <c r="Y3976" s="6"/>
      <c r="Z3976"/>
    </row>
    <row r="3977" spans="1:26">
      <c r="A3977" s="1"/>
      <c r="P3977" s="6"/>
      <c r="Q3977" s="6"/>
      <c r="R3977" s="6"/>
      <c r="T3977" s="6"/>
      <c r="U3977" s="6"/>
      <c r="V3977" s="6"/>
      <c r="W3977" s="6"/>
      <c r="X3977" s="6"/>
      <c r="Y3977" s="6"/>
      <c r="Z3977"/>
    </row>
    <row r="3978" spans="1:26">
      <c r="A3978" s="1"/>
      <c r="P3978" s="6"/>
      <c r="Q3978" s="6"/>
      <c r="R3978" s="6"/>
      <c r="T3978" s="6"/>
      <c r="U3978" s="6"/>
      <c r="V3978" s="6"/>
      <c r="W3978" s="6"/>
      <c r="X3978" s="6"/>
      <c r="Y3978" s="6"/>
      <c r="Z3978"/>
    </row>
    <row r="3979" spans="1:26">
      <c r="A3979" s="1"/>
      <c r="P3979" s="6"/>
      <c r="Q3979" s="6"/>
      <c r="R3979" s="6"/>
      <c r="T3979" s="6"/>
      <c r="U3979" s="6"/>
      <c r="V3979" s="6"/>
      <c r="W3979" s="6"/>
      <c r="X3979" s="6"/>
      <c r="Y3979" s="6"/>
      <c r="Z3979"/>
    </row>
    <row r="3980" spans="1:26">
      <c r="A3980" s="1"/>
      <c r="P3980" s="6"/>
      <c r="Q3980" s="6"/>
      <c r="R3980" s="6"/>
      <c r="T3980" s="6"/>
      <c r="U3980" s="6"/>
      <c r="V3980" s="6"/>
      <c r="W3980" s="6"/>
      <c r="X3980" s="6"/>
      <c r="Y3980" s="6"/>
      <c r="Z3980"/>
    </row>
    <row r="3981" spans="1:26">
      <c r="A3981" s="1"/>
      <c r="P3981" s="6"/>
      <c r="Q3981" s="6"/>
      <c r="R3981" s="6"/>
      <c r="T3981" s="6"/>
      <c r="U3981" s="6"/>
      <c r="V3981" s="6"/>
      <c r="W3981" s="6"/>
      <c r="X3981" s="6"/>
      <c r="Y3981" s="6"/>
      <c r="Z3981"/>
    </row>
    <row r="3982" spans="1:26">
      <c r="A3982" s="1"/>
      <c r="P3982" s="6"/>
      <c r="Q3982" s="6"/>
      <c r="R3982" s="6"/>
      <c r="T3982" s="6"/>
      <c r="U3982" s="6"/>
      <c r="V3982" s="6"/>
      <c r="W3982" s="6"/>
      <c r="X3982" s="6"/>
      <c r="Y3982" s="6"/>
      <c r="Z3982"/>
    </row>
    <row r="3983" spans="1:26">
      <c r="A3983" s="1"/>
      <c r="P3983" s="6"/>
      <c r="Q3983" s="6"/>
      <c r="R3983" s="6"/>
      <c r="T3983" s="6"/>
      <c r="U3983" s="6"/>
      <c r="V3983" s="6"/>
      <c r="W3983" s="6"/>
      <c r="X3983" s="6"/>
      <c r="Y3983" s="6"/>
      <c r="Z3983"/>
    </row>
    <row r="3984" spans="1:26">
      <c r="A3984" s="1"/>
      <c r="P3984" s="6"/>
      <c r="Q3984" s="6"/>
      <c r="R3984" s="6"/>
      <c r="T3984" s="6"/>
      <c r="U3984" s="6"/>
      <c r="V3984" s="6"/>
      <c r="W3984" s="6"/>
      <c r="X3984" s="6"/>
      <c r="Y3984" s="6"/>
      <c r="Z3984"/>
    </row>
    <row r="3985" spans="1:26">
      <c r="A3985" s="1"/>
      <c r="P3985" s="6"/>
      <c r="Q3985" s="6"/>
      <c r="R3985" s="6"/>
      <c r="T3985" s="6"/>
      <c r="U3985" s="6"/>
      <c r="V3985" s="6"/>
      <c r="W3985" s="6"/>
      <c r="X3985" s="6"/>
      <c r="Y3985" s="6"/>
      <c r="Z3985"/>
    </row>
    <row r="3986" spans="1:26">
      <c r="A3986" s="1"/>
      <c r="P3986" s="6"/>
      <c r="Q3986" s="6"/>
      <c r="R3986" s="6"/>
      <c r="T3986" s="6"/>
      <c r="U3986" s="6"/>
      <c r="V3986" s="6"/>
      <c r="W3986" s="6"/>
      <c r="X3986" s="6"/>
      <c r="Y3986" s="6"/>
      <c r="Z3986"/>
    </row>
    <row r="3987" spans="1:26">
      <c r="A3987" s="1"/>
      <c r="P3987" s="6"/>
      <c r="Q3987" s="6"/>
      <c r="R3987" s="6"/>
      <c r="T3987" s="6"/>
      <c r="U3987" s="6"/>
      <c r="V3987" s="6"/>
      <c r="W3987" s="6"/>
      <c r="X3987" s="6"/>
      <c r="Y3987" s="6"/>
      <c r="Z3987"/>
    </row>
    <row r="3988" spans="1:26">
      <c r="A3988" s="1"/>
      <c r="P3988" s="6"/>
      <c r="Q3988" s="6"/>
      <c r="R3988" s="6"/>
      <c r="T3988" s="6"/>
      <c r="U3988" s="6"/>
      <c r="V3988" s="6"/>
      <c r="W3988" s="6"/>
      <c r="X3988" s="6"/>
      <c r="Y3988" s="6"/>
      <c r="Z3988"/>
    </row>
    <row r="3989" spans="1:26">
      <c r="A3989" s="1"/>
      <c r="P3989" s="6"/>
      <c r="Q3989" s="6"/>
      <c r="R3989" s="6"/>
      <c r="T3989" s="6"/>
      <c r="U3989" s="6"/>
      <c r="V3989" s="6"/>
      <c r="W3989" s="6"/>
      <c r="X3989" s="6"/>
      <c r="Y3989" s="6"/>
      <c r="Z3989"/>
    </row>
    <row r="3990" spans="1:26">
      <c r="A3990" s="1"/>
      <c r="P3990" s="6"/>
      <c r="Q3990" s="6"/>
      <c r="R3990" s="6"/>
      <c r="T3990" s="6"/>
      <c r="U3990" s="6"/>
      <c r="V3990" s="6"/>
      <c r="W3990" s="6"/>
      <c r="X3990" s="6"/>
      <c r="Y3990" s="6"/>
      <c r="Z3990"/>
    </row>
    <row r="3991" spans="1:26">
      <c r="A3991" s="1"/>
      <c r="P3991" s="6"/>
      <c r="Q3991" s="6"/>
      <c r="R3991" s="6"/>
      <c r="T3991" s="6"/>
      <c r="U3991" s="6"/>
      <c r="V3991" s="6"/>
      <c r="W3991" s="6"/>
      <c r="X3991" s="6"/>
      <c r="Y3991" s="6"/>
      <c r="Z3991"/>
    </row>
    <row r="3992" spans="1:26">
      <c r="A3992" s="1"/>
      <c r="P3992" s="6"/>
      <c r="Q3992" s="6"/>
      <c r="R3992" s="6"/>
      <c r="T3992" s="6"/>
      <c r="U3992" s="6"/>
      <c r="V3992" s="6"/>
      <c r="W3992" s="6"/>
      <c r="X3992" s="6"/>
      <c r="Y3992" s="6"/>
      <c r="Z3992"/>
    </row>
    <row r="3993" spans="1:26">
      <c r="A3993" s="1"/>
      <c r="P3993" s="6"/>
      <c r="Q3993" s="6"/>
      <c r="R3993" s="6"/>
      <c r="T3993" s="6"/>
      <c r="U3993" s="6"/>
      <c r="V3993" s="6"/>
      <c r="W3993" s="6"/>
      <c r="X3993" s="6"/>
      <c r="Y3993" s="6"/>
      <c r="Z3993"/>
    </row>
    <row r="3994" spans="1:26">
      <c r="A3994" s="1"/>
      <c r="P3994" s="6"/>
      <c r="Q3994" s="6"/>
      <c r="R3994" s="6"/>
      <c r="T3994" s="6"/>
      <c r="U3994" s="6"/>
      <c r="V3994" s="6"/>
      <c r="W3994" s="6"/>
      <c r="X3994" s="6"/>
      <c r="Y3994" s="6"/>
      <c r="Z3994"/>
    </row>
    <row r="3995" spans="1:26">
      <c r="A3995" s="1"/>
      <c r="P3995" s="6"/>
      <c r="Q3995" s="6"/>
      <c r="R3995" s="6"/>
      <c r="T3995" s="6"/>
      <c r="U3995" s="6"/>
      <c r="V3995" s="6"/>
      <c r="W3995" s="6"/>
      <c r="X3995" s="6"/>
      <c r="Y3995" s="6"/>
      <c r="Z3995"/>
    </row>
    <row r="3996" spans="1:26">
      <c r="A3996" s="1"/>
      <c r="P3996" s="6"/>
      <c r="Q3996" s="6"/>
      <c r="R3996" s="6"/>
      <c r="T3996" s="6"/>
      <c r="U3996" s="6"/>
      <c r="V3996" s="6"/>
      <c r="W3996" s="6"/>
      <c r="X3996" s="6"/>
      <c r="Y3996" s="6"/>
      <c r="Z3996"/>
    </row>
    <row r="3997" spans="1:26">
      <c r="A3997" s="1"/>
      <c r="P3997" s="6"/>
      <c r="Q3997" s="6"/>
      <c r="R3997" s="6"/>
      <c r="T3997" s="6"/>
      <c r="U3997" s="6"/>
      <c r="V3997" s="6"/>
      <c r="W3997" s="6"/>
      <c r="X3997" s="6"/>
      <c r="Y3997" s="6"/>
      <c r="Z3997"/>
    </row>
    <row r="3998" spans="1:26">
      <c r="A3998" s="1"/>
      <c r="P3998" s="6"/>
      <c r="Q3998" s="6"/>
      <c r="R3998" s="6"/>
      <c r="T3998" s="6"/>
      <c r="U3998" s="6"/>
      <c r="V3998" s="6"/>
      <c r="W3998" s="6"/>
      <c r="X3998" s="6"/>
      <c r="Y3998" s="6"/>
      <c r="Z3998"/>
    </row>
    <row r="3999" spans="1:26">
      <c r="A3999" s="1"/>
      <c r="P3999" s="6"/>
      <c r="Q3999" s="6"/>
      <c r="R3999" s="6"/>
      <c r="T3999" s="6"/>
      <c r="U3999" s="6"/>
      <c r="V3999" s="6"/>
      <c r="W3999" s="6"/>
      <c r="X3999" s="6"/>
      <c r="Y3999" s="6"/>
      <c r="Z3999"/>
    </row>
    <row r="4000" spans="1:26">
      <c r="A4000" s="1"/>
      <c r="P4000" s="6"/>
      <c r="Q4000" s="6"/>
      <c r="R4000" s="6"/>
      <c r="T4000" s="6"/>
      <c r="U4000" s="6"/>
      <c r="V4000" s="6"/>
      <c r="W4000" s="6"/>
      <c r="X4000" s="6"/>
      <c r="Y4000" s="6"/>
      <c r="Z4000"/>
    </row>
    <row r="4001" spans="1:26">
      <c r="A4001" s="1"/>
      <c r="P4001" s="6"/>
      <c r="Q4001" s="6"/>
      <c r="R4001" s="6"/>
      <c r="T4001" s="6"/>
      <c r="U4001" s="6"/>
      <c r="V4001" s="6"/>
      <c r="W4001" s="6"/>
      <c r="X4001" s="6"/>
      <c r="Y4001" s="6"/>
      <c r="Z4001"/>
    </row>
    <row r="4002" spans="1:26">
      <c r="A4002" s="1"/>
      <c r="P4002" s="6"/>
      <c r="Q4002" s="6"/>
      <c r="R4002" s="6"/>
      <c r="T4002" s="6"/>
      <c r="U4002" s="6"/>
      <c r="V4002" s="6"/>
      <c r="W4002" s="6"/>
      <c r="X4002" s="6"/>
      <c r="Y4002" s="6"/>
      <c r="Z4002"/>
    </row>
    <row r="4003" spans="1:26">
      <c r="A4003" s="1"/>
      <c r="P4003" s="6"/>
      <c r="Q4003" s="6"/>
      <c r="R4003" s="6"/>
      <c r="T4003" s="6"/>
      <c r="U4003" s="6"/>
      <c r="V4003" s="6"/>
      <c r="W4003" s="6"/>
      <c r="X4003" s="6"/>
      <c r="Y4003" s="6"/>
      <c r="Z4003"/>
    </row>
    <row r="4004" spans="1:26">
      <c r="A4004" s="1"/>
      <c r="P4004" s="6"/>
      <c r="Q4004" s="6"/>
      <c r="R4004" s="6"/>
      <c r="T4004" s="6"/>
      <c r="U4004" s="6"/>
      <c r="V4004" s="6"/>
      <c r="W4004" s="6"/>
      <c r="X4004" s="6"/>
      <c r="Y4004" s="6"/>
      <c r="Z4004"/>
    </row>
    <row r="4005" spans="1:26">
      <c r="A4005" s="1"/>
      <c r="P4005" s="6"/>
      <c r="Q4005" s="6"/>
      <c r="R4005" s="6"/>
      <c r="T4005" s="6"/>
      <c r="U4005" s="6"/>
      <c r="V4005" s="6"/>
      <c r="W4005" s="6"/>
      <c r="X4005" s="6"/>
      <c r="Y4005" s="6"/>
      <c r="Z4005"/>
    </row>
    <row r="4006" spans="1:26">
      <c r="A4006" s="1"/>
      <c r="P4006" s="6"/>
      <c r="Q4006" s="6"/>
      <c r="R4006" s="6"/>
      <c r="T4006" s="6"/>
      <c r="U4006" s="6"/>
      <c r="V4006" s="6"/>
      <c r="W4006" s="6"/>
      <c r="X4006" s="6"/>
      <c r="Y4006" s="6"/>
      <c r="Z4006"/>
    </row>
    <row r="4007" spans="1:26">
      <c r="A4007" s="1"/>
      <c r="P4007" s="6"/>
      <c r="Q4007" s="6"/>
      <c r="R4007" s="6"/>
      <c r="T4007" s="6"/>
      <c r="U4007" s="6"/>
      <c r="V4007" s="6"/>
      <c r="W4007" s="6"/>
      <c r="X4007" s="6"/>
      <c r="Y4007" s="6"/>
      <c r="Z4007"/>
    </row>
    <row r="4008" spans="1:26">
      <c r="A4008" s="1"/>
      <c r="P4008" s="6"/>
      <c r="Q4008" s="6"/>
      <c r="R4008" s="6"/>
      <c r="T4008" s="6"/>
      <c r="U4008" s="6"/>
      <c r="V4008" s="6"/>
      <c r="W4008" s="6"/>
      <c r="X4008" s="6"/>
      <c r="Y4008" s="6"/>
      <c r="Z4008"/>
    </row>
    <row r="4009" spans="1:26">
      <c r="A4009" s="1"/>
      <c r="P4009" s="6"/>
      <c r="Q4009" s="6"/>
      <c r="R4009" s="6"/>
      <c r="T4009" s="6"/>
      <c r="U4009" s="6"/>
      <c r="V4009" s="6"/>
      <c r="W4009" s="6"/>
      <c r="X4009" s="6"/>
      <c r="Y4009" s="6"/>
      <c r="Z4009"/>
    </row>
    <row r="4010" spans="1:26">
      <c r="A4010" s="1"/>
      <c r="P4010" s="6"/>
      <c r="Q4010" s="6"/>
      <c r="R4010" s="6"/>
      <c r="T4010" s="6"/>
      <c r="U4010" s="6"/>
      <c r="V4010" s="6"/>
      <c r="W4010" s="6"/>
      <c r="X4010" s="6"/>
      <c r="Y4010" s="6"/>
      <c r="Z4010"/>
    </row>
    <row r="4011" spans="1:26">
      <c r="A4011" s="1"/>
      <c r="P4011" s="6"/>
      <c r="Q4011" s="6"/>
      <c r="R4011" s="6"/>
      <c r="T4011" s="6"/>
      <c r="U4011" s="6"/>
      <c r="V4011" s="6"/>
      <c r="W4011" s="6"/>
      <c r="X4011" s="6"/>
      <c r="Y4011" s="6"/>
      <c r="Z4011"/>
    </row>
    <row r="4012" spans="1:26">
      <c r="A4012" s="1"/>
      <c r="P4012" s="6"/>
      <c r="Q4012" s="6"/>
      <c r="R4012" s="6"/>
      <c r="T4012" s="6"/>
      <c r="U4012" s="6"/>
      <c r="V4012" s="6"/>
      <c r="W4012" s="6"/>
      <c r="X4012" s="6"/>
      <c r="Y4012" s="6"/>
      <c r="Z4012"/>
    </row>
    <row r="4013" spans="1:26">
      <c r="A4013" s="1"/>
      <c r="P4013" s="6"/>
      <c r="Q4013" s="6"/>
      <c r="R4013" s="6"/>
      <c r="T4013" s="6"/>
      <c r="U4013" s="6"/>
      <c r="V4013" s="6"/>
      <c r="W4013" s="6"/>
      <c r="X4013" s="6"/>
      <c r="Y4013" s="6"/>
      <c r="Z4013"/>
    </row>
    <row r="4014" spans="1:26">
      <c r="A4014" s="1"/>
      <c r="P4014" s="6"/>
      <c r="Q4014" s="6"/>
      <c r="R4014" s="6"/>
      <c r="T4014" s="6"/>
      <c r="U4014" s="6"/>
      <c r="V4014" s="6"/>
      <c r="W4014" s="6"/>
      <c r="X4014" s="6"/>
      <c r="Y4014" s="6"/>
      <c r="Z4014"/>
    </row>
    <row r="4015" spans="1:26">
      <c r="A4015" s="1"/>
      <c r="P4015" s="6"/>
      <c r="Q4015" s="6"/>
      <c r="R4015" s="6"/>
      <c r="T4015" s="6"/>
      <c r="U4015" s="6"/>
      <c r="V4015" s="6"/>
      <c r="W4015" s="6"/>
      <c r="X4015" s="6"/>
      <c r="Y4015" s="6"/>
      <c r="Z4015"/>
    </row>
    <row r="4016" spans="1:26">
      <c r="A4016" s="1"/>
      <c r="P4016" s="6"/>
      <c r="Q4016" s="6"/>
      <c r="R4016" s="6"/>
      <c r="T4016" s="6"/>
      <c r="U4016" s="6"/>
      <c r="V4016" s="6"/>
      <c r="W4016" s="6"/>
      <c r="X4016" s="6"/>
      <c r="Y4016" s="6"/>
      <c r="Z4016"/>
    </row>
    <row r="4017" spans="1:26">
      <c r="A4017" s="1"/>
      <c r="P4017" s="6"/>
      <c r="Q4017" s="6"/>
      <c r="R4017" s="6"/>
      <c r="T4017" s="6"/>
      <c r="U4017" s="6"/>
      <c r="V4017" s="6"/>
      <c r="W4017" s="6"/>
      <c r="X4017" s="6"/>
      <c r="Y4017" s="6"/>
      <c r="Z4017"/>
    </row>
    <row r="4018" spans="1:26">
      <c r="A4018" s="1"/>
      <c r="P4018" s="6"/>
      <c r="Q4018" s="6"/>
      <c r="R4018" s="6"/>
      <c r="T4018" s="6"/>
      <c r="U4018" s="6"/>
      <c r="V4018" s="6"/>
      <c r="W4018" s="6"/>
      <c r="X4018" s="6"/>
      <c r="Y4018" s="6"/>
      <c r="Z4018"/>
    </row>
    <row r="4019" spans="1:26">
      <c r="A4019" s="1"/>
      <c r="P4019" s="6"/>
      <c r="Q4019" s="6"/>
      <c r="R4019" s="6"/>
      <c r="T4019" s="6"/>
      <c r="U4019" s="6"/>
      <c r="V4019" s="6"/>
      <c r="W4019" s="6"/>
      <c r="X4019" s="6"/>
      <c r="Y4019" s="6"/>
      <c r="Z4019"/>
    </row>
    <row r="4020" spans="1:26">
      <c r="A4020" s="1"/>
      <c r="P4020" s="6"/>
      <c r="Q4020" s="6"/>
      <c r="R4020" s="6"/>
      <c r="T4020" s="6"/>
      <c r="U4020" s="6"/>
      <c r="V4020" s="6"/>
      <c r="W4020" s="6"/>
      <c r="X4020" s="6"/>
      <c r="Y4020" s="6"/>
      <c r="Z4020"/>
    </row>
    <row r="4021" spans="1:26">
      <c r="A4021" s="1"/>
      <c r="P4021" s="6"/>
      <c r="Q4021" s="6"/>
      <c r="R4021" s="6"/>
      <c r="T4021" s="6"/>
      <c r="U4021" s="6"/>
      <c r="V4021" s="6"/>
      <c r="W4021" s="6"/>
      <c r="X4021" s="6"/>
      <c r="Y4021" s="6"/>
      <c r="Z4021"/>
    </row>
    <row r="4022" spans="1:26">
      <c r="A4022" s="1"/>
      <c r="P4022" s="6"/>
      <c r="Q4022" s="6"/>
      <c r="R4022" s="6"/>
      <c r="T4022" s="6"/>
      <c r="U4022" s="6"/>
      <c r="V4022" s="6"/>
      <c r="W4022" s="6"/>
      <c r="X4022" s="6"/>
      <c r="Y4022" s="6"/>
      <c r="Z4022"/>
    </row>
    <row r="4023" spans="1:26">
      <c r="A4023" s="1"/>
      <c r="P4023" s="6"/>
      <c r="Q4023" s="6"/>
      <c r="R4023" s="6"/>
      <c r="T4023" s="6"/>
      <c r="U4023" s="6"/>
      <c r="V4023" s="6"/>
      <c r="W4023" s="6"/>
      <c r="X4023" s="6"/>
      <c r="Y4023" s="6"/>
      <c r="Z4023"/>
    </row>
    <row r="4024" spans="1:26">
      <c r="A4024" s="1"/>
      <c r="P4024" s="6"/>
      <c r="Q4024" s="6"/>
      <c r="R4024" s="6"/>
      <c r="T4024" s="6"/>
      <c r="U4024" s="6"/>
      <c r="V4024" s="6"/>
      <c r="W4024" s="6"/>
      <c r="X4024" s="6"/>
      <c r="Y4024" s="6"/>
      <c r="Z4024"/>
    </row>
    <row r="4025" spans="1:26">
      <c r="A4025" s="1"/>
      <c r="P4025" s="6"/>
      <c r="Q4025" s="6"/>
      <c r="R4025" s="6"/>
      <c r="T4025" s="6"/>
      <c r="U4025" s="6"/>
      <c r="V4025" s="6"/>
      <c r="W4025" s="6"/>
      <c r="X4025" s="6"/>
      <c r="Y4025" s="6"/>
      <c r="Z4025"/>
    </row>
    <row r="4026" spans="1:26">
      <c r="A4026" s="1"/>
      <c r="P4026" s="6"/>
      <c r="Q4026" s="6"/>
      <c r="R4026" s="6"/>
      <c r="T4026" s="6"/>
      <c r="U4026" s="6"/>
      <c r="V4026" s="6"/>
      <c r="W4026" s="6"/>
      <c r="X4026" s="6"/>
      <c r="Y4026" s="6"/>
      <c r="Z4026"/>
    </row>
    <row r="4027" spans="1:26">
      <c r="A4027" s="1"/>
      <c r="P4027" s="6"/>
      <c r="Q4027" s="6"/>
      <c r="R4027" s="6"/>
      <c r="T4027" s="6"/>
      <c r="U4027" s="6"/>
      <c r="V4027" s="6"/>
      <c r="W4027" s="6"/>
      <c r="X4027" s="6"/>
      <c r="Y4027" s="6"/>
      <c r="Z4027"/>
    </row>
    <row r="4028" spans="1:26">
      <c r="A4028" s="1"/>
      <c r="P4028" s="6"/>
      <c r="Q4028" s="6"/>
      <c r="R4028" s="6"/>
      <c r="T4028" s="6"/>
      <c r="U4028" s="6"/>
      <c r="V4028" s="6"/>
      <c r="W4028" s="6"/>
      <c r="X4028" s="6"/>
      <c r="Y4028" s="6"/>
      <c r="Z4028"/>
    </row>
    <row r="4029" spans="1:26">
      <c r="A4029" s="1"/>
      <c r="P4029" s="6"/>
      <c r="Q4029" s="6"/>
      <c r="R4029" s="6"/>
      <c r="T4029" s="6"/>
      <c r="U4029" s="6"/>
      <c r="V4029" s="6"/>
      <c r="W4029" s="6"/>
      <c r="X4029" s="6"/>
      <c r="Y4029" s="6"/>
      <c r="Z4029"/>
    </row>
    <row r="4030" spans="1:26">
      <c r="A4030" s="1"/>
      <c r="P4030" s="6"/>
      <c r="Q4030" s="6"/>
      <c r="R4030" s="6"/>
      <c r="T4030" s="6"/>
      <c r="U4030" s="6"/>
      <c r="V4030" s="6"/>
      <c r="W4030" s="6"/>
      <c r="X4030" s="6"/>
      <c r="Y4030" s="6"/>
      <c r="Z4030"/>
    </row>
    <row r="4031" spans="1:26">
      <c r="A4031" s="1"/>
      <c r="P4031" s="6"/>
      <c r="Q4031" s="6"/>
      <c r="R4031" s="6"/>
      <c r="T4031" s="6"/>
      <c r="U4031" s="6"/>
      <c r="V4031" s="6"/>
      <c r="W4031" s="6"/>
      <c r="X4031" s="6"/>
      <c r="Y4031" s="6"/>
      <c r="Z4031"/>
    </row>
    <row r="4032" spans="1:26">
      <c r="A4032" s="1"/>
      <c r="P4032" s="6"/>
      <c r="Q4032" s="6"/>
      <c r="R4032" s="6"/>
      <c r="T4032" s="6"/>
      <c r="U4032" s="6"/>
      <c r="V4032" s="6"/>
      <c r="W4032" s="6"/>
      <c r="X4032" s="6"/>
      <c r="Y4032" s="6"/>
      <c r="Z4032"/>
    </row>
    <row r="4033" spans="1:26">
      <c r="A4033" s="1"/>
      <c r="P4033" s="6"/>
      <c r="Q4033" s="6"/>
      <c r="R4033" s="6"/>
      <c r="T4033" s="6"/>
      <c r="U4033" s="6"/>
      <c r="V4033" s="6"/>
      <c r="W4033" s="6"/>
      <c r="X4033" s="6"/>
      <c r="Y4033" s="6"/>
      <c r="Z4033"/>
    </row>
    <row r="4034" spans="1:26">
      <c r="A4034" s="1"/>
      <c r="P4034" s="6"/>
      <c r="Q4034" s="6"/>
      <c r="R4034" s="6"/>
      <c r="T4034" s="6"/>
      <c r="U4034" s="6"/>
      <c r="V4034" s="6"/>
      <c r="W4034" s="6"/>
      <c r="X4034" s="6"/>
      <c r="Y4034" s="6"/>
      <c r="Z4034"/>
    </row>
    <row r="4035" spans="1:26">
      <c r="A4035" s="1"/>
      <c r="P4035" s="6"/>
      <c r="Q4035" s="6"/>
      <c r="R4035" s="6"/>
      <c r="T4035" s="6"/>
      <c r="U4035" s="6"/>
      <c r="V4035" s="6"/>
      <c r="W4035" s="6"/>
      <c r="X4035" s="6"/>
      <c r="Y4035" s="6"/>
      <c r="Z4035"/>
    </row>
    <row r="4036" spans="1:26">
      <c r="A4036" s="1"/>
      <c r="P4036" s="6"/>
      <c r="Q4036" s="6"/>
      <c r="R4036" s="6"/>
      <c r="T4036" s="6"/>
      <c r="U4036" s="6"/>
      <c r="V4036" s="6"/>
      <c r="W4036" s="6"/>
      <c r="X4036" s="6"/>
      <c r="Y4036" s="6"/>
      <c r="Z4036"/>
    </row>
    <row r="4037" spans="1:26">
      <c r="A4037" s="1"/>
      <c r="P4037" s="6"/>
      <c r="Q4037" s="6"/>
      <c r="R4037" s="6"/>
      <c r="T4037" s="6"/>
      <c r="U4037" s="6"/>
      <c r="V4037" s="6"/>
      <c r="W4037" s="6"/>
      <c r="X4037" s="6"/>
      <c r="Y4037" s="6"/>
      <c r="Z4037"/>
    </row>
    <row r="4038" spans="1:26">
      <c r="A4038" s="1"/>
      <c r="P4038" s="6"/>
      <c r="Q4038" s="6"/>
      <c r="R4038" s="6"/>
      <c r="T4038" s="6"/>
      <c r="U4038" s="6"/>
      <c r="V4038" s="6"/>
      <c r="W4038" s="6"/>
      <c r="X4038" s="6"/>
      <c r="Y4038" s="6"/>
      <c r="Z4038"/>
    </row>
    <row r="4039" spans="1:26">
      <c r="A4039" s="1"/>
      <c r="P4039" s="6"/>
      <c r="Q4039" s="6"/>
      <c r="R4039" s="6"/>
      <c r="T4039" s="6"/>
      <c r="U4039" s="6"/>
      <c r="V4039" s="6"/>
      <c r="W4039" s="6"/>
      <c r="X4039" s="6"/>
      <c r="Y4039" s="6"/>
      <c r="Z4039"/>
    </row>
    <row r="4040" spans="1:26">
      <c r="A4040" s="1"/>
      <c r="P4040" s="6"/>
      <c r="Q4040" s="6"/>
      <c r="R4040" s="6"/>
      <c r="T4040" s="6"/>
      <c r="U4040" s="6"/>
      <c r="V4040" s="6"/>
      <c r="W4040" s="6"/>
      <c r="X4040" s="6"/>
      <c r="Y4040" s="6"/>
      <c r="Z4040"/>
    </row>
    <row r="4041" spans="1:26">
      <c r="A4041" s="1"/>
      <c r="P4041" s="6"/>
      <c r="Q4041" s="6"/>
      <c r="R4041" s="6"/>
      <c r="T4041" s="6"/>
      <c r="U4041" s="6"/>
      <c r="V4041" s="6"/>
      <c r="W4041" s="6"/>
      <c r="X4041" s="6"/>
      <c r="Y4041" s="6"/>
      <c r="Z4041"/>
    </row>
    <row r="4042" spans="1:26">
      <c r="A4042" s="1"/>
      <c r="P4042" s="6"/>
      <c r="Q4042" s="6"/>
      <c r="R4042" s="6"/>
      <c r="T4042" s="6"/>
      <c r="U4042" s="6"/>
      <c r="V4042" s="6"/>
      <c r="W4042" s="6"/>
      <c r="X4042" s="6"/>
      <c r="Y4042" s="6"/>
      <c r="Z4042"/>
    </row>
    <row r="4043" spans="1:26">
      <c r="A4043" s="1"/>
      <c r="P4043" s="6"/>
      <c r="Q4043" s="6"/>
      <c r="R4043" s="6"/>
      <c r="T4043" s="6"/>
      <c r="U4043" s="6"/>
      <c r="V4043" s="6"/>
      <c r="W4043" s="6"/>
      <c r="X4043" s="6"/>
      <c r="Y4043" s="6"/>
      <c r="Z4043"/>
    </row>
    <row r="4044" spans="1:26">
      <c r="A4044" s="1"/>
      <c r="P4044" s="6"/>
      <c r="Q4044" s="6"/>
      <c r="R4044" s="6"/>
      <c r="T4044" s="6"/>
      <c r="U4044" s="6"/>
      <c r="V4044" s="6"/>
      <c r="W4044" s="6"/>
      <c r="X4044" s="6"/>
      <c r="Y4044" s="6"/>
      <c r="Z4044"/>
    </row>
    <row r="4045" spans="1:26">
      <c r="A4045" s="1"/>
      <c r="P4045" s="6"/>
      <c r="Q4045" s="6"/>
      <c r="R4045" s="6"/>
      <c r="T4045" s="6"/>
      <c r="U4045" s="6"/>
      <c r="V4045" s="6"/>
      <c r="W4045" s="6"/>
      <c r="X4045" s="6"/>
      <c r="Y4045" s="6"/>
      <c r="Z4045"/>
    </row>
    <row r="4046" spans="1:26">
      <c r="A4046" s="1"/>
      <c r="P4046" s="6"/>
      <c r="Q4046" s="6"/>
      <c r="R4046" s="6"/>
      <c r="T4046" s="6"/>
      <c r="U4046" s="6"/>
      <c r="V4046" s="6"/>
      <c r="W4046" s="6"/>
      <c r="X4046" s="6"/>
      <c r="Y4046" s="6"/>
      <c r="Z4046"/>
    </row>
    <row r="4047" spans="1:26">
      <c r="A4047" s="1"/>
      <c r="P4047" s="6"/>
      <c r="Q4047" s="6"/>
      <c r="R4047" s="6"/>
      <c r="T4047" s="6"/>
      <c r="U4047" s="6"/>
      <c r="V4047" s="6"/>
      <c r="W4047" s="6"/>
      <c r="X4047" s="6"/>
      <c r="Y4047" s="6"/>
      <c r="Z4047"/>
    </row>
    <row r="4048" spans="1:26">
      <c r="A4048" s="1"/>
      <c r="P4048" s="6"/>
      <c r="Q4048" s="6"/>
      <c r="R4048" s="6"/>
      <c r="T4048" s="6"/>
      <c r="U4048" s="6"/>
      <c r="V4048" s="6"/>
      <c r="W4048" s="6"/>
      <c r="X4048" s="6"/>
      <c r="Y4048" s="6"/>
      <c r="Z4048"/>
    </row>
    <row r="4049" spans="1:26">
      <c r="A4049" s="1"/>
      <c r="P4049" s="6"/>
      <c r="Q4049" s="6"/>
      <c r="R4049" s="6"/>
      <c r="T4049" s="6"/>
      <c r="U4049" s="6"/>
      <c r="V4049" s="6"/>
      <c r="W4049" s="6"/>
      <c r="X4049" s="6"/>
      <c r="Y4049" s="6"/>
      <c r="Z4049"/>
    </row>
    <row r="4050" spans="1:26">
      <c r="A4050" s="1"/>
      <c r="P4050" s="6"/>
      <c r="Q4050" s="6"/>
      <c r="R4050" s="6"/>
      <c r="T4050" s="6"/>
      <c r="U4050" s="6"/>
      <c r="V4050" s="6"/>
      <c r="W4050" s="6"/>
      <c r="X4050" s="6"/>
      <c r="Y4050" s="6"/>
      <c r="Z4050"/>
    </row>
    <row r="4051" spans="1:26">
      <c r="A4051" s="1"/>
      <c r="P4051" s="6"/>
      <c r="Q4051" s="6"/>
      <c r="R4051" s="6"/>
      <c r="T4051" s="6"/>
      <c r="U4051" s="6"/>
      <c r="V4051" s="6"/>
      <c r="W4051" s="6"/>
      <c r="X4051" s="6"/>
      <c r="Y4051" s="6"/>
      <c r="Z4051"/>
    </row>
    <row r="4052" spans="1:26">
      <c r="A4052" s="1"/>
      <c r="P4052" s="6"/>
      <c r="Q4052" s="6"/>
      <c r="R4052" s="6"/>
      <c r="T4052" s="6"/>
      <c r="U4052" s="6"/>
      <c r="V4052" s="6"/>
      <c r="W4052" s="6"/>
      <c r="X4052" s="6"/>
      <c r="Y4052" s="6"/>
      <c r="Z4052"/>
    </row>
    <row r="4053" spans="1:26">
      <c r="A4053" s="1"/>
      <c r="P4053" s="6"/>
      <c r="Q4053" s="6"/>
      <c r="R4053" s="6"/>
      <c r="T4053" s="6"/>
      <c r="U4053" s="6"/>
      <c r="V4053" s="6"/>
      <c r="W4053" s="6"/>
      <c r="X4053" s="6"/>
      <c r="Y4053" s="6"/>
      <c r="Z4053"/>
    </row>
    <row r="4054" spans="1:26">
      <c r="A4054" s="1"/>
      <c r="P4054" s="6"/>
      <c r="Q4054" s="6"/>
      <c r="R4054" s="6"/>
      <c r="T4054" s="6"/>
      <c r="U4054" s="6"/>
      <c r="V4054" s="6"/>
      <c r="W4054" s="6"/>
      <c r="X4054" s="6"/>
      <c r="Y4054" s="6"/>
      <c r="Z4054"/>
    </row>
    <row r="4055" spans="1:26">
      <c r="A4055" s="1"/>
      <c r="P4055" s="6"/>
      <c r="Q4055" s="6"/>
      <c r="R4055" s="6"/>
      <c r="T4055" s="6"/>
      <c r="U4055" s="6"/>
      <c r="V4055" s="6"/>
      <c r="W4055" s="6"/>
      <c r="X4055" s="6"/>
      <c r="Y4055" s="6"/>
      <c r="Z4055"/>
    </row>
    <row r="4056" spans="1:26">
      <c r="A4056" s="1"/>
      <c r="P4056" s="6"/>
      <c r="Q4056" s="6"/>
      <c r="R4056" s="6"/>
      <c r="T4056" s="6"/>
      <c r="U4056" s="6"/>
      <c r="V4056" s="6"/>
      <c r="W4056" s="6"/>
      <c r="X4056" s="6"/>
      <c r="Y4056" s="6"/>
      <c r="Z4056"/>
    </row>
    <row r="4057" spans="1:26">
      <c r="A4057" s="1"/>
      <c r="P4057" s="6"/>
      <c r="Q4057" s="6"/>
      <c r="R4057" s="6"/>
      <c r="T4057" s="6"/>
      <c r="U4057" s="6"/>
      <c r="V4057" s="6"/>
      <c r="W4057" s="6"/>
      <c r="X4057" s="6"/>
      <c r="Y4057" s="6"/>
      <c r="Z4057"/>
    </row>
    <row r="4058" spans="1:26">
      <c r="A4058" s="1"/>
      <c r="P4058" s="6"/>
      <c r="Q4058" s="6"/>
      <c r="R4058" s="6"/>
      <c r="T4058" s="6"/>
      <c r="U4058" s="6"/>
      <c r="V4058" s="6"/>
      <c r="W4058" s="6"/>
      <c r="X4058" s="6"/>
      <c r="Y4058" s="6"/>
      <c r="Z4058"/>
    </row>
    <row r="4059" spans="1:26">
      <c r="A4059" s="1"/>
      <c r="P4059" s="6"/>
      <c r="Q4059" s="6"/>
      <c r="R4059" s="6"/>
      <c r="T4059" s="6"/>
      <c r="U4059" s="6"/>
      <c r="V4059" s="6"/>
      <c r="W4059" s="6"/>
      <c r="X4059" s="6"/>
      <c r="Y4059" s="6"/>
      <c r="Z4059"/>
    </row>
    <row r="4060" spans="1:26">
      <c r="A4060" s="1"/>
      <c r="P4060" s="6"/>
      <c r="Q4060" s="6"/>
      <c r="R4060" s="6"/>
      <c r="T4060" s="6"/>
      <c r="U4060" s="6"/>
      <c r="V4060" s="6"/>
      <c r="W4060" s="6"/>
      <c r="X4060" s="6"/>
      <c r="Y4060" s="6"/>
      <c r="Z4060"/>
    </row>
    <row r="4061" spans="1:26">
      <c r="A4061" s="1"/>
      <c r="P4061" s="6"/>
      <c r="Q4061" s="6"/>
      <c r="R4061" s="6"/>
      <c r="T4061" s="6"/>
      <c r="U4061" s="6"/>
      <c r="V4061" s="6"/>
      <c r="W4061" s="6"/>
      <c r="X4061" s="6"/>
      <c r="Y4061" s="6"/>
      <c r="Z4061"/>
    </row>
    <row r="4062" spans="1:26">
      <c r="A4062" s="1"/>
      <c r="P4062" s="6"/>
      <c r="Q4062" s="6"/>
      <c r="R4062" s="6"/>
      <c r="T4062" s="6"/>
      <c r="U4062" s="6"/>
      <c r="V4062" s="6"/>
      <c r="W4062" s="6"/>
      <c r="X4062" s="6"/>
      <c r="Y4062" s="6"/>
      <c r="Z4062"/>
    </row>
    <row r="4063" spans="1:26">
      <c r="A4063" s="1"/>
      <c r="P4063" s="6"/>
      <c r="Q4063" s="6"/>
      <c r="R4063" s="6"/>
      <c r="T4063" s="6"/>
      <c r="U4063" s="6"/>
      <c r="V4063" s="6"/>
      <c r="W4063" s="6"/>
      <c r="X4063" s="6"/>
      <c r="Y4063" s="6"/>
      <c r="Z4063"/>
    </row>
    <row r="4064" spans="1:26">
      <c r="A4064" s="1"/>
      <c r="P4064" s="6"/>
      <c r="Q4064" s="6"/>
      <c r="R4064" s="6"/>
      <c r="T4064" s="6"/>
      <c r="U4064" s="6"/>
      <c r="V4064" s="6"/>
      <c r="W4064" s="6"/>
      <c r="X4064" s="6"/>
      <c r="Y4064" s="6"/>
      <c r="Z4064"/>
    </row>
    <row r="4065" spans="1:26">
      <c r="A4065" s="1"/>
      <c r="P4065" s="6"/>
      <c r="Q4065" s="6"/>
      <c r="R4065" s="6"/>
      <c r="T4065" s="6"/>
      <c r="U4065" s="6"/>
      <c r="V4065" s="6"/>
      <c r="W4065" s="6"/>
      <c r="X4065" s="6"/>
      <c r="Y4065" s="6"/>
      <c r="Z4065"/>
    </row>
    <row r="4066" spans="1:26">
      <c r="A4066" s="1"/>
      <c r="P4066" s="6"/>
      <c r="Q4066" s="6"/>
      <c r="R4066" s="6"/>
      <c r="T4066" s="6"/>
      <c r="U4066" s="6"/>
      <c r="V4066" s="6"/>
      <c r="W4066" s="6"/>
      <c r="X4066" s="6"/>
      <c r="Y4066" s="6"/>
      <c r="Z4066"/>
    </row>
    <row r="4067" spans="1:26">
      <c r="A4067" s="1"/>
      <c r="P4067" s="6"/>
      <c r="Q4067" s="6"/>
      <c r="R4067" s="6"/>
      <c r="T4067" s="6"/>
      <c r="U4067" s="6"/>
      <c r="V4067" s="6"/>
      <c r="W4067" s="6"/>
      <c r="X4067" s="6"/>
      <c r="Y4067" s="6"/>
      <c r="Z4067"/>
    </row>
    <row r="4068" spans="1:26">
      <c r="A4068" s="1"/>
      <c r="P4068" s="6"/>
      <c r="Q4068" s="6"/>
      <c r="R4068" s="6"/>
      <c r="T4068" s="6"/>
      <c r="U4068" s="6"/>
      <c r="V4068" s="6"/>
      <c r="W4068" s="6"/>
      <c r="X4068" s="6"/>
      <c r="Y4068" s="6"/>
      <c r="Z4068"/>
    </row>
    <row r="4069" spans="1:26">
      <c r="A4069" s="1"/>
      <c r="P4069" s="6"/>
      <c r="Q4069" s="6"/>
      <c r="R4069" s="6"/>
      <c r="T4069" s="6"/>
      <c r="U4069" s="6"/>
      <c r="V4069" s="6"/>
      <c r="W4069" s="6"/>
      <c r="X4069" s="6"/>
      <c r="Y4069" s="6"/>
      <c r="Z4069"/>
    </row>
    <row r="4070" spans="1:26">
      <c r="A4070" s="1"/>
      <c r="P4070" s="6"/>
      <c r="Q4070" s="6"/>
      <c r="R4070" s="6"/>
      <c r="T4070" s="6"/>
      <c r="U4070" s="6"/>
      <c r="V4070" s="6"/>
      <c r="W4070" s="6"/>
      <c r="X4070" s="6"/>
      <c r="Y4070" s="6"/>
      <c r="Z4070"/>
    </row>
    <row r="4071" spans="1:26">
      <c r="A4071" s="1"/>
      <c r="P4071" s="6"/>
      <c r="Q4071" s="6"/>
      <c r="R4071" s="6"/>
      <c r="T4071" s="6"/>
      <c r="U4071" s="6"/>
      <c r="V4071" s="6"/>
      <c r="W4071" s="6"/>
      <c r="X4071" s="6"/>
      <c r="Y4071" s="6"/>
      <c r="Z4071"/>
    </row>
    <row r="4072" spans="1:26">
      <c r="A4072" s="1"/>
      <c r="P4072" s="6"/>
      <c r="Q4072" s="6"/>
      <c r="R4072" s="6"/>
      <c r="T4072" s="6"/>
      <c r="U4072" s="6"/>
      <c r="V4072" s="6"/>
      <c r="W4072" s="6"/>
      <c r="X4072" s="6"/>
      <c r="Y4072" s="6"/>
      <c r="Z4072"/>
    </row>
    <row r="4073" spans="1:26">
      <c r="A4073" s="1"/>
      <c r="P4073" s="6"/>
      <c r="Q4073" s="6"/>
      <c r="R4073" s="6"/>
      <c r="T4073" s="6"/>
      <c r="U4073" s="6"/>
      <c r="V4073" s="6"/>
      <c r="W4073" s="6"/>
      <c r="X4073" s="6"/>
      <c r="Y4073" s="6"/>
      <c r="Z4073"/>
    </row>
    <row r="4074" spans="1:26">
      <c r="A4074" s="1"/>
      <c r="P4074" s="6"/>
      <c r="Q4074" s="6"/>
      <c r="R4074" s="6"/>
      <c r="T4074" s="6"/>
      <c r="U4074" s="6"/>
      <c r="V4074" s="6"/>
      <c r="W4074" s="6"/>
      <c r="X4074" s="6"/>
      <c r="Y4074" s="6"/>
      <c r="Z4074"/>
    </row>
    <row r="4075" spans="1:26">
      <c r="A4075" s="1"/>
      <c r="P4075" s="6"/>
      <c r="Q4075" s="6"/>
      <c r="R4075" s="6"/>
      <c r="T4075" s="6"/>
      <c r="U4075" s="6"/>
      <c r="V4075" s="6"/>
      <c r="W4075" s="6"/>
      <c r="X4075" s="6"/>
      <c r="Y4075" s="6"/>
      <c r="Z4075"/>
    </row>
    <row r="4076" spans="1:26">
      <c r="A4076" s="1"/>
      <c r="P4076" s="6"/>
      <c r="Q4076" s="6"/>
      <c r="R4076" s="6"/>
      <c r="T4076" s="6"/>
      <c r="U4076" s="6"/>
      <c r="V4076" s="6"/>
      <c r="W4076" s="6"/>
      <c r="X4076" s="6"/>
      <c r="Y4076" s="6"/>
      <c r="Z4076"/>
    </row>
    <row r="4077" spans="1:26">
      <c r="A4077" s="1"/>
      <c r="P4077" s="6"/>
      <c r="Q4077" s="6"/>
      <c r="R4077" s="6"/>
      <c r="T4077" s="6"/>
      <c r="U4077" s="6"/>
      <c r="V4077" s="6"/>
      <c r="W4077" s="6"/>
      <c r="X4077" s="6"/>
      <c r="Y4077" s="6"/>
      <c r="Z4077"/>
    </row>
    <row r="4078" spans="1:26">
      <c r="A4078" s="1"/>
      <c r="P4078" s="6"/>
      <c r="Q4078" s="6"/>
      <c r="R4078" s="6"/>
      <c r="T4078" s="6"/>
      <c r="U4078" s="6"/>
      <c r="V4078" s="6"/>
      <c r="W4078" s="6"/>
      <c r="X4078" s="6"/>
      <c r="Y4078" s="6"/>
      <c r="Z4078"/>
    </row>
    <row r="4079" spans="1:26">
      <c r="A4079" s="1"/>
      <c r="P4079" s="6"/>
      <c r="Q4079" s="6"/>
      <c r="R4079" s="6"/>
      <c r="T4079" s="6"/>
      <c r="U4079" s="6"/>
      <c r="V4079" s="6"/>
      <c r="W4079" s="6"/>
      <c r="X4079" s="6"/>
      <c r="Y4079" s="6"/>
      <c r="Z4079"/>
    </row>
    <row r="4080" spans="1:26">
      <c r="A4080" s="1"/>
      <c r="P4080" s="6"/>
      <c r="Q4080" s="6"/>
      <c r="R4080" s="6"/>
      <c r="T4080" s="6"/>
      <c r="U4080" s="6"/>
      <c r="V4080" s="6"/>
      <c r="W4080" s="6"/>
      <c r="X4080" s="6"/>
      <c r="Y4080" s="6"/>
      <c r="Z4080"/>
    </row>
    <row r="4081" spans="1:26">
      <c r="A4081" s="1"/>
      <c r="P4081" s="6"/>
      <c r="Q4081" s="6"/>
      <c r="R4081" s="6"/>
      <c r="T4081" s="6"/>
      <c r="U4081" s="6"/>
      <c r="V4081" s="6"/>
      <c r="W4081" s="6"/>
      <c r="X4081" s="6"/>
      <c r="Y4081" s="6"/>
      <c r="Z4081"/>
    </row>
    <row r="4082" spans="1:26">
      <c r="A4082" s="1"/>
      <c r="P4082" s="6"/>
      <c r="Q4082" s="6"/>
      <c r="R4082" s="6"/>
      <c r="T4082" s="6"/>
      <c r="U4082" s="6"/>
      <c r="V4082" s="6"/>
      <c r="W4082" s="6"/>
      <c r="X4082" s="6"/>
      <c r="Y4082" s="6"/>
      <c r="Z4082"/>
    </row>
    <row r="4083" spans="1:26">
      <c r="A4083" s="1"/>
      <c r="P4083" s="6"/>
      <c r="Q4083" s="6"/>
      <c r="R4083" s="6"/>
      <c r="T4083" s="6"/>
      <c r="U4083" s="6"/>
      <c r="V4083" s="6"/>
      <c r="W4083" s="6"/>
      <c r="X4083" s="6"/>
      <c r="Y4083" s="6"/>
      <c r="Z4083"/>
    </row>
    <row r="4084" spans="1:26">
      <c r="A4084" s="1"/>
      <c r="P4084" s="6"/>
      <c r="Q4084" s="6"/>
      <c r="R4084" s="6"/>
      <c r="T4084" s="6"/>
      <c r="U4084" s="6"/>
      <c r="V4084" s="6"/>
      <c r="W4084" s="6"/>
      <c r="X4084" s="6"/>
      <c r="Y4084" s="6"/>
      <c r="Z4084"/>
    </row>
    <row r="4085" spans="1:26">
      <c r="A4085" s="1"/>
      <c r="P4085" s="6"/>
      <c r="Q4085" s="6"/>
      <c r="R4085" s="6"/>
      <c r="T4085" s="6"/>
      <c r="U4085" s="6"/>
      <c r="V4085" s="6"/>
      <c r="W4085" s="6"/>
      <c r="X4085" s="6"/>
      <c r="Y4085" s="6"/>
      <c r="Z4085"/>
    </row>
    <row r="4086" spans="1:26">
      <c r="A4086" s="1"/>
      <c r="P4086" s="6"/>
      <c r="Q4086" s="6"/>
      <c r="R4086" s="6"/>
      <c r="T4086" s="6"/>
      <c r="U4086" s="6"/>
      <c r="V4086" s="6"/>
      <c r="W4086" s="6"/>
      <c r="X4086" s="6"/>
      <c r="Y4086" s="6"/>
      <c r="Z4086"/>
    </row>
    <row r="4087" spans="1:26">
      <c r="A4087" s="1"/>
      <c r="P4087" s="6"/>
      <c r="Q4087" s="6"/>
      <c r="R4087" s="6"/>
      <c r="T4087" s="6"/>
      <c r="U4087" s="6"/>
      <c r="V4087" s="6"/>
      <c r="W4087" s="6"/>
      <c r="X4087" s="6"/>
      <c r="Y4087" s="6"/>
      <c r="Z4087"/>
    </row>
    <row r="4088" spans="1:26">
      <c r="A4088" s="1"/>
      <c r="P4088" s="6"/>
      <c r="Q4088" s="6"/>
      <c r="R4088" s="6"/>
      <c r="T4088" s="6"/>
      <c r="U4088" s="6"/>
      <c r="V4088" s="6"/>
      <c r="W4088" s="6"/>
      <c r="X4088" s="6"/>
      <c r="Y4088" s="6"/>
      <c r="Z4088"/>
    </row>
    <row r="4089" spans="1:26">
      <c r="A4089" s="1"/>
      <c r="P4089" s="6"/>
      <c r="Q4089" s="6"/>
      <c r="R4089" s="6"/>
      <c r="T4089" s="6"/>
      <c r="U4089" s="6"/>
      <c r="V4089" s="6"/>
      <c r="W4089" s="6"/>
      <c r="X4089" s="6"/>
      <c r="Y4089" s="6"/>
      <c r="Z4089"/>
    </row>
    <row r="4090" spans="1:26">
      <c r="A4090" s="1"/>
      <c r="P4090" s="6"/>
      <c r="Q4090" s="6"/>
      <c r="R4090" s="6"/>
      <c r="T4090" s="6"/>
      <c r="U4090" s="6"/>
      <c r="V4090" s="6"/>
      <c r="W4090" s="6"/>
      <c r="X4090" s="6"/>
      <c r="Y4090" s="6"/>
      <c r="Z4090"/>
    </row>
    <row r="4091" spans="1:26">
      <c r="A4091" s="1"/>
      <c r="P4091" s="6"/>
      <c r="Q4091" s="6"/>
      <c r="R4091" s="6"/>
      <c r="T4091" s="6"/>
      <c r="U4091" s="6"/>
      <c r="V4091" s="6"/>
      <c r="W4091" s="6"/>
      <c r="X4091" s="6"/>
      <c r="Y4091" s="6"/>
      <c r="Z4091"/>
    </row>
    <row r="4092" spans="1:26">
      <c r="A4092" s="1"/>
      <c r="P4092" s="6"/>
      <c r="Q4092" s="6"/>
      <c r="R4092" s="6"/>
      <c r="T4092" s="6"/>
      <c r="U4092" s="6"/>
      <c r="V4092" s="6"/>
      <c r="W4092" s="6"/>
      <c r="X4092" s="6"/>
      <c r="Y4092" s="6"/>
      <c r="Z4092"/>
    </row>
    <row r="4093" spans="1:26">
      <c r="A4093" s="1"/>
      <c r="P4093" s="6"/>
      <c r="Q4093" s="6"/>
      <c r="R4093" s="6"/>
      <c r="T4093" s="6"/>
      <c r="U4093" s="6"/>
      <c r="V4093" s="6"/>
      <c r="W4093" s="6"/>
      <c r="X4093" s="6"/>
      <c r="Y4093" s="6"/>
      <c r="Z4093"/>
    </row>
    <row r="4094" spans="1:26">
      <c r="A4094" s="1"/>
      <c r="P4094" s="6"/>
      <c r="Q4094" s="6"/>
      <c r="R4094" s="6"/>
      <c r="T4094" s="6"/>
      <c r="U4094" s="6"/>
      <c r="V4094" s="6"/>
      <c r="W4094" s="6"/>
      <c r="X4094" s="6"/>
      <c r="Y4094" s="6"/>
      <c r="Z4094"/>
    </row>
    <row r="4095" spans="1:26">
      <c r="A4095" s="1"/>
      <c r="P4095" s="6"/>
      <c r="Q4095" s="6"/>
      <c r="R4095" s="6"/>
      <c r="T4095" s="6"/>
      <c r="U4095" s="6"/>
      <c r="V4095" s="6"/>
      <c r="W4095" s="6"/>
      <c r="X4095" s="6"/>
      <c r="Y4095" s="6"/>
      <c r="Z4095"/>
    </row>
    <row r="4096" spans="1:26">
      <c r="A4096" s="1"/>
      <c r="P4096" s="6"/>
      <c r="Q4096" s="6"/>
      <c r="R4096" s="6"/>
      <c r="T4096" s="6"/>
      <c r="U4096" s="6"/>
      <c r="V4096" s="6"/>
      <c r="W4096" s="6"/>
      <c r="X4096" s="6"/>
      <c r="Y4096" s="6"/>
      <c r="Z4096"/>
    </row>
    <row r="4097" spans="1:26">
      <c r="A4097" s="1"/>
      <c r="P4097" s="6"/>
      <c r="Q4097" s="6"/>
      <c r="R4097" s="6"/>
      <c r="T4097" s="6"/>
      <c r="U4097" s="6"/>
      <c r="V4097" s="6"/>
      <c r="W4097" s="6"/>
      <c r="X4097" s="6"/>
      <c r="Y4097" s="6"/>
      <c r="Z4097"/>
    </row>
    <row r="4098" spans="1:26">
      <c r="A4098" s="1"/>
      <c r="P4098" s="6"/>
      <c r="Q4098" s="6"/>
      <c r="R4098" s="6"/>
      <c r="T4098" s="6"/>
      <c r="U4098" s="6"/>
      <c r="V4098" s="6"/>
      <c r="W4098" s="6"/>
      <c r="X4098" s="6"/>
      <c r="Y4098" s="6"/>
      <c r="Z4098"/>
    </row>
    <row r="4099" spans="1:26">
      <c r="A4099" s="1"/>
      <c r="P4099" s="6"/>
      <c r="Q4099" s="6"/>
      <c r="R4099" s="6"/>
      <c r="T4099" s="6"/>
      <c r="U4099" s="6"/>
      <c r="V4099" s="6"/>
      <c r="W4099" s="6"/>
      <c r="X4099" s="6"/>
      <c r="Y4099" s="6"/>
      <c r="Z4099"/>
    </row>
    <row r="4100" spans="1:26">
      <c r="A4100" s="1"/>
      <c r="P4100" s="6"/>
      <c r="Q4100" s="6"/>
      <c r="R4100" s="6"/>
      <c r="T4100" s="6"/>
      <c r="U4100" s="6"/>
      <c r="V4100" s="6"/>
      <c r="W4100" s="6"/>
      <c r="X4100" s="6"/>
      <c r="Y4100" s="6"/>
      <c r="Z4100"/>
    </row>
    <row r="4101" spans="1:26">
      <c r="A4101" s="1"/>
      <c r="P4101" s="6"/>
      <c r="Q4101" s="6"/>
      <c r="R4101" s="6"/>
      <c r="T4101" s="6"/>
      <c r="U4101" s="6"/>
      <c r="V4101" s="6"/>
      <c r="W4101" s="6"/>
      <c r="X4101" s="6"/>
      <c r="Y4101" s="6"/>
      <c r="Z4101"/>
    </row>
    <row r="4102" spans="1:26">
      <c r="A4102" s="1"/>
      <c r="P4102" s="6"/>
      <c r="Q4102" s="6"/>
      <c r="R4102" s="6"/>
      <c r="T4102" s="6"/>
      <c r="U4102" s="6"/>
      <c r="V4102" s="6"/>
      <c r="W4102" s="6"/>
      <c r="X4102" s="6"/>
      <c r="Y4102" s="6"/>
      <c r="Z4102"/>
    </row>
    <row r="4103" spans="1:26">
      <c r="A4103" s="1"/>
      <c r="P4103" s="6"/>
      <c r="Q4103" s="6"/>
      <c r="R4103" s="6"/>
      <c r="T4103" s="6"/>
      <c r="U4103" s="6"/>
      <c r="V4103" s="6"/>
      <c r="W4103" s="6"/>
      <c r="X4103" s="6"/>
      <c r="Y4103" s="6"/>
      <c r="Z4103"/>
    </row>
    <row r="4104" spans="1:26">
      <c r="A4104" s="1"/>
      <c r="P4104" s="6"/>
      <c r="Q4104" s="6"/>
      <c r="R4104" s="6"/>
      <c r="T4104" s="6"/>
      <c r="U4104" s="6"/>
      <c r="V4104" s="6"/>
      <c r="W4104" s="6"/>
      <c r="X4104" s="6"/>
      <c r="Y4104" s="6"/>
      <c r="Z4104"/>
    </row>
    <row r="4105" spans="1:26">
      <c r="A4105" s="1"/>
      <c r="P4105" s="6"/>
      <c r="Q4105" s="6"/>
      <c r="R4105" s="6"/>
      <c r="T4105" s="6"/>
      <c r="U4105" s="6"/>
      <c r="V4105" s="6"/>
      <c r="W4105" s="6"/>
      <c r="X4105" s="6"/>
      <c r="Y4105" s="6"/>
      <c r="Z4105"/>
    </row>
    <row r="4106" spans="1:26">
      <c r="A4106" s="1"/>
      <c r="P4106" s="6"/>
      <c r="Q4106" s="6"/>
      <c r="R4106" s="6"/>
      <c r="T4106" s="6"/>
      <c r="U4106" s="6"/>
      <c r="V4106" s="6"/>
      <c r="W4106" s="6"/>
      <c r="X4106" s="6"/>
      <c r="Y4106" s="6"/>
      <c r="Z4106"/>
    </row>
    <row r="4107" spans="1:26">
      <c r="A4107" s="1"/>
      <c r="P4107" s="6"/>
      <c r="Q4107" s="6"/>
      <c r="R4107" s="6"/>
      <c r="T4107" s="6"/>
      <c r="U4107" s="6"/>
      <c r="V4107" s="6"/>
      <c r="W4107" s="6"/>
      <c r="X4107" s="6"/>
      <c r="Y4107" s="6"/>
      <c r="Z4107"/>
    </row>
    <row r="4108" spans="1:26">
      <c r="A4108" s="1"/>
      <c r="P4108" s="6"/>
      <c r="Q4108" s="6"/>
      <c r="R4108" s="6"/>
      <c r="T4108" s="6"/>
      <c r="U4108" s="6"/>
      <c r="V4108" s="6"/>
      <c r="W4108" s="6"/>
      <c r="X4108" s="6"/>
      <c r="Y4108" s="6"/>
      <c r="Z4108"/>
    </row>
    <row r="4109" spans="1:26">
      <c r="A4109" s="1"/>
      <c r="P4109" s="6"/>
      <c r="Q4109" s="6"/>
      <c r="R4109" s="6"/>
      <c r="T4109" s="6"/>
      <c r="U4109" s="6"/>
      <c r="V4109" s="6"/>
      <c r="W4109" s="6"/>
      <c r="X4109" s="6"/>
      <c r="Y4109" s="6"/>
      <c r="Z4109"/>
    </row>
    <row r="4110" spans="1:26">
      <c r="A4110" s="1"/>
      <c r="P4110" s="6"/>
      <c r="Q4110" s="6"/>
      <c r="R4110" s="6"/>
      <c r="T4110" s="6"/>
      <c r="U4110" s="6"/>
      <c r="V4110" s="6"/>
      <c r="W4110" s="6"/>
      <c r="X4110" s="6"/>
      <c r="Y4110" s="6"/>
      <c r="Z4110"/>
    </row>
    <row r="4111" spans="1:26">
      <c r="A4111" s="1"/>
      <c r="P4111" s="6"/>
      <c r="Q4111" s="6"/>
      <c r="R4111" s="6"/>
      <c r="T4111" s="6"/>
      <c r="U4111" s="6"/>
      <c r="V4111" s="6"/>
      <c r="W4111" s="6"/>
      <c r="X4111" s="6"/>
      <c r="Y4111" s="6"/>
      <c r="Z4111"/>
    </row>
    <row r="4112" spans="1:26">
      <c r="A4112" s="1"/>
      <c r="P4112" s="6"/>
      <c r="Q4112" s="6"/>
      <c r="R4112" s="6"/>
      <c r="T4112" s="6"/>
      <c r="U4112" s="6"/>
      <c r="V4112" s="6"/>
      <c r="W4112" s="6"/>
      <c r="X4112" s="6"/>
      <c r="Y4112" s="6"/>
      <c r="Z4112"/>
    </row>
    <row r="4113" spans="1:26">
      <c r="A4113" s="1"/>
      <c r="P4113" s="6"/>
      <c r="Q4113" s="6"/>
      <c r="R4113" s="6"/>
      <c r="T4113" s="6"/>
      <c r="U4113" s="6"/>
      <c r="V4113" s="6"/>
      <c r="W4113" s="6"/>
      <c r="X4113" s="6"/>
      <c r="Y4113" s="6"/>
      <c r="Z4113"/>
    </row>
    <row r="4114" spans="1:26">
      <c r="A4114" s="1"/>
      <c r="P4114" s="6"/>
      <c r="Q4114" s="6"/>
      <c r="R4114" s="6"/>
      <c r="T4114" s="6"/>
      <c r="U4114" s="6"/>
      <c r="V4114" s="6"/>
      <c r="W4114" s="6"/>
      <c r="X4114" s="6"/>
      <c r="Y4114" s="6"/>
      <c r="Z4114"/>
    </row>
    <row r="4115" spans="1:26">
      <c r="A4115" s="1"/>
      <c r="P4115" s="6"/>
      <c r="Q4115" s="6"/>
      <c r="R4115" s="6"/>
      <c r="T4115" s="6"/>
      <c r="U4115" s="6"/>
      <c r="V4115" s="6"/>
      <c r="W4115" s="6"/>
      <c r="X4115" s="6"/>
      <c r="Y4115" s="6"/>
      <c r="Z4115"/>
    </row>
    <row r="4116" spans="1:26">
      <c r="A4116" s="1"/>
      <c r="P4116" s="6"/>
      <c r="Q4116" s="6"/>
      <c r="R4116" s="6"/>
      <c r="T4116" s="6"/>
      <c r="U4116" s="6"/>
      <c r="V4116" s="6"/>
      <c r="W4116" s="6"/>
      <c r="X4116" s="6"/>
      <c r="Y4116" s="6"/>
      <c r="Z4116"/>
    </row>
    <row r="4117" spans="1:26">
      <c r="A4117" s="1"/>
      <c r="P4117" s="6"/>
      <c r="Q4117" s="6"/>
      <c r="R4117" s="6"/>
      <c r="T4117" s="6"/>
      <c r="U4117" s="6"/>
      <c r="V4117" s="6"/>
      <c r="W4117" s="6"/>
      <c r="X4117" s="6"/>
      <c r="Y4117" s="6"/>
      <c r="Z4117"/>
    </row>
    <row r="4118" spans="1:26">
      <c r="A4118" s="1"/>
      <c r="P4118" s="6"/>
      <c r="Q4118" s="6"/>
      <c r="R4118" s="6"/>
      <c r="T4118" s="6"/>
      <c r="U4118" s="6"/>
      <c r="V4118" s="6"/>
      <c r="W4118" s="6"/>
      <c r="X4118" s="6"/>
      <c r="Y4118" s="6"/>
      <c r="Z4118"/>
    </row>
    <row r="4119" spans="1:26">
      <c r="A4119" s="1"/>
      <c r="P4119" s="6"/>
      <c r="Q4119" s="6"/>
      <c r="R4119" s="6"/>
      <c r="T4119" s="6"/>
      <c r="U4119" s="6"/>
      <c r="V4119" s="6"/>
      <c r="W4119" s="6"/>
      <c r="X4119" s="6"/>
      <c r="Y4119" s="6"/>
      <c r="Z4119"/>
    </row>
    <row r="4120" spans="1:26">
      <c r="A4120" s="1"/>
      <c r="P4120" s="6"/>
      <c r="Q4120" s="6"/>
      <c r="R4120" s="6"/>
      <c r="T4120" s="6"/>
      <c r="U4120" s="6"/>
      <c r="V4120" s="6"/>
      <c r="W4120" s="6"/>
      <c r="X4120" s="6"/>
      <c r="Y4120" s="6"/>
      <c r="Z4120"/>
    </row>
    <row r="4121" spans="1:26">
      <c r="A4121" s="1"/>
      <c r="P4121" s="6"/>
      <c r="Q4121" s="6"/>
      <c r="R4121" s="6"/>
      <c r="T4121" s="6"/>
      <c r="U4121" s="6"/>
      <c r="V4121" s="6"/>
      <c r="W4121" s="6"/>
      <c r="X4121" s="6"/>
      <c r="Y4121" s="6"/>
      <c r="Z4121"/>
    </row>
    <row r="4122" spans="1:26">
      <c r="A4122" s="1"/>
      <c r="P4122" s="6"/>
      <c r="Q4122" s="6"/>
      <c r="R4122" s="6"/>
      <c r="T4122" s="6"/>
      <c r="U4122" s="6"/>
      <c r="V4122" s="6"/>
      <c r="W4122" s="6"/>
      <c r="X4122" s="6"/>
      <c r="Y4122" s="6"/>
      <c r="Z4122"/>
    </row>
    <row r="4123" spans="1:26">
      <c r="A4123" s="1"/>
      <c r="P4123" s="6"/>
      <c r="Q4123" s="6"/>
      <c r="R4123" s="6"/>
      <c r="T4123" s="6"/>
      <c r="U4123" s="6"/>
      <c r="V4123" s="6"/>
      <c r="W4123" s="6"/>
      <c r="X4123" s="6"/>
      <c r="Y4123" s="6"/>
      <c r="Z4123"/>
    </row>
    <row r="4124" spans="1:26">
      <c r="A4124" s="1"/>
      <c r="P4124" s="6"/>
      <c r="Q4124" s="6"/>
      <c r="R4124" s="6"/>
      <c r="T4124" s="6"/>
      <c r="U4124" s="6"/>
      <c r="V4124" s="6"/>
      <c r="W4124" s="6"/>
      <c r="X4124" s="6"/>
      <c r="Y4124" s="6"/>
      <c r="Z4124"/>
    </row>
    <row r="4125" spans="1:26">
      <c r="A4125" s="1"/>
      <c r="P4125" s="6"/>
      <c r="Q4125" s="6"/>
      <c r="R4125" s="6"/>
      <c r="T4125" s="6"/>
      <c r="U4125" s="6"/>
      <c r="V4125" s="6"/>
      <c r="W4125" s="6"/>
      <c r="X4125" s="6"/>
      <c r="Y4125" s="6"/>
      <c r="Z4125"/>
    </row>
    <row r="4126" spans="1:26">
      <c r="A4126" s="1"/>
      <c r="P4126" s="6"/>
      <c r="Q4126" s="6"/>
      <c r="R4126" s="6"/>
      <c r="T4126" s="6"/>
      <c r="U4126" s="6"/>
      <c r="V4126" s="6"/>
      <c r="W4126" s="6"/>
      <c r="X4126" s="6"/>
      <c r="Y4126" s="6"/>
      <c r="Z4126"/>
    </row>
    <row r="4127" spans="1:26">
      <c r="A4127" s="1"/>
      <c r="P4127" s="6"/>
      <c r="Q4127" s="6"/>
      <c r="R4127" s="6"/>
      <c r="T4127" s="6"/>
      <c r="U4127" s="6"/>
      <c r="V4127" s="6"/>
      <c r="W4127" s="6"/>
      <c r="X4127" s="6"/>
      <c r="Y4127" s="6"/>
      <c r="Z4127"/>
    </row>
    <row r="4128" spans="1:26">
      <c r="A4128" s="1"/>
      <c r="P4128" s="6"/>
      <c r="Q4128" s="6"/>
      <c r="R4128" s="6"/>
      <c r="T4128" s="6"/>
      <c r="U4128" s="6"/>
      <c r="V4128" s="6"/>
      <c r="W4128" s="6"/>
      <c r="X4128" s="6"/>
      <c r="Y4128" s="6"/>
      <c r="Z4128"/>
    </row>
    <row r="4129" spans="1:26">
      <c r="A4129" s="1"/>
      <c r="P4129" s="6"/>
      <c r="Q4129" s="6"/>
      <c r="R4129" s="6"/>
      <c r="T4129" s="6"/>
      <c r="U4129" s="6"/>
      <c r="V4129" s="6"/>
      <c r="W4129" s="6"/>
      <c r="X4129" s="6"/>
      <c r="Y4129" s="6"/>
      <c r="Z4129"/>
    </row>
    <row r="4130" spans="1:26">
      <c r="A4130" s="1"/>
      <c r="P4130" s="6"/>
      <c r="Q4130" s="6"/>
      <c r="R4130" s="6"/>
      <c r="T4130" s="6"/>
      <c r="U4130" s="6"/>
      <c r="V4130" s="6"/>
      <c r="W4130" s="6"/>
      <c r="X4130" s="6"/>
      <c r="Y4130" s="6"/>
      <c r="Z4130"/>
    </row>
    <row r="4131" spans="1:26">
      <c r="A4131" s="1"/>
      <c r="P4131" s="6"/>
      <c r="Q4131" s="6"/>
      <c r="R4131" s="6"/>
      <c r="T4131" s="6"/>
      <c r="U4131" s="6"/>
      <c r="V4131" s="6"/>
      <c r="W4131" s="6"/>
      <c r="X4131" s="6"/>
      <c r="Y4131" s="6"/>
      <c r="Z4131"/>
    </row>
    <row r="4132" spans="1:26">
      <c r="A4132" s="1"/>
      <c r="P4132" s="6"/>
      <c r="Q4132" s="6"/>
      <c r="R4132" s="6"/>
      <c r="T4132" s="6"/>
      <c r="U4132" s="6"/>
      <c r="V4132" s="6"/>
      <c r="W4132" s="6"/>
      <c r="X4132" s="6"/>
      <c r="Y4132" s="6"/>
      <c r="Z4132"/>
    </row>
    <row r="4133" spans="1:26">
      <c r="A4133" s="1"/>
      <c r="P4133" s="6"/>
      <c r="Q4133" s="6"/>
      <c r="R4133" s="6"/>
      <c r="T4133" s="6"/>
      <c r="U4133" s="6"/>
      <c r="V4133" s="6"/>
      <c r="W4133" s="6"/>
      <c r="X4133" s="6"/>
      <c r="Y4133" s="6"/>
      <c r="Z4133"/>
    </row>
    <row r="4134" spans="1:26">
      <c r="A4134" s="1"/>
      <c r="P4134" s="6"/>
      <c r="Q4134" s="6"/>
      <c r="R4134" s="6"/>
      <c r="T4134" s="6"/>
      <c r="U4134" s="6"/>
      <c r="V4134" s="6"/>
      <c r="W4134" s="6"/>
      <c r="X4134" s="6"/>
      <c r="Y4134" s="6"/>
      <c r="Z4134"/>
    </row>
    <row r="4135" spans="1:26">
      <c r="A4135" s="1"/>
      <c r="P4135" s="6"/>
      <c r="Q4135" s="6"/>
      <c r="R4135" s="6"/>
      <c r="T4135" s="6"/>
      <c r="U4135" s="6"/>
      <c r="V4135" s="6"/>
      <c r="W4135" s="6"/>
      <c r="X4135" s="6"/>
      <c r="Y4135" s="6"/>
      <c r="Z4135"/>
    </row>
    <row r="4136" spans="1:26">
      <c r="A4136" s="1"/>
      <c r="P4136" s="6"/>
      <c r="Q4136" s="6"/>
      <c r="R4136" s="6"/>
      <c r="T4136" s="6"/>
      <c r="U4136" s="6"/>
      <c r="V4136" s="6"/>
      <c r="W4136" s="6"/>
      <c r="X4136" s="6"/>
      <c r="Y4136" s="6"/>
      <c r="Z4136"/>
    </row>
    <row r="4137" spans="1:26">
      <c r="A4137" s="1"/>
      <c r="P4137" s="6"/>
      <c r="Q4137" s="6"/>
      <c r="R4137" s="6"/>
      <c r="T4137" s="6"/>
      <c r="U4137" s="6"/>
      <c r="V4137" s="6"/>
      <c r="W4137" s="6"/>
      <c r="X4137" s="6"/>
      <c r="Y4137" s="6"/>
      <c r="Z4137"/>
    </row>
    <row r="4138" spans="1:26">
      <c r="A4138" s="1"/>
      <c r="P4138" s="6"/>
      <c r="Q4138" s="6"/>
      <c r="R4138" s="6"/>
      <c r="T4138" s="6"/>
      <c r="U4138" s="6"/>
      <c r="V4138" s="6"/>
      <c r="W4138" s="6"/>
      <c r="X4138" s="6"/>
      <c r="Y4138" s="6"/>
      <c r="Z4138"/>
    </row>
    <row r="4139" spans="1:26">
      <c r="A4139" s="1"/>
      <c r="P4139" s="6"/>
      <c r="Q4139" s="6"/>
      <c r="R4139" s="6"/>
      <c r="T4139" s="6"/>
      <c r="U4139" s="6"/>
      <c r="V4139" s="6"/>
      <c r="W4139" s="6"/>
      <c r="X4139" s="6"/>
      <c r="Y4139" s="6"/>
      <c r="Z4139"/>
    </row>
    <row r="4140" spans="1:26">
      <c r="A4140" s="1"/>
      <c r="P4140" s="6"/>
      <c r="Q4140" s="6"/>
      <c r="R4140" s="6"/>
      <c r="T4140" s="6"/>
      <c r="U4140" s="6"/>
      <c r="V4140" s="6"/>
      <c r="W4140" s="6"/>
      <c r="X4140" s="6"/>
      <c r="Y4140" s="6"/>
      <c r="Z4140"/>
    </row>
    <row r="4141" spans="1:26">
      <c r="A4141" s="1"/>
      <c r="P4141" s="6"/>
      <c r="Q4141" s="6"/>
      <c r="R4141" s="6"/>
      <c r="T4141" s="6"/>
      <c r="U4141" s="6"/>
      <c r="V4141" s="6"/>
      <c r="W4141" s="6"/>
      <c r="X4141" s="6"/>
      <c r="Y4141" s="6"/>
      <c r="Z4141"/>
    </row>
    <row r="4142" spans="1:26">
      <c r="A4142" s="1"/>
      <c r="P4142" s="6"/>
      <c r="Q4142" s="6"/>
      <c r="R4142" s="6"/>
      <c r="T4142" s="6"/>
      <c r="U4142" s="6"/>
      <c r="V4142" s="6"/>
      <c r="W4142" s="6"/>
      <c r="X4142" s="6"/>
      <c r="Y4142" s="6"/>
      <c r="Z4142"/>
    </row>
    <row r="4143" spans="1:26">
      <c r="A4143" s="1"/>
      <c r="P4143" s="6"/>
      <c r="Q4143" s="6"/>
      <c r="R4143" s="6"/>
      <c r="T4143" s="6"/>
      <c r="U4143" s="6"/>
      <c r="V4143" s="6"/>
      <c r="W4143" s="6"/>
      <c r="X4143" s="6"/>
      <c r="Y4143" s="6"/>
      <c r="Z4143"/>
    </row>
    <row r="4144" spans="1:26">
      <c r="A4144" s="1"/>
      <c r="P4144" s="6"/>
      <c r="Q4144" s="6"/>
      <c r="R4144" s="6"/>
      <c r="T4144" s="6"/>
      <c r="U4144" s="6"/>
      <c r="V4144" s="6"/>
      <c r="W4144" s="6"/>
      <c r="X4144" s="6"/>
      <c r="Y4144" s="6"/>
      <c r="Z4144"/>
    </row>
    <row r="4145" spans="1:26">
      <c r="A4145" s="1"/>
      <c r="P4145" s="6"/>
      <c r="Q4145" s="6"/>
      <c r="R4145" s="6"/>
      <c r="T4145" s="6"/>
      <c r="U4145" s="6"/>
      <c r="V4145" s="6"/>
      <c r="W4145" s="6"/>
      <c r="X4145" s="6"/>
      <c r="Y4145" s="6"/>
      <c r="Z4145"/>
    </row>
    <row r="4146" spans="1:26">
      <c r="A4146" s="1"/>
      <c r="P4146" s="6"/>
      <c r="Q4146" s="6"/>
      <c r="R4146" s="6"/>
      <c r="T4146" s="6"/>
      <c r="U4146" s="6"/>
      <c r="V4146" s="6"/>
      <c r="W4146" s="6"/>
      <c r="X4146" s="6"/>
      <c r="Y4146" s="6"/>
      <c r="Z4146"/>
    </row>
    <row r="4147" spans="1:26">
      <c r="A4147" s="1"/>
      <c r="P4147" s="6"/>
      <c r="Q4147" s="6"/>
      <c r="R4147" s="6"/>
      <c r="T4147" s="6"/>
      <c r="U4147" s="6"/>
      <c r="V4147" s="6"/>
      <c r="W4147" s="6"/>
      <c r="X4147" s="6"/>
      <c r="Y4147" s="6"/>
      <c r="Z4147"/>
    </row>
    <row r="4148" spans="1:26">
      <c r="A4148" s="1"/>
      <c r="P4148" s="6"/>
      <c r="Q4148" s="6"/>
      <c r="R4148" s="6"/>
      <c r="T4148" s="6"/>
      <c r="U4148" s="6"/>
      <c r="V4148" s="6"/>
      <c r="W4148" s="6"/>
      <c r="X4148" s="6"/>
      <c r="Y4148" s="6"/>
      <c r="Z4148"/>
    </row>
    <row r="4149" spans="1:26">
      <c r="A4149" s="1"/>
      <c r="P4149" s="6"/>
      <c r="Q4149" s="6"/>
      <c r="R4149" s="6"/>
      <c r="T4149" s="6"/>
      <c r="U4149" s="6"/>
      <c r="V4149" s="6"/>
      <c r="W4149" s="6"/>
      <c r="X4149" s="6"/>
      <c r="Y4149" s="6"/>
      <c r="Z4149"/>
    </row>
    <row r="4150" spans="1:26">
      <c r="A4150" s="1"/>
      <c r="P4150" s="6"/>
      <c r="Q4150" s="6"/>
      <c r="R4150" s="6"/>
      <c r="T4150" s="6"/>
      <c r="U4150" s="6"/>
      <c r="V4150" s="6"/>
      <c r="W4150" s="6"/>
      <c r="X4150" s="6"/>
      <c r="Y4150" s="6"/>
      <c r="Z4150"/>
    </row>
    <row r="4151" spans="1:26">
      <c r="A4151" s="1"/>
      <c r="P4151" s="6"/>
      <c r="Q4151" s="6"/>
      <c r="R4151" s="6"/>
      <c r="T4151" s="6"/>
      <c r="U4151" s="6"/>
      <c r="V4151" s="6"/>
      <c r="W4151" s="6"/>
      <c r="X4151" s="6"/>
      <c r="Y4151" s="6"/>
      <c r="Z4151"/>
    </row>
    <row r="4152" spans="1:26">
      <c r="A4152" s="1"/>
      <c r="P4152" s="6"/>
      <c r="Q4152" s="6"/>
      <c r="R4152" s="6"/>
      <c r="T4152" s="6"/>
      <c r="U4152" s="6"/>
      <c r="V4152" s="6"/>
      <c r="W4152" s="6"/>
      <c r="X4152" s="6"/>
      <c r="Y4152" s="6"/>
      <c r="Z4152"/>
    </row>
    <row r="4153" spans="1:26">
      <c r="A4153" s="1"/>
      <c r="P4153" s="6"/>
      <c r="Q4153" s="6"/>
      <c r="R4153" s="6"/>
      <c r="T4153" s="6"/>
      <c r="U4153" s="6"/>
      <c r="V4153" s="6"/>
      <c r="W4153" s="6"/>
      <c r="X4153" s="6"/>
      <c r="Y4153" s="6"/>
      <c r="Z4153"/>
    </row>
    <row r="4154" spans="1:26">
      <c r="A4154" s="1"/>
      <c r="P4154" s="6"/>
      <c r="Q4154" s="6"/>
      <c r="R4154" s="6"/>
      <c r="T4154" s="6"/>
      <c r="U4154" s="6"/>
      <c r="V4154" s="6"/>
      <c r="W4154" s="6"/>
      <c r="X4154" s="6"/>
      <c r="Y4154" s="6"/>
      <c r="Z4154"/>
    </row>
    <row r="4155" spans="1:26">
      <c r="A4155" s="1"/>
      <c r="P4155" s="6"/>
      <c r="Q4155" s="6"/>
      <c r="R4155" s="6"/>
      <c r="T4155" s="6"/>
      <c r="U4155" s="6"/>
      <c r="V4155" s="6"/>
      <c r="W4155" s="6"/>
      <c r="X4155" s="6"/>
      <c r="Y4155" s="6"/>
      <c r="Z4155"/>
    </row>
    <row r="4156" spans="1:26">
      <c r="A4156" s="1"/>
      <c r="P4156" s="6"/>
      <c r="Q4156" s="6"/>
      <c r="R4156" s="6"/>
      <c r="T4156" s="6"/>
      <c r="U4156" s="6"/>
      <c r="V4156" s="6"/>
      <c r="W4156" s="6"/>
      <c r="X4156" s="6"/>
      <c r="Y4156" s="6"/>
      <c r="Z4156"/>
    </row>
    <row r="4157" spans="1:26">
      <c r="A4157" s="1"/>
      <c r="P4157" s="6"/>
      <c r="Q4157" s="6"/>
      <c r="R4157" s="6"/>
      <c r="T4157" s="6"/>
      <c r="U4157" s="6"/>
      <c r="V4157" s="6"/>
      <c r="W4157" s="6"/>
      <c r="X4157" s="6"/>
      <c r="Y4157" s="6"/>
      <c r="Z4157"/>
    </row>
    <row r="4158" spans="1:26">
      <c r="A4158" s="1"/>
      <c r="P4158" s="6"/>
      <c r="Q4158" s="6"/>
      <c r="R4158" s="6"/>
      <c r="T4158" s="6"/>
      <c r="U4158" s="6"/>
      <c r="V4158" s="6"/>
      <c r="W4158" s="6"/>
      <c r="X4158" s="6"/>
      <c r="Y4158" s="6"/>
      <c r="Z4158"/>
    </row>
    <row r="4159" spans="1:26">
      <c r="A4159" s="1"/>
      <c r="P4159" s="6"/>
      <c r="Q4159" s="6"/>
      <c r="R4159" s="6"/>
      <c r="T4159" s="6"/>
      <c r="U4159" s="6"/>
      <c r="V4159" s="6"/>
      <c r="W4159" s="6"/>
      <c r="X4159" s="6"/>
      <c r="Y4159" s="6"/>
      <c r="Z4159"/>
    </row>
    <row r="4160" spans="1:26">
      <c r="A4160" s="1"/>
      <c r="P4160" s="6"/>
      <c r="Q4160" s="6"/>
      <c r="R4160" s="6"/>
      <c r="T4160" s="6"/>
      <c r="U4160" s="6"/>
      <c r="V4160" s="6"/>
      <c r="W4160" s="6"/>
      <c r="X4160" s="6"/>
      <c r="Y4160" s="6"/>
      <c r="Z4160"/>
    </row>
    <row r="4161" spans="1:26">
      <c r="A4161" s="1"/>
      <c r="P4161" s="6"/>
      <c r="Q4161" s="6"/>
      <c r="R4161" s="6"/>
      <c r="T4161" s="6"/>
      <c r="U4161" s="6"/>
      <c r="V4161" s="6"/>
      <c r="W4161" s="6"/>
      <c r="X4161" s="6"/>
      <c r="Y4161" s="6"/>
      <c r="Z4161"/>
    </row>
    <row r="4162" spans="1:26">
      <c r="A4162" s="1"/>
      <c r="P4162" s="6"/>
      <c r="Q4162" s="6"/>
      <c r="R4162" s="6"/>
      <c r="T4162" s="6"/>
      <c r="U4162" s="6"/>
      <c r="V4162" s="6"/>
      <c r="W4162" s="6"/>
      <c r="X4162" s="6"/>
      <c r="Y4162" s="6"/>
      <c r="Z4162"/>
    </row>
    <row r="4163" spans="1:26">
      <c r="A4163" s="1"/>
      <c r="P4163" s="6"/>
      <c r="Q4163" s="6"/>
      <c r="R4163" s="6"/>
      <c r="T4163" s="6"/>
      <c r="U4163" s="6"/>
      <c r="V4163" s="6"/>
      <c r="W4163" s="6"/>
      <c r="X4163" s="6"/>
      <c r="Y4163" s="6"/>
      <c r="Z4163"/>
    </row>
    <row r="4164" spans="1:26">
      <c r="A4164" s="1"/>
      <c r="P4164" s="6"/>
      <c r="Q4164" s="6"/>
      <c r="R4164" s="6"/>
      <c r="T4164" s="6"/>
      <c r="U4164" s="6"/>
      <c r="V4164" s="6"/>
      <c r="W4164" s="6"/>
      <c r="X4164" s="6"/>
      <c r="Y4164" s="6"/>
      <c r="Z4164"/>
    </row>
    <row r="4165" spans="1:26">
      <c r="A4165" s="1"/>
      <c r="P4165" s="6"/>
      <c r="Q4165" s="6"/>
      <c r="R4165" s="6"/>
      <c r="T4165" s="6"/>
      <c r="U4165" s="6"/>
      <c r="V4165" s="6"/>
      <c r="W4165" s="6"/>
      <c r="X4165" s="6"/>
      <c r="Y4165" s="6"/>
      <c r="Z4165"/>
    </row>
    <row r="4166" spans="1:26">
      <c r="A4166" s="1"/>
      <c r="P4166" s="6"/>
      <c r="Q4166" s="6"/>
      <c r="R4166" s="6"/>
      <c r="T4166" s="6"/>
      <c r="U4166" s="6"/>
      <c r="V4166" s="6"/>
      <c r="W4166" s="6"/>
      <c r="X4166" s="6"/>
      <c r="Y4166" s="6"/>
      <c r="Z4166"/>
    </row>
    <row r="4167" spans="1:26">
      <c r="A4167" s="1"/>
      <c r="P4167" s="6"/>
      <c r="Q4167" s="6"/>
      <c r="R4167" s="6"/>
      <c r="T4167" s="6"/>
      <c r="U4167" s="6"/>
      <c r="V4167" s="6"/>
      <c r="W4167" s="6"/>
      <c r="X4167" s="6"/>
      <c r="Y4167" s="6"/>
      <c r="Z4167"/>
    </row>
    <row r="4168" spans="1:26">
      <c r="A4168" s="1"/>
      <c r="P4168" s="6"/>
      <c r="Q4168" s="6"/>
      <c r="R4168" s="6"/>
      <c r="T4168" s="6"/>
      <c r="U4168" s="6"/>
      <c r="V4168" s="6"/>
      <c r="W4168" s="6"/>
      <c r="X4168" s="6"/>
      <c r="Y4168" s="6"/>
      <c r="Z4168"/>
    </row>
    <row r="4169" spans="1:26">
      <c r="A4169" s="1"/>
      <c r="P4169" s="6"/>
      <c r="Q4169" s="6"/>
      <c r="R4169" s="6"/>
      <c r="T4169" s="6"/>
      <c r="U4169" s="6"/>
      <c r="V4169" s="6"/>
      <c r="W4169" s="6"/>
      <c r="X4169" s="6"/>
      <c r="Y4169" s="6"/>
      <c r="Z4169"/>
    </row>
    <row r="4170" spans="1:26">
      <c r="A4170" s="1"/>
      <c r="P4170" s="6"/>
      <c r="Q4170" s="6"/>
      <c r="R4170" s="6"/>
      <c r="T4170" s="6"/>
      <c r="U4170" s="6"/>
      <c r="V4170" s="6"/>
      <c r="W4170" s="6"/>
      <c r="X4170" s="6"/>
      <c r="Y4170" s="6"/>
      <c r="Z4170"/>
    </row>
    <row r="4171" spans="1:26">
      <c r="A4171" s="1"/>
      <c r="P4171" s="6"/>
      <c r="Q4171" s="6"/>
      <c r="R4171" s="6"/>
      <c r="T4171" s="6"/>
      <c r="U4171" s="6"/>
      <c r="V4171" s="6"/>
      <c r="W4171" s="6"/>
      <c r="X4171" s="6"/>
      <c r="Y4171" s="6"/>
      <c r="Z4171"/>
    </row>
    <row r="4172" spans="1:26">
      <c r="A4172" s="1"/>
      <c r="P4172" s="6"/>
      <c r="Q4172" s="6"/>
      <c r="R4172" s="6"/>
      <c r="T4172" s="6"/>
      <c r="U4172" s="6"/>
      <c r="V4172" s="6"/>
      <c r="W4172" s="6"/>
      <c r="X4172" s="6"/>
      <c r="Y4172" s="6"/>
      <c r="Z4172"/>
    </row>
    <row r="4173" spans="1:26">
      <c r="A4173" s="1"/>
      <c r="P4173" s="6"/>
      <c r="Q4173" s="6"/>
      <c r="R4173" s="6"/>
      <c r="T4173" s="6"/>
      <c r="U4173" s="6"/>
      <c r="V4173" s="6"/>
      <c r="W4173" s="6"/>
      <c r="X4173" s="6"/>
      <c r="Y4173" s="6"/>
      <c r="Z4173"/>
    </row>
    <row r="4174" spans="1:26">
      <c r="A4174" s="1"/>
      <c r="P4174" s="6"/>
      <c r="Q4174" s="6"/>
      <c r="R4174" s="6"/>
      <c r="T4174" s="6"/>
      <c r="U4174" s="6"/>
      <c r="V4174" s="6"/>
      <c r="W4174" s="6"/>
      <c r="X4174" s="6"/>
      <c r="Y4174" s="6"/>
      <c r="Z4174"/>
    </row>
    <row r="4175" spans="1:26">
      <c r="A4175" s="1"/>
      <c r="P4175" s="6"/>
      <c r="Q4175" s="6"/>
      <c r="R4175" s="6"/>
      <c r="T4175" s="6"/>
      <c r="U4175" s="6"/>
      <c r="V4175" s="6"/>
      <c r="W4175" s="6"/>
      <c r="X4175" s="6"/>
      <c r="Y4175" s="6"/>
      <c r="Z4175"/>
    </row>
    <row r="4176" spans="1:26">
      <c r="A4176" s="1"/>
      <c r="P4176" s="6"/>
      <c r="Q4176" s="6"/>
      <c r="R4176" s="6"/>
      <c r="T4176" s="6"/>
      <c r="U4176" s="6"/>
      <c r="V4176" s="6"/>
      <c r="W4176" s="6"/>
      <c r="X4176" s="6"/>
      <c r="Y4176" s="6"/>
      <c r="Z4176"/>
    </row>
    <row r="4177" spans="1:26">
      <c r="A4177" s="1"/>
      <c r="P4177" s="6"/>
      <c r="Q4177" s="6"/>
      <c r="R4177" s="6"/>
      <c r="T4177" s="6"/>
      <c r="U4177" s="6"/>
      <c r="V4177" s="6"/>
      <c r="W4177" s="6"/>
      <c r="X4177" s="6"/>
      <c r="Y4177" s="6"/>
      <c r="Z4177"/>
    </row>
    <row r="4178" spans="1:26">
      <c r="A4178" s="1"/>
      <c r="P4178" s="6"/>
      <c r="Q4178" s="6"/>
      <c r="R4178" s="6"/>
      <c r="T4178" s="6"/>
      <c r="U4178" s="6"/>
      <c r="V4178" s="6"/>
      <c r="W4178" s="6"/>
      <c r="X4178" s="6"/>
      <c r="Y4178" s="6"/>
      <c r="Z4178"/>
    </row>
    <row r="4179" spans="1:26">
      <c r="A4179" s="1"/>
      <c r="P4179" s="6"/>
      <c r="Q4179" s="6"/>
      <c r="R4179" s="6"/>
      <c r="T4179" s="6"/>
      <c r="U4179" s="6"/>
      <c r="V4179" s="6"/>
      <c r="W4179" s="6"/>
      <c r="X4179" s="6"/>
      <c r="Y4179" s="6"/>
      <c r="Z4179"/>
    </row>
    <row r="4180" spans="1:26">
      <c r="A4180" s="1"/>
      <c r="P4180" s="6"/>
      <c r="Q4180" s="6"/>
      <c r="R4180" s="6"/>
      <c r="T4180" s="6"/>
      <c r="U4180" s="6"/>
      <c r="V4180" s="6"/>
      <c r="W4180" s="6"/>
      <c r="X4180" s="6"/>
      <c r="Y4180" s="6"/>
      <c r="Z4180"/>
    </row>
    <row r="4181" spans="1:26">
      <c r="A4181" s="1"/>
      <c r="P4181" s="6"/>
      <c r="Q4181" s="6"/>
      <c r="R4181" s="6"/>
      <c r="T4181" s="6"/>
      <c r="U4181" s="6"/>
      <c r="V4181" s="6"/>
      <c r="W4181" s="6"/>
      <c r="X4181" s="6"/>
      <c r="Y4181" s="6"/>
      <c r="Z4181"/>
    </row>
    <row r="4182" spans="1:26">
      <c r="A4182" s="1"/>
      <c r="P4182" s="6"/>
      <c r="Q4182" s="6"/>
      <c r="R4182" s="6"/>
      <c r="T4182" s="6"/>
      <c r="U4182" s="6"/>
      <c r="V4182" s="6"/>
      <c r="W4182" s="6"/>
      <c r="X4182" s="6"/>
      <c r="Y4182" s="6"/>
      <c r="Z4182"/>
    </row>
    <row r="4183" spans="1:26">
      <c r="A4183" s="1"/>
      <c r="P4183" s="6"/>
      <c r="Q4183" s="6"/>
      <c r="R4183" s="6"/>
      <c r="T4183" s="6"/>
      <c r="U4183" s="6"/>
      <c r="V4183" s="6"/>
      <c r="W4183" s="6"/>
      <c r="X4183" s="6"/>
      <c r="Y4183" s="6"/>
      <c r="Z4183"/>
    </row>
    <row r="4184" spans="1:26">
      <c r="A4184" s="1"/>
      <c r="P4184" s="6"/>
      <c r="Q4184" s="6"/>
      <c r="R4184" s="6"/>
      <c r="T4184" s="6"/>
      <c r="U4184" s="6"/>
      <c r="V4184" s="6"/>
      <c r="W4184" s="6"/>
      <c r="X4184" s="6"/>
      <c r="Y4184" s="6"/>
      <c r="Z4184"/>
    </row>
    <row r="4185" spans="1:26">
      <c r="A4185" s="1"/>
      <c r="P4185" s="6"/>
      <c r="Q4185" s="6"/>
      <c r="R4185" s="6"/>
      <c r="T4185" s="6"/>
      <c r="U4185" s="6"/>
      <c r="V4185" s="6"/>
      <c r="W4185" s="6"/>
      <c r="X4185" s="6"/>
      <c r="Y4185" s="6"/>
      <c r="Z4185"/>
    </row>
    <row r="4186" spans="1:26">
      <c r="A4186" s="1"/>
      <c r="P4186" s="6"/>
      <c r="Q4186" s="6"/>
      <c r="R4186" s="6"/>
      <c r="T4186" s="6"/>
      <c r="U4186" s="6"/>
      <c r="V4186" s="6"/>
      <c r="W4186" s="6"/>
      <c r="X4186" s="6"/>
      <c r="Y4186" s="6"/>
      <c r="Z4186"/>
    </row>
    <row r="4187" spans="1:26">
      <c r="A4187" s="1"/>
      <c r="P4187" s="6"/>
      <c r="Q4187" s="6"/>
      <c r="R4187" s="6"/>
      <c r="T4187" s="6"/>
      <c r="U4187" s="6"/>
      <c r="V4187" s="6"/>
      <c r="W4187" s="6"/>
      <c r="X4187" s="6"/>
      <c r="Y4187" s="6"/>
      <c r="Z4187"/>
    </row>
    <row r="4188" spans="1:26">
      <c r="A4188" s="1"/>
      <c r="P4188" s="6"/>
      <c r="Q4188" s="6"/>
      <c r="R4188" s="6"/>
      <c r="T4188" s="6"/>
      <c r="U4188" s="6"/>
      <c r="V4188" s="6"/>
      <c r="W4188" s="6"/>
      <c r="X4188" s="6"/>
      <c r="Y4188" s="6"/>
      <c r="Z4188"/>
    </row>
    <row r="4189" spans="1:26">
      <c r="A4189" s="1"/>
      <c r="P4189" s="6"/>
      <c r="Q4189" s="6"/>
      <c r="R4189" s="6"/>
      <c r="T4189" s="6"/>
      <c r="U4189" s="6"/>
      <c r="V4189" s="6"/>
      <c r="W4189" s="6"/>
      <c r="X4189" s="6"/>
      <c r="Y4189" s="6"/>
      <c r="Z4189"/>
    </row>
    <row r="4190" spans="1:26">
      <c r="A4190" s="1"/>
      <c r="P4190" s="6"/>
      <c r="Q4190" s="6"/>
      <c r="R4190" s="6"/>
      <c r="T4190" s="6"/>
      <c r="U4190" s="6"/>
      <c r="V4190" s="6"/>
      <c r="W4190" s="6"/>
      <c r="X4190" s="6"/>
      <c r="Y4190" s="6"/>
      <c r="Z4190"/>
    </row>
    <row r="4191" spans="1:26">
      <c r="A4191" s="1"/>
      <c r="P4191" s="6"/>
      <c r="Q4191" s="6"/>
      <c r="R4191" s="6"/>
      <c r="T4191" s="6"/>
      <c r="U4191" s="6"/>
      <c r="V4191" s="6"/>
      <c r="W4191" s="6"/>
      <c r="X4191" s="6"/>
      <c r="Y4191" s="6"/>
      <c r="Z4191"/>
    </row>
    <row r="4192" spans="1:26">
      <c r="A4192" s="1"/>
      <c r="P4192" s="6"/>
      <c r="Q4192" s="6"/>
      <c r="R4192" s="6"/>
      <c r="T4192" s="6"/>
      <c r="U4192" s="6"/>
      <c r="V4192" s="6"/>
      <c r="W4192" s="6"/>
      <c r="X4192" s="6"/>
      <c r="Y4192" s="6"/>
      <c r="Z4192"/>
    </row>
    <row r="4193" spans="1:26">
      <c r="A4193" s="1"/>
      <c r="P4193" s="6"/>
      <c r="Q4193" s="6"/>
      <c r="R4193" s="6"/>
      <c r="T4193" s="6"/>
      <c r="U4193" s="6"/>
      <c r="V4193" s="6"/>
      <c r="W4193" s="6"/>
      <c r="X4193" s="6"/>
      <c r="Y4193" s="6"/>
      <c r="Z4193"/>
    </row>
    <row r="4194" spans="1:26">
      <c r="A4194" s="1"/>
      <c r="P4194" s="6"/>
      <c r="Q4194" s="6"/>
      <c r="R4194" s="6"/>
      <c r="T4194" s="6"/>
      <c r="U4194" s="6"/>
      <c r="V4194" s="6"/>
      <c r="W4194" s="6"/>
      <c r="X4194" s="6"/>
      <c r="Y4194" s="6"/>
      <c r="Z4194"/>
    </row>
    <row r="4195" spans="1:26">
      <c r="A4195" s="1"/>
      <c r="P4195" s="6"/>
      <c r="Q4195" s="6"/>
      <c r="R4195" s="6"/>
      <c r="T4195" s="6"/>
      <c r="U4195" s="6"/>
      <c r="V4195" s="6"/>
      <c r="W4195" s="6"/>
      <c r="X4195" s="6"/>
      <c r="Y4195" s="6"/>
      <c r="Z4195"/>
    </row>
    <row r="4196" spans="1:26">
      <c r="A4196" s="1"/>
      <c r="P4196" s="6"/>
      <c r="Q4196" s="6"/>
      <c r="R4196" s="6"/>
      <c r="T4196" s="6"/>
      <c r="U4196" s="6"/>
      <c r="V4196" s="6"/>
      <c r="W4196" s="6"/>
      <c r="X4196" s="6"/>
      <c r="Y4196" s="6"/>
      <c r="Z4196"/>
    </row>
    <row r="4197" spans="1:26">
      <c r="A4197" s="1"/>
      <c r="P4197" s="6"/>
      <c r="Q4197" s="6"/>
      <c r="R4197" s="6"/>
      <c r="T4197" s="6"/>
      <c r="U4197" s="6"/>
      <c r="V4197" s="6"/>
      <c r="W4197" s="6"/>
      <c r="X4197" s="6"/>
      <c r="Y4197" s="6"/>
      <c r="Z4197"/>
    </row>
    <row r="4198" spans="1:26">
      <c r="A4198" s="1"/>
      <c r="P4198" s="6"/>
      <c r="Q4198" s="6"/>
      <c r="R4198" s="6"/>
      <c r="T4198" s="6"/>
      <c r="U4198" s="6"/>
      <c r="V4198" s="6"/>
      <c r="W4198" s="6"/>
      <c r="X4198" s="6"/>
      <c r="Y4198" s="6"/>
      <c r="Z4198"/>
    </row>
    <row r="4199" spans="1:26">
      <c r="A4199" s="1"/>
      <c r="P4199" s="6"/>
      <c r="Q4199" s="6"/>
      <c r="R4199" s="6"/>
      <c r="T4199" s="6"/>
      <c r="U4199" s="6"/>
      <c r="V4199" s="6"/>
      <c r="W4199" s="6"/>
      <c r="X4199" s="6"/>
      <c r="Y4199" s="6"/>
      <c r="Z4199"/>
    </row>
    <row r="4200" spans="1:26">
      <c r="A4200" s="1"/>
      <c r="P4200" s="6"/>
      <c r="Q4200" s="6"/>
      <c r="R4200" s="6"/>
      <c r="T4200" s="6"/>
      <c r="U4200" s="6"/>
      <c r="V4200" s="6"/>
      <c r="W4200" s="6"/>
      <c r="X4200" s="6"/>
      <c r="Y4200" s="6"/>
      <c r="Z4200"/>
    </row>
    <row r="4201" spans="1:26">
      <c r="A4201" s="1"/>
      <c r="P4201" s="6"/>
      <c r="Q4201" s="6"/>
      <c r="R4201" s="6"/>
      <c r="T4201" s="6"/>
      <c r="U4201" s="6"/>
      <c r="V4201" s="6"/>
      <c r="W4201" s="6"/>
      <c r="X4201" s="6"/>
      <c r="Y4201" s="6"/>
      <c r="Z4201"/>
    </row>
    <row r="4202" spans="1:26">
      <c r="A4202" s="1"/>
      <c r="P4202" s="6"/>
      <c r="Q4202" s="6"/>
      <c r="R4202" s="6"/>
      <c r="T4202" s="6"/>
      <c r="U4202" s="6"/>
      <c r="V4202" s="6"/>
      <c r="W4202" s="6"/>
      <c r="X4202" s="6"/>
      <c r="Y4202" s="6"/>
      <c r="Z4202"/>
    </row>
    <row r="4203" spans="1:26">
      <c r="A4203" s="1"/>
      <c r="P4203" s="6"/>
      <c r="Q4203" s="6"/>
      <c r="R4203" s="6"/>
      <c r="T4203" s="6"/>
      <c r="U4203" s="6"/>
      <c r="V4203" s="6"/>
      <c r="W4203" s="6"/>
      <c r="X4203" s="6"/>
      <c r="Y4203" s="6"/>
      <c r="Z4203"/>
    </row>
    <row r="4204" spans="1:26">
      <c r="A4204" s="1"/>
      <c r="P4204" s="6"/>
      <c r="Q4204" s="6"/>
      <c r="R4204" s="6"/>
      <c r="T4204" s="6"/>
      <c r="U4204" s="6"/>
      <c r="V4204" s="6"/>
      <c r="W4204" s="6"/>
      <c r="X4204" s="6"/>
      <c r="Y4204" s="6"/>
      <c r="Z4204"/>
    </row>
    <row r="4205" spans="1:26">
      <c r="A4205" s="1"/>
      <c r="P4205" s="6"/>
      <c r="Q4205" s="6"/>
      <c r="R4205" s="6"/>
      <c r="T4205" s="6"/>
      <c r="U4205" s="6"/>
      <c r="V4205" s="6"/>
      <c r="W4205" s="6"/>
      <c r="X4205" s="6"/>
      <c r="Y4205" s="6"/>
      <c r="Z4205"/>
    </row>
    <row r="4206" spans="1:26">
      <c r="A4206" s="1"/>
      <c r="P4206" s="6"/>
      <c r="Q4206" s="6"/>
      <c r="R4206" s="6"/>
      <c r="T4206" s="6"/>
      <c r="U4206" s="6"/>
      <c r="V4206" s="6"/>
      <c r="W4206" s="6"/>
      <c r="X4206" s="6"/>
      <c r="Y4206" s="6"/>
      <c r="Z4206"/>
    </row>
    <row r="4207" spans="1:26">
      <c r="A4207" s="1"/>
      <c r="P4207" s="6"/>
      <c r="Q4207" s="6"/>
      <c r="R4207" s="6"/>
      <c r="T4207" s="6"/>
      <c r="U4207" s="6"/>
      <c r="V4207" s="6"/>
      <c r="W4207" s="6"/>
      <c r="X4207" s="6"/>
      <c r="Y4207" s="6"/>
      <c r="Z4207"/>
    </row>
    <row r="4208" spans="1:26">
      <c r="A4208" s="1"/>
      <c r="P4208" s="6"/>
      <c r="Q4208" s="6"/>
      <c r="R4208" s="6"/>
      <c r="T4208" s="6"/>
      <c r="U4208" s="6"/>
      <c r="V4208" s="6"/>
      <c r="W4208" s="6"/>
      <c r="X4208" s="6"/>
      <c r="Y4208" s="6"/>
      <c r="Z4208"/>
    </row>
    <row r="4209" spans="1:26">
      <c r="A4209" s="1"/>
      <c r="P4209" s="6"/>
      <c r="Q4209" s="6"/>
      <c r="R4209" s="6"/>
      <c r="T4209" s="6"/>
      <c r="U4209" s="6"/>
      <c r="V4209" s="6"/>
      <c r="W4209" s="6"/>
      <c r="X4209" s="6"/>
      <c r="Y4209" s="6"/>
      <c r="Z4209"/>
    </row>
    <row r="4210" spans="1:26">
      <c r="A4210" s="1"/>
      <c r="P4210" s="6"/>
      <c r="Q4210" s="6"/>
      <c r="R4210" s="6"/>
      <c r="T4210" s="6"/>
      <c r="U4210" s="6"/>
      <c r="V4210" s="6"/>
      <c r="W4210" s="6"/>
      <c r="X4210" s="6"/>
      <c r="Y4210" s="6"/>
      <c r="Z4210"/>
    </row>
    <row r="4211" spans="1:26">
      <c r="A4211" s="1"/>
      <c r="P4211" s="6"/>
      <c r="Q4211" s="6"/>
      <c r="R4211" s="6"/>
      <c r="T4211" s="6"/>
      <c r="U4211" s="6"/>
      <c r="V4211" s="6"/>
      <c r="W4211" s="6"/>
      <c r="X4211" s="6"/>
      <c r="Y4211" s="6"/>
      <c r="Z4211"/>
    </row>
    <row r="4212" spans="1:26">
      <c r="A4212" s="1"/>
      <c r="P4212" s="6"/>
      <c r="Q4212" s="6"/>
      <c r="R4212" s="6"/>
      <c r="T4212" s="6"/>
      <c r="U4212" s="6"/>
      <c r="V4212" s="6"/>
      <c r="W4212" s="6"/>
      <c r="X4212" s="6"/>
      <c r="Y4212" s="6"/>
      <c r="Z4212"/>
    </row>
    <row r="4213" spans="1:26">
      <c r="A4213" s="1"/>
      <c r="P4213" s="6"/>
      <c r="Q4213" s="6"/>
      <c r="R4213" s="6"/>
      <c r="T4213" s="6"/>
      <c r="U4213" s="6"/>
      <c r="V4213" s="6"/>
      <c r="W4213" s="6"/>
      <c r="X4213" s="6"/>
      <c r="Y4213" s="6"/>
      <c r="Z4213"/>
    </row>
    <row r="4214" spans="1:26">
      <c r="A4214" s="1"/>
      <c r="P4214" s="6"/>
      <c r="Q4214" s="6"/>
      <c r="R4214" s="6"/>
      <c r="T4214" s="6"/>
      <c r="U4214" s="6"/>
      <c r="V4214" s="6"/>
      <c r="W4214" s="6"/>
      <c r="X4214" s="6"/>
      <c r="Y4214" s="6"/>
      <c r="Z4214"/>
    </row>
    <row r="4215" spans="1:26">
      <c r="A4215" s="1"/>
      <c r="P4215" s="6"/>
      <c r="Q4215" s="6"/>
      <c r="R4215" s="6"/>
      <c r="T4215" s="6"/>
      <c r="U4215" s="6"/>
      <c r="V4215" s="6"/>
      <c r="W4215" s="6"/>
      <c r="X4215" s="6"/>
      <c r="Y4215" s="6"/>
      <c r="Z4215"/>
    </row>
    <row r="4216" spans="1:26">
      <c r="A4216" s="1"/>
      <c r="P4216" s="6"/>
      <c r="Q4216" s="6"/>
      <c r="R4216" s="6"/>
      <c r="T4216" s="6"/>
      <c r="U4216" s="6"/>
      <c r="V4216" s="6"/>
      <c r="W4216" s="6"/>
      <c r="X4216" s="6"/>
      <c r="Y4216" s="6"/>
      <c r="Z4216"/>
    </row>
    <row r="4217" spans="1:26">
      <c r="A4217" s="1"/>
      <c r="P4217" s="6"/>
      <c r="Q4217" s="6"/>
      <c r="R4217" s="6"/>
      <c r="T4217" s="6"/>
      <c r="U4217" s="6"/>
      <c r="V4217" s="6"/>
      <c r="W4217" s="6"/>
      <c r="X4217" s="6"/>
      <c r="Y4217" s="6"/>
      <c r="Z4217"/>
    </row>
    <row r="4218" spans="1:26">
      <c r="A4218" s="1"/>
      <c r="P4218" s="6"/>
      <c r="Q4218" s="6"/>
      <c r="R4218" s="6"/>
      <c r="T4218" s="6"/>
      <c r="U4218" s="6"/>
      <c r="V4218" s="6"/>
      <c r="W4218" s="6"/>
      <c r="X4218" s="6"/>
      <c r="Y4218" s="6"/>
      <c r="Z4218"/>
    </row>
    <row r="4219" spans="1:26">
      <c r="A4219" s="1"/>
      <c r="P4219" s="6"/>
      <c r="Q4219" s="6"/>
      <c r="R4219" s="6"/>
      <c r="T4219" s="6"/>
      <c r="U4219" s="6"/>
      <c r="V4219" s="6"/>
      <c r="W4219" s="6"/>
      <c r="X4219" s="6"/>
      <c r="Y4219" s="6"/>
      <c r="Z4219"/>
    </row>
    <row r="4220" spans="1:26">
      <c r="A4220" s="1"/>
      <c r="P4220" s="6"/>
      <c r="Q4220" s="6"/>
      <c r="R4220" s="6"/>
      <c r="T4220" s="6"/>
      <c r="U4220" s="6"/>
      <c r="V4220" s="6"/>
      <c r="W4220" s="6"/>
      <c r="X4220" s="6"/>
      <c r="Y4220" s="6"/>
      <c r="Z4220"/>
    </row>
    <row r="4221" spans="1:26">
      <c r="A4221" s="1"/>
      <c r="P4221" s="6"/>
      <c r="Q4221" s="6"/>
      <c r="R4221" s="6"/>
      <c r="T4221" s="6"/>
      <c r="U4221" s="6"/>
      <c r="V4221" s="6"/>
      <c r="W4221" s="6"/>
      <c r="X4221" s="6"/>
      <c r="Y4221" s="6"/>
      <c r="Z4221"/>
    </row>
    <row r="4222" spans="1:26">
      <c r="A4222" s="1"/>
      <c r="P4222" s="6"/>
      <c r="Q4222" s="6"/>
      <c r="R4222" s="6"/>
      <c r="T4222" s="6"/>
      <c r="U4222" s="6"/>
      <c r="V4222" s="6"/>
      <c r="W4222" s="6"/>
      <c r="X4222" s="6"/>
      <c r="Y4222" s="6"/>
      <c r="Z4222"/>
    </row>
    <row r="4223" spans="1:26">
      <c r="A4223" s="1"/>
      <c r="P4223" s="6"/>
      <c r="Q4223" s="6"/>
      <c r="R4223" s="6"/>
      <c r="T4223" s="6"/>
      <c r="U4223" s="6"/>
      <c r="V4223" s="6"/>
      <c r="W4223" s="6"/>
      <c r="X4223" s="6"/>
      <c r="Y4223" s="6"/>
      <c r="Z4223"/>
    </row>
    <row r="4224" spans="1:26">
      <c r="A4224" s="1"/>
      <c r="P4224" s="6"/>
      <c r="Q4224" s="6"/>
      <c r="R4224" s="6"/>
      <c r="T4224" s="6"/>
      <c r="U4224" s="6"/>
      <c r="V4224" s="6"/>
      <c r="W4224" s="6"/>
      <c r="X4224" s="6"/>
      <c r="Y4224" s="6"/>
      <c r="Z4224"/>
    </row>
    <row r="4225" spans="1:26">
      <c r="A4225" s="1"/>
      <c r="P4225" s="6"/>
      <c r="Q4225" s="6"/>
      <c r="R4225" s="6"/>
      <c r="T4225" s="6"/>
      <c r="U4225" s="6"/>
      <c r="V4225" s="6"/>
      <c r="W4225" s="6"/>
      <c r="X4225" s="6"/>
      <c r="Y4225" s="6"/>
      <c r="Z4225"/>
    </row>
    <row r="4226" spans="1:26">
      <c r="A4226" s="1"/>
      <c r="P4226" s="6"/>
      <c r="Q4226" s="6"/>
      <c r="R4226" s="6"/>
      <c r="T4226" s="6"/>
      <c r="U4226" s="6"/>
      <c r="V4226" s="6"/>
      <c r="W4226" s="6"/>
      <c r="X4226" s="6"/>
      <c r="Y4226" s="6"/>
      <c r="Z4226"/>
    </row>
    <row r="4227" spans="1:26">
      <c r="A4227" s="1"/>
      <c r="P4227" s="6"/>
      <c r="Q4227" s="6"/>
      <c r="R4227" s="6"/>
      <c r="T4227" s="6"/>
      <c r="U4227" s="6"/>
      <c r="V4227" s="6"/>
      <c r="W4227" s="6"/>
      <c r="X4227" s="6"/>
      <c r="Y4227" s="6"/>
      <c r="Z4227"/>
    </row>
    <row r="4228" spans="1:26">
      <c r="A4228" s="1"/>
      <c r="P4228" s="6"/>
      <c r="Q4228" s="6"/>
      <c r="R4228" s="6"/>
      <c r="T4228" s="6"/>
      <c r="U4228" s="6"/>
      <c r="V4228" s="6"/>
      <c r="W4228" s="6"/>
      <c r="X4228" s="6"/>
      <c r="Y4228" s="6"/>
      <c r="Z4228"/>
    </row>
    <row r="4229" spans="1:26">
      <c r="A4229" s="1"/>
      <c r="P4229" s="6"/>
      <c r="Q4229" s="6"/>
      <c r="R4229" s="6"/>
      <c r="T4229" s="6"/>
      <c r="U4229" s="6"/>
      <c r="V4229" s="6"/>
      <c r="W4229" s="6"/>
      <c r="X4229" s="6"/>
      <c r="Y4229" s="6"/>
      <c r="Z4229"/>
    </row>
    <row r="4230" spans="1:26">
      <c r="A4230" s="1"/>
      <c r="P4230" s="6"/>
      <c r="Q4230" s="6"/>
      <c r="R4230" s="6"/>
      <c r="T4230" s="6"/>
      <c r="U4230" s="6"/>
      <c r="V4230" s="6"/>
      <c r="W4230" s="6"/>
      <c r="X4230" s="6"/>
      <c r="Y4230" s="6"/>
      <c r="Z4230"/>
    </row>
    <row r="4231" spans="1:26">
      <c r="A4231" s="1"/>
      <c r="P4231" s="6"/>
      <c r="Q4231" s="6"/>
      <c r="R4231" s="6"/>
      <c r="T4231" s="6"/>
      <c r="U4231" s="6"/>
      <c r="V4231" s="6"/>
      <c r="W4231" s="6"/>
      <c r="X4231" s="6"/>
      <c r="Y4231" s="6"/>
      <c r="Z4231"/>
    </row>
    <row r="4232" spans="1:26">
      <c r="A4232" s="1"/>
      <c r="P4232" s="6"/>
      <c r="Q4232" s="6"/>
      <c r="R4232" s="6"/>
      <c r="T4232" s="6"/>
      <c r="U4232" s="6"/>
      <c r="V4232" s="6"/>
      <c r="W4232" s="6"/>
      <c r="X4232" s="6"/>
      <c r="Y4232" s="6"/>
      <c r="Z4232"/>
    </row>
    <row r="4233" spans="1:26">
      <c r="A4233" s="1"/>
      <c r="P4233" s="6"/>
      <c r="Q4233" s="6"/>
      <c r="R4233" s="6"/>
      <c r="T4233" s="6"/>
      <c r="U4233" s="6"/>
      <c r="V4233" s="6"/>
      <c r="W4233" s="6"/>
      <c r="X4233" s="6"/>
      <c r="Y4233" s="6"/>
      <c r="Z4233"/>
    </row>
    <row r="4234" spans="1:26">
      <c r="A4234" s="1"/>
      <c r="P4234" s="6"/>
      <c r="Q4234" s="6"/>
      <c r="R4234" s="6"/>
      <c r="T4234" s="6"/>
      <c r="U4234" s="6"/>
      <c r="V4234" s="6"/>
      <c r="W4234" s="6"/>
      <c r="X4234" s="6"/>
      <c r="Y4234" s="6"/>
      <c r="Z4234"/>
    </row>
    <row r="4235" spans="1:26">
      <c r="A4235" s="1"/>
      <c r="P4235" s="6"/>
      <c r="Q4235" s="6"/>
      <c r="R4235" s="6"/>
      <c r="T4235" s="6"/>
      <c r="U4235" s="6"/>
      <c r="V4235" s="6"/>
      <c r="W4235" s="6"/>
      <c r="X4235" s="6"/>
      <c r="Y4235" s="6"/>
      <c r="Z4235"/>
    </row>
    <row r="4236" spans="1:26">
      <c r="A4236" s="1"/>
      <c r="P4236" s="6"/>
      <c r="Q4236" s="6"/>
      <c r="R4236" s="6"/>
      <c r="T4236" s="6"/>
      <c r="U4236" s="6"/>
      <c r="V4236" s="6"/>
      <c r="W4236" s="6"/>
      <c r="X4236" s="6"/>
      <c r="Y4236" s="6"/>
      <c r="Z4236"/>
    </row>
    <row r="4237" spans="1:26">
      <c r="A4237" s="1"/>
      <c r="P4237" s="6"/>
      <c r="Q4237" s="6"/>
      <c r="R4237" s="6"/>
      <c r="T4237" s="6"/>
      <c r="U4237" s="6"/>
      <c r="V4237" s="6"/>
      <c r="W4237" s="6"/>
      <c r="X4237" s="6"/>
      <c r="Y4237" s="6"/>
      <c r="Z4237"/>
    </row>
    <row r="4238" spans="1:26">
      <c r="A4238" s="1"/>
      <c r="P4238" s="6"/>
      <c r="Q4238" s="6"/>
      <c r="R4238" s="6"/>
      <c r="T4238" s="6"/>
      <c r="U4238" s="6"/>
      <c r="V4238" s="6"/>
      <c r="W4238" s="6"/>
      <c r="X4238" s="6"/>
      <c r="Y4238" s="6"/>
      <c r="Z4238"/>
    </row>
    <row r="4239" spans="1:26">
      <c r="A4239" s="1"/>
      <c r="P4239" s="6"/>
      <c r="Q4239" s="6"/>
      <c r="R4239" s="6"/>
      <c r="T4239" s="6"/>
      <c r="U4239" s="6"/>
      <c r="V4239" s="6"/>
      <c r="W4239" s="6"/>
      <c r="X4239" s="6"/>
      <c r="Y4239" s="6"/>
      <c r="Z4239"/>
    </row>
    <row r="4240" spans="1:26">
      <c r="A4240" s="1"/>
      <c r="P4240" s="6"/>
      <c r="Q4240" s="6"/>
      <c r="R4240" s="6"/>
      <c r="T4240" s="6"/>
      <c r="U4240" s="6"/>
      <c r="V4240" s="6"/>
      <c r="W4240" s="6"/>
      <c r="X4240" s="6"/>
      <c r="Y4240" s="6"/>
      <c r="Z4240"/>
    </row>
    <row r="4241" spans="1:26">
      <c r="A4241" s="1"/>
      <c r="P4241" s="6"/>
      <c r="Q4241" s="6"/>
      <c r="R4241" s="6"/>
      <c r="T4241" s="6"/>
      <c r="U4241" s="6"/>
      <c r="V4241" s="6"/>
      <c r="W4241" s="6"/>
      <c r="X4241" s="6"/>
      <c r="Y4241" s="6"/>
      <c r="Z4241"/>
    </row>
    <row r="4242" spans="1:26">
      <c r="A4242" s="1"/>
      <c r="P4242" s="6"/>
      <c r="Q4242" s="6"/>
      <c r="R4242" s="6"/>
      <c r="T4242" s="6"/>
      <c r="U4242" s="6"/>
      <c r="V4242" s="6"/>
      <c r="W4242" s="6"/>
      <c r="X4242" s="6"/>
      <c r="Y4242" s="6"/>
      <c r="Z4242"/>
    </row>
    <row r="4243" spans="1:26">
      <c r="A4243" s="1"/>
      <c r="P4243" s="6"/>
      <c r="Q4243" s="6"/>
      <c r="R4243" s="6"/>
      <c r="T4243" s="6"/>
      <c r="U4243" s="6"/>
      <c r="V4243" s="6"/>
      <c r="W4243" s="6"/>
      <c r="X4243" s="6"/>
      <c r="Y4243" s="6"/>
      <c r="Z4243"/>
    </row>
    <row r="4244" spans="1:26">
      <c r="A4244" s="1"/>
      <c r="P4244" s="6"/>
      <c r="Q4244" s="6"/>
      <c r="R4244" s="6"/>
      <c r="T4244" s="6"/>
      <c r="U4244" s="6"/>
      <c r="V4244" s="6"/>
      <c r="W4244" s="6"/>
      <c r="X4244" s="6"/>
      <c r="Y4244" s="6"/>
      <c r="Z4244"/>
    </row>
    <row r="4245" spans="1:26">
      <c r="A4245" s="1"/>
      <c r="P4245" s="6"/>
      <c r="Q4245" s="6"/>
      <c r="R4245" s="6"/>
      <c r="T4245" s="6"/>
      <c r="U4245" s="6"/>
      <c r="V4245" s="6"/>
      <c r="W4245" s="6"/>
      <c r="X4245" s="6"/>
      <c r="Y4245" s="6"/>
      <c r="Z4245"/>
    </row>
    <row r="4246" spans="1:26">
      <c r="A4246" s="1"/>
      <c r="P4246" s="6"/>
      <c r="Q4246" s="6"/>
      <c r="R4246" s="6"/>
      <c r="T4246" s="6"/>
      <c r="U4246" s="6"/>
      <c r="V4246" s="6"/>
      <c r="W4246" s="6"/>
      <c r="X4246" s="6"/>
      <c r="Y4246" s="6"/>
      <c r="Z4246"/>
    </row>
    <row r="4247" spans="1:26">
      <c r="A4247" s="1"/>
      <c r="P4247" s="6"/>
      <c r="Q4247" s="6"/>
      <c r="R4247" s="6"/>
      <c r="T4247" s="6"/>
      <c r="U4247" s="6"/>
      <c r="V4247" s="6"/>
      <c r="W4247" s="6"/>
      <c r="X4247" s="6"/>
      <c r="Y4247" s="6"/>
      <c r="Z4247"/>
    </row>
    <row r="4248" spans="1:26">
      <c r="A4248" s="1"/>
      <c r="P4248" s="6"/>
      <c r="Q4248" s="6"/>
      <c r="R4248" s="6"/>
      <c r="T4248" s="6"/>
      <c r="U4248" s="6"/>
      <c r="V4248" s="6"/>
      <c r="W4248" s="6"/>
      <c r="X4248" s="6"/>
      <c r="Y4248" s="6"/>
      <c r="Z4248"/>
    </row>
    <row r="4249" spans="1:26">
      <c r="A4249" s="1"/>
      <c r="P4249" s="6"/>
      <c r="Q4249" s="6"/>
      <c r="R4249" s="6"/>
      <c r="T4249" s="6"/>
      <c r="U4249" s="6"/>
      <c r="V4249" s="6"/>
      <c r="W4249" s="6"/>
      <c r="X4249" s="6"/>
      <c r="Y4249" s="6"/>
      <c r="Z4249"/>
    </row>
    <row r="4250" spans="1:26">
      <c r="A4250" s="1"/>
      <c r="P4250" s="6"/>
      <c r="Q4250" s="6"/>
      <c r="R4250" s="6"/>
      <c r="T4250" s="6"/>
      <c r="U4250" s="6"/>
      <c r="V4250" s="6"/>
      <c r="W4250" s="6"/>
      <c r="X4250" s="6"/>
      <c r="Y4250" s="6"/>
      <c r="Z4250"/>
    </row>
    <row r="4251" spans="1:26">
      <c r="A4251" s="1"/>
      <c r="P4251" s="6"/>
      <c r="Q4251" s="6"/>
      <c r="R4251" s="6"/>
      <c r="T4251" s="6"/>
      <c r="U4251" s="6"/>
      <c r="V4251" s="6"/>
      <c r="W4251" s="6"/>
      <c r="X4251" s="6"/>
      <c r="Y4251" s="6"/>
      <c r="Z4251"/>
    </row>
    <row r="4252" spans="1:26">
      <c r="A4252" s="1"/>
      <c r="P4252" s="6"/>
      <c r="Q4252" s="6"/>
      <c r="R4252" s="6"/>
      <c r="T4252" s="6"/>
      <c r="U4252" s="6"/>
      <c r="V4252" s="6"/>
      <c r="W4252" s="6"/>
      <c r="X4252" s="6"/>
      <c r="Y4252" s="6"/>
      <c r="Z4252"/>
    </row>
    <row r="4253" spans="1:26">
      <c r="A4253" s="1"/>
      <c r="P4253" s="6"/>
      <c r="Q4253" s="6"/>
      <c r="R4253" s="6"/>
      <c r="T4253" s="6"/>
      <c r="U4253" s="6"/>
      <c r="V4253" s="6"/>
      <c r="W4253" s="6"/>
      <c r="X4253" s="6"/>
      <c r="Y4253" s="6"/>
      <c r="Z4253"/>
    </row>
    <row r="4254" spans="1:26">
      <c r="A4254" s="1"/>
      <c r="P4254" s="6"/>
      <c r="Q4254" s="6"/>
      <c r="R4254" s="6"/>
      <c r="T4254" s="6"/>
      <c r="U4254" s="6"/>
      <c r="V4254" s="6"/>
      <c r="W4254" s="6"/>
      <c r="X4254" s="6"/>
      <c r="Y4254" s="6"/>
      <c r="Z4254"/>
    </row>
    <row r="4255" spans="1:26">
      <c r="A4255" s="1"/>
      <c r="P4255" s="6"/>
      <c r="Q4255" s="6"/>
      <c r="R4255" s="6"/>
      <c r="T4255" s="6"/>
      <c r="U4255" s="6"/>
      <c r="V4255" s="6"/>
      <c r="W4255" s="6"/>
      <c r="X4255" s="6"/>
      <c r="Y4255" s="6"/>
      <c r="Z4255"/>
    </row>
    <row r="4256" spans="1:26">
      <c r="A4256" s="1"/>
      <c r="P4256" s="6"/>
      <c r="Q4256" s="6"/>
      <c r="R4256" s="6"/>
      <c r="T4256" s="6"/>
      <c r="U4256" s="6"/>
      <c r="V4256" s="6"/>
      <c r="W4256" s="6"/>
      <c r="X4256" s="6"/>
      <c r="Y4256" s="6"/>
      <c r="Z4256"/>
    </row>
    <row r="4257" spans="1:26">
      <c r="A4257" s="1"/>
      <c r="P4257" s="6"/>
      <c r="Q4257" s="6"/>
      <c r="R4257" s="6"/>
      <c r="T4257" s="6"/>
      <c r="U4257" s="6"/>
      <c r="V4257" s="6"/>
      <c r="W4257" s="6"/>
      <c r="X4257" s="6"/>
      <c r="Y4257" s="6"/>
      <c r="Z4257"/>
    </row>
    <row r="4258" spans="1:26">
      <c r="A4258" s="1"/>
      <c r="P4258" s="6"/>
      <c r="Q4258" s="6"/>
      <c r="R4258" s="6"/>
      <c r="T4258" s="6"/>
      <c r="U4258" s="6"/>
      <c r="V4258" s="6"/>
      <c r="W4258" s="6"/>
      <c r="X4258" s="6"/>
      <c r="Y4258" s="6"/>
      <c r="Z4258"/>
    </row>
    <row r="4259" spans="1:26">
      <c r="A4259" s="1"/>
      <c r="P4259" s="6"/>
      <c r="Q4259" s="6"/>
      <c r="R4259" s="6"/>
      <c r="T4259" s="6"/>
      <c r="U4259" s="6"/>
      <c r="V4259" s="6"/>
      <c r="W4259" s="6"/>
      <c r="X4259" s="6"/>
      <c r="Y4259" s="6"/>
      <c r="Z4259"/>
    </row>
    <row r="4260" spans="1:26">
      <c r="A4260" s="1"/>
      <c r="P4260" s="6"/>
      <c r="Q4260" s="6"/>
      <c r="R4260" s="6"/>
      <c r="T4260" s="6"/>
      <c r="U4260" s="6"/>
      <c r="V4260" s="6"/>
      <c r="W4260" s="6"/>
      <c r="X4260" s="6"/>
      <c r="Y4260" s="6"/>
      <c r="Z4260"/>
    </row>
    <row r="4261" spans="1:26">
      <c r="A4261" s="1"/>
      <c r="P4261" s="6"/>
      <c r="Q4261" s="6"/>
      <c r="R4261" s="6"/>
      <c r="T4261" s="6"/>
      <c r="U4261" s="6"/>
      <c r="V4261" s="6"/>
      <c r="W4261" s="6"/>
      <c r="X4261" s="6"/>
      <c r="Y4261" s="6"/>
      <c r="Z4261"/>
    </row>
    <row r="4262" spans="1:26">
      <c r="A4262" s="1"/>
      <c r="P4262" s="6"/>
      <c r="Q4262" s="6"/>
      <c r="R4262" s="6"/>
      <c r="T4262" s="6"/>
      <c r="U4262" s="6"/>
      <c r="V4262" s="6"/>
      <c r="W4262" s="6"/>
      <c r="X4262" s="6"/>
      <c r="Y4262" s="6"/>
      <c r="Z4262"/>
    </row>
    <row r="4263" spans="1:26">
      <c r="A4263" s="1"/>
      <c r="P4263" s="6"/>
      <c r="Q4263" s="6"/>
      <c r="R4263" s="6"/>
      <c r="T4263" s="6"/>
      <c r="U4263" s="6"/>
      <c r="V4263" s="6"/>
      <c r="W4263" s="6"/>
      <c r="X4263" s="6"/>
      <c r="Y4263" s="6"/>
      <c r="Z4263"/>
    </row>
    <row r="4264" spans="1:26">
      <c r="A4264" s="1"/>
      <c r="P4264" s="6"/>
      <c r="Q4264" s="6"/>
      <c r="R4264" s="6"/>
      <c r="T4264" s="6"/>
      <c r="U4264" s="6"/>
      <c r="V4264" s="6"/>
      <c r="W4264" s="6"/>
      <c r="X4264" s="6"/>
      <c r="Y4264" s="6"/>
      <c r="Z4264"/>
    </row>
    <row r="4265" spans="1:26">
      <c r="A4265" s="1"/>
      <c r="P4265" s="6"/>
      <c r="Q4265" s="6"/>
      <c r="R4265" s="6"/>
      <c r="T4265" s="6"/>
      <c r="U4265" s="6"/>
      <c r="V4265" s="6"/>
      <c r="W4265" s="6"/>
      <c r="X4265" s="6"/>
      <c r="Y4265" s="6"/>
      <c r="Z4265"/>
    </row>
    <row r="4266" spans="1:26">
      <c r="A4266" s="1"/>
      <c r="P4266" s="6"/>
      <c r="Q4266" s="6"/>
      <c r="R4266" s="6"/>
      <c r="T4266" s="6"/>
      <c r="U4266" s="6"/>
      <c r="V4266" s="6"/>
      <c r="W4266" s="6"/>
      <c r="X4266" s="6"/>
      <c r="Y4266" s="6"/>
      <c r="Z4266"/>
    </row>
    <row r="4267" spans="1:26">
      <c r="A4267" s="1"/>
      <c r="P4267" s="6"/>
      <c r="Q4267" s="6"/>
      <c r="R4267" s="6"/>
      <c r="T4267" s="6"/>
      <c r="U4267" s="6"/>
      <c r="V4267" s="6"/>
      <c r="W4267" s="6"/>
      <c r="X4267" s="6"/>
      <c r="Y4267" s="6"/>
      <c r="Z4267"/>
    </row>
    <row r="4268" spans="1:26">
      <c r="A4268" s="1"/>
      <c r="P4268" s="6"/>
      <c r="Q4268" s="6"/>
      <c r="R4268" s="6"/>
      <c r="T4268" s="6"/>
      <c r="U4268" s="6"/>
      <c r="V4268" s="6"/>
      <c r="W4268" s="6"/>
      <c r="X4268" s="6"/>
      <c r="Y4268" s="6"/>
      <c r="Z4268"/>
    </row>
    <row r="4269" spans="1:26">
      <c r="A4269" s="1"/>
      <c r="P4269" s="6"/>
      <c r="Q4269" s="6"/>
      <c r="R4269" s="6"/>
      <c r="T4269" s="6"/>
      <c r="U4269" s="6"/>
      <c r="V4269" s="6"/>
      <c r="W4269" s="6"/>
      <c r="X4269" s="6"/>
      <c r="Y4269" s="6"/>
      <c r="Z4269"/>
    </row>
    <row r="4270" spans="1:26">
      <c r="A4270" s="1"/>
      <c r="P4270" s="6"/>
      <c r="Q4270" s="6"/>
      <c r="R4270" s="6"/>
      <c r="T4270" s="6"/>
      <c r="U4270" s="6"/>
      <c r="V4270" s="6"/>
      <c r="W4270" s="6"/>
      <c r="X4270" s="6"/>
      <c r="Y4270" s="6"/>
      <c r="Z4270"/>
    </row>
    <row r="4271" spans="1:26">
      <c r="A4271" s="1"/>
      <c r="P4271" s="6"/>
      <c r="Q4271" s="6"/>
      <c r="R4271" s="6"/>
      <c r="T4271" s="6"/>
      <c r="U4271" s="6"/>
      <c r="V4271" s="6"/>
      <c r="W4271" s="6"/>
      <c r="X4271" s="6"/>
      <c r="Y4271" s="6"/>
      <c r="Z4271"/>
    </row>
    <row r="4272" spans="1:26">
      <c r="A4272" s="1"/>
      <c r="P4272" s="6"/>
      <c r="Q4272" s="6"/>
      <c r="R4272" s="6"/>
      <c r="T4272" s="6"/>
      <c r="U4272" s="6"/>
      <c r="V4272" s="6"/>
      <c r="W4272" s="6"/>
      <c r="X4272" s="6"/>
      <c r="Y4272" s="6"/>
      <c r="Z4272"/>
    </row>
    <row r="4273" spans="1:26">
      <c r="A4273" s="1"/>
      <c r="P4273" s="6"/>
      <c r="Q4273" s="6"/>
      <c r="R4273" s="6"/>
      <c r="T4273" s="6"/>
      <c r="U4273" s="6"/>
      <c r="V4273" s="6"/>
      <c r="W4273" s="6"/>
      <c r="X4273" s="6"/>
      <c r="Y4273" s="6"/>
      <c r="Z4273"/>
    </row>
    <row r="4274" spans="1:26">
      <c r="A4274" s="1"/>
      <c r="P4274" s="6"/>
      <c r="Q4274" s="6"/>
      <c r="R4274" s="6"/>
      <c r="T4274" s="6"/>
      <c r="U4274" s="6"/>
      <c r="V4274" s="6"/>
      <c r="W4274" s="6"/>
      <c r="X4274" s="6"/>
      <c r="Y4274" s="6"/>
      <c r="Z4274"/>
    </row>
    <row r="4275" spans="1:26">
      <c r="A4275" s="1"/>
      <c r="P4275" s="6"/>
      <c r="Q4275" s="6"/>
      <c r="R4275" s="6"/>
      <c r="T4275" s="6"/>
      <c r="U4275" s="6"/>
      <c r="V4275" s="6"/>
      <c r="W4275" s="6"/>
      <c r="X4275" s="6"/>
      <c r="Y4275" s="6"/>
      <c r="Z4275"/>
    </row>
    <row r="4276" spans="1:26">
      <c r="A4276" s="1"/>
      <c r="P4276" s="6"/>
      <c r="Q4276" s="6"/>
      <c r="R4276" s="6"/>
      <c r="T4276" s="6"/>
      <c r="U4276" s="6"/>
      <c r="V4276" s="6"/>
      <c r="W4276" s="6"/>
      <c r="X4276" s="6"/>
      <c r="Y4276" s="6"/>
      <c r="Z4276"/>
    </row>
    <row r="4277" spans="1:26">
      <c r="A4277" s="1"/>
      <c r="P4277" s="6"/>
      <c r="Q4277" s="6"/>
      <c r="R4277" s="6"/>
      <c r="T4277" s="6"/>
      <c r="U4277" s="6"/>
      <c r="V4277" s="6"/>
      <c r="W4277" s="6"/>
      <c r="X4277" s="6"/>
      <c r="Y4277" s="6"/>
      <c r="Z4277"/>
    </row>
    <row r="4278" spans="1:26">
      <c r="A4278" s="1"/>
      <c r="P4278" s="6"/>
      <c r="Q4278" s="6"/>
      <c r="R4278" s="6"/>
      <c r="T4278" s="6"/>
      <c r="U4278" s="6"/>
      <c r="V4278" s="6"/>
      <c r="W4278" s="6"/>
      <c r="X4278" s="6"/>
      <c r="Y4278" s="6"/>
      <c r="Z4278"/>
    </row>
    <row r="4279" spans="1:26">
      <c r="A4279" s="1"/>
      <c r="P4279" s="6"/>
      <c r="Q4279" s="6"/>
      <c r="R4279" s="6"/>
      <c r="T4279" s="6"/>
      <c r="U4279" s="6"/>
      <c r="V4279" s="6"/>
      <c r="W4279" s="6"/>
      <c r="X4279" s="6"/>
      <c r="Y4279" s="6"/>
      <c r="Z4279"/>
    </row>
    <row r="4280" spans="1:26">
      <c r="A4280" s="1"/>
      <c r="P4280" s="6"/>
      <c r="Q4280" s="6"/>
      <c r="R4280" s="6"/>
      <c r="T4280" s="6"/>
      <c r="U4280" s="6"/>
      <c r="V4280" s="6"/>
      <c r="W4280" s="6"/>
      <c r="X4280" s="6"/>
      <c r="Y4280" s="6"/>
      <c r="Z4280"/>
    </row>
    <row r="4281" spans="1:26">
      <c r="A4281" s="1"/>
      <c r="P4281" s="6"/>
      <c r="Q4281" s="6"/>
      <c r="R4281" s="6"/>
      <c r="T4281" s="6"/>
      <c r="U4281" s="6"/>
      <c r="V4281" s="6"/>
      <c r="W4281" s="6"/>
      <c r="X4281" s="6"/>
      <c r="Y4281" s="6"/>
      <c r="Z4281"/>
    </row>
    <row r="4282" spans="1:26">
      <c r="A4282" s="1"/>
      <c r="P4282" s="6"/>
      <c r="Q4282" s="6"/>
      <c r="R4282" s="6"/>
      <c r="T4282" s="6"/>
      <c r="U4282" s="6"/>
      <c r="V4282" s="6"/>
      <c r="W4282" s="6"/>
      <c r="X4282" s="6"/>
      <c r="Y4282" s="6"/>
      <c r="Z4282"/>
    </row>
    <row r="4283" spans="1:26">
      <c r="A4283" s="1"/>
      <c r="P4283" s="6"/>
      <c r="Q4283" s="6"/>
      <c r="R4283" s="6"/>
      <c r="T4283" s="6"/>
      <c r="U4283" s="6"/>
      <c r="V4283" s="6"/>
      <c r="W4283" s="6"/>
      <c r="X4283" s="6"/>
      <c r="Y4283" s="6"/>
      <c r="Z4283"/>
    </row>
    <row r="4284" spans="1:26">
      <c r="A4284" s="1"/>
      <c r="P4284" s="6"/>
      <c r="Q4284" s="6"/>
      <c r="R4284" s="6"/>
      <c r="T4284" s="6"/>
      <c r="U4284" s="6"/>
      <c r="V4284" s="6"/>
      <c r="W4284" s="6"/>
      <c r="X4284" s="6"/>
      <c r="Y4284" s="6"/>
      <c r="Z4284"/>
    </row>
    <row r="4285" spans="1:26">
      <c r="A4285" s="1"/>
      <c r="P4285" s="6"/>
      <c r="Q4285" s="6"/>
      <c r="R4285" s="6"/>
      <c r="T4285" s="6"/>
      <c r="U4285" s="6"/>
      <c r="V4285" s="6"/>
      <c r="W4285" s="6"/>
      <c r="X4285" s="6"/>
      <c r="Y4285" s="6"/>
      <c r="Z4285"/>
    </row>
    <row r="4286" spans="1:26">
      <c r="A4286" s="1"/>
      <c r="P4286" s="6"/>
      <c r="Q4286" s="6"/>
      <c r="R4286" s="6"/>
      <c r="T4286" s="6"/>
      <c r="U4286" s="6"/>
      <c r="V4286" s="6"/>
      <c r="W4286" s="6"/>
      <c r="X4286" s="6"/>
      <c r="Y4286" s="6"/>
      <c r="Z4286"/>
    </row>
    <row r="4287" spans="1:26">
      <c r="A4287" s="1"/>
      <c r="P4287" s="6"/>
      <c r="Q4287" s="6"/>
      <c r="R4287" s="6"/>
      <c r="T4287" s="6"/>
      <c r="U4287" s="6"/>
      <c r="V4287" s="6"/>
      <c r="W4287" s="6"/>
      <c r="X4287" s="6"/>
      <c r="Y4287" s="6"/>
      <c r="Z4287"/>
    </row>
    <row r="4288" spans="1:26">
      <c r="A4288" s="1"/>
      <c r="P4288" s="6"/>
      <c r="Q4288" s="6"/>
      <c r="R4288" s="6"/>
      <c r="T4288" s="6"/>
      <c r="U4288" s="6"/>
      <c r="V4288" s="6"/>
      <c r="W4288" s="6"/>
      <c r="X4288" s="6"/>
      <c r="Y4288" s="6"/>
      <c r="Z4288"/>
    </row>
    <row r="4289" spans="1:26">
      <c r="A4289" s="1"/>
      <c r="P4289" s="6"/>
      <c r="Q4289" s="6"/>
      <c r="R4289" s="6"/>
      <c r="T4289" s="6"/>
      <c r="U4289" s="6"/>
      <c r="V4289" s="6"/>
      <c r="W4289" s="6"/>
      <c r="X4289" s="6"/>
      <c r="Y4289" s="6"/>
      <c r="Z4289"/>
    </row>
    <row r="4290" spans="1:26">
      <c r="A4290" s="1"/>
      <c r="P4290" s="6"/>
      <c r="Q4290" s="6"/>
      <c r="R4290" s="6"/>
      <c r="T4290" s="6"/>
      <c r="U4290" s="6"/>
      <c r="V4290" s="6"/>
      <c r="W4290" s="6"/>
      <c r="X4290" s="6"/>
      <c r="Y4290" s="6"/>
      <c r="Z4290"/>
    </row>
    <row r="4291" spans="1:26">
      <c r="A4291" s="1"/>
      <c r="P4291" s="6"/>
      <c r="Q4291" s="6"/>
      <c r="R4291" s="6"/>
      <c r="T4291" s="6"/>
      <c r="U4291" s="6"/>
      <c r="V4291" s="6"/>
      <c r="W4291" s="6"/>
      <c r="X4291" s="6"/>
      <c r="Y4291" s="6"/>
      <c r="Z4291"/>
    </row>
    <row r="4292" spans="1:26">
      <c r="A4292" s="1"/>
      <c r="P4292" s="6"/>
      <c r="Q4292" s="6"/>
      <c r="R4292" s="6"/>
      <c r="T4292" s="6"/>
      <c r="U4292" s="6"/>
      <c r="V4292" s="6"/>
      <c r="W4292" s="6"/>
      <c r="X4292" s="6"/>
      <c r="Y4292" s="6"/>
      <c r="Z4292"/>
    </row>
    <row r="4293" spans="1:26">
      <c r="A4293" s="1"/>
      <c r="P4293" s="6"/>
      <c r="Q4293" s="6"/>
      <c r="R4293" s="6"/>
      <c r="T4293" s="6"/>
      <c r="U4293" s="6"/>
      <c r="V4293" s="6"/>
      <c r="W4293" s="6"/>
      <c r="X4293" s="6"/>
      <c r="Y4293" s="6"/>
      <c r="Z4293"/>
    </row>
    <row r="4294" spans="1:26">
      <c r="A4294" s="1"/>
      <c r="P4294" s="6"/>
      <c r="Q4294" s="6"/>
      <c r="R4294" s="6"/>
      <c r="T4294" s="6"/>
      <c r="U4294" s="6"/>
      <c r="V4294" s="6"/>
      <c r="W4294" s="6"/>
      <c r="X4294" s="6"/>
      <c r="Y4294" s="6"/>
      <c r="Z4294"/>
    </row>
    <row r="4295" spans="1:26">
      <c r="A4295" s="1"/>
      <c r="P4295" s="6"/>
      <c r="Q4295" s="6"/>
      <c r="R4295" s="6"/>
      <c r="T4295" s="6"/>
      <c r="U4295" s="6"/>
      <c r="V4295" s="6"/>
      <c r="W4295" s="6"/>
      <c r="X4295" s="6"/>
      <c r="Y4295" s="6"/>
      <c r="Z4295"/>
    </row>
    <row r="4296" spans="1:26">
      <c r="A4296" s="1"/>
      <c r="P4296" s="6"/>
      <c r="Q4296" s="6"/>
      <c r="R4296" s="6"/>
      <c r="T4296" s="6"/>
      <c r="U4296" s="6"/>
      <c r="V4296" s="6"/>
      <c r="W4296" s="6"/>
      <c r="X4296" s="6"/>
      <c r="Y4296" s="6"/>
      <c r="Z4296"/>
    </row>
    <row r="4297" spans="1:26">
      <c r="A4297" s="1"/>
      <c r="P4297" s="6"/>
      <c r="Q4297" s="6"/>
      <c r="R4297" s="6"/>
      <c r="T4297" s="6"/>
      <c r="U4297" s="6"/>
      <c r="V4297" s="6"/>
      <c r="W4297" s="6"/>
      <c r="X4297" s="6"/>
      <c r="Y4297" s="6"/>
      <c r="Z4297"/>
    </row>
    <row r="4298" spans="1:26">
      <c r="A4298" s="1"/>
      <c r="P4298" s="6"/>
      <c r="Q4298" s="6"/>
      <c r="R4298" s="6"/>
      <c r="T4298" s="6"/>
      <c r="U4298" s="6"/>
      <c r="V4298" s="6"/>
      <c r="W4298" s="6"/>
      <c r="X4298" s="6"/>
      <c r="Y4298" s="6"/>
      <c r="Z4298"/>
    </row>
    <row r="4299" spans="1:26">
      <c r="A4299" s="1"/>
      <c r="P4299" s="6"/>
      <c r="Q4299" s="6"/>
      <c r="R4299" s="6"/>
      <c r="T4299" s="6"/>
      <c r="U4299" s="6"/>
      <c r="V4299" s="6"/>
      <c r="W4299" s="6"/>
      <c r="X4299" s="6"/>
      <c r="Y4299" s="6"/>
      <c r="Z4299"/>
    </row>
    <row r="4300" spans="1:26">
      <c r="A4300" s="1"/>
      <c r="P4300" s="6"/>
      <c r="Q4300" s="6"/>
      <c r="R4300" s="6"/>
      <c r="T4300" s="6"/>
      <c r="U4300" s="6"/>
      <c r="V4300" s="6"/>
      <c r="W4300" s="6"/>
      <c r="X4300" s="6"/>
      <c r="Y4300" s="6"/>
      <c r="Z4300"/>
    </row>
    <row r="4301" spans="1:26">
      <c r="A4301" s="1"/>
      <c r="P4301" s="6"/>
      <c r="Q4301" s="6"/>
      <c r="R4301" s="6"/>
      <c r="T4301" s="6"/>
      <c r="U4301" s="6"/>
      <c r="V4301" s="6"/>
      <c r="W4301" s="6"/>
      <c r="X4301" s="6"/>
      <c r="Y4301" s="6"/>
      <c r="Z4301"/>
    </row>
    <row r="4302" spans="1:26">
      <c r="A4302" s="1"/>
      <c r="P4302" s="6"/>
      <c r="Q4302" s="6"/>
      <c r="R4302" s="6"/>
      <c r="T4302" s="6"/>
      <c r="U4302" s="6"/>
      <c r="V4302" s="6"/>
      <c r="W4302" s="6"/>
      <c r="X4302" s="6"/>
      <c r="Y4302" s="6"/>
      <c r="Z4302"/>
    </row>
    <row r="4303" spans="1:26">
      <c r="A4303" s="1"/>
      <c r="P4303" s="6"/>
      <c r="Q4303" s="6"/>
      <c r="R4303" s="6"/>
      <c r="T4303" s="6"/>
      <c r="U4303" s="6"/>
      <c r="V4303" s="6"/>
      <c r="W4303" s="6"/>
      <c r="X4303" s="6"/>
      <c r="Y4303" s="6"/>
      <c r="Z4303"/>
    </row>
    <row r="4304" spans="1:26">
      <c r="A4304" s="1"/>
      <c r="P4304" s="6"/>
      <c r="Q4304" s="6"/>
      <c r="R4304" s="6"/>
      <c r="T4304" s="6"/>
      <c r="U4304" s="6"/>
      <c r="V4304" s="6"/>
      <c r="W4304" s="6"/>
      <c r="X4304" s="6"/>
      <c r="Y4304" s="6"/>
      <c r="Z4304"/>
    </row>
    <row r="4305" spans="1:26">
      <c r="A4305" s="1"/>
      <c r="P4305" s="6"/>
      <c r="Q4305" s="6"/>
      <c r="R4305" s="6"/>
      <c r="T4305" s="6"/>
      <c r="U4305" s="6"/>
      <c r="V4305" s="6"/>
      <c r="W4305" s="6"/>
      <c r="X4305" s="6"/>
      <c r="Y4305" s="6"/>
      <c r="Z4305"/>
    </row>
    <row r="4306" spans="1:26">
      <c r="A4306" s="1"/>
      <c r="P4306" s="6"/>
      <c r="Q4306" s="6"/>
      <c r="R4306" s="6"/>
      <c r="T4306" s="6"/>
      <c r="U4306" s="6"/>
      <c r="V4306" s="6"/>
      <c r="W4306" s="6"/>
      <c r="X4306" s="6"/>
      <c r="Y4306" s="6"/>
      <c r="Z4306"/>
    </row>
    <row r="4307" spans="1:26">
      <c r="A4307" s="1"/>
      <c r="P4307" s="6"/>
      <c r="Q4307" s="6"/>
      <c r="R4307" s="6"/>
      <c r="T4307" s="6"/>
      <c r="U4307" s="6"/>
      <c r="V4307" s="6"/>
      <c r="W4307" s="6"/>
      <c r="X4307" s="6"/>
      <c r="Y4307" s="6"/>
      <c r="Z4307"/>
    </row>
    <row r="4308" spans="1:26">
      <c r="A4308" s="1"/>
      <c r="P4308" s="6"/>
      <c r="Q4308" s="6"/>
      <c r="R4308" s="6"/>
      <c r="T4308" s="6"/>
      <c r="U4308" s="6"/>
      <c r="V4308" s="6"/>
      <c r="W4308" s="6"/>
      <c r="X4308" s="6"/>
      <c r="Y4308" s="6"/>
      <c r="Z4308"/>
    </row>
    <row r="4309" spans="1:26">
      <c r="A4309" s="1"/>
      <c r="P4309" s="6"/>
      <c r="Q4309" s="6"/>
      <c r="R4309" s="6"/>
      <c r="T4309" s="6"/>
      <c r="U4309" s="6"/>
      <c r="V4309" s="6"/>
      <c r="W4309" s="6"/>
      <c r="X4309" s="6"/>
      <c r="Y4309" s="6"/>
      <c r="Z4309"/>
    </row>
    <row r="4310" spans="1:26">
      <c r="A4310" s="1"/>
      <c r="P4310" s="6"/>
      <c r="Q4310" s="6"/>
      <c r="R4310" s="6"/>
      <c r="T4310" s="6"/>
      <c r="U4310" s="6"/>
      <c r="V4310" s="6"/>
      <c r="W4310" s="6"/>
      <c r="X4310" s="6"/>
      <c r="Y4310" s="6"/>
      <c r="Z4310"/>
    </row>
    <row r="4311" spans="1:26">
      <c r="A4311" s="1"/>
      <c r="P4311" s="6"/>
      <c r="Q4311" s="6"/>
      <c r="R4311" s="6"/>
      <c r="T4311" s="6"/>
      <c r="U4311" s="6"/>
      <c r="V4311" s="6"/>
      <c r="W4311" s="6"/>
      <c r="X4311" s="6"/>
      <c r="Y4311" s="6"/>
      <c r="Z4311"/>
    </row>
    <row r="4312" spans="1:26">
      <c r="A4312" s="1"/>
      <c r="P4312" s="6"/>
      <c r="Q4312" s="6"/>
      <c r="R4312" s="6"/>
      <c r="T4312" s="6"/>
      <c r="U4312" s="6"/>
      <c r="V4312" s="6"/>
      <c r="W4312" s="6"/>
      <c r="X4312" s="6"/>
      <c r="Y4312" s="6"/>
      <c r="Z4312"/>
    </row>
    <row r="4313" spans="1:26">
      <c r="A4313" s="1"/>
      <c r="P4313" s="6"/>
      <c r="Q4313" s="6"/>
      <c r="R4313" s="6"/>
      <c r="T4313" s="6"/>
      <c r="U4313" s="6"/>
      <c r="V4313" s="6"/>
      <c r="W4313" s="6"/>
      <c r="X4313" s="6"/>
      <c r="Y4313" s="6"/>
      <c r="Z4313"/>
    </row>
    <row r="4314" spans="1:26">
      <c r="A4314" s="1"/>
      <c r="P4314" s="6"/>
      <c r="Q4314" s="6"/>
      <c r="R4314" s="6"/>
      <c r="T4314" s="6"/>
      <c r="U4314" s="6"/>
      <c r="V4314" s="6"/>
      <c r="W4314" s="6"/>
      <c r="X4314" s="6"/>
      <c r="Y4314" s="6"/>
      <c r="Z4314"/>
    </row>
    <row r="4315" spans="1:26">
      <c r="A4315" s="1"/>
      <c r="P4315" s="6"/>
      <c r="Q4315" s="6"/>
      <c r="R4315" s="6"/>
      <c r="T4315" s="6"/>
      <c r="U4315" s="6"/>
      <c r="V4315" s="6"/>
      <c r="W4315" s="6"/>
      <c r="X4315" s="6"/>
      <c r="Y4315" s="6"/>
      <c r="Z4315"/>
    </row>
    <row r="4316" spans="1:26">
      <c r="A4316" s="1"/>
      <c r="P4316" s="6"/>
      <c r="Q4316" s="6"/>
      <c r="R4316" s="6"/>
      <c r="T4316" s="6"/>
      <c r="U4316" s="6"/>
      <c r="V4316" s="6"/>
      <c r="W4316" s="6"/>
      <c r="X4316" s="6"/>
      <c r="Y4316" s="6"/>
      <c r="Z4316"/>
    </row>
    <row r="4317" spans="1:26">
      <c r="A4317" s="1"/>
      <c r="P4317" s="6"/>
      <c r="Q4317" s="6"/>
      <c r="R4317" s="6"/>
      <c r="T4317" s="6"/>
      <c r="U4317" s="6"/>
      <c r="V4317" s="6"/>
      <c r="W4317" s="6"/>
      <c r="X4317" s="6"/>
      <c r="Y4317" s="6"/>
      <c r="Z4317"/>
    </row>
    <row r="4318" spans="1:26">
      <c r="A4318" s="1"/>
      <c r="P4318" s="6"/>
      <c r="Q4318" s="6"/>
      <c r="R4318" s="6"/>
      <c r="T4318" s="6"/>
      <c r="U4318" s="6"/>
      <c r="V4318" s="6"/>
      <c r="W4318" s="6"/>
      <c r="X4318" s="6"/>
      <c r="Y4318" s="6"/>
      <c r="Z4318"/>
    </row>
    <row r="4319" spans="1:26">
      <c r="A4319" s="1"/>
      <c r="P4319" s="6"/>
      <c r="Q4319" s="6"/>
      <c r="R4319" s="6"/>
      <c r="T4319" s="6"/>
      <c r="U4319" s="6"/>
      <c r="V4319" s="6"/>
      <c r="W4319" s="6"/>
      <c r="X4319" s="6"/>
      <c r="Y4319" s="6"/>
      <c r="Z4319"/>
    </row>
    <row r="4320" spans="1:26">
      <c r="A4320" s="1"/>
      <c r="P4320" s="6"/>
      <c r="Q4320" s="6"/>
      <c r="R4320" s="6"/>
      <c r="T4320" s="6"/>
      <c r="U4320" s="6"/>
      <c r="V4320" s="6"/>
      <c r="W4320" s="6"/>
      <c r="X4320" s="6"/>
      <c r="Y4320" s="6"/>
      <c r="Z4320"/>
    </row>
    <row r="4321" spans="1:26">
      <c r="A4321" s="1"/>
      <c r="P4321" s="6"/>
      <c r="Q4321" s="6"/>
      <c r="R4321" s="6"/>
      <c r="T4321" s="6"/>
      <c r="U4321" s="6"/>
      <c r="V4321" s="6"/>
      <c r="W4321" s="6"/>
      <c r="X4321" s="6"/>
      <c r="Y4321" s="6"/>
      <c r="Z4321"/>
    </row>
    <row r="4322" spans="1:26">
      <c r="A4322" s="1"/>
      <c r="P4322" s="6"/>
      <c r="Q4322" s="6"/>
      <c r="R4322" s="6"/>
      <c r="T4322" s="6"/>
      <c r="U4322" s="6"/>
      <c r="V4322" s="6"/>
      <c r="W4322" s="6"/>
      <c r="X4322" s="6"/>
      <c r="Y4322" s="6"/>
      <c r="Z4322"/>
    </row>
    <row r="4323" spans="1:26">
      <c r="A4323" s="1"/>
      <c r="P4323" s="6"/>
      <c r="Q4323" s="6"/>
      <c r="R4323" s="6"/>
      <c r="T4323" s="6"/>
      <c r="U4323" s="6"/>
      <c r="V4323" s="6"/>
      <c r="W4323" s="6"/>
      <c r="X4323" s="6"/>
      <c r="Y4323" s="6"/>
      <c r="Z4323"/>
    </row>
    <row r="4324" spans="1:26">
      <c r="A4324" s="1"/>
      <c r="P4324" s="6"/>
      <c r="Q4324" s="6"/>
      <c r="R4324" s="6"/>
      <c r="T4324" s="6"/>
      <c r="U4324" s="6"/>
      <c r="V4324" s="6"/>
      <c r="W4324" s="6"/>
      <c r="X4324" s="6"/>
      <c r="Y4324" s="6"/>
      <c r="Z4324"/>
    </row>
    <row r="4325" spans="1:26">
      <c r="A4325" s="1"/>
      <c r="P4325" s="6"/>
      <c r="Q4325" s="6"/>
      <c r="R4325" s="6"/>
      <c r="T4325" s="6"/>
      <c r="U4325" s="6"/>
      <c r="V4325" s="6"/>
      <c r="W4325" s="6"/>
      <c r="X4325" s="6"/>
      <c r="Y4325" s="6"/>
      <c r="Z4325"/>
    </row>
    <row r="4326" spans="1:26">
      <c r="A4326" s="1"/>
      <c r="P4326" s="6"/>
      <c r="Q4326" s="6"/>
      <c r="R4326" s="6"/>
      <c r="T4326" s="6"/>
      <c r="U4326" s="6"/>
      <c r="V4326" s="6"/>
      <c r="W4326" s="6"/>
      <c r="X4326" s="6"/>
      <c r="Y4326" s="6"/>
      <c r="Z4326"/>
    </row>
    <row r="4327" spans="1:26">
      <c r="A4327" s="1"/>
      <c r="P4327" s="6"/>
      <c r="Q4327" s="6"/>
      <c r="R4327" s="6"/>
      <c r="T4327" s="6"/>
      <c r="U4327" s="6"/>
      <c r="V4327" s="6"/>
      <c r="W4327" s="6"/>
      <c r="X4327" s="6"/>
      <c r="Y4327" s="6"/>
      <c r="Z4327"/>
    </row>
    <row r="4328" spans="1:26">
      <c r="A4328" s="1"/>
      <c r="P4328" s="6"/>
      <c r="Q4328" s="6"/>
      <c r="R4328" s="6"/>
      <c r="T4328" s="6"/>
      <c r="U4328" s="6"/>
      <c r="V4328" s="6"/>
      <c r="W4328" s="6"/>
      <c r="X4328" s="6"/>
      <c r="Y4328" s="6"/>
      <c r="Z4328"/>
    </row>
    <row r="4329" spans="1:26">
      <c r="A4329" s="1"/>
      <c r="P4329" s="6"/>
      <c r="Q4329" s="6"/>
      <c r="R4329" s="6"/>
      <c r="T4329" s="6"/>
      <c r="U4329" s="6"/>
      <c r="V4329" s="6"/>
      <c r="W4329" s="6"/>
      <c r="X4329" s="6"/>
      <c r="Y4329" s="6"/>
      <c r="Z4329"/>
    </row>
    <row r="4330" spans="1:26">
      <c r="A4330" s="1"/>
      <c r="P4330" s="6"/>
      <c r="Q4330" s="6"/>
      <c r="R4330" s="6"/>
      <c r="T4330" s="6"/>
      <c r="U4330" s="6"/>
      <c r="V4330" s="6"/>
      <c r="W4330" s="6"/>
      <c r="X4330" s="6"/>
      <c r="Y4330" s="6"/>
      <c r="Z4330"/>
    </row>
    <row r="4331" spans="1:26">
      <c r="A4331" s="1"/>
      <c r="P4331" s="6"/>
      <c r="Q4331" s="6"/>
      <c r="R4331" s="6"/>
      <c r="T4331" s="6"/>
      <c r="U4331" s="6"/>
      <c r="V4331" s="6"/>
      <c r="W4331" s="6"/>
      <c r="X4331" s="6"/>
      <c r="Y4331" s="6"/>
      <c r="Z4331"/>
    </row>
    <row r="4332" spans="1:26">
      <c r="A4332" s="1"/>
      <c r="P4332" s="6"/>
      <c r="Q4332" s="6"/>
      <c r="R4332" s="6"/>
      <c r="T4332" s="6"/>
      <c r="U4332" s="6"/>
      <c r="V4332" s="6"/>
      <c r="W4332" s="6"/>
      <c r="X4332" s="6"/>
      <c r="Y4332" s="6"/>
      <c r="Z4332"/>
    </row>
    <row r="4333" spans="1:26">
      <c r="A4333" s="1"/>
      <c r="P4333" s="6"/>
      <c r="Q4333" s="6"/>
      <c r="R4333" s="6"/>
      <c r="T4333" s="6"/>
      <c r="U4333" s="6"/>
      <c r="V4333" s="6"/>
      <c r="W4333" s="6"/>
      <c r="X4333" s="6"/>
      <c r="Y4333" s="6"/>
      <c r="Z4333"/>
    </row>
    <row r="4334" spans="1:26">
      <c r="A4334" s="1"/>
      <c r="P4334" s="6"/>
      <c r="Q4334" s="6"/>
      <c r="R4334" s="6"/>
      <c r="T4334" s="6"/>
      <c r="U4334" s="6"/>
      <c r="V4334" s="6"/>
      <c r="W4334" s="6"/>
      <c r="X4334" s="6"/>
      <c r="Y4334" s="6"/>
      <c r="Z4334"/>
    </row>
    <row r="4335" spans="1:26">
      <c r="A4335" s="1"/>
      <c r="P4335" s="6"/>
      <c r="Q4335" s="6"/>
      <c r="R4335" s="6"/>
      <c r="T4335" s="6"/>
      <c r="U4335" s="6"/>
      <c r="V4335" s="6"/>
      <c r="W4335" s="6"/>
      <c r="X4335" s="6"/>
      <c r="Y4335" s="6"/>
      <c r="Z4335"/>
    </row>
    <row r="4336" spans="1:26">
      <c r="A4336" s="1"/>
      <c r="P4336" s="6"/>
      <c r="Q4336" s="6"/>
      <c r="R4336" s="6"/>
      <c r="T4336" s="6"/>
      <c r="U4336" s="6"/>
      <c r="V4336" s="6"/>
      <c r="W4336" s="6"/>
      <c r="X4336" s="6"/>
      <c r="Y4336" s="6"/>
      <c r="Z4336"/>
    </row>
    <row r="4337" spans="1:26">
      <c r="A4337" s="1"/>
      <c r="P4337" s="6"/>
      <c r="Q4337" s="6"/>
      <c r="R4337" s="6"/>
      <c r="T4337" s="6"/>
      <c r="U4337" s="6"/>
      <c r="V4337" s="6"/>
      <c r="W4337" s="6"/>
      <c r="X4337" s="6"/>
      <c r="Y4337" s="6"/>
      <c r="Z4337"/>
    </row>
    <row r="4338" spans="1:26">
      <c r="A4338" s="1"/>
      <c r="P4338" s="6"/>
      <c r="Q4338" s="6"/>
      <c r="R4338" s="6"/>
      <c r="T4338" s="6"/>
      <c r="U4338" s="6"/>
      <c r="V4338" s="6"/>
      <c r="W4338" s="6"/>
      <c r="X4338" s="6"/>
      <c r="Y4338" s="6"/>
      <c r="Z4338"/>
    </row>
    <row r="4339" spans="1:26">
      <c r="A4339" s="1"/>
      <c r="P4339" s="6"/>
      <c r="Q4339" s="6"/>
      <c r="R4339" s="6"/>
      <c r="T4339" s="6"/>
      <c r="U4339" s="6"/>
      <c r="V4339" s="6"/>
      <c r="W4339" s="6"/>
      <c r="X4339" s="6"/>
      <c r="Y4339" s="6"/>
      <c r="Z4339"/>
    </row>
    <row r="4340" spans="1:26">
      <c r="A4340" s="1"/>
      <c r="P4340" s="6"/>
      <c r="Q4340" s="6"/>
      <c r="R4340" s="6"/>
      <c r="T4340" s="6"/>
      <c r="U4340" s="6"/>
      <c r="V4340" s="6"/>
      <c r="W4340" s="6"/>
      <c r="X4340" s="6"/>
      <c r="Y4340" s="6"/>
      <c r="Z4340"/>
    </row>
    <row r="4341" spans="1:26">
      <c r="A4341" s="1"/>
      <c r="P4341" s="6"/>
      <c r="Q4341" s="6"/>
      <c r="R4341" s="6"/>
      <c r="T4341" s="6"/>
      <c r="U4341" s="6"/>
      <c r="V4341" s="6"/>
      <c r="W4341" s="6"/>
      <c r="X4341" s="6"/>
      <c r="Y4341" s="6"/>
      <c r="Z4341"/>
    </row>
    <row r="4342" spans="1:26">
      <c r="A4342" s="1"/>
      <c r="P4342" s="6"/>
      <c r="Q4342" s="6"/>
      <c r="R4342" s="6"/>
      <c r="T4342" s="6"/>
      <c r="U4342" s="6"/>
      <c r="V4342" s="6"/>
      <c r="W4342" s="6"/>
      <c r="X4342" s="6"/>
      <c r="Y4342" s="6"/>
      <c r="Z4342"/>
    </row>
    <row r="4343" spans="1:26">
      <c r="A4343" s="1"/>
      <c r="P4343" s="6"/>
      <c r="Q4343" s="6"/>
      <c r="R4343" s="6"/>
      <c r="T4343" s="6"/>
      <c r="U4343" s="6"/>
      <c r="V4343" s="6"/>
      <c r="W4343" s="6"/>
      <c r="X4343" s="6"/>
      <c r="Y4343" s="6"/>
      <c r="Z4343"/>
    </row>
    <row r="4344" spans="1:26">
      <c r="A4344" s="1"/>
      <c r="P4344" s="6"/>
      <c r="Q4344" s="6"/>
      <c r="R4344" s="6"/>
      <c r="T4344" s="6"/>
      <c r="U4344" s="6"/>
      <c r="V4344" s="6"/>
      <c r="W4344" s="6"/>
      <c r="X4344" s="6"/>
      <c r="Y4344" s="6"/>
      <c r="Z4344"/>
    </row>
    <row r="4345" spans="1:26">
      <c r="A4345" s="1"/>
      <c r="P4345" s="6"/>
      <c r="Q4345" s="6"/>
      <c r="R4345" s="6"/>
      <c r="T4345" s="6"/>
      <c r="U4345" s="6"/>
      <c r="V4345" s="6"/>
      <c r="W4345" s="6"/>
      <c r="X4345" s="6"/>
      <c r="Y4345" s="6"/>
      <c r="Z4345"/>
    </row>
    <row r="4346" spans="1:26">
      <c r="A4346" s="1"/>
      <c r="P4346" s="6"/>
      <c r="Q4346" s="6"/>
      <c r="R4346" s="6"/>
      <c r="T4346" s="6"/>
      <c r="U4346" s="6"/>
      <c r="V4346" s="6"/>
      <c r="W4346" s="6"/>
      <c r="X4346" s="6"/>
      <c r="Y4346" s="6"/>
      <c r="Z4346"/>
    </row>
    <row r="4347" spans="1:26">
      <c r="A4347" s="1"/>
      <c r="P4347" s="6"/>
      <c r="Q4347" s="6"/>
      <c r="R4347" s="6"/>
      <c r="T4347" s="6"/>
      <c r="U4347" s="6"/>
      <c r="V4347" s="6"/>
      <c r="W4347" s="6"/>
      <c r="X4347" s="6"/>
      <c r="Y4347" s="6"/>
      <c r="Z4347"/>
    </row>
    <row r="4348" spans="1:26">
      <c r="A4348" s="1"/>
      <c r="P4348" s="6"/>
      <c r="Q4348" s="6"/>
      <c r="R4348" s="6"/>
      <c r="T4348" s="6"/>
      <c r="U4348" s="6"/>
      <c r="V4348" s="6"/>
      <c r="W4348" s="6"/>
      <c r="X4348" s="6"/>
      <c r="Y4348" s="6"/>
      <c r="Z4348"/>
    </row>
    <row r="4349" spans="1:26">
      <c r="A4349" s="1"/>
      <c r="P4349" s="6"/>
      <c r="Q4349" s="6"/>
      <c r="R4349" s="6"/>
      <c r="T4349" s="6"/>
      <c r="U4349" s="6"/>
      <c r="V4349" s="6"/>
      <c r="W4349" s="6"/>
      <c r="X4349" s="6"/>
      <c r="Y4349" s="6"/>
      <c r="Z4349"/>
    </row>
    <row r="4350" spans="1:26">
      <c r="A4350" s="1"/>
      <c r="P4350" s="6"/>
      <c r="Q4350" s="6"/>
      <c r="R4350" s="6"/>
      <c r="T4350" s="6"/>
      <c r="U4350" s="6"/>
      <c r="V4350" s="6"/>
      <c r="W4350" s="6"/>
      <c r="X4350" s="6"/>
      <c r="Y4350" s="6"/>
      <c r="Z4350"/>
    </row>
    <row r="4351" spans="1:26">
      <c r="A4351" s="1"/>
      <c r="P4351" s="6"/>
      <c r="Q4351" s="6"/>
      <c r="R4351" s="6"/>
      <c r="T4351" s="6"/>
      <c r="U4351" s="6"/>
      <c r="V4351" s="6"/>
      <c r="W4351" s="6"/>
      <c r="X4351" s="6"/>
      <c r="Y4351" s="6"/>
      <c r="Z4351"/>
    </row>
    <row r="4352" spans="1:26">
      <c r="A4352" s="1"/>
      <c r="P4352" s="6"/>
      <c r="Q4352" s="6"/>
      <c r="R4352" s="6"/>
      <c r="T4352" s="6"/>
      <c r="U4352" s="6"/>
      <c r="V4352" s="6"/>
      <c r="W4352" s="6"/>
      <c r="X4352" s="6"/>
      <c r="Y4352" s="6"/>
      <c r="Z4352"/>
    </row>
    <row r="4353" spans="1:26">
      <c r="A4353" s="1"/>
      <c r="P4353" s="6"/>
      <c r="Q4353" s="6"/>
      <c r="R4353" s="6"/>
      <c r="T4353" s="6"/>
      <c r="U4353" s="6"/>
      <c r="V4353" s="6"/>
      <c r="W4353" s="6"/>
      <c r="X4353" s="6"/>
      <c r="Y4353" s="6"/>
      <c r="Z4353"/>
    </row>
    <row r="4354" spans="1:26">
      <c r="A4354" s="1"/>
      <c r="P4354" s="6"/>
      <c r="Q4354" s="6"/>
      <c r="R4354" s="6"/>
      <c r="T4354" s="6"/>
      <c r="U4354" s="6"/>
      <c r="V4354" s="6"/>
      <c r="W4354" s="6"/>
      <c r="X4354" s="6"/>
      <c r="Y4354" s="6"/>
      <c r="Z4354"/>
    </row>
    <row r="4355" spans="1:26">
      <c r="A4355" s="1"/>
      <c r="P4355" s="6"/>
      <c r="Q4355" s="6"/>
      <c r="R4355" s="6"/>
      <c r="T4355" s="6"/>
      <c r="U4355" s="6"/>
      <c r="V4355" s="6"/>
      <c r="W4355" s="6"/>
      <c r="X4355" s="6"/>
      <c r="Y4355" s="6"/>
      <c r="Z4355"/>
    </row>
    <row r="4356" spans="1:26">
      <c r="A4356" s="1"/>
      <c r="P4356" s="6"/>
      <c r="Q4356" s="6"/>
      <c r="R4356" s="6"/>
      <c r="T4356" s="6"/>
      <c r="U4356" s="6"/>
      <c r="V4356" s="6"/>
      <c r="W4356" s="6"/>
      <c r="X4356" s="6"/>
      <c r="Y4356" s="6"/>
      <c r="Z4356"/>
    </row>
    <row r="4357" spans="1:26">
      <c r="A4357" s="1"/>
      <c r="P4357" s="6"/>
      <c r="Q4357" s="6"/>
      <c r="R4357" s="6"/>
      <c r="T4357" s="6"/>
      <c r="U4357" s="6"/>
      <c r="V4357" s="6"/>
      <c r="W4357" s="6"/>
      <c r="X4357" s="6"/>
      <c r="Y4357" s="6"/>
      <c r="Z4357"/>
    </row>
    <row r="4358" spans="1:26">
      <c r="A4358" s="1"/>
      <c r="P4358" s="6"/>
      <c r="Q4358" s="6"/>
      <c r="R4358" s="6"/>
      <c r="T4358" s="6"/>
      <c r="U4358" s="6"/>
      <c r="V4358" s="6"/>
      <c r="W4358" s="6"/>
      <c r="X4358" s="6"/>
      <c r="Y4358" s="6"/>
      <c r="Z4358"/>
    </row>
    <row r="4359" spans="1:26">
      <c r="A4359" s="1"/>
      <c r="P4359" s="6"/>
      <c r="Q4359" s="6"/>
      <c r="R4359" s="6"/>
      <c r="T4359" s="6"/>
      <c r="U4359" s="6"/>
      <c r="V4359" s="6"/>
      <c r="W4359" s="6"/>
      <c r="X4359" s="6"/>
      <c r="Y4359" s="6"/>
      <c r="Z4359"/>
    </row>
    <row r="4360" spans="1:26">
      <c r="A4360" s="1"/>
      <c r="P4360" s="6"/>
      <c r="Q4360" s="6"/>
      <c r="R4360" s="6"/>
      <c r="T4360" s="6"/>
      <c r="U4360" s="6"/>
      <c r="V4360" s="6"/>
      <c r="W4360" s="6"/>
      <c r="X4360" s="6"/>
      <c r="Y4360" s="6"/>
      <c r="Z4360"/>
    </row>
    <row r="4361" spans="1:26">
      <c r="A4361" s="1"/>
      <c r="P4361" s="6"/>
      <c r="Q4361" s="6"/>
      <c r="R4361" s="6"/>
      <c r="T4361" s="6"/>
      <c r="U4361" s="6"/>
      <c r="V4361" s="6"/>
      <c r="W4361" s="6"/>
      <c r="X4361" s="6"/>
      <c r="Y4361" s="6"/>
      <c r="Z4361"/>
    </row>
    <row r="4362" spans="1:26">
      <c r="A4362" s="1"/>
      <c r="P4362" s="6"/>
      <c r="Q4362" s="6"/>
      <c r="R4362" s="6"/>
      <c r="T4362" s="6"/>
      <c r="U4362" s="6"/>
      <c r="V4362" s="6"/>
      <c r="W4362" s="6"/>
      <c r="X4362" s="6"/>
      <c r="Y4362" s="6"/>
      <c r="Z4362"/>
    </row>
    <row r="4363" spans="1:26">
      <c r="A4363" s="1"/>
      <c r="P4363" s="6"/>
      <c r="Q4363" s="6"/>
      <c r="R4363" s="6"/>
      <c r="T4363" s="6"/>
      <c r="U4363" s="6"/>
      <c r="V4363" s="6"/>
      <c r="W4363" s="6"/>
      <c r="X4363" s="6"/>
      <c r="Y4363" s="6"/>
      <c r="Z4363"/>
    </row>
    <row r="4364" spans="1:26">
      <c r="A4364" s="1"/>
      <c r="P4364" s="6"/>
      <c r="Q4364" s="6"/>
      <c r="R4364" s="6"/>
      <c r="T4364" s="6"/>
      <c r="U4364" s="6"/>
      <c r="V4364" s="6"/>
      <c r="W4364" s="6"/>
      <c r="X4364" s="6"/>
      <c r="Y4364" s="6"/>
      <c r="Z4364"/>
    </row>
    <row r="4365" spans="1:26">
      <c r="A4365" s="1"/>
      <c r="P4365" s="6"/>
      <c r="Q4365" s="6"/>
      <c r="R4365" s="6"/>
      <c r="T4365" s="6"/>
      <c r="U4365" s="6"/>
      <c r="V4365" s="6"/>
      <c r="W4365" s="6"/>
      <c r="X4365" s="6"/>
      <c r="Y4365" s="6"/>
      <c r="Z4365"/>
    </row>
    <row r="4366" spans="1:26">
      <c r="A4366" s="1"/>
      <c r="P4366" s="6"/>
      <c r="Q4366" s="6"/>
      <c r="R4366" s="6"/>
      <c r="T4366" s="6"/>
      <c r="U4366" s="6"/>
      <c r="V4366" s="6"/>
      <c r="W4366" s="6"/>
      <c r="X4366" s="6"/>
      <c r="Y4366" s="6"/>
      <c r="Z4366"/>
    </row>
    <row r="4367" spans="1:26">
      <c r="A4367" s="1"/>
      <c r="P4367" s="6"/>
      <c r="Q4367" s="6"/>
      <c r="R4367" s="6"/>
      <c r="T4367" s="6"/>
      <c r="U4367" s="6"/>
      <c r="V4367" s="6"/>
      <c r="W4367" s="6"/>
      <c r="X4367" s="6"/>
      <c r="Y4367" s="6"/>
      <c r="Z4367"/>
    </row>
    <row r="4368" spans="1:26">
      <c r="A4368" s="1"/>
      <c r="P4368" s="6"/>
      <c r="Q4368" s="6"/>
      <c r="R4368" s="6"/>
      <c r="T4368" s="6"/>
      <c r="U4368" s="6"/>
      <c r="V4368" s="6"/>
      <c r="W4368" s="6"/>
      <c r="X4368" s="6"/>
      <c r="Y4368" s="6"/>
      <c r="Z4368"/>
    </row>
    <row r="4369" spans="1:26">
      <c r="A4369" s="1"/>
      <c r="P4369" s="6"/>
      <c r="Q4369" s="6"/>
      <c r="R4369" s="6"/>
      <c r="T4369" s="6"/>
      <c r="U4369" s="6"/>
      <c r="V4369" s="6"/>
      <c r="W4369" s="6"/>
      <c r="X4369" s="6"/>
      <c r="Y4369" s="6"/>
      <c r="Z4369"/>
    </row>
    <row r="4370" spans="1:26">
      <c r="A4370" s="1"/>
      <c r="P4370" s="6"/>
      <c r="Q4370" s="6"/>
      <c r="R4370" s="6"/>
      <c r="T4370" s="6"/>
      <c r="U4370" s="6"/>
      <c r="V4370" s="6"/>
      <c r="W4370" s="6"/>
      <c r="X4370" s="6"/>
      <c r="Y4370" s="6"/>
      <c r="Z4370"/>
    </row>
    <row r="4371" spans="1:26">
      <c r="A4371" s="1"/>
      <c r="P4371" s="6"/>
      <c r="Q4371" s="6"/>
      <c r="R4371" s="6"/>
      <c r="T4371" s="6"/>
      <c r="U4371" s="6"/>
      <c r="V4371" s="6"/>
      <c r="W4371" s="6"/>
      <c r="X4371" s="6"/>
      <c r="Y4371" s="6"/>
      <c r="Z4371"/>
    </row>
    <row r="4372" spans="1:26">
      <c r="A4372" s="1"/>
      <c r="P4372" s="6"/>
      <c r="Q4372" s="6"/>
      <c r="R4372" s="6"/>
      <c r="T4372" s="6"/>
      <c r="U4372" s="6"/>
      <c r="V4372" s="6"/>
      <c r="W4372" s="6"/>
      <c r="X4372" s="6"/>
      <c r="Y4372" s="6"/>
      <c r="Z4372"/>
    </row>
    <row r="4373" spans="1:26">
      <c r="A4373" s="1"/>
      <c r="P4373" s="6"/>
      <c r="Q4373" s="6"/>
      <c r="R4373" s="6"/>
      <c r="T4373" s="6"/>
      <c r="U4373" s="6"/>
      <c r="V4373" s="6"/>
      <c r="W4373" s="6"/>
      <c r="X4373" s="6"/>
      <c r="Y4373" s="6"/>
      <c r="Z4373"/>
    </row>
    <row r="4374" spans="1:26">
      <c r="A4374" s="1"/>
      <c r="P4374" s="6"/>
      <c r="Q4374" s="6"/>
      <c r="R4374" s="6"/>
      <c r="T4374" s="6"/>
      <c r="U4374" s="6"/>
      <c r="V4374" s="6"/>
      <c r="W4374" s="6"/>
      <c r="X4374" s="6"/>
      <c r="Y4374" s="6"/>
      <c r="Z4374"/>
    </row>
    <row r="4375" spans="1:26">
      <c r="A4375" s="1"/>
      <c r="P4375" s="6"/>
      <c r="Q4375" s="6"/>
      <c r="R4375" s="6"/>
      <c r="T4375" s="6"/>
      <c r="U4375" s="6"/>
      <c r="V4375" s="6"/>
      <c r="W4375" s="6"/>
      <c r="X4375" s="6"/>
      <c r="Y4375" s="6"/>
      <c r="Z4375"/>
    </row>
    <row r="4376" spans="1:26">
      <c r="A4376" s="1"/>
      <c r="P4376" s="6"/>
      <c r="Q4376" s="6"/>
      <c r="R4376" s="6"/>
      <c r="T4376" s="6"/>
      <c r="U4376" s="6"/>
      <c r="V4376" s="6"/>
      <c r="W4376" s="6"/>
      <c r="X4376" s="6"/>
      <c r="Y4376" s="6"/>
      <c r="Z4376"/>
    </row>
    <row r="4377" spans="1:26">
      <c r="A4377" s="1"/>
      <c r="P4377" s="6"/>
      <c r="Q4377" s="6"/>
      <c r="R4377" s="6"/>
      <c r="T4377" s="6"/>
      <c r="U4377" s="6"/>
      <c r="V4377" s="6"/>
      <c r="W4377" s="6"/>
      <c r="X4377" s="6"/>
      <c r="Y4377" s="6"/>
      <c r="Z4377"/>
    </row>
    <row r="4378" spans="1:26">
      <c r="A4378" s="1"/>
      <c r="P4378" s="6"/>
      <c r="Q4378" s="6"/>
      <c r="R4378" s="6"/>
      <c r="T4378" s="6"/>
      <c r="U4378" s="6"/>
      <c r="V4378" s="6"/>
      <c r="W4378" s="6"/>
      <c r="X4378" s="6"/>
      <c r="Y4378" s="6"/>
      <c r="Z4378"/>
    </row>
    <row r="4379" spans="1:26">
      <c r="A4379" s="1"/>
      <c r="P4379" s="6"/>
      <c r="Q4379" s="6"/>
      <c r="R4379" s="6"/>
      <c r="T4379" s="6"/>
      <c r="U4379" s="6"/>
      <c r="V4379" s="6"/>
      <c r="W4379" s="6"/>
      <c r="X4379" s="6"/>
      <c r="Y4379" s="6"/>
      <c r="Z4379"/>
    </row>
    <row r="4380" spans="1:26">
      <c r="A4380" s="1"/>
      <c r="P4380" s="6"/>
      <c r="Q4380" s="6"/>
      <c r="R4380" s="6"/>
      <c r="T4380" s="6"/>
      <c r="U4380" s="6"/>
      <c r="V4380" s="6"/>
      <c r="W4380" s="6"/>
      <c r="X4380" s="6"/>
      <c r="Y4380" s="6"/>
      <c r="Z4380"/>
    </row>
    <row r="4381" spans="1:26">
      <c r="A4381" s="1"/>
      <c r="P4381" s="6"/>
      <c r="Q4381" s="6"/>
      <c r="R4381" s="6"/>
      <c r="T4381" s="6"/>
      <c r="U4381" s="6"/>
      <c r="V4381" s="6"/>
      <c r="W4381" s="6"/>
      <c r="X4381" s="6"/>
      <c r="Y4381" s="6"/>
      <c r="Z4381"/>
    </row>
    <row r="4382" spans="1:26">
      <c r="A4382" s="1"/>
      <c r="P4382" s="6"/>
      <c r="Q4382" s="6"/>
      <c r="R4382" s="6"/>
      <c r="T4382" s="6"/>
      <c r="U4382" s="6"/>
      <c r="V4382" s="6"/>
      <c r="W4382" s="6"/>
      <c r="X4382" s="6"/>
      <c r="Y4382" s="6"/>
      <c r="Z4382"/>
    </row>
    <row r="4383" spans="1:26">
      <c r="A4383" s="1"/>
      <c r="P4383" s="6"/>
      <c r="Q4383" s="6"/>
      <c r="R4383" s="6"/>
      <c r="T4383" s="6"/>
      <c r="U4383" s="6"/>
      <c r="V4383" s="6"/>
      <c r="W4383" s="6"/>
      <c r="X4383" s="6"/>
      <c r="Y4383" s="6"/>
      <c r="Z4383"/>
    </row>
    <row r="4384" spans="1:26">
      <c r="A4384" s="1"/>
      <c r="P4384" s="6"/>
      <c r="Q4384" s="6"/>
      <c r="R4384" s="6"/>
      <c r="T4384" s="6"/>
      <c r="U4384" s="6"/>
      <c r="V4384" s="6"/>
      <c r="W4384" s="6"/>
      <c r="X4384" s="6"/>
      <c r="Y4384" s="6"/>
      <c r="Z4384"/>
    </row>
    <row r="4385" spans="1:26">
      <c r="A4385" s="1"/>
      <c r="P4385" s="6"/>
      <c r="Q4385" s="6"/>
      <c r="R4385" s="6"/>
      <c r="T4385" s="6"/>
      <c r="U4385" s="6"/>
      <c r="V4385" s="6"/>
      <c r="W4385" s="6"/>
      <c r="X4385" s="6"/>
      <c r="Y4385" s="6"/>
      <c r="Z4385"/>
    </row>
    <row r="4386" spans="1:26">
      <c r="A4386" s="1"/>
      <c r="P4386" s="6"/>
      <c r="Q4386" s="6"/>
      <c r="R4386" s="6"/>
      <c r="T4386" s="6"/>
      <c r="U4386" s="6"/>
      <c r="V4386" s="6"/>
      <c r="W4386" s="6"/>
      <c r="X4386" s="6"/>
      <c r="Y4386" s="6"/>
      <c r="Z4386"/>
    </row>
    <row r="4387" spans="1:26">
      <c r="A4387" s="1"/>
      <c r="P4387" s="6"/>
      <c r="Q4387" s="6"/>
      <c r="R4387" s="6"/>
      <c r="T4387" s="6"/>
      <c r="U4387" s="6"/>
      <c r="V4387" s="6"/>
      <c r="W4387" s="6"/>
      <c r="X4387" s="6"/>
      <c r="Y4387" s="6"/>
      <c r="Z4387"/>
    </row>
    <row r="4388" spans="1:26">
      <c r="A4388" s="1"/>
      <c r="P4388" s="6"/>
      <c r="Q4388" s="6"/>
      <c r="R4388" s="6"/>
      <c r="T4388" s="6"/>
      <c r="U4388" s="6"/>
      <c r="V4388" s="6"/>
      <c r="W4388" s="6"/>
      <c r="X4388" s="6"/>
      <c r="Y4388" s="6"/>
      <c r="Z4388"/>
    </row>
    <row r="4389" spans="1:26">
      <c r="A4389" s="1"/>
      <c r="P4389" s="6"/>
      <c r="Q4389" s="6"/>
      <c r="R4389" s="6"/>
      <c r="T4389" s="6"/>
      <c r="U4389" s="6"/>
      <c r="V4389" s="6"/>
      <c r="W4389" s="6"/>
      <c r="X4389" s="6"/>
      <c r="Y4389" s="6"/>
      <c r="Z4389"/>
    </row>
    <row r="4390" spans="1:26">
      <c r="A4390" s="1"/>
      <c r="P4390" s="6"/>
      <c r="Q4390" s="6"/>
      <c r="R4390" s="6"/>
      <c r="T4390" s="6"/>
      <c r="U4390" s="6"/>
      <c r="V4390" s="6"/>
      <c r="W4390" s="6"/>
      <c r="X4390" s="6"/>
      <c r="Y4390" s="6"/>
      <c r="Z4390"/>
    </row>
    <row r="4391" spans="1:26">
      <c r="A4391" s="1"/>
      <c r="P4391" s="6"/>
      <c r="Q4391" s="6"/>
      <c r="R4391" s="6"/>
      <c r="T4391" s="6"/>
      <c r="U4391" s="6"/>
      <c r="V4391" s="6"/>
      <c r="W4391" s="6"/>
      <c r="X4391" s="6"/>
      <c r="Y4391" s="6"/>
      <c r="Z4391"/>
    </row>
    <row r="4392" spans="1:26">
      <c r="A4392" s="1"/>
      <c r="P4392" s="6"/>
      <c r="Q4392" s="6"/>
      <c r="R4392" s="6"/>
      <c r="T4392" s="6"/>
      <c r="U4392" s="6"/>
      <c r="V4392" s="6"/>
      <c r="W4392" s="6"/>
      <c r="X4392" s="6"/>
      <c r="Y4392" s="6"/>
      <c r="Z4392"/>
    </row>
    <row r="4393" spans="1:26">
      <c r="A4393" s="1"/>
      <c r="P4393" s="6"/>
      <c r="Q4393" s="6"/>
      <c r="R4393" s="6"/>
      <c r="T4393" s="6"/>
      <c r="U4393" s="6"/>
      <c r="V4393" s="6"/>
      <c r="W4393" s="6"/>
      <c r="X4393" s="6"/>
      <c r="Y4393" s="6"/>
      <c r="Z4393"/>
    </row>
    <row r="4394" spans="1:26">
      <c r="A4394" s="1"/>
      <c r="P4394" s="6"/>
      <c r="Q4394" s="6"/>
      <c r="R4394" s="6"/>
      <c r="T4394" s="6"/>
      <c r="U4394" s="6"/>
      <c r="V4394" s="6"/>
      <c r="W4394" s="6"/>
      <c r="X4394" s="6"/>
      <c r="Y4394" s="6"/>
      <c r="Z4394"/>
    </row>
    <row r="4395" spans="1:26">
      <c r="A4395" s="1"/>
      <c r="P4395" s="6"/>
      <c r="Q4395" s="6"/>
      <c r="R4395" s="6"/>
      <c r="T4395" s="6"/>
      <c r="U4395" s="6"/>
      <c r="V4395" s="6"/>
      <c r="W4395" s="6"/>
      <c r="X4395" s="6"/>
      <c r="Y4395" s="6"/>
      <c r="Z4395"/>
    </row>
    <row r="4396" spans="1:26">
      <c r="A4396" s="1"/>
      <c r="P4396" s="6"/>
      <c r="Q4396" s="6"/>
      <c r="R4396" s="6"/>
      <c r="T4396" s="6"/>
      <c r="U4396" s="6"/>
      <c r="V4396" s="6"/>
      <c r="W4396" s="6"/>
      <c r="X4396" s="6"/>
      <c r="Y4396" s="6"/>
      <c r="Z4396"/>
    </row>
    <row r="4397" spans="1:26">
      <c r="A4397" s="1"/>
      <c r="P4397" s="6"/>
      <c r="Q4397" s="6"/>
      <c r="R4397" s="6"/>
      <c r="T4397" s="6"/>
      <c r="U4397" s="6"/>
      <c r="V4397" s="6"/>
      <c r="W4397" s="6"/>
      <c r="X4397" s="6"/>
      <c r="Y4397" s="6"/>
      <c r="Z4397"/>
    </row>
    <row r="4398" spans="1:26">
      <c r="A4398" s="1"/>
      <c r="P4398" s="6"/>
      <c r="Q4398" s="6"/>
      <c r="R4398" s="6"/>
      <c r="T4398" s="6"/>
      <c r="U4398" s="6"/>
      <c r="V4398" s="6"/>
      <c r="W4398" s="6"/>
      <c r="X4398" s="6"/>
      <c r="Y4398" s="6"/>
      <c r="Z4398"/>
    </row>
    <row r="4399" spans="1:26">
      <c r="A4399" s="1"/>
      <c r="P4399" s="6"/>
      <c r="Q4399" s="6"/>
      <c r="R4399" s="6"/>
      <c r="T4399" s="6"/>
      <c r="U4399" s="6"/>
      <c r="V4399" s="6"/>
      <c r="W4399" s="6"/>
      <c r="X4399" s="6"/>
      <c r="Y4399" s="6"/>
      <c r="Z4399"/>
    </row>
    <row r="4400" spans="1:26">
      <c r="A4400" s="1"/>
      <c r="P4400" s="6"/>
      <c r="Q4400" s="6"/>
      <c r="R4400" s="6"/>
      <c r="T4400" s="6"/>
      <c r="U4400" s="6"/>
      <c r="V4400" s="6"/>
      <c r="W4400" s="6"/>
      <c r="X4400" s="6"/>
      <c r="Y4400" s="6"/>
      <c r="Z4400"/>
    </row>
    <row r="4401" spans="1:26">
      <c r="A4401" s="1"/>
      <c r="P4401" s="6"/>
      <c r="Q4401" s="6"/>
      <c r="R4401" s="6"/>
      <c r="T4401" s="6"/>
      <c r="U4401" s="6"/>
      <c r="V4401" s="6"/>
      <c r="W4401" s="6"/>
      <c r="X4401" s="6"/>
      <c r="Y4401" s="6"/>
      <c r="Z4401"/>
    </row>
    <row r="4402" spans="1:26">
      <c r="A4402" s="1"/>
      <c r="P4402" s="6"/>
      <c r="Q4402" s="6"/>
      <c r="R4402" s="6"/>
      <c r="T4402" s="6"/>
      <c r="U4402" s="6"/>
      <c r="V4402" s="6"/>
      <c r="W4402" s="6"/>
      <c r="X4402" s="6"/>
      <c r="Y4402" s="6"/>
      <c r="Z4402"/>
    </row>
    <row r="4403" spans="1:26">
      <c r="A4403" s="1"/>
      <c r="P4403" s="6"/>
      <c r="Q4403" s="6"/>
      <c r="R4403" s="6"/>
      <c r="T4403" s="6"/>
      <c r="U4403" s="6"/>
      <c r="V4403" s="6"/>
      <c r="W4403" s="6"/>
      <c r="X4403" s="6"/>
      <c r="Y4403" s="6"/>
      <c r="Z4403"/>
    </row>
    <row r="4404" spans="1:26">
      <c r="A4404" s="1"/>
      <c r="P4404" s="6"/>
      <c r="Q4404" s="6"/>
      <c r="R4404" s="6"/>
      <c r="T4404" s="6"/>
      <c r="U4404" s="6"/>
      <c r="V4404" s="6"/>
      <c r="W4404" s="6"/>
      <c r="X4404" s="6"/>
      <c r="Y4404" s="6"/>
      <c r="Z4404"/>
    </row>
    <row r="4405" spans="1:26">
      <c r="A4405" s="1"/>
      <c r="P4405" s="6"/>
      <c r="Q4405" s="6"/>
      <c r="R4405" s="6"/>
      <c r="T4405" s="6"/>
      <c r="U4405" s="6"/>
      <c r="V4405" s="6"/>
      <c r="W4405" s="6"/>
      <c r="X4405" s="6"/>
      <c r="Y4405" s="6"/>
      <c r="Z4405"/>
    </row>
    <row r="4406" spans="1:26">
      <c r="A4406" s="1"/>
      <c r="P4406" s="6"/>
      <c r="Q4406" s="6"/>
      <c r="R4406" s="6"/>
      <c r="T4406" s="6"/>
      <c r="U4406" s="6"/>
      <c r="V4406" s="6"/>
      <c r="W4406" s="6"/>
      <c r="X4406" s="6"/>
      <c r="Y4406" s="6"/>
      <c r="Z4406"/>
    </row>
    <row r="4407" spans="1:26">
      <c r="A4407" s="1"/>
      <c r="P4407" s="6"/>
      <c r="Q4407" s="6"/>
      <c r="R4407" s="6"/>
      <c r="T4407" s="6"/>
      <c r="U4407" s="6"/>
      <c r="V4407" s="6"/>
      <c r="W4407" s="6"/>
      <c r="X4407" s="6"/>
      <c r="Y4407" s="6"/>
      <c r="Z4407"/>
    </row>
    <row r="4408" spans="1:26">
      <c r="A4408" s="1"/>
      <c r="P4408" s="6"/>
      <c r="Q4408" s="6"/>
      <c r="R4408" s="6"/>
      <c r="T4408" s="6"/>
      <c r="U4408" s="6"/>
      <c r="V4408" s="6"/>
      <c r="W4408" s="6"/>
      <c r="X4408" s="6"/>
      <c r="Y4408" s="6"/>
      <c r="Z4408"/>
    </row>
    <row r="4409" spans="1:26">
      <c r="A4409" s="1"/>
      <c r="P4409" s="6"/>
      <c r="Q4409" s="6"/>
      <c r="R4409" s="6"/>
      <c r="T4409" s="6"/>
      <c r="U4409" s="6"/>
      <c r="V4409" s="6"/>
      <c r="W4409" s="6"/>
      <c r="X4409" s="6"/>
      <c r="Y4409" s="6"/>
      <c r="Z4409"/>
    </row>
    <row r="4410" spans="1:26">
      <c r="A4410" s="1"/>
      <c r="P4410" s="6"/>
      <c r="Q4410" s="6"/>
      <c r="R4410" s="6"/>
      <c r="T4410" s="6"/>
      <c r="U4410" s="6"/>
      <c r="V4410" s="6"/>
      <c r="W4410" s="6"/>
      <c r="X4410" s="6"/>
      <c r="Y4410" s="6"/>
      <c r="Z4410"/>
    </row>
    <row r="4411" spans="1:26">
      <c r="A4411" s="1"/>
      <c r="P4411" s="6"/>
      <c r="Q4411" s="6"/>
      <c r="R4411" s="6"/>
      <c r="T4411" s="6"/>
      <c r="U4411" s="6"/>
      <c r="V4411" s="6"/>
      <c r="W4411" s="6"/>
      <c r="X4411" s="6"/>
      <c r="Y4411" s="6"/>
      <c r="Z4411"/>
    </row>
    <row r="4412" spans="1:26">
      <c r="A4412" s="1"/>
      <c r="P4412" s="6"/>
      <c r="Q4412" s="6"/>
      <c r="R4412" s="6"/>
      <c r="T4412" s="6"/>
      <c r="U4412" s="6"/>
      <c r="V4412" s="6"/>
      <c r="W4412" s="6"/>
      <c r="X4412" s="6"/>
      <c r="Y4412" s="6"/>
      <c r="Z4412"/>
    </row>
    <row r="4413" spans="1:26">
      <c r="A4413" s="1"/>
      <c r="P4413" s="6"/>
      <c r="Q4413" s="6"/>
      <c r="R4413" s="6"/>
      <c r="T4413" s="6"/>
      <c r="U4413" s="6"/>
      <c r="V4413" s="6"/>
      <c r="W4413" s="6"/>
      <c r="X4413" s="6"/>
      <c r="Y4413" s="6"/>
      <c r="Z4413"/>
    </row>
    <row r="4414" spans="1:26">
      <c r="A4414" s="1"/>
      <c r="P4414" s="6"/>
      <c r="Q4414" s="6"/>
      <c r="R4414" s="6"/>
      <c r="T4414" s="6"/>
      <c r="U4414" s="6"/>
      <c r="V4414" s="6"/>
      <c r="W4414" s="6"/>
      <c r="X4414" s="6"/>
      <c r="Y4414" s="6"/>
      <c r="Z4414"/>
    </row>
    <row r="4415" spans="1:26">
      <c r="A4415" s="1"/>
      <c r="P4415" s="6"/>
      <c r="Q4415" s="6"/>
      <c r="R4415" s="6"/>
      <c r="T4415" s="6"/>
      <c r="U4415" s="6"/>
      <c r="V4415" s="6"/>
      <c r="W4415" s="6"/>
      <c r="X4415" s="6"/>
      <c r="Y4415" s="6"/>
      <c r="Z4415"/>
    </row>
    <row r="4416" spans="1:26">
      <c r="A4416" s="1"/>
      <c r="P4416" s="6"/>
      <c r="Q4416" s="6"/>
      <c r="R4416" s="6"/>
      <c r="T4416" s="6"/>
      <c r="U4416" s="6"/>
      <c r="V4416" s="6"/>
      <c r="W4416" s="6"/>
      <c r="X4416" s="6"/>
      <c r="Y4416" s="6"/>
      <c r="Z4416"/>
    </row>
    <row r="4417" spans="1:26">
      <c r="A4417" s="1"/>
      <c r="P4417" s="6"/>
      <c r="Q4417" s="6"/>
      <c r="R4417" s="6"/>
      <c r="T4417" s="6"/>
      <c r="U4417" s="6"/>
      <c r="V4417" s="6"/>
      <c r="W4417" s="6"/>
      <c r="X4417" s="6"/>
      <c r="Y4417" s="6"/>
      <c r="Z4417"/>
    </row>
    <row r="4418" spans="1:26">
      <c r="A4418" s="1"/>
      <c r="P4418" s="6"/>
      <c r="Q4418" s="6"/>
      <c r="R4418" s="6"/>
      <c r="T4418" s="6"/>
      <c r="U4418" s="6"/>
      <c r="V4418" s="6"/>
      <c r="W4418" s="6"/>
      <c r="X4418" s="6"/>
      <c r="Y4418" s="6"/>
      <c r="Z4418"/>
    </row>
    <row r="4419" spans="1:26">
      <c r="A4419" s="1"/>
      <c r="P4419" s="6"/>
      <c r="Q4419" s="6"/>
      <c r="R4419" s="6"/>
      <c r="T4419" s="6"/>
      <c r="U4419" s="6"/>
      <c r="V4419" s="6"/>
      <c r="W4419" s="6"/>
      <c r="X4419" s="6"/>
      <c r="Y4419" s="6"/>
      <c r="Z4419"/>
    </row>
    <row r="4420" spans="1:26">
      <c r="A4420" s="1"/>
      <c r="P4420" s="6"/>
      <c r="Q4420" s="6"/>
      <c r="R4420" s="6"/>
      <c r="T4420" s="6"/>
      <c r="U4420" s="6"/>
      <c r="V4420" s="6"/>
      <c r="W4420" s="6"/>
      <c r="X4420" s="6"/>
      <c r="Y4420" s="6"/>
      <c r="Z4420"/>
    </row>
    <row r="4421" spans="1:26">
      <c r="A4421" s="1"/>
      <c r="P4421" s="6"/>
      <c r="Q4421" s="6"/>
      <c r="R4421" s="6"/>
      <c r="T4421" s="6"/>
      <c r="U4421" s="6"/>
      <c r="V4421" s="6"/>
      <c r="W4421" s="6"/>
      <c r="X4421" s="6"/>
      <c r="Y4421" s="6"/>
      <c r="Z4421"/>
    </row>
    <row r="4422" spans="1:26">
      <c r="A4422" s="1"/>
      <c r="P4422" s="6"/>
      <c r="Q4422" s="6"/>
      <c r="R4422" s="6"/>
      <c r="T4422" s="6"/>
      <c r="U4422" s="6"/>
      <c r="V4422" s="6"/>
      <c r="W4422" s="6"/>
      <c r="X4422" s="6"/>
      <c r="Y4422" s="6"/>
      <c r="Z4422"/>
    </row>
    <row r="4423" spans="1:26">
      <c r="A4423" s="1"/>
      <c r="P4423" s="6"/>
      <c r="Q4423" s="6"/>
      <c r="R4423" s="6"/>
      <c r="T4423" s="6"/>
      <c r="U4423" s="6"/>
      <c r="V4423" s="6"/>
      <c r="W4423" s="6"/>
      <c r="X4423" s="6"/>
      <c r="Y4423" s="6"/>
      <c r="Z4423"/>
    </row>
    <row r="4424" spans="1:26">
      <c r="A4424" s="1"/>
      <c r="P4424" s="6"/>
      <c r="Q4424" s="6"/>
      <c r="R4424" s="6"/>
      <c r="T4424" s="6"/>
      <c r="U4424" s="6"/>
      <c r="V4424" s="6"/>
      <c r="W4424" s="6"/>
      <c r="X4424" s="6"/>
      <c r="Y4424" s="6"/>
      <c r="Z4424"/>
    </row>
    <row r="4425" spans="1:26">
      <c r="A4425" s="1"/>
      <c r="P4425" s="6"/>
      <c r="Q4425" s="6"/>
      <c r="R4425" s="6"/>
      <c r="T4425" s="6"/>
      <c r="U4425" s="6"/>
      <c r="V4425" s="6"/>
      <c r="W4425" s="6"/>
      <c r="X4425" s="6"/>
      <c r="Y4425" s="6"/>
      <c r="Z4425"/>
    </row>
    <row r="4426" spans="1:26">
      <c r="A4426" s="1"/>
      <c r="P4426" s="6"/>
      <c r="Q4426" s="6"/>
      <c r="R4426" s="6"/>
      <c r="T4426" s="6"/>
      <c r="U4426" s="6"/>
      <c r="V4426" s="6"/>
      <c r="W4426" s="6"/>
      <c r="X4426" s="6"/>
      <c r="Y4426" s="6"/>
      <c r="Z4426"/>
    </row>
    <row r="4427" spans="1:26">
      <c r="A4427" s="1"/>
      <c r="P4427" s="6"/>
      <c r="Q4427" s="6"/>
      <c r="R4427" s="6"/>
      <c r="T4427" s="6"/>
      <c r="U4427" s="6"/>
      <c r="V4427" s="6"/>
      <c r="W4427" s="6"/>
      <c r="X4427" s="6"/>
      <c r="Y4427" s="6"/>
      <c r="Z4427"/>
    </row>
    <row r="4428" spans="1:26">
      <c r="A4428" s="1"/>
      <c r="P4428" s="6"/>
      <c r="Q4428" s="6"/>
      <c r="R4428" s="6"/>
      <c r="T4428" s="6"/>
      <c r="U4428" s="6"/>
      <c r="V4428" s="6"/>
      <c r="W4428" s="6"/>
      <c r="X4428" s="6"/>
      <c r="Y4428" s="6"/>
      <c r="Z4428"/>
    </row>
    <row r="4429" spans="1:26">
      <c r="A4429" s="1"/>
      <c r="P4429" s="6"/>
      <c r="Q4429" s="6"/>
      <c r="R4429" s="6"/>
      <c r="T4429" s="6"/>
      <c r="U4429" s="6"/>
      <c r="V4429" s="6"/>
      <c r="W4429" s="6"/>
      <c r="X4429" s="6"/>
      <c r="Y4429" s="6"/>
      <c r="Z4429"/>
    </row>
    <row r="4430" spans="1:26">
      <c r="A4430" s="1"/>
      <c r="P4430" s="6"/>
      <c r="Q4430" s="6"/>
      <c r="R4430" s="6"/>
      <c r="T4430" s="6"/>
      <c r="U4430" s="6"/>
      <c r="V4430" s="6"/>
      <c r="W4430" s="6"/>
      <c r="X4430" s="6"/>
      <c r="Y4430" s="6"/>
      <c r="Z4430"/>
    </row>
    <row r="4431" spans="1:26">
      <c r="A4431" s="1"/>
      <c r="P4431" s="6"/>
      <c r="Q4431" s="6"/>
      <c r="R4431" s="6"/>
      <c r="T4431" s="6"/>
      <c r="U4431" s="6"/>
      <c r="V4431" s="6"/>
      <c r="W4431" s="6"/>
      <c r="X4431" s="6"/>
      <c r="Y4431" s="6"/>
      <c r="Z4431"/>
    </row>
    <row r="4432" spans="1:26">
      <c r="A4432" s="1"/>
      <c r="P4432" s="6"/>
      <c r="Q4432" s="6"/>
      <c r="R4432" s="6"/>
      <c r="T4432" s="6"/>
      <c r="U4432" s="6"/>
      <c r="V4432" s="6"/>
      <c r="W4432" s="6"/>
      <c r="X4432" s="6"/>
      <c r="Y4432" s="6"/>
      <c r="Z4432"/>
    </row>
    <row r="4433" spans="1:26">
      <c r="A4433" s="1"/>
      <c r="P4433" s="6"/>
      <c r="Q4433" s="6"/>
      <c r="R4433" s="6"/>
      <c r="T4433" s="6"/>
      <c r="U4433" s="6"/>
      <c r="V4433" s="6"/>
      <c r="W4433" s="6"/>
      <c r="X4433" s="6"/>
      <c r="Y4433" s="6"/>
      <c r="Z4433"/>
    </row>
    <row r="4434" spans="1:26">
      <c r="A4434" s="1"/>
      <c r="P4434" s="6"/>
      <c r="Q4434" s="6"/>
      <c r="R4434" s="6"/>
      <c r="T4434" s="6"/>
      <c r="U4434" s="6"/>
      <c r="V4434" s="6"/>
      <c r="W4434" s="6"/>
      <c r="X4434" s="6"/>
      <c r="Y4434" s="6"/>
      <c r="Z4434"/>
    </row>
    <row r="4435" spans="1:26">
      <c r="A4435" s="1"/>
      <c r="P4435" s="6"/>
      <c r="Q4435" s="6"/>
      <c r="R4435" s="6"/>
      <c r="T4435" s="6"/>
      <c r="U4435" s="6"/>
      <c r="V4435" s="6"/>
      <c r="W4435" s="6"/>
      <c r="X4435" s="6"/>
      <c r="Y4435" s="6"/>
      <c r="Z4435"/>
    </row>
    <row r="4436" spans="1:26">
      <c r="A4436" s="1"/>
      <c r="P4436" s="6"/>
      <c r="Q4436" s="6"/>
      <c r="R4436" s="6"/>
      <c r="T4436" s="6"/>
      <c r="U4436" s="6"/>
      <c r="V4436" s="6"/>
      <c r="W4436" s="6"/>
      <c r="X4436" s="6"/>
      <c r="Y4436" s="6"/>
      <c r="Z4436"/>
    </row>
    <row r="4437" spans="1:26">
      <c r="A4437" s="1"/>
      <c r="P4437" s="6"/>
      <c r="Q4437" s="6"/>
      <c r="R4437" s="6"/>
      <c r="T4437" s="6"/>
      <c r="U4437" s="6"/>
      <c r="V4437" s="6"/>
      <c r="W4437" s="6"/>
      <c r="X4437" s="6"/>
      <c r="Y4437" s="6"/>
      <c r="Z4437"/>
    </row>
    <row r="4438" spans="1:26">
      <c r="A4438" s="1"/>
      <c r="P4438" s="6"/>
      <c r="Q4438" s="6"/>
      <c r="R4438" s="6"/>
      <c r="T4438" s="6"/>
      <c r="U4438" s="6"/>
      <c r="V4438" s="6"/>
      <c r="W4438" s="6"/>
      <c r="X4438" s="6"/>
      <c r="Y4438" s="6"/>
      <c r="Z4438"/>
    </row>
    <row r="4439" spans="1:26">
      <c r="A4439" s="1"/>
      <c r="P4439" s="6"/>
      <c r="Q4439" s="6"/>
      <c r="R4439" s="6"/>
      <c r="T4439" s="6"/>
      <c r="U4439" s="6"/>
      <c r="V4439" s="6"/>
      <c r="W4439" s="6"/>
      <c r="X4439" s="6"/>
      <c r="Y4439" s="6"/>
      <c r="Z4439"/>
    </row>
    <row r="4440" spans="1:26">
      <c r="A4440" s="1"/>
      <c r="P4440" s="6"/>
      <c r="Q4440" s="6"/>
      <c r="R4440" s="6"/>
      <c r="T4440" s="6"/>
      <c r="U4440" s="6"/>
      <c r="V4440" s="6"/>
      <c r="W4440" s="6"/>
      <c r="X4440" s="6"/>
      <c r="Y4440" s="6"/>
      <c r="Z4440"/>
    </row>
    <row r="4441" spans="1:26">
      <c r="A4441" s="1"/>
      <c r="P4441" s="6"/>
      <c r="Q4441" s="6"/>
      <c r="R4441" s="6"/>
      <c r="T4441" s="6"/>
      <c r="U4441" s="6"/>
      <c r="V4441" s="6"/>
      <c r="W4441" s="6"/>
      <c r="X4441" s="6"/>
      <c r="Y4441" s="6"/>
      <c r="Z4441"/>
    </row>
    <row r="4442" spans="1:26">
      <c r="A4442" s="1"/>
      <c r="P4442" s="6"/>
      <c r="Q4442" s="6"/>
      <c r="R4442" s="6"/>
      <c r="T4442" s="6"/>
      <c r="U4442" s="6"/>
      <c r="V4442" s="6"/>
      <c r="W4442" s="6"/>
      <c r="X4442" s="6"/>
      <c r="Y4442" s="6"/>
      <c r="Z4442"/>
    </row>
    <row r="4443" spans="1:26">
      <c r="A4443" s="1"/>
      <c r="P4443" s="6"/>
      <c r="Q4443" s="6"/>
      <c r="R4443" s="6"/>
      <c r="T4443" s="6"/>
      <c r="U4443" s="6"/>
      <c r="V4443" s="6"/>
      <c r="W4443" s="6"/>
      <c r="X4443" s="6"/>
      <c r="Y4443" s="6"/>
      <c r="Z4443"/>
    </row>
    <row r="4444" spans="1:26">
      <c r="A4444" s="1"/>
      <c r="P4444" s="6"/>
      <c r="Q4444" s="6"/>
      <c r="R4444" s="6"/>
      <c r="T4444" s="6"/>
      <c r="U4444" s="6"/>
      <c r="V4444" s="6"/>
      <c r="W4444" s="6"/>
      <c r="X4444" s="6"/>
      <c r="Y4444" s="6"/>
      <c r="Z4444"/>
    </row>
    <row r="4445" spans="1:26">
      <c r="A4445" s="1"/>
      <c r="P4445" s="6"/>
      <c r="Q4445" s="6"/>
      <c r="R4445" s="6"/>
      <c r="T4445" s="6"/>
      <c r="U4445" s="6"/>
      <c r="V4445" s="6"/>
      <c r="W4445" s="6"/>
      <c r="X4445" s="6"/>
      <c r="Y4445" s="6"/>
      <c r="Z4445"/>
    </row>
    <row r="4446" spans="1:26">
      <c r="A4446" s="1"/>
      <c r="P4446" s="6"/>
      <c r="Q4446" s="6"/>
      <c r="R4446" s="6"/>
      <c r="T4446" s="6"/>
      <c r="U4446" s="6"/>
      <c r="V4446" s="6"/>
      <c r="W4446" s="6"/>
      <c r="X4446" s="6"/>
      <c r="Y4446" s="6"/>
      <c r="Z4446"/>
    </row>
    <row r="4447" spans="1:26">
      <c r="A4447" s="1"/>
      <c r="P4447" s="6"/>
      <c r="Q4447" s="6"/>
      <c r="R4447" s="6"/>
      <c r="T4447" s="6"/>
      <c r="U4447" s="6"/>
      <c r="V4447" s="6"/>
      <c r="W4447" s="6"/>
      <c r="X4447" s="6"/>
      <c r="Y4447" s="6"/>
      <c r="Z4447"/>
    </row>
    <row r="4448" spans="1:26">
      <c r="A4448" s="1"/>
      <c r="P4448" s="6"/>
      <c r="Q4448" s="6"/>
      <c r="R4448" s="6"/>
      <c r="T4448" s="6"/>
      <c r="U4448" s="6"/>
      <c r="V4448" s="6"/>
      <c r="W4448" s="6"/>
      <c r="X4448" s="6"/>
      <c r="Y4448" s="6"/>
      <c r="Z4448"/>
    </row>
    <row r="4449" spans="1:26">
      <c r="A4449" s="1"/>
      <c r="P4449" s="6"/>
      <c r="Q4449" s="6"/>
      <c r="R4449" s="6"/>
      <c r="T4449" s="6"/>
      <c r="U4449" s="6"/>
      <c r="V4449" s="6"/>
      <c r="W4449" s="6"/>
      <c r="X4449" s="6"/>
      <c r="Y4449" s="6"/>
      <c r="Z4449"/>
    </row>
    <row r="4450" spans="1:26">
      <c r="A4450" s="1"/>
      <c r="P4450" s="6"/>
      <c r="Q4450" s="6"/>
      <c r="R4450" s="6"/>
      <c r="T4450" s="6"/>
      <c r="U4450" s="6"/>
      <c r="V4450" s="6"/>
      <c r="W4450" s="6"/>
      <c r="X4450" s="6"/>
      <c r="Y4450" s="6"/>
      <c r="Z4450"/>
    </row>
    <row r="4451" spans="1:26">
      <c r="A4451" s="1"/>
      <c r="P4451" s="6"/>
      <c r="Q4451" s="6"/>
      <c r="R4451" s="6"/>
      <c r="T4451" s="6"/>
      <c r="U4451" s="6"/>
      <c r="V4451" s="6"/>
      <c r="W4451" s="6"/>
      <c r="X4451" s="6"/>
      <c r="Y4451" s="6"/>
      <c r="Z4451"/>
    </row>
    <row r="4452" spans="1:26">
      <c r="A4452" s="1"/>
      <c r="P4452" s="6"/>
      <c r="Q4452" s="6"/>
      <c r="R4452" s="6"/>
      <c r="T4452" s="6"/>
      <c r="U4452" s="6"/>
      <c r="V4452" s="6"/>
      <c r="W4452" s="6"/>
      <c r="X4452" s="6"/>
      <c r="Y4452" s="6"/>
      <c r="Z4452"/>
    </row>
    <row r="4453" spans="1:26">
      <c r="A4453" s="1"/>
      <c r="P4453" s="6"/>
      <c r="Q4453" s="6"/>
      <c r="R4453" s="6"/>
      <c r="T4453" s="6"/>
      <c r="U4453" s="6"/>
      <c r="V4453" s="6"/>
      <c r="W4453" s="6"/>
      <c r="X4453" s="6"/>
      <c r="Y4453" s="6"/>
      <c r="Z4453"/>
    </row>
    <row r="4454" spans="1:26">
      <c r="A4454" s="1"/>
      <c r="P4454" s="6"/>
      <c r="Q4454" s="6"/>
      <c r="R4454" s="6"/>
      <c r="T4454" s="6"/>
      <c r="U4454" s="6"/>
      <c r="V4454" s="6"/>
      <c r="W4454" s="6"/>
      <c r="X4454" s="6"/>
      <c r="Y4454" s="6"/>
      <c r="Z4454"/>
    </row>
    <row r="4455" spans="1:26">
      <c r="A4455" s="1"/>
      <c r="P4455" s="6"/>
      <c r="Q4455" s="6"/>
      <c r="R4455" s="6"/>
      <c r="T4455" s="6"/>
      <c r="U4455" s="6"/>
      <c r="V4455" s="6"/>
      <c r="W4455" s="6"/>
      <c r="X4455" s="6"/>
      <c r="Y4455" s="6"/>
      <c r="Z4455"/>
    </row>
    <row r="4456" spans="1:26">
      <c r="A4456" s="1"/>
      <c r="P4456" s="6"/>
      <c r="Q4456" s="6"/>
      <c r="R4456" s="6"/>
      <c r="T4456" s="6"/>
      <c r="U4456" s="6"/>
      <c r="V4456" s="6"/>
      <c r="W4456" s="6"/>
      <c r="X4456" s="6"/>
      <c r="Y4456" s="6"/>
      <c r="Z4456"/>
    </row>
    <row r="4457" spans="1:26">
      <c r="A4457" s="1"/>
      <c r="P4457" s="6"/>
      <c r="Q4457" s="6"/>
      <c r="R4457" s="6"/>
      <c r="T4457" s="6"/>
      <c r="U4457" s="6"/>
      <c r="V4457" s="6"/>
      <c r="W4457" s="6"/>
      <c r="X4457" s="6"/>
      <c r="Y4457" s="6"/>
      <c r="Z4457"/>
    </row>
    <row r="4458" spans="1:26">
      <c r="A4458" s="1"/>
      <c r="P4458" s="6"/>
      <c r="Q4458" s="6"/>
      <c r="R4458" s="6"/>
      <c r="T4458" s="6"/>
      <c r="U4458" s="6"/>
      <c r="V4458" s="6"/>
      <c r="W4458" s="6"/>
      <c r="X4458" s="6"/>
      <c r="Y4458" s="6"/>
      <c r="Z4458"/>
    </row>
    <row r="4459" spans="1:26">
      <c r="A4459" s="1"/>
      <c r="P4459" s="6"/>
      <c r="Q4459" s="6"/>
      <c r="R4459" s="6"/>
      <c r="T4459" s="6"/>
      <c r="U4459" s="6"/>
      <c r="V4459" s="6"/>
      <c r="W4459" s="6"/>
      <c r="X4459" s="6"/>
      <c r="Y4459" s="6"/>
      <c r="Z4459"/>
    </row>
    <row r="4460" spans="1:26">
      <c r="A4460" s="1"/>
      <c r="P4460" s="6"/>
      <c r="Q4460" s="6"/>
      <c r="R4460" s="6"/>
      <c r="T4460" s="6"/>
      <c r="U4460" s="6"/>
      <c r="V4460" s="6"/>
      <c r="W4460" s="6"/>
      <c r="X4460" s="6"/>
      <c r="Y4460" s="6"/>
      <c r="Z4460"/>
    </row>
    <row r="4461" spans="1:26">
      <c r="A4461" s="1"/>
      <c r="P4461" s="6"/>
      <c r="Q4461" s="6"/>
      <c r="R4461" s="6"/>
      <c r="T4461" s="6"/>
      <c r="U4461" s="6"/>
      <c r="V4461" s="6"/>
      <c r="W4461" s="6"/>
      <c r="X4461" s="6"/>
      <c r="Y4461" s="6"/>
      <c r="Z4461"/>
    </row>
    <row r="4462" spans="1:26">
      <c r="A4462" s="1"/>
      <c r="P4462" s="6"/>
      <c r="Q4462" s="6"/>
      <c r="R4462" s="6"/>
      <c r="T4462" s="6"/>
      <c r="U4462" s="6"/>
      <c r="V4462" s="6"/>
      <c r="W4462" s="6"/>
      <c r="X4462" s="6"/>
      <c r="Y4462" s="6"/>
      <c r="Z4462"/>
    </row>
    <row r="4463" spans="1:26">
      <c r="A4463" s="1"/>
      <c r="P4463" s="6"/>
      <c r="Q4463" s="6"/>
      <c r="R4463" s="6"/>
      <c r="T4463" s="6"/>
      <c r="U4463" s="6"/>
      <c r="V4463" s="6"/>
      <c r="W4463" s="6"/>
      <c r="X4463" s="6"/>
      <c r="Y4463" s="6"/>
      <c r="Z4463"/>
    </row>
    <row r="4464" spans="1:26">
      <c r="A4464" s="1"/>
      <c r="P4464" s="6"/>
      <c r="Q4464" s="6"/>
      <c r="R4464" s="6"/>
      <c r="T4464" s="6"/>
      <c r="U4464" s="6"/>
      <c r="V4464" s="6"/>
      <c r="W4464" s="6"/>
      <c r="X4464" s="6"/>
      <c r="Y4464" s="6"/>
      <c r="Z4464"/>
    </row>
    <row r="4465" spans="1:26">
      <c r="A4465" s="1"/>
      <c r="P4465" s="6"/>
      <c r="Q4465" s="6"/>
      <c r="R4465" s="6"/>
      <c r="T4465" s="6"/>
      <c r="U4465" s="6"/>
      <c r="V4465" s="6"/>
      <c r="W4465" s="6"/>
      <c r="X4465" s="6"/>
      <c r="Y4465" s="6"/>
      <c r="Z4465"/>
    </row>
    <row r="4466" spans="1:26">
      <c r="A4466" s="1"/>
      <c r="P4466" s="6"/>
      <c r="Q4466" s="6"/>
      <c r="R4466" s="6"/>
      <c r="T4466" s="6"/>
      <c r="U4466" s="6"/>
      <c r="V4466" s="6"/>
      <c r="W4466" s="6"/>
      <c r="X4466" s="6"/>
      <c r="Y4466" s="6"/>
      <c r="Z4466"/>
    </row>
    <row r="4467" spans="1:26">
      <c r="A4467" s="1"/>
      <c r="P4467" s="6"/>
      <c r="Q4467" s="6"/>
      <c r="R4467" s="6"/>
      <c r="T4467" s="6"/>
      <c r="U4467" s="6"/>
      <c r="V4467" s="6"/>
      <c r="W4467" s="6"/>
      <c r="X4467" s="6"/>
      <c r="Y4467" s="6"/>
      <c r="Z4467"/>
    </row>
    <row r="4468" spans="1:26">
      <c r="A4468" s="1"/>
      <c r="P4468" s="6"/>
      <c r="Q4468" s="6"/>
      <c r="R4468" s="6"/>
      <c r="T4468" s="6"/>
      <c r="U4468" s="6"/>
      <c r="V4468" s="6"/>
      <c r="W4468" s="6"/>
      <c r="X4468" s="6"/>
      <c r="Y4468" s="6"/>
      <c r="Z4468"/>
    </row>
    <row r="4469" spans="1:26">
      <c r="A4469" s="1"/>
      <c r="P4469" s="6"/>
      <c r="Q4469" s="6"/>
      <c r="R4469" s="6"/>
      <c r="T4469" s="6"/>
      <c r="U4469" s="6"/>
      <c r="V4469" s="6"/>
      <c r="W4469" s="6"/>
      <c r="X4469" s="6"/>
      <c r="Y4469" s="6"/>
      <c r="Z4469"/>
    </row>
    <row r="4470" spans="1:26">
      <c r="A4470" s="1"/>
      <c r="P4470" s="6"/>
      <c r="Q4470" s="6"/>
      <c r="R4470" s="6"/>
      <c r="T4470" s="6"/>
      <c r="U4470" s="6"/>
      <c r="V4470" s="6"/>
      <c r="W4470" s="6"/>
      <c r="X4470" s="6"/>
      <c r="Y4470" s="6"/>
      <c r="Z4470"/>
    </row>
    <row r="4471" spans="1:26">
      <c r="A4471" s="1"/>
      <c r="P4471" s="6"/>
      <c r="Q4471" s="6"/>
      <c r="R4471" s="6"/>
      <c r="T4471" s="6"/>
      <c r="U4471" s="6"/>
      <c r="V4471" s="6"/>
      <c r="W4471" s="6"/>
      <c r="X4471" s="6"/>
      <c r="Y4471" s="6"/>
      <c r="Z4471"/>
    </row>
    <row r="4472" spans="1:26">
      <c r="A4472" s="1"/>
      <c r="P4472" s="6"/>
      <c r="Q4472" s="6"/>
      <c r="R4472" s="6"/>
      <c r="T4472" s="6"/>
      <c r="U4472" s="6"/>
      <c r="V4472" s="6"/>
      <c r="W4472" s="6"/>
      <c r="X4472" s="6"/>
      <c r="Y4472" s="6"/>
      <c r="Z4472"/>
    </row>
    <row r="4473" spans="1:26">
      <c r="A4473" s="1"/>
      <c r="P4473" s="6"/>
      <c r="Q4473" s="6"/>
      <c r="R4473" s="6"/>
      <c r="T4473" s="6"/>
      <c r="U4473" s="6"/>
      <c r="V4473" s="6"/>
      <c r="W4473" s="6"/>
      <c r="X4473" s="6"/>
      <c r="Y4473" s="6"/>
      <c r="Z4473"/>
    </row>
    <row r="4474" spans="1:26">
      <c r="A4474" s="1"/>
      <c r="P4474" s="6"/>
      <c r="Q4474" s="6"/>
      <c r="R4474" s="6"/>
      <c r="T4474" s="6"/>
      <c r="U4474" s="6"/>
      <c r="V4474" s="6"/>
      <c r="W4474" s="6"/>
      <c r="X4474" s="6"/>
      <c r="Y4474" s="6"/>
      <c r="Z4474"/>
    </row>
    <row r="4475" spans="1:26">
      <c r="A4475" s="1"/>
      <c r="P4475" s="6"/>
      <c r="Q4475" s="6"/>
      <c r="R4475" s="6"/>
      <c r="T4475" s="6"/>
      <c r="U4475" s="6"/>
      <c r="V4475" s="6"/>
      <c r="W4475" s="6"/>
      <c r="X4475" s="6"/>
      <c r="Y4475" s="6"/>
      <c r="Z4475"/>
    </row>
    <row r="4476" spans="1:26">
      <c r="A4476" s="1"/>
      <c r="P4476" s="6"/>
      <c r="Q4476" s="6"/>
      <c r="R4476" s="6"/>
      <c r="T4476" s="6"/>
      <c r="U4476" s="6"/>
      <c r="V4476" s="6"/>
      <c r="W4476" s="6"/>
      <c r="X4476" s="6"/>
      <c r="Y4476" s="6"/>
      <c r="Z4476"/>
    </row>
    <row r="4477" spans="1:26">
      <c r="A4477" s="1"/>
      <c r="P4477" s="6"/>
      <c r="Q4477" s="6"/>
      <c r="R4477" s="6"/>
      <c r="T4477" s="6"/>
      <c r="U4477" s="6"/>
      <c r="V4477" s="6"/>
      <c r="W4477" s="6"/>
      <c r="X4477" s="6"/>
      <c r="Y4477" s="6"/>
      <c r="Z4477"/>
    </row>
    <row r="4478" spans="1:26">
      <c r="A4478" s="1"/>
      <c r="P4478" s="6"/>
      <c r="Q4478" s="6"/>
      <c r="R4478" s="6"/>
      <c r="T4478" s="6"/>
      <c r="U4478" s="6"/>
      <c r="V4478" s="6"/>
      <c r="W4478" s="6"/>
      <c r="X4478" s="6"/>
      <c r="Y4478" s="6"/>
      <c r="Z4478"/>
    </row>
    <row r="4479" spans="1:26">
      <c r="A4479" s="1"/>
      <c r="P4479" s="6"/>
      <c r="Q4479" s="6"/>
      <c r="R4479" s="6"/>
      <c r="T4479" s="6"/>
      <c r="U4479" s="6"/>
      <c r="V4479" s="6"/>
      <c r="W4479" s="6"/>
      <c r="X4479" s="6"/>
      <c r="Y4479" s="6"/>
      <c r="Z4479"/>
    </row>
    <row r="4480" spans="1:26">
      <c r="A4480" s="1"/>
      <c r="P4480" s="6"/>
      <c r="Q4480" s="6"/>
      <c r="R4480" s="6"/>
      <c r="T4480" s="6"/>
      <c r="U4480" s="6"/>
      <c r="V4480" s="6"/>
      <c r="W4480" s="6"/>
      <c r="X4480" s="6"/>
      <c r="Y4480" s="6"/>
      <c r="Z4480"/>
    </row>
    <row r="4481" spans="1:26">
      <c r="A4481" s="1"/>
      <c r="P4481" s="6"/>
      <c r="Q4481" s="6"/>
      <c r="R4481" s="6"/>
      <c r="T4481" s="6"/>
      <c r="U4481" s="6"/>
      <c r="V4481" s="6"/>
      <c r="W4481" s="6"/>
      <c r="X4481" s="6"/>
      <c r="Y4481" s="6"/>
      <c r="Z4481"/>
    </row>
    <row r="4482" spans="1:26">
      <c r="A4482" s="1"/>
      <c r="P4482" s="6"/>
      <c r="Q4482" s="6"/>
      <c r="R4482" s="6"/>
      <c r="T4482" s="6"/>
      <c r="U4482" s="6"/>
      <c r="V4482" s="6"/>
      <c r="W4482" s="6"/>
      <c r="X4482" s="6"/>
      <c r="Y4482" s="6"/>
      <c r="Z4482"/>
    </row>
    <row r="4483" spans="1:26">
      <c r="A4483" s="1"/>
      <c r="P4483" s="6"/>
      <c r="Q4483" s="6"/>
      <c r="R4483" s="6"/>
      <c r="T4483" s="6"/>
      <c r="U4483" s="6"/>
      <c r="V4483" s="6"/>
      <c r="W4483" s="6"/>
      <c r="X4483" s="6"/>
      <c r="Y4483" s="6"/>
      <c r="Z4483"/>
    </row>
    <row r="4484" spans="1:26">
      <c r="A4484" s="1"/>
      <c r="P4484" s="6"/>
      <c r="Q4484" s="6"/>
      <c r="R4484" s="6"/>
      <c r="T4484" s="6"/>
      <c r="U4484" s="6"/>
      <c r="V4484" s="6"/>
      <c r="W4484" s="6"/>
      <c r="X4484" s="6"/>
      <c r="Y4484" s="6"/>
      <c r="Z4484"/>
    </row>
    <row r="4485" spans="1:26">
      <c r="A4485" s="1"/>
      <c r="P4485" s="6"/>
      <c r="Q4485" s="6"/>
      <c r="R4485" s="6"/>
      <c r="T4485" s="6"/>
      <c r="U4485" s="6"/>
      <c r="V4485" s="6"/>
      <c r="W4485" s="6"/>
      <c r="X4485" s="6"/>
      <c r="Y4485" s="6"/>
      <c r="Z4485"/>
    </row>
    <row r="4486" spans="1:26">
      <c r="A4486" s="1"/>
      <c r="P4486" s="6"/>
      <c r="Q4486" s="6"/>
      <c r="R4486" s="6"/>
      <c r="T4486" s="6"/>
      <c r="U4486" s="6"/>
      <c r="V4486" s="6"/>
      <c r="W4486" s="6"/>
      <c r="X4486" s="6"/>
      <c r="Y4486" s="6"/>
      <c r="Z4486"/>
    </row>
    <row r="4487" spans="1:26">
      <c r="A4487" s="1"/>
      <c r="P4487" s="6"/>
      <c r="Q4487" s="6"/>
      <c r="R4487" s="6"/>
      <c r="T4487" s="6"/>
      <c r="U4487" s="6"/>
      <c r="V4487" s="6"/>
      <c r="W4487" s="6"/>
      <c r="X4487" s="6"/>
      <c r="Y4487" s="6"/>
      <c r="Z4487"/>
    </row>
    <row r="4488" spans="1:26">
      <c r="A4488" s="1"/>
      <c r="P4488" s="6"/>
      <c r="Q4488" s="6"/>
      <c r="R4488" s="6"/>
      <c r="T4488" s="6"/>
      <c r="U4488" s="6"/>
      <c r="V4488" s="6"/>
      <c r="W4488" s="6"/>
      <c r="X4488" s="6"/>
      <c r="Y4488" s="6"/>
      <c r="Z4488"/>
    </row>
    <row r="4489" spans="1:26">
      <c r="A4489" s="1"/>
      <c r="P4489" s="6"/>
      <c r="Q4489" s="6"/>
      <c r="R4489" s="6"/>
      <c r="T4489" s="6"/>
      <c r="U4489" s="6"/>
      <c r="V4489" s="6"/>
      <c r="W4489" s="6"/>
      <c r="X4489" s="6"/>
      <c r="Y4489" s="6"/>
      <c r="Z4489"/>
    </row>
    <row r="4490" spans="1:26">
      <c r="A4490" s="1"/>
      <c r="P4490" s="6"/>
      <c r="Q4490" s="6"/>
      <c r="R4490" s="6"/>
      <c r="T4490" s="6"/>
      <c r="U4490" s="6"/>
      <c r="V4490" s="6"/>
      <c r="W4490" s="6"/>
      <c r="X4490" s="6"/>
      <c r="Y4490" s="6"/>
      <c r="Z4490"/>
    </row>
    <row r="4491" spans="1:26">
      <c r="A4491" s="1"/>
      <c r="P4491" s="6"/>
      <c r="Q4491" s="6"/>
      <c r="R4491" s="6"/>
      <c r="T4491" s="6"/>
      <c r="U4491" s="6"/>
      <c r="V4491" s="6"/>
      <c r="W4491" s="6"/>
      <c r="X4491" s="6"/>
      <c r="Y4491" s="6"/>
      <c r="Z4491"/>
    </row>
    <row r="4492" spans="1:26">
      <c r="A4492" s="1"/>
      <c r="P4492" s="6"/>
      <c r="Q4492" s="6"/>
      <c r="R4492" s="6"/>
      <c r="T4492" s="6"/>
      <c r="U4492" s="6"/>
      <c r="V4492" s="6"/>
      <c r="W4492" s="6"/>
      <c r="X4492" s="6"/>
      <c r="Y4492" s="6"/>
      <c r="Z4492"/>
    </row>
    <row r="4493" spans="1:26">
      <c r="A4493" s="1"/>
      <c r="P4493" s="6"/>
      <c r="Q4493" s="6"/>
      <c r="R4493" s="6"/>
      <c r="T4493" s="6"/>
      <c r="U4493" s="6"/>
      <c r="V4493" s="6"/>
      <c r="W4493" s="6"/>
      <c r="X4493" s="6"/>
      <c r="Y4493" s="6"/>
      <c r="Z4493"/>
    </row>
    <row r="4494" spans="1:26">
      <c r="A4494" s="1"/>
      <c r="P4494" s="6"/>
      <c r="Q4494" s="6"/>
      <c r="R4494" s="6"/>
      <c r="T4494" s="6"/>
      <c r="U4494" s="6"/>
      <c r="V4494" s="6"/>
      <c r="W4494" s="6"/>
      <c r="X4494" s="6"/>
      <c r="Y4494" s="6"/>
      <c r="Z4494"/>
    </row>
    <row r="4495" spans="1:26">
      <c r="A4495" s="1"/>
      <c r="P4495" s="6"/>
      <c r="Q4495" s="6"/>
      <c r="R4495" s="6"/>
      <c r="T4495" s="6"/>
      <c r="U4495" s="6"/>
      <c r="V4495" s="6"/>
      <c r="W4495" s="6"/>
      <c r="X4495" s="6"/>
      <c r="Y4495" s="6"/>
      <c r="Z4495"/>
    </row>
    <row r="4496" spans="1:26">
      <c r="A4496" s="1"/>
      <c r="P4496" s="6"/>
      <c r="Q4496" s="6"/>
      <c r="R4496" s="6"/>
      <c r="T4496" s="6"/>
      <c r="U4496" s="6"/>
      <c r="V4496" s="6"/>
      <c r="W4496" s="6"/>
      <c r="X4496" s="6"/>
      <c r="Y4496" s="6"/>
      <c r="Z4496"/>
    </row>
    <row r="4497" spans="1:26">
      <c r="A4497" s="1"/>
      <c r="P4497" s="6"/>
      <c r="Q4497" s="6"/>
      <c r="R4497" s="6"/>
      <c r="T4497" s="6"/>
      <c r="U4497" s="6"/>
      <c r="V4497" s="6"/>
      <c r="W4497" s="6"/>
      <c r="X4497" s="6"/>
      <c r="Y4497" s="6"/>
      <c r="Z4497"/>
    </row>
    <row r="4498" spans="1:26">
      <c r="A4498" s="1"/>
      <c r="P4498" s="6"/>
      <c r="Q4498" s="6"/>
      <c r="R4498" s="6"/>
      <c r="T4498" s="6"/>
      <c r="U4498" s="6"/>
      <c r="V4498" s="6"/>
      <c r="W4498" s="6"/>
      <c r="X4498" s="6"/>
      <c r="Y4498" s="6"/>
      <c r="Z4498"/>
    </row>
    <row r="4499" spans="1:26">
      <c r="A4499" s="1"/>
      <c r="P4499" s="6"/>
      <c r="Q4499" s="6"/>
      <c r="R4499" s="6"/>
      <c r="T4499" s="6"/>
      <c r="U4499" s="6"/>
      <c r="V4499" s="6"/>
      <c r="W4499" s="6"/>
      <c r="X4499" s="6"/>
      <c r="Y4499" s="6"/>
      <c r="Z4499"/>
    </row>
    <row r="4500" spans="1:26">
      <c r="A4500" s="1"/>
      <c r="P4500" s="6"/>
      <c r="Q4500" s="6"/>
      <c r="R4500" s="6"/>
      <c r="T4500" s="6"/>
      <c r="U4500" s="6"/>
      <c r="V4500" s="6"/>
      <c r="W4500" s="6"/>
      <c r="X4500" s="6"/>
      <c r="Y4500" s="6"/>
      <c r="Z4500"/>
    </row>
    <row r="4501" spans="1:26">
      <c r="A4501" s="1"/>
      <c r="P4501" s="6"/>
      <c r="Q4501" s="6"/>
      <c r="R4501" s="6"/>
      <c r="T4501" s="6"/>
      <c r="U4501" s="6"/>
      <c r="V4501" s="6"/>
      <c r="W4501" s="6"/>
      <c r="X4501" s="6"/>
      <c r="Y4501" s="6"/>
      <c r="Z4501"/>
    </row>
    <row r="4502" spans="1:26">
      <c r="A4502" s="1"/>
      <c r="P4502" s="6"/>
      <c r="Q4502" s="6"/>
      <c r="R4502" s="6"/>
      <c r="T4502" s="6"/>
      <c r="U4502" s="6"/>
      <c r="V4502" s="6"/>
      <c r="W4502" s="6"/>
      <c r="X4502" s="6"/>
      <c r="Y4502" s="6"/>
      <c r="Z4502"/>
    </row>
    <row r="4503" spans="1:26">
      <c r="A4503" s="1"/>
      <c r="P4503" s="6"/>
      <c r="Q4503" s="6"/>
      <c r="R4503" s="6"/>
      <c r="T4503" s="6"/>
      <c r="U4503" s="6"/>
      <c r="V4503" s="6"/>
      <c r="W4503" s="6"/>
      <c r="X4503" s="6"/>
      <c r="Y4503" s="6"/>
      <c r="Z4503"/>
    </row>
    <row r="4504" spans="1:26">
      <c r="A4504" s="1"/>
      <c r="P4504" s="6"/>
      <c r="Q4504" s="6"/>
      <c r="R4504" s="6"/>
      <c r="T4504" s="6"/>
      <c r="U4504" s="6"/>
      <c r="V4504" s="6"/>
      <c r="W4504" s="6"/>
      <c r="X4504" s="6"/>
      <c r="Y4504" s="6"/>
      <c r="Z4504"/>
    </row>
    <row r="4505" spans="1:26">
      <c r="A4505" s="1"/>
      <c r="P4505" s="6"/>
      <c r="Q4505" s="6"/>
      <c r="R4505" s="6"/>
      <c r="T4505" s="6"/>
      <c r="U4505" s="6"/>
      <c r="V4505" s="6"/>
      <c r="W4505" s="6"/>
      <c r="X4505" s="6"/>
      <c r="Y4505" s="6"/>
      <c r="Z4505"/>
    </row>
    <row r="4506" spans="1:26">
      <c r="A4506" s="1"/>
      <c r="P4506" s="6"/>
      <c r="Q4506" s="6"/>
      <c r="R4506" s="6"/>
      <c r="T4506" s="6"/>
      <c r="U4506" s="6"/>
      <c r="V4506" s="6"/>
      <c r="W4506" s="6"/>
      <c r="X4506" s="6"/>
      <c r="Y4506" s="6"/>
      <c r="Z4506"/>
    </row>
    <row r="4507" spans="1:26">
      <c r="A4507" s="1"/>
      <c r="P4507" s="6"/>
      <c r="Q4507" s="6"/>
      <c r="R4507" s="6"/>
      <c r="T4507" s="6"/>
      <c r="U4507" s="6"/>
      <c r="V4507" s="6"/>
      <c r="W4507" s="6"/>
      <c r="X4507" s="6"/>
      <c r="Y4507" s="6"/>
      <c r="Z4507"/>
    </row>
    <row r="4508" spans="1:26">
      <c r="A4508" s="1"/>
      <c r="P4508" s="6"/>
      <c r="Q4508" s="6"/>
      <c r="R4508" s="6"/>
      <c r="T4508" s="6"/>
      <c r="U4508" s="6"/>
      <c r="V4508" s="6"/>
      <c r="W4508" s="6"/>
      <c r="X4508" s="6"/>
      <c r="Y4508" s="6"/>
      <c r="Z4508"/>
    </row>
    <row r="4509" spans="1:26">
      <c r="A4509" s="1"/>
      <c r="P4509" s="6"/>
      <c r="Q4509" s="6"/>
      <c r="R4509" s="6"/>
      <c r="T4509" s="6"/>
      <c r="U4509" s="6"/>
      <c r="V4509" s="6"/>
      <c r="W4509" s="6"/>
      <c r="X4509" s="6"/>
      <c r="Y4509" s="6"/>
      <c r="Z4509"/>
    </row>
    <row r="4510" spans="1:26">
      <c r="A4510" s="1"/>
      <c r="P4510" s="6"/>
      <c r="Q4510" s="6"/>
      <c r="R4510" s="6"/>
      <c r="T4510" s="6"/>
      <c r="U4510" s="6"/>
      <c r="V4510" s="6"/>
      <c r="W4510" s="6"/>
      <c r="X4510" s="6"/>
      <c r="Y4510" s="6"/>
      <c r="Z4510"/>
    </row>
    <row r="4511" spans="1:26">
      <c r="A4511" s="1"/>
      <c r="P4511" s="6"/>
      <c r="Q4511" s="6"/>
      <c r="R4511" s="6"/>
      <c r="T4511" s="6"/>
      <c r="U4511" s="6"/>
      <c r="V4511" s="6"/>
      <c r="W4511" s="6"/>
      <c r="X4511" s="6"/>
      <c r="Y4511" s="6"/>
      <c r="Z4511"/>
    </row>
    <row r="4512" spans="1:26">
      <c r="A4512" s="1"/>
      <c r="P4512" s="6"/>
      <c r="Q4512" s="6"/>
      <c r="R4512" s="6"/>
      <c r="T4512" s="6"/>
      <c r="U4512" s="6"/>
      <c r="V4512" s="6"/>
      <c r="W4512" s="6"/>
      <c r="X4512" s="6"/>
      <c r="Y4512" s="6"/>
      <c r="Z4512"/>
    </row>
    <row r="4513" spans="1:26">
      <c r="A4513" s="1"/>
      <c r="P4513" s="6"/>
      <c r="Q4513" s="6"/>
      <c r="R4513" s="6"/>
      <c r="T4513" s="6"/>
      <c r="U4513" s="6"/>
      <c r="V4513" s="6"/>
      <c r="W4513" s="6"/>
      <c r="X4513" s="6"/>
      <c r="Y4513" s="6"/>
      <c r="Z4513"/>
    </row>
    <row r="4514" spans="1:26">
      <c r="A4514" s="1"/>
      <c r="P4514" s="6"/>
      <c r="Q4514" s="6"/>
      <c r="R4514" s="6"/>
      <c r="T4514" s="6"/>
      <c r="U4514" s="6"/>
      <c r="V4514" s="6"/>
      <c r="W4514" s="6"/>
      <c r="X4514" s="6"/>
      <c r="Y4514" s="6"/>
      <c r="Z4514"/>
    </row>
    <row r="4515" spans="1:26">
      <c r="A4515" s="1"/>
      <c r="P4515" s="6"/>
      <c r="Q4515" s="6"/>
      <c r="R4515" s="6"/>
      <c r="T4515" s="6"/>
      <c r="U4515" s="6"/>
      <c r="V4515" s="6"/>
      <c r="W4515" s="6"/>
      <c r="X4515" s="6"/>
      <c r="Y4515" s="6"/>
      <c r="Z4515"/>
    </row>
    <row r="4516" spans="1:26">
      <c r="A4516" s="1"/>
      <c r="P4516" s="6"/>
      <c r="Q4516" s="6"/>
      <c r="R4516" s="6"/>
      <c r="T4516" s="6"/>
      <c r="U4516" s="6"/>
      <c r="V4516" s="6"/>
      <c r="W4516" s="6"/>
      <c r="X4516" s="6"/>
      <c r="Y4516" s="6"/>
      <c r="Z4516"/>
    </row>
    <row r="4517" spans="1:26">
      <c r="A4517" s="1"/>
      <c r="P4517" s="6"/>
      <c r="Q4517" s="6"/>
      <c r="R4517" s="6"/>
      <c r="T4517" s="6"/>
      <c r="U4517" s="6"/>
      <c r="V4517" s="6"/>
      <c r="W4517" s="6"/>
      <c r="X4517" s="6"/>
      <c r="Y4517" s="6"/>
      <c r="Z4517"/>
    </row>
    <row r="4518" spans="1:26">
      <c r="A4518" s="1"/>
      <c r="P4518" s="6"/>
      <c r="Q4518" s="6"/>
      <c r="R4518" s="6"/>
      <c r="T4518" s="6"/>
      <c r="U4518" s="6"/>
      <c r="V4518" s="6"/>
      <c r="W4518" s="6"/>
      <c r="X4518" s="6"/>
      <c r="Y4518" s="6"/>
      <c r="Z4518"/>
    </row>
    <row r="4519" spans="1:26">
      <c r="A4519" s="1"/>
      <c r="P4519" s="6"/>
      <c r="Q4519" s="6"/>
      <c r="R4519" s="6"/>
      <c r="T4519" s="6"/>
      <c r="U4519" s="6"/>
      <c r="V4519" s="6"/>
      <c r="W4519" s="6"/>
      <c r="X4519" s="6"/>
      <c r="Y4519" s="6"/>
      <c r="Z4519"/>
    </row>
    <row r="4520" spans="1:26">
      <c r="A4520" s="1"/>
      <c r="P4520" s="6"/>
      <c r="Q4520" s="6"/>
      <c r="R4520" s="6"/>
      <c r="T4520" s="6"/>
      <c r="U4520" s="6"/>
      <c r="V4520" s="6"/>
      <c r="W4520" s="6"/>
      <c r="X4520" s="6"/>
      <c r="Y4520" s="6"/>
      <c r="Z4520"/>
    </row>
    <row r="4521" spans="1:26">
      <c r="A4521" s="1"/>
      <c r="P4521" s="6"/>
      <c r="Q4521" s="6"/>
      <c r="R4521" s="6"/>
      <c r="T4521" s="6"/>
      <c r="U4521" s="6"/>
      <c r="V4521" s="6"/>
      <c r="W4521" s="6"/>
      <c r="X4521" s="6"/>
      <c r="Y4521" s="6"/>
      <c r="Z4521"/>
    </row>
    <row r="4522" spans="1:26">
      <c r="A4522" s="1"/>
      <c r="P4522" s="6"/>
      <c r="Q4522" s="6"/>
      <c r="R4522" s="6"/>
      <c r="T4522" s="6"/>
      <c r="U4522" s="6"/>
      <c r="V4522" s="6"/>
      <c r="W4522" s="6"/>
      <c r="X4522" s="6"/>
      <c r="Y4522" s="6"/>
      <c r="Z4522"/>
    </row>
    <row r="4523" spans="1:26">
      <c r="A4523" s="1"/>
      <c r="P4523" s="6"/>
      <c r="Q4523" s="6"/>
      <c r="R4523" s="6"/>
      <c r="T4523" s="6"/>
      <c r="U4523" s="6"/>
      <c r="V4523" s="6"/>
      <c r="W4523" s="6"/>
      <c r="X4523" s="6"/>
      <c r="Y4523" s="6"/>
      <c r="Z4523"/>
    </row>
    <row r="4524" spans="1:26">
      <c r="A4524" s="1"/>
      <c r="P4524" s="6"/>
      <c r="Q4524" s="6"/>
      <c r="R4524" s="6"/>
      <c r="T4524" s="6"/>
      <c r="U4524" s="6"/>
      <c r="V4524" s="6"/>
      <c r="W4524" s="6"/>
      <c r="X4524" s="6"/>
      <c r="Y4524" s="6"/>
      <c r="Z4524"/>
    </row>
    <row r="4525" spans="1:26">
      <c r="A4525" s="1"/>
      <c r="P4525" s="6"/>
      <c r="Q4525" s="6"/>
      <c r="R4525" s="6"/>
      <c r="T4525" s="6"/>
      <c r="U4525" s="6"/>
      <c r="V4525" s="6"/>
      <c r="W4525" s="6"/>
      <c r="X4525" s="6"/>
      <c r="Y4525" s="6"/>
      <c r="Z4525"/>
    </row>
    <row r="4526" spans="1:26">
      <c r="A4526" s="1"/>
      <c r="P4526" s="6"/>
      <c r="Q4526" s="6"/>
      <c r="R4526" s="6"/>
      <c r="T4526" s="6"/>
      <c r="U4526" s="6"/>
      <c r="V4526" s="6"/>
      <c r="W4526" s="6"/>
      <c r="X4526" s="6"/>
      <c r="Y4526" s="6"/>
      <c r="Z4526"/>
    </row>
    <row r="4527" spans="1:26">
      <c r="A4527" s="1"/>
      <c r="P4527" s="6"/>
      <c r="Q4527" s="6"/>
      <c r="R4527" s="6"/>
      <c r="T4527" s="6"/>
      <c r="U4527" s="6"/>
      <c r="V4527" s="6"/>
      <c r="W4527" s="6"/>
      <c r="X4527" s="6"/>
      <c r="Y4527" s="6"/>
      <c r="Z4527"/>
    </row>
    <row r="4528" spans="1:26">
      <c r="A4528" s="1"/>
      <c r="P4528" s="6"/>
      <c r="Q4528" s="6"/>
      <c r="R4528" s="6"/>
      <c r="T4528" s="6"/>
      <c r="U4528" s="6"/>
      <c r="V4528" s="6"/>
      <c r="W4528" s="6"/>
      <c r="X4528" s="6"/>
      <c r="Y4528" s="6"/>
      <c r="Z4528"/>
    </row>
    <row r="4529" spans="1:26">
      <c r="A4529" s="1"/>
      <c r="P4529" s="6"/>
      <c r="Q4529" s="6"/>
      <c r="R4529" s="6"/>
      <c r="T4529" s="6"/>
      <c r="U4529" s="6"/>
      <c r="V4529" s="6"/>
      <c r="W4529" s="6"/>
      <c r="X4529" s="6"/>
      <c r="Y4529" s="6"/>
      <c r="Z4529"/>
    </row>
    <row r="4530" spans="1:26">
      <c r="A4530" s="1"/>
      <c r="P4530" s="6"/>
      <c r="Q4530" s="6"/>
      <c r="R4530" s="6"/>
      <c r="T4530" s="6"/>
      <c r="U4530" s="6"/>
      <c r="V4530" s="6"/>
      <c r="W4530" s="6"/>
      <c r="X4530" s="6"/>
      <c r="Y4530" s="6"/>
      <c r="Z4530"/>
    </row>
    <row r="4531" spans="1:26">
      <c r="A4531" s="1"/>
      <c r="P4531" s="6"/>
      <c r="Q4531" s="6"/>
      <c r="R4531" s="6"/>
      <c r="T4531" s="6"/>
      <c r="U4531" s="6"/>
      <c r="V4531" s="6"/>
      <c r="W4531" s="6"/>
      <c r="X4531" s="6"/>
      <c r="Y4531" s="6"/>
      <c r="Z4531"/>
    </row>
    <row r="4532" spans="1:26">
      <c r="A4532" s="1"/>
      <c r="P4532" s="6"/>
      <c r="Q4532" s="6"/>
      <c r="R4532" s="6"/>
      <c r="T4532" s="6"/>
      <c r="U4532" s="6"/>
      <c r="V4532" s="6"/>
      <c r="W4532" s="6"/>
      <c r="X4532" s="6"/>
      <c r="Y4532" s="6"/>
      <c r="Z4532"/>
    </row>
    <row r="4533" spans="1:26">
      <c r="A4533" s="1"/>
      <c r="P4533" s="6"/>
      <c r="Q4533" s="6"/>
      <c r="R4533" s="6"/>
      <c r="T4533" s="6"/>
      <c r="U4533" s="6"/>
      <c r="V4533" s="6"/>
      <c r="W4533" s="6"/>
      <c r="X4533" s="6"/>
      <c r="Y4533" s="6"/>
      <c r="Z4533"/>
    </row>
    <row r="4534" spans="1:26">
      <c r="A4534" s="1"/>
      <c r="P4534" s="6"/>
      <c r="Q4534" s="6"/>
      <c r="R4534" s="6"/>
      <c r="T4534" s="6"/>
      <c r="U4534" s="6"/>
      <c r="V4534" s="6"/>
      <c r="W4534" s="6"/>
      <c r="X4534" s="6"/>
      <c r="Y4534" s="6"/>
      <c r="Z4534"/>
    </row>
    <row r="4535" spans="1:26">
      <c r="A4535" s="1"/>
      <c r="P4535" s="6"/>
      <c r="Q4535" s="6"/>
      <c r="R4535" s="6"/>
      <c r="T4535" s="6"/>
      <c r="U4535" s="6"/>
      <c r="V4535" s="6"/>
      <c r="W4535" s="6"/>
      <c r="X4535" s="6"/>
      <c r="Y4535" s="6"/>
      <c r="Z4535"/>
    </row>
    <row r="4536" spans="1:26">
      <c r="A4536" s="1"/>
      <c r="P4536" s="6"/>
      <c r="Q4536" s="6"/>
      <c r="R4536" s="6"/>
      <c r="T4536" s="6"/>
      <c r="U4536" s="6"/>
      <c r="V4536" s="6"/>
      <c r="W4536" s="6"/>
      <c r="X4536" s="6"/>
      <c r="Y4536" s="6"/>
      <c r="Z4536"/>
    </row>
    <row r="4537" spans="1:26">
      <c r="A4537" s="1"/>
      <c r="P4537" s="6"/>
      <c r="Q4537" s="6"/>
      <c r="R4537" s="6"/>
      <c r="T4537" s="6"/>
      <c r="U4537" s="6"/>
      <c r="V4537" s="6"/>
      <c r="W4537" s="6"/>
      <c r="X4537" s="6"/>
      <c r="Y4537" s="6"/>
      <c r="Z4537"/>
    </row>
    <row r="4538" spans="1:26">
      <c r="A4538" s="1"/>
      <c r="P4538" s="6"/>
      <c r="Q4538" s="6"/>
      <c r="R4538" s="6"/>
      <c r="T4538" s="6"/>
      <c r="U4538" s="6"/>
      <c r="V4538" s="6"/>
      <c r="W4538" s="6"/>
      <c r="X4538" s="6"/>
      <c r="Y4538" s="6"/>
      <c r="Z4538"/>
    </row>
    <row r="4539" spans="1:26">
      <c r="A4539" s="1"/>
      <c r="P4539" s="6"/>
      <c r="Q4539" s="6"/>
      <c r="R4539" s="6"/>
      <c r="T4539" s="6"/>
      <c r="U4539" s="6"/>
      <c r="V4539" s="6"/>
      <c r="W4539" s="6"/>
      <c r="X4539" s="6"/>
      <c r="Y4539" s="6"/>
      <c r="Z4539"/>
    </row>
    <row r="4540" spans="1:26">
      <c r="A4540" s="1"/>
      <c r="P4540" s="6"/>
      <c r="Q4540" s="6"/>
      <c r="R4540" s="6"/>
      <c r="T4540" s="6"/>
      <c r="U4540" s="6"/>
      <c r="V4540" s="6"/>
      <c r="W4540" s="6"/>
      <c r="X4540" s="6"/>
      <c r="Y4540" s="6"/>
      <c r="Z4540"/>
    </row>
    <row r="4541" spans="1:26">
      <c r="A4541" s="1"/>
      <c r="P4541" s="6"/>
      <c r="Q4541" s="6"/>
      <c r="R4541" s="6"/>
      <c r="T4541" s="6"/>
      <c r="U4541" s="6"/>
      <c r="V4541" s="6"/>
      <c r="W4541" s="6"/>
      <c r="X4541" s="6"/>
      <c r="Y4541" s="6"/>
      <c r="Z4541"/>
    </row>
    <row r="4542" spans="1:26">
      <c r="A4542" s="1"/>
      <c r="P4542" s="6"/>
      <c r="Q4542" s="6"/>
      <c r="R4542" s="6"/>
      <c r="T4542" s="6"/>
      <c r="U4542" s="6"/>
      <c r="V4542" s="6"/>
      <c r="W4542" s="6"/>
      <c r="X4542" s="6"/>
      <c r="Y4542" s="6"/>
      <c r="Z4542"/>
    </row>
    <row r="4543" spans="1:26">
      <c r="A4543" s="1"/>
      <c r="P4543" s="6"/>
      <c r="Q4543" s="6"/>
      <c r="R4543" s="6"/>
      <c r="T4543" s="6"/>
      <c r="U4543" s="6"/>
      <c r="V4543" s="6"/>
      <c r="W4543" s="6"/>
      <c r="X4543" s="6"/>
      <c r="Y4543" s="6"/>
      <c r="Z4543"/>
    </row>
    <row r="4544" spans="1:26">
      <c r="A4544" s="1"/>
      <c r="P4544" s="6"/>
      <c r="Q4544" s="6"/>
      <c r="R4544" s="6"/>
      <c r="T4544" s="6"/>
      <c r="U4544" s="6"/>
      <c r="V4544" s="6"/>
      <c r="W4544" s="6"/>
      <c r="X4544" s="6"/>
      <c r="Y4544" s="6"/>
      <c r="Z4544"/>
    </row>
    <row r="4545" spans="1:26">
      <c r="A4545" s="1"/>
      <c r="P4545" s="6"/>
      <c r="Q4545" s="6"/>
      <c r="R4545" s="6"/>
      <c r="T4545" s="6"/>
      <c r="U4545" s="6"/>
      <c r="V4545" s="6"/>
      <c r="W4545" s="6"/>
      <c r="X4545" s="6"/>
      <c r="Y4545" s="6"/>
      <c r="Z4545"/>
    </row>
    <row r="4546" spans="1:26">
      <c r="A4546" s="1"/>
      <c r="P4546" s="6"/>
      <c r="Q4546" s="6"/>
      <c r="R4546" s="6"/>
      <c r="T4546" s="6"/>
      <c r="U4546" s="6"/>
      <c r="V4546" s="6"/>
      <c r="W4546" s="6"/>
      <c r="X4546" s="6"/>
      <c r="Y4546" s="6"/>
      <c r="Z4546"/>
    </row>
    <row r="4547" spans="1:26">
      <c r="A4547" s="1"/>
      <c r="P4547" s="6"/>
      <c r="Q4547" s="6"/>
      <c r="R4547" s="6"/>
      <c r="T4547" s="6"/>
      <c r="U4547" s="6"/>
      <c r="V4547" s="6"/>
      <c r="W4547" s="6"/>
      <c r="X4547" s="6"/>
      <c r="Y4547" s="6"/>
      <c r="Z4547"/>
    </row>
    <row r="4548" spans="1:26">
      <c r="A4548" s="1"/>
      <c r="P4548" s="6"/>
      <c r="Q4548" s="6"/>
      <c r="R4548" s="6"/>
      <c r="T4548" s="6"/>
      <c r="U4548" s="6"/>
      <c r="V4548" s="6"/>
      <c r="W4548" s="6"/>
      <c r="X4548" s="6"/>
      <c r="Y4548" s="6"/>
      <c r="Z4548"/>
    </row>
    <row r="4549" spans="1:26">
      <c r="A4549" s="1"/>
      <c r="P4549" s="6"/>
      <c r="Q4549" s="6"/>
      <c r="R4549" s="6"/>
      <c r="T4549" s="6"/>
      <c r="U4549" s="6"/>
      <c r="V4549" s="6"/>
      <c r="W4549" s="6"/>
      <c r="X4549" s="6"/>
      <c r="Y4549" s="6"/>
      <c r="Z4549"/>
    </row>
    <row r="4550" spans="1:26">
      <c r="A4550" s="1"/>
      <c r="P4550" s="6"/>
      <c r="Q4550" s="6"/>
      <c r="R4550" s="6"/>
      <c r="T4550" s="6"/>
      <c r="U4550" s="6"/>
      <c r="V4550" s="6"/>
      <c r="W4550" s="6"/>
      <c r="X4550" s="6"/>
      <c r="Y4550" s="6"/>
      <c r="Z4550"/>
    </row>
    <row r="4551" spans="1:26">
      <c r="A4551" s="1"/>
      <c r="P4551" s="6"/>
      <c r="Q4551" s="6"/>
      <c r="R4551" s="6"/>
      <c r="T4551" s="6"/>
      <c r="U4551" s="6"/>
      <c r="V4551" s="6"/>
      <c r="W4551" s="6"/>
      <c r="X4551" s="6"/>
      <c r="Y4551" s="6"/>
      <c r="Z4551"/>
    </row>
    <row r="4552" spans="1:26">
      <c r="A4552" s="1"/>
      <c r="P4552" s="6"/>
      <c r="Q4552" s="6"/>
      <c r="R4552" s="6"/>
      <c r="T4552" s="6"/>
      <c r="U4552" s="6"/>
      <c r="V4552" s="6"/>
      <c r="W4552" s="6"/>
      <c r="X4552" s="6"/>
      <c r="Y4552" s="6"/>
      <c r="Z4552"/>
    </row>
    <row r="4553" spans="1:26">
      <c r="A4553" s="1"/>
      <c r="P4553" s="6"/>
      <c r="Q4553" s="6"/>
      <c r="R4553" s="6"/>
      <c r="T4553" s="6"/>
      <c r="U4553" s="6"/>
      <c r="V4553" s="6"/>
      <c r="W4553" s="6"/>
      <c r="X4553" s="6"/>
      <c r="Y4553" s="6"/>
      <c r="Z4553"/>
    </row>
    <row r="4554" spans="1:26">
      <c r="A4554" s="1"/>
      <c r="P4554" s="6"/>
      <c r="Q4554" s="6"/>
      <c r="R4554" s="6"/>
      <c r="T4554" s="6"/>
      <c r="U4554" s="6"/>
      <c r="V4554" s="6"/>
      <c r="W4554" s="6"/>
      <c r="X4554" s="6"/>
      <c r="Y4554" s="6"/>
      <c r="Z4554"/>
    </row>
    <row r="4555" spans="1:26">
      <c r="A4555" s="1"/>
      <c r="P4555" s="6"/>
      <c r="Q4555" s="6"/>
      <c r="R4555" s="6"/>
      <c r="T4555" s="6"/>
      <c r="U4555" s="6"/>
      <c r="V4555" s="6"/>
      <c r="W4555" s="6"/>
      <c r="X4555" s="6"/>
      <c r="Y4555" s="6"/>
      <c r="Z4555"/>
    </row>
    <row r="4556" spans="1:26">
      <c r="A4556" s="1"/>
      <c r="P4556" s="6"/>
      <c r="Q4556" s="6"/>
      <c r="R4556" s="6"/>
      <c r="T4556" s="6"/>
      <c r="U4556" s="6"/>
      <c r="V4556" s="6"/>
      <c r="W4556" s="6"/>
      <c r="X4556" s="6"/>
      <c r="Y4556" s="6"/>
      <c r="Z4556"/>
    </row>
    <row r="4557" spans="1:26">
      <c r="A4557" s="1"/>
      <c r="P4557" s="6"/>
      <c r="Q4557" s="6"/>
      <c r="R4557" s="6"/>
      <c r="T4557" s="6"/>
      <c r="U4557" s="6"/>
      <c r="V4557" s="6"/>
      <c r="W4557" s="6"/>
      <c r="X4557" s="6"/>
      <c r="Y4557" s="6"/>
      <c r="Z4557"/>
    </row>
    <row r="4558" spans="1:26">
      <c r="A4558" s="1"/>
      <c r="P4558" s="6"/>
      <c r="Q4558" s="6"/>
      <c r="R4558" s="6"/>
      <c r="T4558" s="6"/>
      <c r="U4558" s="6"/>
      <c r="V4558" s="6"/>
      <c r="W4558" s="6"/>
      <c r="X4558" s="6"/>
      <c r="Y4558" s="6"/>
      <c r="Z4558"/>
    </row>
    <row r="4559" spans="1:26">
      <c r="A4559" s="1"/>
      <c r="P4559" s="6"/>
      <c r="Q4559" s="6"/>
      <c r="R4559" s="6"/>
      <c r="T4559" s="6"/>
      <c r="U4559" s="6"/>
      <c r="V4559" s="6"/>
      <c r="W4559" s="6"/>
      <c r="X4559" s="6"/>
      <c r="Y4559" s="6"/>
      <c r="Z4559"/>
    </row>
    <row r="4560" spans="1:26">
      <c r="A4560" s="1"/>
      <c r="P4560" s="6"/>
      <c r="Q4560" s="6"/>
      <c r="R4560" s="6"/>
      <c r="T4560" s="6"/>
      <c r="U4560" s="6"/>
      <c r="V4560" s="6"/>
      <c r="W4560" s="6"/>
      <c r="X4560" s="6"/>
      <c r="Y4560" s="6"/>
      <c r="Z4560"/>
    </row>
    <row r="4561" spans="1:26">
      <c r="A4561" s="1"/>
      <c r="P4561" s="6"/>
      <c r="Q4561" s="6"/>
      <c r="R4561" s="6"/>
      <c r="T4561" s="6"/>
      <c r="U4561" s="6"/>
      <c r="V4561" s="6"/>
      <c r="W4561" s="6"/>
      <c r="X4561" s="6"/>
      <c r="Y4561" s="6"/>
      <c r="Z4561"/>
    </row>
    <row r="4562" spans="1:26">
      <c r="A4562" s="1"/>
      <c r="P4562" s="6"/>
      <c r="Q4562" s="6"/>
      <c r="R4562" s="6"/>
      <c r="T4562" s="6"/>
      <c r="U4562" s="6"/>
      <c r="V4562" s="6"/>
      <c r="W4562" s="6"/>
      <c r="X4562" s="6"/>
      <c r="Y4562" s="6"/>
      <c r="Z4562"/>
    </row>
    <row r="4563" spans="1:26">
      <c r="A4563" s="1"/>
      <c r="P4563" s="6"/>
      <c r="Q4563" s="6"/>
      <c r="R4563" s="6"/>
      <c r="T4563" s="6"/>
      <c r="U4563" s="6"/>
      <c r="V4563" s="6"/>
      <c r="W4563" s="6"/>
      <c r="X4563" s="6"/>
      <c r="Y4563" s="6"/>
      <c r="Z4563"/>
    </row>
    <row r="4564" spans="1:26">
      <c r="A4564" s="1"/>
      <c r="P4564" s="6"/>
      <c r="Q4564" s="6"/>
      <c r="R4564" s="6"/>
      <c r="T4564" s="6"/>
      <c r="U4564" s="6"/>
      <c r="V4564" s="6"/>
      <c r="W4564" s="6"/>
      <c r="X4564" s="6"/>
      <c r="Y4564" s="6"/>
      <c r="Z4564"/>
    </row>
    <row r="4565" spans="1:26">
      <c r="A4565" s="1"/>
      <c r="P4565" s="6"/>
      <c r="Q4565" s="6"/>
      <c r="R4565" s="6"/>
      <c r="T4565" s="6"/>
      <c r="U4565" s="6"/>
      <c r="V4565" s="6"/>
      <c r="W4565" s="6"/>
      <c r="X4565" s="6"/>
      <c r="Y4565" s="6"/>
      <c r="Z4565"/>
    </row>
    <row r="4566" spans="1:26">
      <c r="A4566" s="1"/>
      <c r="P4566" s="6"/>
      <c r="Q4566" s="6"/>
      <c r="R4566" s="6"/>
      <c r="T4566" s="6"/>
      <c r="U4566" s="6"/>
      <c r="V4566" s="6"/>
      <c r="W4566" s="6"/>
      <c r="X4566" s="6"/>
      <c r="Y4566" s="6"/>
      <c r="Z4566"/>
    </row>
    <row r="4567" spans="1:26">
      <c r="A4567" s="1"/>
      <c r="P4567" s="6"/>
      <c r="Q4567" s="6"/>
      <c r="R4567" s="6"/>
      <c r="T4567" s="6"/>
      <c r="U4567" s="6"/>
      <c r="V4567" s="6"/>
      <c r="W4567" s="6"/>
      <c r="X4567" s="6"/>
      <c r="Y4567" s="6"/>
      <c r="Z4567"/>
    </row>
    <row r="4568" spans="1:26">
      <c r="A4568" s="1"/>
      <c r="P4568" s="6"/>
      <c r="Q4568" s="6"/>
      <c r="R4568" s="6"/>
      <c r="T4568" s="6"/>
      <c r="U4568" s="6"/>
      <c r="V4568" s="6"/>
      <c r="W4568" s="6"/>
      <c r="X4568" s="6"/>
      <c r="Y4568" s="6"/>
      <c r="Z4568"/>
    </row>
    <row r="4569" spans="1:26">
      <c r="A4569" s="1"/>
      <c r="P4569" s="6"/>
      <c r="Q4569" s="6"/>
      <c r="R4569" s="6"/>
      <c r="T4569" s="6"/>
      <c r="U4569" s="6"/>
      <c r="V4569" s="6"/>
      <c r="W4569" s="6"/>
      <c r="X4569" s="6"/>
      <c r="Y4569" s="6"/>
      <c r="Z4569"/>
    </row>
    <row r="4570" spans="1:26">
      <c r="A4570" s="1"/>
      <c r="P4570" s="6"/>
      <c r="Q4570" s="6"/>
      <c r="R4570" s="6"/>
      <c r="T4570" s="6"/>
      <c r="U4570" s="6"/>
      <c r="V4570" s="6"/>
      <c r="W4570" s="6"/>
      <c r="X4570" s="6"/>
      <c r="Y4570" s="6"/>
      <c r="Z4570"/>
    </row>
    <row r="4571" spans="1:26">
      <c r="A4571" s="1"/>
      <c r="P4571" s="6"/>
      <c r="Q4571" s="6"/>
      <c r="R4571" s="6"/>
      <c r="T4571" s="6"/>
      <c r="U4571" s="6"/>
      <c r="V4571" s="6"/>
      <c r="W4571" s="6"/>
      <c r="X4571" s="6"/>
      <c r="Y4571" s="6"/>
      <c r="Z4571"/>
    </row>
    <row r="4572" spans="1:26">
      <c r="A4572" s="1"/>
      <c r="P4572" s="6"/>
      <c r="Q4572" s="6"/>
      <c r="R4572" s="6"/>
      <c r="T4572" s="6"/>
      <c r="U4572" s="6"/>
      <c r="V4572" s="6"/>
      <c r="W4572" s="6"/>
      <c r="X4572" s="6"/>
      <c r="Y4572" s="6"/>
      <c r="Z4572"/>
    </row>
    <row r="4573" spans="1:26">
      <c r="A4573" s="1"/>
      <c r="P4573" s="6"/>
      <c r="Q4573" s="6"/>
      <c r="R4573" s="6"/>
      <c r="T4573" s="6"/>
      <c r="U4573" s="6"/>
      <c r="V4573" s="6"/>
      <c r="W4573" s="6"/>
      <c r="X4573" s="6"/>
      <c r="Y4573" s="6"/>
      <c r="Z4573"/>
    </row>
    <row r="4574" spans="1:26">
      <c r="A4574" s="1"/>
      <c r="P4574" s="6"/>
      <c r="Q4574" s="6"/>
      <c r="R4574" s="6"/>
      <c r="T4574" s="6"/>
      <c r="U4574" s="6"/>
      <c r="V4574" s="6"/>
      <c r="W4574" s="6"/>
      <c r="X4574" s="6"/>
      <c r="Y4574" s="6"/>
      <c r="Z4574"/>
    </row>
    <row r="4575" spans="1:26">
      <c r="A4575" s="1"/>
      <c r="P4575" s="6"/>
      <c r="Q4575" s="6"/>
      <c r="R4575" s="6"/>
      <c r="T4575" s="6"/>
      <c r="U4575" s="6"/>
      <c r="V4575" s="6"/>
      <c r="W4575" s="6"/>
      <c r="X4575" s="6"/>
      <c r="Y4575" s="6"/>
      <c r="Z4575"/>
    </row>
    <row r="4576" spans="1:26">
      <c r="A4576" s="1"/>
      <c r="P4576" s="6"/>
      <c r="Q4576" s="6"/>
      <c r="R4576" s="6"/>
      <c r="T4576" s="6"/>
      <c r="U4576" s="6"/>
      <c r="V4576" s="6"/>
      <c r="W4576" s="6"/>
      <c r="X4576" s="6"/>
      <c r="Y4576" s="6"/>
      <c r="Z4576"/>
    </row>
    <row r="4577" spans="1:26">
      <c r="A4577" s="1"/>
      <c r="P4577" s="6"/>
      <c r="Q4577" s="6"/>
      <c r="R4577" s="6"/>
      <c r="T4577" s="6"/>
      <c r="U4577" s="6"/>
      <c r="V4577" s="6"/>
      <c r="W4577" s="6"/>
      <c r="X4577" s="6"/>
      <c r="Y4577" s="6"/>
      <c r="Z4577"/>
    </row>
    <row r="4578" spans="1:26">
      <c r="A4578" s="1"/>
      <c r="P4578" s="6"/>
      <c r="Q4578" s="6"/>
      <c r="R4578" s="6"/>
      <c r="T4578" s="6"/>
      <c r="U4578" s="6"/>
      <c r="V4578" s="6"/>
      <c r="W4578" s="6"/>
      <c r="X4578" s="6"/>
      <c r="Y4578" s="6"/>
      <c r="Z4578"/>
    </row>
    <row r="4579" spans="1:26">
      <c r="A4579" s="1"/>
      <c r="P4579" s="6"/>
      <c r="Q4579" s="6"/>
      <c r="R4579" s="6"/>
      <c r="T4579" s="6"/>
      <c r="U4579" s="6"/>
      <c r="V4579" s="6"/>
      <c r="W4579" s="6"/>
      <c r="X4579" s="6"/>
      <c r="Y4579" s="6"/>
      <c r="Z4579"/>
    </row>
    <row r="4580" spans="1:26">
      <c r="A4580" s="1"/>
      <c r="P4580" s="6"/>
      <c r="Q4580" s="6"/>
      <c r="R4580" s="6"/>
      <c r="T4580" s="6"/>
      <c r="U4580" s="6"/>
      <c r="V4580" s="6"/>
      <c r="W4580" s="6"/>
      <c r="X4580" s="6"/>
      <c r="Y4580" s="6"/>
      <c r="Z4580"/>
    </row>
    <row r="4581" spans="1:26">
      <c r="A4581" s="1"/>
      <c r="P4581" s="6"/>
      <c r="Q4581" s="6"/>
      <c r="R4581" s="6"/>
      <c r="T4581" s="6"/>
      <c r="U4581" s="6"/>
      <c r="V4581" s="6"/>
      <c r="W4581" s="6"/>
      <c r="X4581" s="6"/>
      <c r="Y4581" s="6"/>
      <c r="Z4581"/>
    </row>
    <row r="4582" spans="1:26">
      <c r="A4582" s="1"/>
      <c r="P4582" s="6"/>
      <c r="Q4582" s="6"/>
      <c r="R4582" s="6"/>
      <c r="T4582" s="6"/>
      <c r="U4582" s="6"/>
      <c r="V4582" s="6"/>
      <c r="W4582" s="6"/>
      <c r="X4582" s="6"/>
      <c r="Y4582" s="6"/>
      <c r="Z4582"/>
    </row>
    <row r="4583" spans="1:26">
      <c r="A4583" s="1"/>
      <c r="P4583" s="6"/>
      <c r="Q4583" s="6"/>
      <c r="R4583" s="6"/>
      <c r="T4583" s="6"/>
      <c r="U4583" s="6"/>
      <c r="V4583" s="6"/>
      <c r="W4583" s="6"/>
      <c r="X4583" s="6"/>
      <c r="Y4583" s="6"/>
      <c r="Z4583"/>
    </row>
    <row r="4584" spans="1:26">
      <c r="A4584" s="1"/>
      <c r="P4584" s="6"/>
      <c r="Q4584" s="6"/>
      <c r="R4584" s="6"/>
      <c r="T4584" s="6"/>
      <c r="U4584" s="6"/>
      <c r="V4584" s="6"/>
      <c r="W4584" s="6"/>
      <c r="X4584" s="6"/>
      <c r="Y4584" s="6"/>
      <c r="Z4584"/>
    </row>
    <row r="4585" spans="1:26">
      <c r="A4585" s="1"/>
      <c r="P4585" s="6"/>
      <c r="Q4585" s="6"/>
      <c r="R4585" s="6"/>
      <c r="T4585" s="6"/>
      <c r="U4585" s="6"/>
      <c r="V4585" s="6"/>
      <c r="W4585" s="6"/>
      <c r="X4585" s="6"/>
      <c r="Y4585" s="6"/>
      <c r="Z4585"/>
    </row>
    <row r="4586" spans="1:26">
      <c r="A4586" s="1"/>
      <c r="P4586" s="6"/>
      <c r="Q4586" s="6"/>
      <c r="R4586" s="6"/>
      <c r="T4586" s="6"/>
      <c r="U4586" s="6"/>
      <c r="V4586" s="6"/>
      <c r="W4586" s="6"/>
      <c r="X4586" s="6"/>
      <c r="Y4586" s="6"/>
      <c r="Z4586"/>
    </row>
    <row r="4587" spans="1:26">
      <c r="A4587" s="1"/>
      <c r="P4587" s="6"/>
      <c r="Q4587" s="6"/>
      <c r="R4587" s="6"/>
      <c r="T4587" s="6"/>
      <c r="U4587" s="6"/>
      <c r="V4587" s="6"/>
      <c r="W4587" s="6"/>
      <c r="X4587" s="6"/>
      <c r="Y4587" s="6"/>
      <c r="Z4587"/>
    </row>
    <row r="4588" spans="1:26">
      <c r="A4588" s="1"/>
      <c r="P4588" s="6"/>
      <c r="Q4588" s="6"/>
      <c r="R4588" s="6"/>
      <c r="T4588" s="6"/>
      <c r="U4588" s="6"/>
      <c r="V4588" s="6"/>
      <c r="W4588" s="6"/>
      <c r="X4588" s="6"/>
      <c r="Y4588" s="6"/>
      <c r="Z4588"/>
    </row>
    <row r="4589" spans="1:26">
      <c r="A4589" s="1"/>
      <c r="P4589" s="6"/>
      <c r="Q4589" s="6"/>
      <c r="R4589" s="6"/>
      <c r="T4589" s="6"/>
      <c r="U4589" s="6"/>
      <c r="V4589" s="6"/>
      <c r="W4589" s="6"/>
      <c r="X4589" s="6"/>
      <c r="Y4589" s="6"/>
      <c r="Z4589"/>
    </row>
    <row r="4590" spans="1:26">
      <c r="A4590" s="1"/>
      <c r="P4590" s="6"/>
      <c r="Q4590" s="6"/>
      <c r="R4590" s="6"/>
      <c r="T4590" s="6"/>
      <c r="U4590" s="6"/>
      <c r="V4590" s="6"/>
      <c r="W4590" s="6"/>
      <c r="X4590" s="6"/>
      <c r="Y4590" s="6"/>
      <c r="Z4590"/>
    </row>
    <row r="4591" spans="1:26">
      <c r="A4591" s="1"/>
      <c r="P4591" s="6"/>
      <c r="Q4591" s="6"/>
      <c r="R4591" s="6"/>
      <c r="T4591" s="6"/>
      <c r="U4591" s="6"/>
      <c r="V4591" s="6"/>
      <c r="W4591" s="6"/>
      <c r="X4591" s="6"/>
      <c r="Y4591" s="6"/>
      <c r="Z4591"/>
    </row>
    <row r="4592" spans="1:26">
      <c r="A4592" s="1"/>
      <c r="P4592" s="6"/>
      <c r="Q4592" s="6"/>
      <c r="R4592" s="6"/>
      <c r="T4592" s="6"/>
      <c r="U4592" s="6"/>
      <c r="V4592" s="6"/>
      <c r="W4592" s="6"/>
      <c r="X4592" s="6"/>
      <c r="Y4592" s="6"/>
      <c r="Z4592"/>
    </row>
    <row r="4593" spans="1:26">
      <c r="A4593" s="1"/>
      <c r="P4593" s="6"/>
      <c r="Q4593" s="6"/>
      <c r="R4593" s="6"/>
      <c r="T4593" s="6"/>
      <c r="U4593" s="6"/>
      <c r="V4593" s="6"/>
      <c r="W4593" s="6"/>
      <c r="X4593" s="6"/>
      <c r="Y4593" s="6"/>
      <c r="Z4593"/>
    </row>
    <row r="4594" spans="1:26">
      <c r="A4594" s="1"/>
      <c r="P4594" s="6"/>
      <c r="Q4594" s="6"/>
      <c r="R4594" s="6"/>
      <c r="T4594" s="6"/>
      <c r="U4594" s="6"/>
      <c r="V4594" s="6"/>
      <c r="W4594" s="6"/>
      <c r="X4594" s="6"/>
      <c r="Y4594" s="6"/>
      <c r="Z4594"/>
    </row>
    <row r="4595" spans="1:26">
      <c r="A4595" s="1"/>
      <c r="P4595" s="6"/>
      <c r="Q4595" s="6"/>
      <c r="R4595" s="6"/>
      <c r="T4595" s="6"/>
      <c r="U4595" s="6"/>
      <c r="V4595" s="6"/>
      <c r="W4595" s="6"/>
      <c r="X4595" s="6"/>
      <c r="Y4595" s="6"/>
      <c r="Z4595"/>
    </row>
    <row r="4596" spans="1:26">
      <c r="A4596" s="1"/>
      <c r="P4596" s="6"/>
      <c r="Q4596" s="6"/>
      <c r="R4596" s="6"/>
      <c r="T4596" s="6"/>
      <c r="U4596" s="6"/>
      <c r="V4596" s="6"/>
      <c r="W4596" s="6"/>
      <c r="X4596" s="6"/>
      <c r="Y4596" s="6"/>
      <c r="Z4596"/>
    </row>
    <row r="4597" spans="1:26">
      <c r="A4597" s="1"/>
      <c r="P4597" s="6"/>
      <c r="Q4597" s="6"/>
      <c r="R4597" s="6"/>
      <c r="T4597" s="6"/>
      <c r="U4597" s="6"/>
      <c r="V4597" s="6"/>
      <c r="W4597" s="6"/>
      <c r="X4597" s="6"/>
      <c r="Y4597" s="6"/>
      <c r="Z4597"/>
    </row>
    <row r="4598" spans="1:26">
      <c r="A4598" s="1"/>
      <c r="P4598" s="6"/>
      <c r="Q4598" s="6"/>
      <c r="R4598" s="6"/>
      <c r="T4598" s="6"/>
      <c r="U4598" s="6"/>
      <c r="V4598" s="6"/>
      <c r="W4598" s="6"/>
      <c r="X4598" s="6"/>
      <c r="Y4598" s="6"/>
      <c r="Z4598"/>
    </row>
    <row r="4599" spans="1:26">
      <c r="A4599" s="1"/>
      <c r="P4599" s="6"/>
      <c r="Q4599" s="6"/>
      <c r="R4599" s="6"/>
      <c r="T4599" s="6"/>
      <c r="U4599" s="6"/>
      <c r="V4599" s="6"/>
      <c r="W4599" s="6"/>
      <c r="X4599" s="6"/>
      <c r="Y4599" s="6"/>
      <c r="Z4599"/>
    </row>
    <row r="4600" spans="1:26">
      <c r="A4600" s="1"/>
      <c r="P4600" s="6"/>
      <c r="Q4600" s="6"/>
      <c r="R4600" s="6"/>
      <c r="T4600" s="6"/>
      <c r="U4600" s="6"/>
      <c r="V4600" s="6"/>
      <c r="W4600" s="6"/>
      <c r="X4600" s="6"/>
      <c r="Y4600" s="6"/>
      <c r="Z4600"/>
    </row>
    <row r="4601" spans="1:26">
      <c r="A4601" s="1"/>
      <c r="P4601" s="6"/>
      <c r="Q4601" s="6"/>
      <c r="R4601" s="6"/>
      <c r="T4601" s="6"/>
      <c r="U4601" s="6"/>
      <c r="V4601" s="6"/>
      <c r="W4601" s="6"/>
      <c r="X4601" s="6"/>
      <c r="Y4601" s="6"/>
      <c r="Z4601"/>
    </row>
    <row r="4602" spans="1:26">
      <c r="A4602" s="1"/>
      <c r="P4602" s="6"/>
      <c r="Q4602" s="6"/>
      <c r="R4602" s="6"/>
      <c r="T4602" s="6"/>
      <c r="U4602" s="6"/>
      <c r="V4602" s="6"/>
      <c r="W4602" s="6"/>
      <c r="X4602" s="6"/>
      <c r="Y4602" s="6"/>
      <c r="Z4602"/>
    </row>
    <row r="4603" spans="1:26">
      <c r="A4603" s="1"/>
      <c r="P4603" s="6"/>
      <c r="Q4603" s="6"/>
      <c r="R4603" s="6"/>
      <c r="T4603" s="6"/>
      <c r="U4603" s="6"/>
      <c r="V4603" s="6"/>
      <c r="W4603" s="6"/>
      <c r="X4603" s="6"/>
      <c r="Y4603" s="6"/>
      <c r="Z4603"/>
    </row>
    <row r="4604" spans="1:26">
      <c r="A4604" s="1"/>
      <c r="P4604" s="6"/>
      <c r="Q4604" s="6"/>
      <c r="R4604" s="6"/>
      <c r="T4604" s="6"/>
      <c r="U4604" s="6"/>
      <c r="V4604" s="6"/>
      <c r="W4604" s="6"/>
      <c r="X4604" s="6"/>
      <c r="Y4604" s="6"/>
      <c r="Z4604"/>
    </row>
    <row r="4605" spans="1:26">
      <c r="A4605" s="1"/>
      <c r="P4605" s="6"/>
      <c r="Q4605" s="6"/>
      <c r="R4605" s="6"/>
      <c r="T4605" s="6"/>
      <c r="U4605" s="6"/>
      <c r="V4605" s="6"/>
      <c r="W4605" s="6"/>
      <c r="X4605" s="6"/>
      <c r="Y4605" s="6"/>
      <c r="Z4605"/>
    </row>
    <row r="4606" spans="1:26">
      <c r="A4606" s="1"/>
      <c r="P4606" s="6"/>
      <c r="Q4606" s="6"/>
      <c r="R4606" s="6"/>
      <c r="T4606" s="6"/>
      <c r="U4606" s="6"/>
      <c r="V4606" s="6"/>
      <c r="W4606" s="6"/>
      <c r="X4606" s="6"/>
      <c r="Y4606" s="6"/>
      <c r="Z4606"/>
    </row>
    <row r="4607" spans="1:26">
      <c r="A4607" s="1"/>
      <c r="P4607" s="6"/>
      <c r="Q4607" s="6"/>
      <c r="R4607" s="6"/>
      <c r="T4607" s="6"/>
      <c r="U4607" s="6"/>
      <c r="V4607" s="6"/>
      <c r="W4607" s="6"/>
      <c r="X4607" s="6"/>
      <c r="Y4607" s="6"/>
      <c r="Z4607"/>
    </row>
    <row r="4608" spans="1:26">
      <c r="A4608" s="1"/>
      <c r="P4608" s="6"/>
      <c r="Q4608" s="6"/>
      <c r="R4608" s="6"/>
      <c r="T4608" s="6"/>
      <c r="U4608" s="6"/>
      <c r="V4608" s="6"/>
      <c r="W4608" s="6"/>
      <c r="X4608" s="6"/>
      <c r="Y4608" s="6"/>
      <c r="Z4608"/>
    </row>
    <row r="4609" spans="1:26">
      <c r="A4609" s="1"/>
      <c r="P4609" s="6"/>
      <c r="Q4609" s="6"/>
      <c r="R4609" s="6"/>
      <c r="T4609" s="6"/>
      <c r="U4609" s="6"/>
      <c r="V4609" s="6"/>
      <c r="W4609" s="6"/>
      <c r="X4609" s="6"/>
      <c r="Y4609" s="6"/>
      <c r="Z4609"/>
    </row>
    <row r="4610" spans="1:26">
      <c r="A4610" s="1"/>
      <c r="P4610" s="6"/>
      <c r="Q4610" s="6"/>
      <c r="R4610" s="6"/>
      <c r="T4610" s="6"/>
      <c r="U4610" s="6"/>
      <c r="V4610" s="6"/>
      <c r="W4610" s="6"/>
      <c r="X4610" s="6"/>
      <c r="Y4610" s="6"/>
      <c r="Z4610"/>
    </row>
    <row r="4611" spans="1:26">
      <c r="A4611" s="1"/>
      <c r="P4611" s="6"/>
      <c r="Q4611" s="6"/>
      <c r="R4611" s="6"/>
      <c r="T4611" s="6"/>
      <c r="U4611" s="6"/>
      <c r="V4611" s="6"/>
      <c r="W4611" s="6"/>
      <c r="X4611" s="6"/>
      <c r="Y4611" s="6"/>
      <c r="Z4611"/>
    </row>
    <row r="4612" spans="1:26">
      <c r="A4612" s="1"/>
      <c r="P4612" s="6"/>
      <c r="Q4612" s="6"/>
      <c r="R4612" s="6"/>
      <c r="T4612" s="6"/>
      <c r="U4612" s="6"/>
      <c r="V4612" s="6"/>
      <c r="W4612" s="6"/>
      <c r="X4612" s="6"/>
      <c r="Y4612" s="6"/>
      <c r="Z4612"/>
    </row>
    <row r="4613" spans="1:26">
      <c r="A4613" s="1"/>
      <c r="P4613" s="6"/>
      <c r="Q4613" s="6"/>
      <c r="R4613" s="6"/>
      <c r="T4613" s="6"/>
      <c r="U4613" s="6"/>
      <c r="V4613" s="6"/>
      <c r="W4613" s="6"/>
      <c r="X4613" s="6"/>
      <c r="Y4613" s="6"/>
      <c r="Z4613"/>
    </row>
    <row r="4614" spans="1:26">
      <c r="A4614" s="1"/>
      <c r="P4614" s="6"/>
      <c r="Q4614" s="6"/>
      <c r="R4614" s="6"/>
      <c r="T4614" s="6"/>
      <c r="U4614" s="6"/>
      <c r="V4614" s="6"/>
      <c r="W4614" s="6"/>
      <c r="X4614" s="6"/>
      <c r="Y4614" s="6"/>
      <c r="Z4614"/>
    </row>
    <row r="4615" spans="1:26">
      <c r="A4615" s="1"/>
      <c r="P4615" s="6"/>
      <c r="Q4615" s="6"/>
      <c r="R4615" s="6"/>
      <c r="T4615" s="6"/>
      <c r="U4615" s="6"/>
      <c r="V4615" s="6"/>
      <c r="W4615" s="6"/>
      <c r="X4615" s="6"/>
      <c r="Y4615" s="6"/>
      <c r="Z4615"/>
    </row>
    <row r="4616" spans="1:26">
      <c r="A4616" s="1"/>
      <c r="P4616" s="6"/>
      <c r="Q4616" s="6"/>
      <c r="R4616" s="6"/>
      <c r="T4616" s="6"/>
      <c r="U4616" s="6"/>
      <c r="V4616" s="6"/>
      <c r="W4616" s="6"/>
      <c r="X4616" s="6"/>
      <c r="Y4616" s="6"/>
      <c r="Z4616"/>
    </row>
    <row r="4617" spans="1:26">
      <c r="A4617" s="1"/>
      <c r="P4617" s="6"/>
      <c r="Q4617" s="6"/>
      <c r="R4617" s="6"/>
      <c r="T4617" s="6"/>
      <c r="U4617" s="6"/>
      <c r="V4617" s="6"/>
      <c r="W4617" s="6"/>
      <c r="X4617" s="6"/>
      <c r="Y4617" s="6"/>
      <c r="Z4617"/>
    </row>
    <row r="4618" spans="1:26">
      <c r="A4618" s="1"/>
      <c r="P4618" s="6"/>
      <c r="Q4618" s="6"/>
      <c r="R4618" s="6"/>
      <c r="T4618" s="6"/>
      <c r="U4618" s="6"/>
      <c r="V4618" s="6"/>
      <c r="W4618" s="6"/>
      <c r="X4618" s="6"/>
      <c r="Y4618" s="6"/>
      <c r="Z4618"/>
    </row>
    <row r="4619" spans="1:26">
      <c r="A4619" s="1"/>
      <c r="P4619" s="6"/>
      <c r="Q4619" s="6"/>
      <c r="R4619" s="6"/>
      <c r="T4619" s="6"/>
      <c r="U4619" s="6"/>
      <c r="V4619" s="6"/>
      <c r="W4619" s="6"/>
      <c r="X4619" s="6"/>
      <c r="Y4619" s="6"/>
      <c r="Z4619"/>
    </row>
    <row r="4620" spans="1:26">
      <c r="A4620" s="1"/>
      <c r="P4620" s="6"/>
      <c r="Q4620" s="6"/>
      <c r="R4620" s="6"/>
      <c r="T4620" s="6"/>
      <c r="U4620" s="6"/>
      <c r="V4620" s="6"/>
      <c r="W4620" s="6"/>
      <c r="X4620" s="6"/>
      <c r="Y4620" s="6"/>
      <c r="Z4620"/>
    </row>
    <row r="4621" spans="1:26">
      <c r="A4621" s="1"/>
      <c r="P4621" s="6"/>
      <c r="Q4621" s="6"/>
      <c r="R4621" s="6"/>
      <c r="T4621" s="6"/>
      <c r="U4621" s="6"/>
      <c r="V4621" s="6"/>
      <c r="W4621" s="6"/>
      <c r="X4621" s="6"/>
      <c r="Y4621" s="6"/>
      <c r="Z4621"/>
    </row>
    <row r="4622" spans="1:26">
      <c r="A4622" s="1"/>
      <c r="P4622" s="6"/>
      <c r="Q4622" s="6"/>
      <c r="R4622" s="6"/>
      <c r="T4622" s="6"/>
      <c r="U4622" s="6"/>
      <c r="V4622" s="6"/>
      <c r="W4622" s="6"/>
      <c r="X4622" s="6"/>
      <c r="Y4622" s="6"/>
      <c r="Z4622"/>
    </row>
    <row r="4623" spans="1:26">
      <c r="A4623" s="1"/>
      <c r="P4623" s="6"/>
      <c r="Q4623" s="6"/>
      <c r="R4623" s="6"/>
      <c r="T4623" s="6"/>
      <c r="U4623" s="6"/>
      <c r="V4623" s="6"/>
      <c r="W4623" s="6"/>
      <c r="X4623" s="6"/>
      <c r="Y4623" s="6"/>
      <c r="Z4623"/>
    </row>
    <row r="4624" spans="1:26">
      <c r="A4624" s="1"/>
      <c r="P4624" s="6"/>
      <c r="Q4624" s="6"/>
      <c r="R4624" s="6"/>
      <c r="T4624" s="6"/>
      <c r="U4624" s="6"/>
      <c r="V4624" s="6"/>
      <c r="W4624" s="6"/>
      <c r="X4624" s="6"/>
      <c r="Y4624" s="6"/>
      <c r="Z4624"/>
    </row>
    <row r="4625" spans="1:26">
      <c r="A4625" s="1"/>
      <c r="P4625" s="6"/>
      <c r="Q4625" s="6"/>
      <c r="R4625" s="6"/>
      <c r="T4625" s="6"/>
      <c r="U4625" s="6"/>
      <c r="V4625" s="6"/>
      <c r="W4625" s="6"/>
      <c r="X4625" s="6"/>
      <c r="Y4625" s="6"/>
      <c r="Z4625"/>
    </row>
    <row r="4626" spans="1:26">
      <c r="A4626" s="1"/>
      <c r="P4626" s="6"/>
      <c r="Q4626" s="6"/>
      <c r="R4626" s="6"/>
      <c r="T4626" s="6"/>
      <c r="U4626" s="6"/>
      <c r="V4626" s="6"/>
      <c r="W4626" s="6"/>
      <c r="X4626" s="6"/>
      <c r="Y4626" s="6"/>
      <c r="Z4626"/>
    </row>
    <row r="4627" spans="1:26">
      <c r="A4627" s="1"/>
      <c r="P4627" s="6"/>
      <c r="Q4627" s="6"/>
      <c r="R4627" s="6"/>
      <c r="T4627" s="6"/>
      <c r="U4627" s="6"/>
      <c r="V4627" s="6"/>
      <c r="W4627" s="6"/>
      <c r="X4627" s="6"/>
      <c r="Y4627" s="6"/>
      <c r="Z4627"/>
    </row>
    <row r="4628" spans="1:26">
      <c r="A4628" s="1"/>
      <c r="P4628" s="6"/>
      <c r="Q4628" s="6"/>
      <c r="R4628" s="6"/>
      <c r="T4628" s="6"/>
      <c r="U4628" s="6"/>
      <c r="V4628" s="6"/>
      <c r="W4628" s="6"/>
      <c r="X4628" s="6"/>
      <c r="Y4628" s="6"/>
      <c r="Z4628"/>
    </row>
    <row r="4629" spans="1:26">
      <c r="A4629" s="1"/>
      <c r="P4629" s="6"/>
      <c r="Q4629" s="6"/>
      <c r="R4629" s="6"/>
      <c r="T4629" s="6"/>
      <c r="U4629" s="6"/>
      <c r="V4629" s="6"/>
      <c r="W4629" s="6"/>
      <c r="X4629" s="6"/>
      <c r="Y4629" s="6"/>
      <c r="Z4629"/>
    </row>
    <row r="4630" spans="1:26">
      <c r="A4630" s="1"/>
      <c r="P4630" s="6"/>
      <c r="Q4630" s="6"/>
      <c r="R4630" s="6"/>
      <c r="T4630" s="6"/>
      <c r="U4630" s="6"/>
      <c r="V4630" s="6"/>
      <c r="W4630" s="6"/>
      <c r="X4630" s="6"/>
      <c r="Y4630" s="6"/>
      <c r="Z4630"/>
    </row>
    <row r="4631" spans="1:26">
      <c r="A4631" s="1"/>
      <c r="P4631" s="6"/>
      <c r="Q4631" s="6"/>
      <c r="R4631" s="6"/>
      <c r="T4631" s="6"/>
      <c r="U4631" s="6"/>
      <c r="V4631" s="6"/>
      <c r="W4631" s="6"/>
      <c r="X4631" s="6"/>
      <c r="Y4631" s="6"/>
      <c r="Z4631"/>
    </row>
    <row r="4632" spans="1:26">
      <c r="A4632" s="1"/>
      <c r="P4632" s="6"/>
      <c r="Q4632" s="6"/>
      <c r="R4632" s="6"/>
      <c r="T4632" s="6"/>
      <c r="U4632" s="6"/>
      <c r="V4632" s="6"/>
      <c r="W4632" s="6"/>
      <c r="X4632" s="6"/>
      <c r="Y4632" s="6"/>
      <c r="Z4632"/>
    </row>
    <row r="4633" spans="1:26">
      <c r="A4633" s="1"/>
      <c r="P4633" s="6"/>
      <c r="Q4633" s="6"/>
      <c r="R4633" s="6"/>
      <c r="T4633" s="6"/>
      <c r="U4633" s="6"/>
      <c r="V4633" s="6"/>
      <c r="W4633" s="6"/>
      <c r="X4633" s="6"/>
      <c r="Y4633" s="6"/>
      <c r="Z4633"/>
    </row>
    <row r="4634" spans="1:26">
      <c r="A4634" s="1"/>
      <c r="P4634" s="6"/>
      <c r="Q4634" s="6"/>
      <c r="R4634" s="6"/>
      <c r="T4634" s="6"/>
      <c r="U4634" s="6"/>
      <c r="V4634" s="6"/>
      <c r="W4634" s="6"/>
      <c r="X4634" s="6"/>
      <c r="Y4634" s="6"/>
      <c r="Z4634"/>
    </row>
    <row r="4635" spans="1:26">
      <c r="A4635" s="1"/>
      <c r="P4635" s="6"/>
      <c r="Q4635" s="6"/>
      <c r="R4635" s="6"/>
      <c r="T4635" s="6"/>
      <c r="U4635" s="6"/>
      <c r="V4635" s="6"/>
      <c r="W4635" s="6"/>
      <c r="X4635" s="6"/>
      <c r="Y4635" s="6"/>
      <c r="Z4635"/>
    </row>
    <row r="4636" spans="1:26">
      <c r="A4636" s="1"/>
      <c r="P4636" s="6"/>
      <c r="Q4636" s="6"/>
      <c r="R4636" s="6"/>
      <c r="T4636" s="6"/>
      <c r="U4636" s="6"/>
      <c r="V4636" s="6"/>
      <c r="W4636" s="6"/>
      <c r="X4636" s="6"/>
      <c r="Y4636" s="6"/>
      <c r="Z4636"/>
    </row>
    <row r="4637" spans="1:26">
      <c r="A4637" s="1"/>
      <c r="P4637" s="6"/>
      <c r="Q4637" s="6"/>
      <c r="R4637" s="6"/>
      <c r="T4637" s="6"/>
      <c r="U4637" s="6"/>
      <c r="V4637" s="6"/>
      <c r="W4637" s="6"/>
      <c r="X4637" s="6"/>
      <c r="Y4637" s="6"/>
      <c r="Z4637"/>
    </row>
    <row r="4638" spans="1:26">
      <c r="A4638" s="1"/>
      <c r="P4638" s="6"/>
      <c r="Q4638" s="6"/>
      <c r="R4638" s="6"/>
      <c r="T4638" s="6"/>
      <c r="U4638" s="6"/>
      <c r="V4638" s="6"/>
      <c r="W4638" s="6"/>
      <c r="X4638" s="6"/>
      <c r="Y4638" s="6"/>
      <c r="Z4638"/>
    </row>
    <row r="4639" spans="1:26">
      <c r="A4639" s="1"/>
      <c r="P4639" s="6"/>
      <c r="Q4639" s="6"/>
      <c r="R4639" s="6"/>
      <c r="T4639" s="6"/>
      <c r="U4639" s="6"/>
      <c r="V4639" s="6"/>
      <c r="W4639" s="6"/>
      <c r="X4639" s="6"/>
      <c r="Y4639" s="6"/>
      <c r="Z4639"/>
    </row>
    <row r="4640" spans="1:26">
      <c r="A4640" s="1"/>
      <c r="P4640" s="6"/>
      <c r="Q4640" s="6"/>
      <c r="R4640" s="6"/>
      <c r="T4640" s="6"/>
      <c r="U4640" s="6"/>
      <c r="V4640" s="6"/>
      <c r="W4640" s="6"/>
      <c r="X4640" s="6"/>
      <c r="Y4640" s="6"/>
      <c r="Z4640"/>
    </row>
    <row r="4641" spans="1:26">
      <c r="A4641" s="1"/>
      <c r="P4641" s="6"/>
      <c r="Q4641" s="6"/>
      <c r="R4641" s="6"/>
      <c r="T4641" s="6"/>
      <c r="U4641" s="6"/>
      <c r="V4641" s="6"/>
      <c r="W4641" s="6"/>
      <c r="X4641" s="6"/>
      <c r="Y4641" s="6"/>
      <c r="Z4641"/>
    </row>
    <row r="4642" spans="1:26">
      <c r="A4642" s="1"/>
      <c r="P4642" s="6"/>
      <c r="Q4642" s="6"/>
      <c r="R4642" s="6"/>
      <c r="T4642" s="6"/>
      <c r="U4642" s="6"/>
      <c r="V4642" s="6"/>
      <c r="W4642" s="6"/>
      <c r="X4642" s="6"/>
      <c r="Y4642" s="6"/>
      <c r="Z4642"/>
    </row>
    <row r="4643" spans="1:26">
      <c r="A4643" s="1"/>
      <c r="P4643" s="6"/>
      <c r="Q4643" s="6"/>
      <c r="R4643" s="6"/>
      <c r="T4643" s="6"/>
      <c r="U4643" s="6"/>
      <c r="V4643" s="6"/>
      <c r="W4643" s="6"/>
      <c r="X4643" s="6"/>
      <c r="Y4643" s="6"/>
      <c r="Z4643"/>
    </row>
    <row r="4644" spans="1:26">
      <c r="A4644" s="1"/>
      <c r="P4644" s="6"/>
      <c r="Q4644" s="6"/>
      <c r="R4644" s="6"/>
      <c r="T4644" s="6"/>
      <c r="U4644" s="6"/>
      <c r="V4644" s="6"/>
      <c r="W4644" s="6"/>
      <c r="X4644" s="6"/>
      <c r="Y4644" s="6"/>
      <c r="Z4644"/>
    </row>
    <row r="4645" spans="1:26">
      <c r="A4645" s="1"/>
      <c r="P4645" s="6"/>
      <c r="Q4645" s="6"/>
      <c r="R4645" s="6"/>
      <c r="T4645" s="6"/>
      <c r="U4645" s="6"/>
      <c r="V4645" s="6"/>
      <c r="W4645" s="6"/>
      <c r="X4645" s="6"/>
      <c r="Y4645" s="6"/>
      <c r="Z4645"/>
    </row>
    <row r="4646" spans="1:26">
      <c r="A4646" s="1"/>
      <c r="P4646" s="6"/>
      <c r="Q4646" s="6"/>
      <c r="R4646" s="6"/>
      <c r="T4646" s="6"/>
      <c r="U4646" s="6"/>
      <c r="V4646" s="6"/>
      <c r="W4646" s="6"/>
      <c r="X4646" s="6"/>
      <c r="Y4646" s="6"/>
      <c r="Z4646"/>
    </row>
    <row r="4647" spans="1:26">
      <c r="A4647" s="1"/>
      <c r="P4647" s="6"/>
      <c r="Q4647" s="6"/>
      <c r="R4647" s="6"/>
      <c r="T4647" s="6"/>
      <c r="U4647" s="6"/>
      <c r="V4647" s="6"/>
      <c r="W4647" s="6"/>
      <c r="X4647" s="6"/>
      <c r="Y4647" s="6"/>
      <c r="Z4647"/>
    </row>
    <row r="4648" spans="1:26">
      <c r="A4648" s="1"/>
      <c r="P4648" s="6"/>
      <c r="Q4648" s="6"/>
      <c r="R4648" s="6"/>
      <c r="T4648" s="6"/>
      <c r="U4648" s="6"/>
      <c r="V4648" s="6"/>
      <c r="W4648" s="6"/>
      <c r="X4648" s="6"/>
      <c r="Y4648" s="6"/>
      <c r="Z4648"/>
    </row>
    <row r="4649" spans="1:26">
      <c r="A4649" s="1"/>
      <c r="P4649" s="6"/>
      <c r="Q4649" s="6"/>
      <c r="R4649" s="6"/>
      <c r="T4649" s="6"/>
      <c r="U4649" s="6"/>
      <c r="V4649" s="6"/>
      <c r="W4649" s="6"/>
      <c r="X4649" s="6"/>
      <c r="Y4649" s="6"/>
      <c r="Z4649"/>
    </row>
    <row r="4650" spans="1:26">
      <c r="A4650" s="1"/>
      <c r="P4650" s="6"/>
      <c r="Q4650" s="6"/>
      <c r="R4650" s="6"/>
      <c r="T4650" s="6"/>
      <c r="U4650" s="6"/>
      <c r="V4650" s="6"/>
      <c r="W4650" s="6"/>
      <c r="X4650" s="6"/>
      <c r="Y4650" s="6"/>
      <c r="Z4650"/>
    </row>
    <row r="4651" spans="1:26">
      <c r="A4651" s="1"/>
      <c r="P4651" s="6"/>
      <c r="Q4651" s="6"/>
      <c r="R4651" s="6"/>
      <c r="T4651" s="6"/>
      <c r="U4651" s="6"/>
      <c r="V4651" s="6"/>
      <c r="W4651" s="6"/>
      <c r="X4651" s="6"/>
      <c r="Y4651" s="6"/>
      <c r="Z4651"/>
    </row>
    <row r="4652" spans="1:26">
      <c r="A4652" s="1"/>
      <c r="P4652" s="6"/>
      <c r="Q4652" s="6"/>
      <c r="R4652" s="6"/>
      <c r="T4652" s="6"/>
      <c r="U4652" s="6"/>
      <c r="V4652" s="6"/>
      <c r="W4652" s="6"/>
      <c r="X4652" s="6"/>
      <c r="Y4652" s="6"/>
      <c r="Z4652"/>
    </row>
    <row r="4653" spans="1:26">
      <c r="A4653" s="1"/>
      <c r="P4653" s="6"/>
      <c r="Q4653" s="6"/>
      <c r="R4653" s="6"/>
      <c r="T4653" s="6"/>
      <c r="U4653" s="6"/>
      <c r="V4653" s="6"/>
      <c r="W4653" s="6"/>
      <c r="X4653" s="6"/>
      <c r="Y4653" s="6"/>
      <c r="Z4653"/>
    </row>
    <row r="4654" spans="1:26">
      <c r="A4654" s="1"/>
      <c r="P4654" s="6"/>
      <c r="Q4654" s="6"/>
      <c r="R4654" s="6"/>
      <c r="T4654" s="6"/>
      <c r="U4654" s="6"/>
      <c r="V4654" s="6"/>
      <c r="W4654" s="6"/>
      <c r="X4654" s="6"/>
      <c r="Y4654" s="6"/>
      <c r="Z4654"/>
    </row>
    <row r="4655" spans="1:26">
      <c r="A4655" s="1"/>
      <c r="P4655" s="6"/>
      <c r="Q4655" s="6"/>
      <c r="R4655" s="6"/>
      <c r="T4655" s="6"/>
      <c r="U4655" s="6"/>
      <c r="V4655" s="6"/>
      <c r="W4655" s="6"/>
      <c r="X4655" s="6"/>
      <c r="Y4655" s="6"/>
      <c r="Z4655"/>
    </row>
    <row r="4656" spans="1:26">
      <c r="A4656" s="1"/>
      <c r="P4656" s="6"/>
      <c r="Q4656" s="6"/>
      <c r="R4656" s="6"/>
      <c r="T4656" s="6"/>
      <c r="U4656" s="6"/>
      <c r="V4656" s="6"/>
      <c r="W4656" s="6"/>
      <c r="X4656" s="6"/>
      <c r="Y4656" s="6"/>
      <c r="Z4656"/>
    </row>
    <row r="4657" spans="1:26">
      <c r="A4657" s="1"/>
      <c r="P4657" s="6"/>
      <c r="Q4657" s="6"/>
      <c r="R4657" s="6"/>
      <c r="T4657" s="6"/>
      <c r="U4657" s="6"/>
      <c r="V4657" s="6"/>
      <c r="W4657" s="6"/>
      <c r="X4657" s="6"/>
      <c r="Y4657" s="6"/>
      <c r="Z4657"/>
    </row>
    <row r="4658" spans="1:26">
      <c r="A4658" s="1"/>
      <c r="P4658" s="6"/>
      <c r="Q4658" s="6"/>
      <c r="R4658" s="6"/>
      <c r="T4658" s="6"/>
      <c r="U4658" s="6"/>
      <c r="V4658" s="6"/>
      <c r="W4658" s="6"/>
      <c r="X4658" s="6"/>
      <c r="Y4658" s="6"/>
      <c r="Z4658"/>
    </row>
    <row r="4659" spans="1:26">
      <c r="A4659" s="1"/>
      <c r="P4659" s="6"/>
      <c r="Q4659" s="6"/>
      <c r="R4659" s="6"/>
      <c r="T4659" s="6"/>
      <c r="U4659" s="6"/>
      <c r="V4659" s="6"/>
      <c r="W4659" s="6"/>
      <c r="X4659" s="6"/>
      <c r="Y4659" s="6"/>
      <c r="Z4659"/>
    </row>
    <row r="4660" spans="1:26">
      <c r="A4660" s="1"/>
      <c r="P4660" s="6"/>
      <c r="Q4660" s="6"/>
      <c r="R4660" s="6"/>
      <c r="T4660" s="6"/>
      <c r="U4660" s="6"/>
      <c r="V4660" s="6"/>
      <c r="W4660" s="6"/>
      <c r="X4660" s="6"/>
      <c r="Y4660" s="6"/>
      <c r="Z4660"/>
    </row>
    <row r="4661" spans="1:26">
      <c r="A4661" s="1"/>
      <c r="P4661" s="6"/>
      <c r="Q4661" s="6"/>
      <c r="R4661" s="6"/>
      <c r="T4661" s="6"/>
      <c r="U4661" s="6"/>
      <c r="V4661" s="6"/>
      <c r="W4661" s="6"/>
      <c r="X4661" s="6"/>
      <c r="Y4661" s="6"/>
      <c r="Z4661"/>
    </row>
    <row r="4662" spans="1:26">
      <c r="A4662" s="1"/>
      <c r="P4662" s="6"/>
      <c r="Q4662" s="6"/>
      <c r="R4662" s="6"/>
      <c r="T4662" s="6"/>
      <c r="U4662" s="6"/>
      <c r="V4662" s="6"/>
      <c r="W4662" s="6"/>
      <c r="X4662" s="6"/>
      <c r="Y4662" s="6"/>
      <c r="Z4662"/>
    </row>
    <row r="4663" spans="1:26">
      <c r="A4663" s="1"/>
      <c r="P4663" s="6"/>
      <c r="Q4663" s="6"/>
      <c r="R4663" s="6"/>
      <c r="T4663" s="6"/>
      <c r="U4663" s="6"/>
      <c r="V4663" s="6"/>
      <c r="W4663" s="6"/>
      <c r="X4663" s="6"/>
      <c r="Y4663" s="6"/>
      <c r="Z4663"/>
    </row>
    <row r="4664" spans="1:26">
      <c r="A4664" s="1"/>
      <c r="P4664" s="6"/>
      <c r="Q4664" s="6"/>
      <c r="R4664" s="6"/>
      <c r="T4664" s="6"/>
      <c r="U4664" s="6"/>
      <c r="V4664" s="6"/>
      <c r="W4664" s="6"/>
      <c r="X4664" s="6"/>
      <c r="Y4664" s="6"/>
      <c r="Z4664"/>
    </row>
    <row r="4665" spans="1:26">
      <c r="A4665" s="1"/>
      <c r="P4665" s="6"/>
      <c r="Q4665" s="6"/>
      <c r="R4665" s="6"/>
      <c r="T4665" s="6"/>
      <c r="U4665" s="6"/>
      <c r="V4665" s="6"/>
      <c r="W4665" s="6"/>
      <c r="X4665" s="6"/>
      <c r="Y4665" s="6"/>
      <c r="Z4665"/>
    </row>
    <row r="4666" spans="1:26">
      <c r="A4666" s="1"/>
      <c r="P4666" s="6"/>
      <c r="Q4666" s="6"/>
      <c r="R4666" s="6"/>
      <c r="T4666" s="6"/>
      <c r="U4666" s="6"/>
      <c r="V4666" s="6"/>
      <c r="W4666" s="6"/>
      <c r="X4666" s="6"/>
      <c r="Y4666" s="6"/>
      <c r="Z4666"/>
    </row>
    <row r="4667" spans="1:26">
      <c r="A4667" s="1"/>
      <c r="P4667" s="6"/>
      <c r="Q4667" s="6"/>
      <c r="R4667" s="6"/>
      <c r="T4667" s="6"/>
      <c r="U4667" s="6"/>
      <c r="V4667" s="6"/>
      <c r="W4667" s="6"/>
      <c r="X4667" s="6"/>
      <c r="Y4667" s="6"/>
      <c r="Z4667"/>
    </row>
    <row r="4668" spans="1:26">
      <c r="A4668" s="1"/>
      <c r="P4668" s="6"/>
      <c r="Q4668" s="6"/>
      <c r="R4668" s="6"/>
      <c r="T4668" s="6"/>
      <c r="U4668" s="6"/>
      <c r="V4668" s="6"/>
      <c r="W4668" s="6"/>
      <c r="X4668" s="6"/>
      <c r="Y4668" s="6"/>
      <c r="Z4668"/>
    </row>
    <row r="4669" spans="1:26">
      <c r="A4669" s="1"/>
      <c r="P4669" s="6"/>
      <c r="Q4669" s="6"/>
      <c r="R4669" s="6"/>
      <c r="T4669" s="6"/>
      <c r="U4669" s="6"/>
      <c r="V4669" s="6"/>
      <c r="W4669" s="6"/>
      <c r="X4669" s="6"/>
      <c r="Y4669" s="6"/>
      <c r="Z4669"/>
    </row>
    <row r="4670" spans="1:26">
      <c r="A4670" s="1"/>
      <c r="P4670" s="6"/>
      <c r="Q4670" s="6"/>
      <c r="R4670" s="6"/>
      <c r="T4670" s="6"/>
      <c r="U4670" s="6"/>
      <c r="V4670" s="6"/>
      <c r="W4670" s="6"/>
      <c r="X4670" s="6"/>
      <c r="Y4670" s="6"/>
      <c r="Z4670"/>
    </row>
    <row r="4671" spans="1:26">
      <c r="A4671" s="1"/>
      <c r="P4671" s="6"/>
      <c r="Q4671" s="6"/>
      <c r="R4671" s="6"/>
      <c r="T4671" s="6"/>
      <c r="U4671" s="6"/>
      <c r="V4671" s="6"/>
      <c r="W4671" s="6"/>
      <c r="X4671" s="6"/>
      <c r="Y4671" s="6"/>
      <c r="Z4671"/>
    </row>
    <row r="4672" spans="1:26">
      <c r="A4672" s="1"/>
      <c r="P4672" s="6"/>
      <c r="Q4672" s="6"/>
      <c r="R4672" s="6"/>
      <c r="T4672" s="6"/>
      <c r="U4672" s="6"/>
      <c r="V4672" s="6"/>
      <c r="W4672" s="6"/>
      <c r="X4672" s="6"/>
      <c r="Y4672" s="6"/>
      <c r="Z4672"/>
    </row>
    <row r="4673" spans="1:26">
      <c r="A4673" s="1"/>
      <c r="P4673" s="6"/>
      <c r="Q4673" s="6"/>
      <c r="R4673" s="6"/>
      <c r="T4673" s="6"/>
      <c r="U4673" s="6"/>
      <c r="V4673" s="6"/>
      <c r="W4673" s="6"/>
      <c r="X4673" s="6"/>
      <c r="Y4673" s="6"/>
      <c r="Z4673"/>
    </row>
    <row r="4674" spans="1:26">
      <c r="A4674" s="1"/>
      <c r="P4674" s="6"/>
      <c r="Q4674" s="6"/>
      <c r="R4674" s="6"/>
      <c r="T4674" s="6"/>
      <c r="U4674" s="6"/>
      <c r="V4674" s="6"/>
      <c r="W4674" s="6"/>
      <c r="X4674" s="6"/>
      <c r="Y4674" s="6"/>
      <c r="Z4674"/>
    </row>
    <row r="4675" spans="1:26">
      <c r="A4675" s="1"/>
      <c r="P4675" s="6"/>
      <c r="Q4675" s="6"/>
      <c r="R4675" s="6"/>
      <c r="T4675" s="6"/>
      <c r="U4675" s="6"/>
      <c r="V4675" s="6"/>
      <c r="W4675" s="6"/>
      <c r="X4675" s="6"/>
      <c r="Y4675" s="6"/>
      <c r="Z4675"/>
    </row>
    <row r="4676" spans="1:26">
      <c r="A4676" s="1"/>
      <c r="P4676" s="6"/>
      <c r="Q4676" s="6"/>
      <c r="R4676" s="6"/>
      <c r="T4676" s="6"/>
      <c r="U4676" s="6"/>
      <c r="V4676" s="6"/>
      <c r="W4676" s="6"/>
      <c r="X4676" s="6"/>
      <c r="Y4676" s="6"/>
      <c r="Z4676"/>
    </row>
    <row r="4677" spans="1:26">
      <c r="A4677" s="1"/>
      <c r="P4677" s="6"/>
      <c r="Q4677" s="6"/>
      <c r="R4677" s="6"/>
      <c r="T4677" s="6"/>
      <c r="U4677" s="6"/>
      <c r="V4677" s="6"/>
      <c r="W4677" s="6"/>
      <c r="X4677" s="6"/>
      <c r="Y4677" s="6"/>
      <c r="Z4677"/>
    </row>
    <row r="4678" spans="1:26">
      <c r="A4678" s="1"/>
      <c r="P4678" s="6"/>
      <c r="Q4678" s="6"/>
      <c r="R4678" s="6"/>
      <c r="T4678" s="6"/>
      <c r="U4678" s="6"/>
      <c r="V4678" s="6"/>
      <c r="W4678" s="6"/>
      <c r="X4678" s="6"/>
      <c r="Y4678" s="6"/>
      <c r="Z4678"/>
    </row>
    <row r="4679" spans="1:26">
      <c r="A4679" s="1"/>
      <c r="P4679" s="6"/>
      <c r="Q4679" s="6"/>
      <c r="R4679" s="6"/>
      <c r="T4679" s="6"/>
      <c r="U4679" s="6"/>
      <c r="V4679" s="6"/>
      <c r="W4679" s="6"/>
      <c r="X4679" s="6"/>
      <c r="Y4679" s="6"/>
      <c r="Z4679"/>
    </row>
    <row r="4680" spans="1:26">
      <c r="A4680" s="1"/>
      <c r="P4680" s="6"/>
      <c r="Q4680" s="6"/>
      <c r="R4680" s="6"/>
      <c r="T4680" s="6"/>
      <c r="U4680" s="6"/>
      <c r="V4680" s="6"/>
      <c r="W4680" s="6"/>
      <c r="X4680" s="6"/>
      <c r="Y4680" s="6"/>
      <c r="Z4680"/>
    </row>
    <row r="4681" spans="1:26">
      <c r="A4681" s="1"/>
      <c r="P4681" s="6"/>
      <c r="Q4681" s="6"/>
      <c r="R4681" s="6"/>
      <c r="T4681" s="6"/>
      <c r="U4681" s="6"/>
      <c r="V4681" s="6"/>
      <c r="W4681" s="6"/>
      <c r="X4681" s="6"/>
      <c r="Y4681" s="6"/>
      <c r="Z4681"/>
    </row>
    <row r="4682" spans="1:26">
      <c r="A4682" s="1"/>
      <c r="P4682" s="6"/>
      <c r="Q4682" s="6"/>
      <c r="R4682" s="6"/>
      <c r="T4682" s="6"/>
      <c r="U4682" s="6"/>
      <c r="V4682" s="6"/>
      <c r="W4682" s="6"/>
      <c r="X4682" s="6"/>
      <c r="Y4682" s="6"/>
      <c r="Z4682"/>
    </row>
    <row r="4683" spans="1:26">
      <c r="A4683" s="1"/>
      <c r="P4683" s="6"/>
      <c r="Q4683" s="6"/>
      <c r="R4683" s="6"/>
      <c r="T4683" s="6"/>
      <c r="U4683" s="6"/>
      <c r="V4683" s="6"/>
      <c r="W4683" s="6"/>
      <c r="X4683" s="6"/>
      <c r="Y4683" s="6"/>
      <c r="Z4683"/>
    </row>
    <row r="4684" spans="1:26">
      <c r="A4684" s="1"/>
      <c r="P4684" s="6"/>
      <c r="Q4684" s="6"/>
      <c r="R4684" s="6"/>
      <c r="T4684" s="6"/>
      <c r="U4684" s="6"/>
      <c r="V4684" s="6"/>
      <c r="W4684" s="6"/>
      <c r="X4684" s="6"/>
      <c r="Y4684" s="6"/>
      <c r="Z4684"/>
    </row>
    <row r="4685" spans="1:26">
      <c r="A4685" s="1"/>
      <c r="P4685" s="6"/>
      <c r="Q4685" s="6"/>
      <c r="R4685" s="6"/>
      <c r="T4685" s="6"/>
      <c r="U4685" s="6"/>
      <c r="V4685" s="6"/>
      <c r="W4685" s="6"/>
      <c r="X4685" s="6"/>
      <c r="Y4685" s="6"/>
      <c r="Z4685"/>
    </row>
    <row r="4686" spans="1:26">
      <c r="A4686" s="1"/>
      <c r="P4686" s="6"/>
      <c r="Q4686" s="6"/>
      <c r="R4686" s="6"/>
      <c r="T4686" s="6"/>
      <c r="U4686" s="6"/>
      <c r="V4686" s="6"/>
      <c r="W4686" s="6"/>
      <c r="X4686" s="6"/>
      <c r="Y4686" s="6"/>
      <c r="Z4686"/>
    </row>
    <row r="4687" spans="1:26">
      <c r="A4687" s="1"/>
      <c r="P4687" s="6"/>
      <c r="Q4687" s="6"/>
      <c r="R4687" s="6"/>
      <c r="T4687" s="6"/>
      <c r="U4687" s="6"/>
      <c r="V4687" s="6"/>
      <c r="W4687" s="6"/>
      <c r="X4687" s="6"/>
      <c r="Y4687" s="6"/>
      <c r="Z4687"/>
    </row>
    <row r="4688" spans="1:26">
      <c r="A4688" s="1"/>
      <c r="P4688" s="6"/>
      <c r="Q4688" s="6"/>
      <c r="R4688" s="6"/>
      <c r="T4688" s="6"/>
      <c r="U4688" s="6"/>
      <c r="V4688" s="6"/>
      <c r="W4688" s="6"/>
      <c r="X4688" s="6"/>
      <c r="Y4688" s="6"/>
      <c r="Z4688"/>
    </row>
    <row r="4689" spans="1:26">
      <c r="A4689" s="1"/>
      <c r="P4689" s="6"/>
      <c r="Q4689" s="6"/>
      <c r="R4689" s="6"/>
      <c r="T4689" s="6"/>
      <c r="U4689" s="6"/>
      <c r="V4689" s="6"/>
      <c r="W4689" s="6"/>
      <c r="X4689" s="6"/>
      <c r="Y4689" s="6"/>
      <c r="Z4689"/>
    </row>
    <row r="4690" spans="1:26">
      <c r="A4690" s="1"/>
      <c r="P4690" s="6"/>
      <c r="Q4690" s="6"/>
      <c r="R4690" s="6"/>
      <c r="T4690" s="6"/>
      <c r="U4690" s="6"/>
      <c r="V4690" s="6"/>
      <c r="W4690" s="6"/>
      <c r="X4690" s="6"/>
      <c r="Y4690" s="6"/>
      <c r="Z4690"/>
    </row>
    <row r="4691" spans="1:26">
      <c r="A4691" s="1"/>
      <c r="P4691" s="6"/>
      <c r="Q4691" s="6"/>
      <c r="R4691" s="6"/>
      <c r="T4691" s="6"/>
      <c r="U4691" s="6"/>
      <c r="V4691" s="6"/>
      <c r="W4691" s="6"/>
      <c r="X4691" s="6"/>
      <c r="Y4691" s="6"/>
      <c r="Z4691"/>
    </row>
    <row r="4692" spans="1:26">
      <c r="A4692" s="1"/>
      <c r="P4692" s="6"/>
      <c r="Q4692" s="6"/>
      <c r="R4692" s="6"/>
      <c r="T4692" s="6"/>
      <c r="U4692" s="6"/>
      <c r="V4692" s="6"/>
      <c r="W4692" s="6"/>
      <c r="X4692" s="6"/>
      <c r="Y4692" s="6"/>
      <c r="Z4692"/>
    </row>
    <row r="4693" spans="1:26">
      <c r="A4693" s="1"/>
      <c r="P4693" s="6"/>
      <c r="Q4693" s="6"/>
      <c r="R4693" s="6"/>
      <c r="T4693" s="6"/>
      <c r="U4693" s="6"/>
      <c r="V4693" s="6"/>
      <c r="W4693" s="6"/>
      <c r="X4693" s="6"/>
      <c r="Y4693" s="6"/>
      <c r="Z4693"/>
    </row>
    <row r="4694" spans="1:26">
      <c r="A4694" s="1"/>
      <c r="P4694" s="6"/>
      <c r="Q4694" s="6"/>
      <c r="R4694" s="6"/>
      <c r="T4694" s="6"/>
      <c r="U4694" s="6"/>
      <c r="V4694" s="6"/>
      <c r="W4694" s="6"/>
      <c r="X4694" s="6"/>
      <c r="Y4694" s="6"/>
      <c r="Z4694"/>
    </row>
    <row r="4695" spans="1:26">
      <c r="A4695" s="1"/>
      <c r="P4695" s="6"/>
      <c r="Q4695" s="6"/>
      <c r="R4695" s="6"/>
      <c r="T4695" s="6"/>
      <c r="U4695" s="6"/>
      <c r="V4695" s="6"/>
      <c r="W4695" s="6"/>
      <c r="X4695" s="6"/>
      <c r="Y4695" s="6"/>
      <c r="Z4695"/>
    </row>
    <row r="4696" spans="1:26">
      <c r="A4696" s="1"/>
      <c r="P4696" s="6"/>
      <c r="Q4696" s="6"/>
      <c r="R4696" s="6"/>
      <c r="T4696" s="6"/>
      <c r="U4696" s="6"/>
      <c r="V4696" s="6"/>
      <c r="W4696" s="6"/>
      <c r="X4696" s="6"/>
      <c r="Y4696" s="6"/>
      <c r="Z4696"/>
    </row>
    <row r="4697" spans="1:26">
      <c r="A4697" s="1"/>
      <c r="P4697" s="6"/>
      <c r="Q4697" s="6"/>
      <c r="R4697" s="6"/>
      <c r="T4697" s="6"/>
      <c r="U4697" s="6"/>
      <c r="V4697" s="6"/>
      <c r="W4697" s="6"/>
      <c r="X4697" s="6"/>
      <c r="Y4697" s="6"/>
      <c r="Z4697"/>
    </row>
    <row r="4698" spans="1:26">
      <c r="A4698" s="1"/>
      <c r="P4698" s="6"/>
      <c r="Q4698" s="6"/>
      <c r="R4698" s="6"/>
      <c r="T4698" s="6"/>
      <c r="U4698" s="6"/>
      <c r="V4698" s="6"/>
      <c r="W4698" s="6"/>
      <c r="X4698" s="6"/>
      <c r="Y4698" s="6"/>
      <c r="Z4698"/>
    </row>
    <row r="4699" spans="1:26">
      <c r="A4699" s="1"/>
      <c r="P4699" s="6"/>
      <c r="Q4699" s="6"/>
      <c r="R4699" s="6"/>
      <c r="T4699" s="6"/>
      <c r="U4699" s="6"/>
      <c r="V4699" s="6"/>
      <c r="W4699" s="6"/>
      <c r="X4699" s="6"/>
      <c r="Y4699" s="6"/>
      <c r="Z4699"/>
    </row>
    <row r="4700" spans="1:26">
      <c r="A4700" s="1"/>
      <c r="P4700" s="6"/>
      <c r="Q4700" s="6"/>
      <c r="R4700" s="6"/>
      <c r="T4700" s="6"/>
      <c r="U4700" s="6"/>
      <c r="V4700" s="6"/>
      <c r="W4700" s="6"/>
      <c r="X4700" s="6"/>
      <c r="Y4700" s="6"/>
      <c r="Z4700"/>
    </row>
    <row r="4701" spans="1:26">
      <c r="A4701" s="1"/>
      <c r="P4701" s="6"/>
      <c r="Q4701" s="6"/>
      <c r="R4701" s="6"/>
      <c r="T4701" s="6"/>
      <c r="U4701" s="6"/>
      <c r="V4701" s="6"/>
      <c r="W4701" s="6"/>
      <c r="X4701" s="6"/>
      <c r="Y4701" s="6"/>
      <c r="Z4701"/>
    </row>
    <row r="4702" spans="1:26">
      <c r="A4702" s="1"/>
      <c r="P4702" s="6"/>
      <c r="Q4702" s="6"/>
      <c r="R4702" s="6"/>
      <c r="T4702" s="6"/>
      <c r="U4702" s="6"/>
      <c r="V4702" s="6"/>
      <c r="W4702" s="6"/>
      <c r="X4702" s="6"/>
      <c r="Y4702" s="6"/>
      <c r="Z4702"/>
    </row>
    <row r="4703" spans="1:26">
      <c r="A4703" s="1"/>
      <c r="P4703" s="6"/>
      <c r="Q4703" s="6"/>
      <c r="R4703" s="6"/>
      <c r="T4703" s="6"/>
      <c r="U4703" s="6"/>
      <c r="V4703" s="6"/>
      <c r="W4703" s="6"/>
      <c r="X4703" s="6"/>
      <c r="Y4703" s="6"/>
      <c r="Z4703"/>
    </row>
    <row r="4704" spans="1:26">
      <c r="A4704" s="1"/>
      <c r="P4704" s="6"/>
      <c r="Q4704" s="6"/>
      <c r="R4704" s="6"/>
      <c r="T4704" s="6"/>
      <c r="U4704" s="6"/>
      <c r="V4704" s="6"/>
      <c r="W4704" s="6"/>
      <c r="X4704" s="6"/>
      <c r="Y4704" s="6"/>
      <c r="Z4704"/>
    </row>
    <row r="4705" spans="1:26">
      <c r="A4705" s="1"/>
      <c r="P4705" s="6"/>
      <c r="Q4705" s="6"/>
      <c r="R4705" s="6"/>
      <c r="T4705" s="6"/>
      <c r="U4705" s="6"/>
      <c r="V4705" s="6"/>
      <c r="W4705" s="6"/>
      <c r="X4705" s="6"/>
      <c r="Y4705" s="6"/>
      <c r="Z4705"/>
    </row>
    <row r="4706" spans="1:26">
      <c r="A4706" s="1"/>
      <c r="P4706" s="6"/>
      <c r="Q4706" s="6"/>
      <c r="R4706" s="6"/>
      <c r="T4706" s="6"/>
      <c r="U4706" s="6"/>
      <c r="V4706" s="6"/>
      <c r="W4706" s="6"/>
      <c r="X4706" s="6"/>
      <c r="Y4706" s="6"/>
      <c r="Z4706"/>
    </row>
    <row r="4707" spans="1:26">
      <c r="A4707" s="1"/>
      <c r="P4707" s="6"/>
      <c r="Q4707" s="6"/>
      <c r="R4707" s="6"/>
      <c r="T4707" s="6"/>
      <c r="U4707" s="6"/>
      <c r="V4707" s="6"/>
      <c r="W4707" s="6"/>
      <c r="X4707" s="6"/>
      <c r="Y4707" s="6"/>
      <c r="Z4707"/>
    </row>
    <row r="4708" spans="1:26">
      <c r="A4708" s="1"/>
      <c r="P4708" s="6"/>
      <c r="Q4708" s="6"/>
      <c r="R4708" s="6"/>
      <c r="T4708" s="6"/>
      <c r="U4708" s="6"/>
      <c r="V4708" s="6"/>
      <c r="W4708" s="6"/>
      <c r="X4708" s="6"/>
      <c r="Y4708" s="6"/>
      <c r="Z4708"/>
    </row>
    <row r="4709" spans="1:26">
      <c r="A4709" s="1"/>
      <c r="P4709" s="6"/>
      <c r="Q4709" s="6"/>
      <c r="R4709" s="6"/>
      <c r="T4709" s="6"/>
      <c r="U4709" s="6"/>
      <c r="V4709" s="6"/>
      <c r="W4709" s="6"/>
      <c r="X4709" s="6"/>
      <c r="Y4709" s="6"/>
      <c r="Z4709"/>
    </row>
    <row r="4710" spans="1:26">
      <c r="A4710" s="1"/>
      <c r="P4710" s="6"/>
      <c r="Q4710" s="6"/>
      <c r="R4710" s="6"/>
      <c r="T4710" s="6"/>
      <c r="U4710" s="6"/>
      <c r="V4710" s="6"/>
      <c r="W4710" s="6"/>
      <c r="X4710" s="6"/>
      <c r="Y4710" s="6"/>
      <c r="Z4710"/>
    </row>
    <row r="4711" spans="1:26">
      <c r="A4711" s="1"/>
      <c r="P4711" s="6"/>
      <c r="Q4711" s="6"/>
      <c r="R4711" s="6"/>
      <c r="T4711" s="6"/>
      <c r="U4711" s="6"/>
      <c r="V4711" s="6"/>
      <c r="W4711" s="6"/>
      <c r="X4711" s="6"/>
      <c r="Y4711" s="6"/>
      <c r="Z4711"/>
    </row>
    <row r="4712" spans="1:26">
      <c r="A4712" s="1"/>
      <c r="P4712" s="6"/>
      <c r="Q4712" s="6"/>
      <c r="R4712" s="6"/>
      <c r="T4712" s="6"/>
      <c r="U4712" s="6"/>
      <c r="V4712" s="6"/>
      <c r="W4712" s="6"/>
      <c r="X4712" s="6"/>
      <c r="Y4712" s="6"/>
      <c r="Z4712"/>
    </row>
    <row r="4713" spans="1:26">
      <c r="A4713" s="1"/>
      <c r="P4713" s="6"/>
      <c r="Q4713" s="6"/>
      <c r="R4713" s="6"/>
      <c r="T4713" s="6"/>
      <c r="U4713" s="6"/>
      <c r="V4713" s="6"/>
      <c r="W4713" s="6"/>
      <c r="X4713" s="6"/>
      <c r="Y4713" s="6"/>
      <c r="Z4713"/>
    </row>
    <row r="4714" spans="1:26">
      <c r="A4714" s="1"/>
      <c r="P4714" s="6"/>
      <c r="Q4714" s="6"/>
      <c r="R4714" s="6"/>
      <c r="T4714" s="6"/>
      <c r="U4714" s="6"/>
      <c r="V4714" s="6"/>
      <c r="W4714" s="6"/>
      <c r="X4714" s="6"/>
      <c r="Y4714" s="6"/>
      <c r="Z4714"/>
    </row>
    <row r="4715" spans="1:26">
      <c r="A4715" s="1"/>
      <c r="P4715" s="6"/>
      <c r="Q4715" s="6"/>
      <c r="R4715" s="6"/>
      <c r="T4715" s="6"/>
      <c r="U4715" s="6"/>
      <c r="V4715" s="6"/>
      <c r="W4715" s="6"/>
      <c r="X4715" s="6"/>
      <c r="Y4715" s="6"/>
      <c r="Z4715"/>
    </row>
    <row r="4716" spans="1:26">
      <c r="A4716" s="1"/>
      <c r="P4716" s="6"/>
      <c r="Q4716" s="6"/>
      <c r="R4716" s="6"/>
      <c r="T4716" s="6"/>
      <c r="U4716" s="6"/>
      <c r="V4716" s="6"/>
      <c r="W4716" s="6"/>
      <c r="X4716" s="6"/>
      <c r="Y4716" s="6"/>
      <c r="Z4716"/>
    </row>
    <row r="4717" spans="1:26">
      <c r="A4717" s="1"/>
      <c r="P4717" s="6"/>
      <c r="Q4717" s="6"/>
      <c r="R4717" s="6"/>
      <c r="T4717" s="6"/>
      <c r="U4717" s="6"/>
      <c r="V4717" s="6"/>
      <c r="W4717" s="6"/>
      <c r="X4717" s="6"/>
      <c r="Y4717" s="6"/>
      <c r="Z4717"/>
    </row>
    <row r="4718" spans="1:26">
      <c r="A4718" s="1"/>
      <c r="P4718" s="6"/>
      <c r="Q4718" s="6"/>
      <c r="R4718" s="6"/>
      <c r="T4718" s="6"/>
      <c r="U4718" s="6"/>
      <c r="V4718" s="6"/>
      <c r="W4718" s="6"/>
      <c r="X4718" s="6"/>
      <c r="Y4718" s="6"/>
      <c r="Z4718"/>
    </row>
    <row r="4719" spans="1:26">
      <c r="A4719" s="1"/>
      <c r="P4719" s="6"/>
      <c r="Q4719" s="6"/>
      <c r="R4719" s="6"/>
      <c r="T4719" s="6"/>
      <c r="U4719" s="6"/>
      <c r="V4719" s="6"/>
      <c r="W4719" s="6"/>
      <c r="X4719" s="6"/>
      <c r="Y4719" s="6"/>
      <c r="Z4719"/>
    </row>
    <row r="4720" spans="1:26">
      <c r="A4720" s="1"/>
      <c r="P4720" s="6"/>
      <c r="Q4720" s="6"/>
      <c r="R4720" s="6"/>
      <c r="T4720" s="6"/>
      <c r="U4720" s="6"/>
      <c r="V4720" s="6"/>
      <c r="W4720" s="6"/>
      <c r="X4720" s="6"/>
      <c r="Y4720" s="6"/>
      <c r="Z4720"/>
    </row>
    <row r="4721" spans="1:26">
      <c r="A4721" s="1"/>
      <c r="P4721" s="6"/>
      <c r="Q4721" s="6"/>
      <c r="R4721" s="6"/>
      <c r="T4721" s="6"/>
      <c r="U4721" s="6"/>
      <c r="V4721" s="6"/>
      <c r="W4721" s="6"/>
      <c r="X4721" s="6"/>
      <c r="Y4721" s="6"/>
      <c r="Z4721"/>
    </row>
    <row r="4722" spans="1:26">
      <c r="A4722" s="1"/>
      <c r="P4722" s="6"/>
      <c r="Q4722" s="6"/>
      <c r="R4722" s="6"/>
      <c r="T4722" s="6"/>
      <c r="U4722" s="6"/>
      <c r="V4722" s="6"/>
      <c r="W4722" s="6"/>
      <c r="X4722" s="6"/>
      <c r="Y4722" s="6"/>
      <c r="Z4722"/>
    </row>
    <row r="4723" spans="1:26">
      <c r="A4723" s="1"/>
      <c r="P4723" s="6"/>
      <c r="Q4723" s="6"/>
      <c r="R4723" s="6"/>
      <c r="T4723" s="6"/>
      <c r="U4723" s="6"/>
      <c r="V4723" s="6"/>
      <c r="W4723" s="6"/>
      <c r="X4723" s="6"/>
      <c r="Y4723" s="6"/>
      <c r="Z4723"/>
    </row>
    <row r="4724" spans="1:26">
      <c r="A4724" s="1"/>
      <c r="P4724" s="6"/>
      <c r="Q4724" s="6"/>
      <c r="R4724" s="6"/>
      <c r="T4724" s="6"/>
      <c r="U4724" s="6"/>
      <c r="V4724" s="6"/>
      <c r="W4724" s="6"/>
      <c r="X4724" s="6"/>
      <c r="Y4724" s="6"/>
      <c r="Z4724"/>
    </row>
    <row r="4725" spans="1:26">
      <c r="A4725" s="1"/>
      <c r="P4725" s="6"/>
      <c r="Q4725" s="6"/>
      <c r="R4725" s="6"/>
      <c r="T4725" s="6"/>
      <c r="U4725" s="6"/>
      <c r="V4725" s="6"/>
      <c r="W4725" s="6"/>
      <c r="X4725" s="6"/>
      <c r="Y4725" s="6"/>
      <c r="Z4725"/>
    </row>
    <row r="4726" spans="1:26">
      <c r="A4726" s="1"/>
      <c r="P4726" s="6"/>
      <c r="Q4726" s="6"/>
      <c r="R4726" s="6"/>
      <c r="T4726" s="6"/>
      <c r="U4726" s="6"/>
      <c r="V4726" s="6"/>
      <c r="W4726" s="6"/>
      <c r="X4726" s="6"/>
      <c r="Y4726" s="6"/>
      <c r="Z4726"/>
    </row>
    <row r="4727" spans="1:26">
      <c r="A4727" s="1"/>
      <c r="P4727" s="6"/>
      <c r="Q4727" s="6"/>
      <c r="R4727" s="6"/>
      <c r="T4727" s="6"/>
      <c r="U4727" s="6"/>
      <c r="V4727" s="6"/>
      <c r="W4727" s="6"/>
      <c r="X4727" s="6"/>
      <c r="Y4727" s="6"/>
      <c r="Z4727"/>
    </row>
    <row r="4728" spans="1:26">
      <c r="A4728" s="1"/>
      <c r="P4728" s="6"/>
      <c r="Q4728" s="6"/>
      <c r="R4728" s="6"/>
      <c r="T4728" s="6"/>
      <c r="U4728" s="6"/>
      <c r="V4728" s="6"/>
      <c r="W4728" s="6"/>
      <c r="X4728" s="6"/>
      <c r="Y4728" s="6"/>
      <c r="Z4728"/>
    </row>
    <row r="4729" spans="1:26">
      <c r="A4729" s="1"/>
      <c r="P4729" s="6"/>
      <c r="Q4729" s="6"/>
      <c r="R4729" s="6"/>
      <c r="T4729" s="6"/>
      <c r="U4729" s="6"/>
      <c r="V4729" s="6"/>
      <c r="W4729" s="6"/>
      <c r="X4729" s="6"/>
      <c r="Y4729" s="6"/>
      <c r="Z4729"/>
    </row>
    <row r="4730" spans="1:26">
      <c r="A4730" s="1"/>
      <c r="P4730" s="6"/>
      <c r="Q4730" s="6"/>
      <c r="R4730" s="6"/>
      <c r="T4730" s="6"/>
      <c r="U4730" s="6"/>
      <c r="V4730" s="6"/>
      <c r="W4730" s="6"/>
      <c r="X4730" s="6"/>
      <c r="Y4730" s="6"/>
      <c r="Z4730"/>
    </row>
    <row r="4731" spans="1:26">
      <c r="A4731" s="1"/>
      <c r="P4731" s="6"/>
      <c r="Q4731" s="6"/>
      <c r="R4731" s="6"/>
      <c r="T4731" s="6"/>
      <c r="U4731" s="6"/>
      <c r="V4731" s="6"/>
      <c r="W4731" s="6"/>
      <c r="X4731" s="6"/>
      <c r="Y4731" s="6"/>
      <c r="Z4731"/>
    </row>
    <row r="4732" spans="1:26">
      <c r="A4732" s="1"/>
      <c r="P4732" s="6"/>
      <c r="Q4732" s="6"/>
      <c r="R4732" s="6"/>
      <c r="T4732" s="6"/>
      <c r="U4732" s="6"/>
      <c r="V4732" s="6"/>
      <c r="W4732" s="6"/>
      <c r="X4732" s="6"/>
      <c r="Y4732" s="6"/>
      <c r="Z4732"/>
    </row>
    <row r="4733" spans="1:26">
      <c r="A4733" s="1"/>
      <c r="P4733" s="6"/>
      <c r="Q4733" s="6"/>
      <c r="R4733" s="6"/>
      <c r="T4733" s="6"/>
      <c r="U4733" s="6"/>
      <c r="V4733" s="6"/>
      <c r="W4733" s="6"/>
      <c r="X4733" s="6"/>
      <c r="Y4733" s="6"/>
      <c r="Z4733"/>
    </row>
    <row r="4734" spans="1:26">
      <c r="A4734" s="1"/>
      <c r="P4734" s="6"/>
      <c r="Q4734" s="6"/>
      <c r="R4734" s="6"/>
      <c r="T4734" s="6"/>
      <c r="U4734" s="6"/>
      <c r="V4734" s="6"/>
      <c r="W4734" s="6"/>
      <c r="X4734" s="6"/>
      <c r="Y4734" s="6"/>
      <c r="Z4734"/>
    </row>
    <row r="4735" spans="1:26">
      <c r="A4735" s="1"/>
      <c r="P4735" s="6"/>
      <c r="Q4735" s="6"/>
      <c r="R4735" s="6"/>
      <c r="T4735" s="6"/>
      <c r="U4735" s="6"/>
      <c r="V4735" s="6"/>
      <c r="W4735" s="6"/>
      <c r="X4735" s="6"/>
      <c r="Y4735" s="6"/>
      <c r="Z4735"/>
    </row>
    <row r="4736" spans="1:26">
      <c r="A4736" s="1"/>
      <c r="P4736" s="6"/>
      <c r="Q4736" s="6"/>
      <c r="R4736" s="6"/>
      <c r="T4736" s="6"/>
      <c r="U4736" s="6"/>
      <c r="V4736" s="6"/>
      <c r="W4736" s="6"/>
      <c r="X4736" s="6"/>
      <c r="Y4736" s="6"/>
      <c r="Z4736"/>
    </row>
    <row r="4737" spans="1:26">
      <c r="A4737" s="1"/>
      <c r="P4737" s="6"/>
      <c r="Q4737" s="6"/>
      <c r="R4737" s="6"/>
      <c r="T4737" s="6"/>
      <c r="U4737" s="6"/>
      <c r="V4737" s="6"/>
      <c r="W4737" s="6"/>
      <c r="X4737" s="6"/>
      <c r="Y4737" s="6"/>
      <c r="Z4737"/>
    </row>
    <row r="4738" spans="1:26">
      <c r="A4738" s="1"/>
      <c r="P4738" s="6"/>
      <c r="Q4738" s="6"/>
      <c r="R4738" s="6"/>
      <c r="T4738" s="6"/>
      <c r="U4738" s="6"/>
      <c r="V4738" s="6"/>
      <c r="W4738" s="6"/>
      <c r="X4738" s="6"/>
      <c r="Y4738" s="6"/>
      <c r="Z4738"/>
    </row>
    <row r="4739" spans="1:26">
      <c r="A4739" s="1"/>
      <c r="P4739" s="6"/>
      <c r="Q4739" s="6"/>
      <c r="R4739" s="6"/>
      <c r="T4739" s="6"/>
      <c r="U4739" s="6"/>
      <c r="V4739" s="6"/>
      <c r="W4739" s="6"/>
      <c r="X4739" s="6"/>
      <c r="Y4739" s="6"/>
      <c r="Z4739"/>
    </row>
    <row r="4740" spans="1:26">
      <c r="A4740" s="1"/>
      <c r="P4740" s="6"/>
      <c r="Q4740" s="6"/>
      <c r="R4740" s="6"/>
      <c r="T4740" s="6"/>
      <c r="U4740" s="6"/>
      <c r="V4740" s="6"/>
      <c r="W4740" s="6"/>
      <c r="X4740" s="6"/>
      <c r="Y4740" s="6"/>
      <c r="Z4740"/>
    </row>
    <row r="4741" spans="1:26">
      <c r="A4741" s="1"/>
      <c r="P4741" s="6"/>
      <c r="Q4741" s="6"/>
      <c r="R4741" s="6"/>
      <c r="T4741" s="6"/>
      <c r="U4741" s="6"/>
      <c r="V4741" s="6"/>
      <c r="W4741" s="6"/>
      <c r="X4741" s="6"/>
      <c r="Y4741" s="6"/>
      <c r="Z4741"/>
    </row>
    <row r="4742" spans="1:26">
      <c r="A4742" s="1"/>
      <c r="P4742" s="6"/>
      <c r="Q4742" s="6"/>
      <c r="R4742" s="6"/>
      <c r="T4742" s="6"/>
      <c r="U4742" s="6"/>
      <c r="V4742" s="6"/>
      <c r="W4742" s="6"/>
      <c r="X4742" s="6"/>
      <c r="Y4742" s="6"/>
      <c r="Z4742"/>
    </row>
    <row r="4743" spans="1:26">
      <c r="A4743" s="1"/>
      <c r="P4743" s="6"/>
      <c r="Q4743" s="6"/>
      <c r="R4743" s="6"/>
      <c r="T4743" s="6"/>
      <c r="U4743" s="6"/>
      <c r="V4743" s="6"/>
      <c r="W4743" s="6"/>
      <c r="X4743" s="6"/>
      <c r="Y4743" s="6"/>
      <c r="Z4743"/>
    </row>
    <row r="4744" spans="1:26">
      <c r="A4744" s="1"/>
      <c r="P4744" s="6"/>
      <c r="Q4744" s="6"/>
      <c r="R4744" s="6"/>
      <c r="T4744" s="6"/>
      <c r="U4744" s="6"/>
      <c r="V4744" s="6"/>
      <c r="W4744" s="6"/>
      <c r="X4744" s="6"/>
      <c r="Y4744" s="6"/>
      <c r="Z4744"/>
    </row>
    <row r="4745" spans="1:26">
      <c r="A4745" s="1"/>
      <c r="P4745" s="6"/>
      <c r="Q4745" s="6"/>
      <c r="R4745" s="6"/>
      <c r="T4745" s="6"/>
      <c r="U4745" s="6"/>
      <c r="V4745" s="6"/>
      <c r="W4745" s="6"/>
      <c r="X4745" s="6"/>
      <c r="Y4745" s="6"/>
      <c r="Z4745"/>
    </row>
    <row r="4746" spans="1:26">
      <c r="A4746" s="1"/>
      <c r="P4746" s="6"/>
      <c r="Q4746" s="6"/>
      <c r="R4746" s="6"/>
      <c r="T4746" s="6"/>
      <c r="U4746" s="6"/>
      <c r="V4746" s="6"/>
      <c r="W4746" s="6"/>
      <c r="X4746" s="6"/>
      <c r="Y4746" s="6"/>
      <c r="Z4746"/>
    </row>
    <row r="4747" spans="1:26">
      <c r="A4747" s="1"/>
      <c r="P4747" s="6"/>
      <c r="Q4747" s="6"/>
      <c r="R4747" s="6"/>
      <c r="T4747" s="6"/>
      <c r="U4747" s="6"/>
      <c r="V4747" s="6"/>
      <c r="W4747" s="6"/>
      <c r="X4747" s="6"/>
      <c r="Y4747" s="6"/>
      <c r="Z4747"/>
    </row>
    <row r="4748" spans="1:26">
      <c r="A4748" s="1"/>
      <c r="P4748" s="6"/>
      <c r="Q4748" s="6"/>
      <c r="R4748" s="6"/>
      <c r="T4748" s="6"/>
      <c r="U4748" s="6"/>
      <c r="V4748" s="6"/>
      <c r="W4748" s="6"/>
      <c r="X4748" s="6"/>
      <c r="Y4748" s="6"/>
      <c r="Z4748"/>
    </row>
    <row r="4749" spans="1:26">
      <c r="A4749" s="1"/>
      <c r="P4749" s="6"/>
      <c r="Q4749" s="6"/>
      <c r="R4749" s="6"/>
      <c r="T4749" s="6"/>
      <c r="U4749" s="6"/>
      <c r="V4749" s="6"/>
      <c r="W4749" s="6"/>
      <c r="X4749" s="6"/>
      <c r="Y4749" s="6"/>
      <c r="Z4749"/>
    </row>
    <row r="4750" spans="1:26">
      <c r="A4750" s="1"/>
      <c r="P4750" s="6"/>
      <c r="Q4750" s="6"/>
      <c r="R4750" s="6"/>
      <c r="T4750" s="6"/>
      <c r="U4750" s="6"/>
      <c r="V4750" s="6"/>
      <c r="W4750" s="6"/>
      <c r="X4750" s="6"/>
      <c r="Y4750" s="6"/>
      <c r="Z4750"/>
    </row>
    <row r="4751" spans="1:26">
      <c r="A4751" s="1"/>
      <c r="P4751" s="6"/>
      <c r="Q4751" s="6"/>
      <c r="R4751" s="6"/>
      <c r="T4751" s="6"/>
      <c r="U4751" s="6"/>
      <c r="V4751" s="6"/>
      <c r="W4751" s="6"/>
      <c r="X4751" s="6"/>
      <c r="Y4751" s="6"/>
      <c r="Z4751"/>
    </row>
    <row r="4752" spans="1:26">
      <c r="A4752" s="1"/>
      <c r="P4752" s="6"/>
      <c r="Q4752" s="6"/>
      <c r="R4752" s="6"/>
      <c r="T4752" s="6"/>
      <c r="U4752" s="6"/>
      <c r="V4752" s="6"/>
      <c r="W4752" s="6"/>
      <c r="X4752" s="6"/>
      <c r="Y4752" s="6"/>
      <c r="Z4752"/>
    </row>
    <row r="4753" spans="1:26">
      <c r="A4753" s="1"/>
      <c r="P4753" s="6"/>
      <c r="Q4753" s="6"/>
      <c r="R4753" s="6"/>
      <c r="T4753" s="6"/>
      <c r="U4753" s="6"/>
      <c r="V4753" s="6"/>
      <c r="W4753" s="6"/>
      <c r="X4753" s="6"/>
      <c r="Y4753" s="6"/>
      <c r="Z4753"/>
    </row>
    <row r="4754" spans="1:26">
      <c r="A4754" s="1"/>
      <c r="P4754" s="6"/>
      <c r="Q4754" s="6"/>
      <c r="R4754" s="6"/>
      <c r="T4754" s="6"/>
      <c r="U4754" s="6"/>
      <c r="V4754" s="6"/>
      <c r="W4754" s="6"/>
      <c r="X4754" s="6"/>
      <c r="Y4754" s="6"/>
      <c r="Z4754"/>
    </row>
    <row r="4755" spans="1:26">
      <c r="A4755" s="1"/>
      <c r="P4755" s="6"/>
      <c r="Q4755" s="6"/>
      <c r="R4755" s="6"/>
      <c r="T4755" s="6"/>
      <c r="U4755" s="6"/>
      <c r="V4755" s="6"/>
      <c r="W4755" s="6"/>
      <c r="X4755" s="6"/>
      <c r="Y4755" s="6"/>
      <c r="Z4755"/>
    </row>
    <row r="4756" spans="1:26">
      <c r="A4756" s="1"/>
      <c r="P4756" s="6"/>
      <c r="Q4756" s="6"/>
      <c r="R4756" s="6"/>
      <c r="T4756" s="6"/>
      <c r="U4756" s="6"/>
      <c r="V4756" s="6"/>
      <c r="W4756" s="6"/>
      <c r="X4756" s="6"/>
      <c r="Y4756" s="6"/>
      <c r="Z4756"/>
    </row>
    <row r="4757" spans="1:26">
      <c r="A4757" s="1"/>
      <c r="P4757" s="6"/>
      <c r="Q4757" s="6"/>
      <c r="R4757" s="6"/>
      <c r="T4757" s="6"/>
      <c r="U4757" s="6"/>
      <c r="V4757" s="6"/>
      <c r="W4757" s="6"/>
      <c r="X4757" s="6"/>
      <c r="Y4757" s="6"/>
      <c r="Z4757"/>
    </row>
    <row r="4758" spans="1:26">
      <c r="A4758" s="1"/>
      <c r="P4758" s="6"/>
      <c r="Q4758" s="6"/>
      <c r="R4758" s="6"/>
      <c r="T4758" s="6"/>
      <c r="U4758" s="6"/>
      <c r="V4758" s="6"/>
      <c r="W4758" s="6"/>
      <c r="X4758" s="6"/>
      <c r="Y4758" s="6"/>
      <c r="Z4758"/>
    </row>
    <row r="4759" spans="1:26">
      <c r="A4759" s="1"/>
      <c r="P4759" s="6"/>
      <c r="Q4759" s="6"/>
      <c r="R4759" s="6"/>
      <c r="T4759" s="6"/>
      <c r="U4759" s="6"/>
      <c r="V4759" s="6"/>
      <c r="W4759" s="6"/>
      <c r="X4759" s="6"/>
      <c r="Y4759" s="6"/>
      <c r="Z4759"/>
    </row>
    <row r="4760" spans="1:26">
      <c r="A4760" s="1"/>
      <c r="P4760" s="6"/>
      <c r="Q4760" s="6"/>
      <c r="R4760" s="6"/>
      <c r="T4760" s="6"/>
      <c r="U4760" s="6"/>
      <c r="V4760" s="6"/>
      <c r="W4760" s="6"/>
      <c r="X4760" s="6"/>
      <c r="Y4760" s="6"/>
      <c r="Z4760"/>
    </row>
    <row r="4761" spans="1:26">
      <c r="A4761" s="1"/>
      <c r="P4761" s="6"/>
      <c r="Q4761" s="6"/>
      <c r="R4761" s="6"/>
      <c r="T4761" s="6"/>
      <c r="U4761" s="6"/>
      <c r="V4761" s="6"/>
      <c r="W4761" s="6"/>
      <c r="X4761" s="6"/>
      <c r="Y4761" s="6"/>
      <c r="Z4761"/>
    </row>
    <row r="4762" spans="1:26">
      <c r="A4762" s="1"/>
      <c r="P4762" s="6"/>
      <c r="Q4762" s="6"/>
      <c r="R4762" s="6"/>
      <c r="T4762" s="6"/>
      <c r="U4762" s="6"/>
      <c r="V4762" s="6"/>
      <c r="W4762" s="6"/>
      <c r="X4762" s="6"/>
      <c r="Y4762" s="6"/>
      <c r="Z4762"/>
    </row>
    <row r="4763" spans="1:26">
      <c r="A4763" s="1"/>
      <c r="P4763" s="6"/>
      <c r="Q4763" s="6"/>
      <c r="R4763" s="6"/>
      <c r="T4763" s="6"/>
      <c r="U4763" s="6"/>
      <c r="V4763" s="6"/>
      <c r="W4763" s="6"/>
      <c r="X4763" s="6"/>
      <c r="Y4763" s="6"/>
      <c r="Z4763"/>
    </row>
    <row r="4764" spans="1:26">
      <c r="A4764" s="1"/>
      <c r="P4764" s="6"/>
      <c r="Q4764" s="6"/>
      <c r="R4764" s="6"/>
      <c r="T4764" s="6"/>
      <c r="U4764" s="6"/>
      <c r="V4764" s="6"/>
      <c r="W4764" s="6"/>
      <c r="X4764" s="6"/>
      <c r="Y4764" s="6"/>
      <c r="Z4764"/>
    </row>
    <row r="4765" spans="1:26">
      <c r="A4765" s="1"/>
      <c r="P4765" s="6"/>
      <c r="Q4765" s="6"/>
      <c r="R4765" s="6"/>
      <c r="T4765" s="6"/>
      <c r="U4765" s="6"/>
      <c r="V4765" s="6"/>
      <c r="W4765" s="6"/>
      <c r="X4765" s="6"/>
      <c r="Y4765" s="6"/>
      <c r="Z4765"/>
    </row>
    <row r="4766" spans="1:26">
      <c r="A4766" s="1"/>
      <c r="P4766" s="6"/>
      <c r="Q4766" s="6"/>
      <c r="R4766" s="6"/>
      <c r="T4766" s="6"/>
      <c r="U4766" s="6"/>
      <c r="V4766" s="6"/>
      <c r="W4766" s="6"/>
      <c r="X4766" s="6"/>
      <c r="Y4766" s="6"/>
      <c r="Z4766"/>
    </row>
    <row r="4767" spans="1:26">
      <c r="A4767" s="1"/>
      <c r="P4767" s="6"/>
      <c r="Q4767" s="6"/>
      <c r="R4767" s="6"/>
      <c r="T4767" s="6"/>
      <c r="U4767" s="6"/>
      <c r="V4767" s="6"/>
      <c r="W4767" s="6"/>
      <c r="X4767" s="6"/>
      <c r="Y4767" s="6"/>
      <c r="Z4767"/>
    </row>
    <row r="4768" spans="1:26">
      <c r="A4768" s="1"/>
      <c r="P4768" s="6"/>
      <c r="Q4768" s="6"/>
      <c r="R4768" s="6"/>
      <c r="T4768" s="6"/>
      <c r="U4768" s="6"/>
      <c r="V4768" s="6"/>
      <c r="W4768" s="6"/>
      <c r="X4768" s="6"/>
      <c r="Y4768" s="6"/>
      <c r="Z4768"/>
    </row>
    <row r="4769" spans="1:26">
      <c r="A4769" s="1"/>
      <c r="P4769" s="6"/>
      <c r="Q4769" s="6"/>
      <c r="R4769" s="6"/>
      <c r="T4769" s="6"/>
      <c r="U4769" s="6"/>
      <c r="V4769" s="6"/>
      <c r="W4769" s="6"/>
      <c r="X4769" s="6"/>
      <c r="Y4769" s="6"/>
      <c r="Z4769"/>
    </row>
    <row r="4770" spans="1:26">
      <c r="A4770" s="1"/>
      <c r="P4770" s="6"/>
      <c r="Q4770" s="6"/>
      <c r="R4770" s="6"/>
      <c r="T4770" s="6"/>
      <c r="U4770" s="6"/>
      <c r="V4770" s="6"/>
      <c r="W4770" s="6"/>
      <c r="X4770" s="6"/>
      <c r="Y4770" s="6"/>
      <c r="Z4770"/>
    </row>
    <row r="4771" spans="1:26">
      <c r="A4771" s="1"/>
      <c r="P4771" s="6"/>
      <c r="Q4771" s="6"/>
      <c r="R4771" s="6"/>
      <c r="T4771" s="6"/>
      <c r="U4771" s="6"/>
      <c r="V4771" s="6"/>
      <c r="W4771" s="6"/>
      <c r="X4771" s="6"/>
      <c r="Y4771" s="6"/>
      <c r="Z4771"/>
    </row>
    <row r="4772" spans="1:26">
      <c r="A4772" s="1"/>
      <c r="P4772" s="6"/>
      <c r="Q4772" s="6"/>
      <c r="R4772" s="6"/>
      <c r="T4772" s="6"/>
      <c r="U4772" s="6"/>
      <c r="V4772" s="6"/>
      <c r="W4772" s="6"/>
      <c r="X4772" s="6"/>
      <c r="Y4772" s="6"/>
      <c r="Z4772"/>
    </row>
    <row r="4773" spans="1:26">
      <c r="A4773" s="1"/>
      <c r="P4773" s="6"/>
      <c r="Q4773" s="6"/>
      <c r="R4773" s="6"/>
      <c r="T4773" s="6"/>
      <c r="U4773" s="6"/>
      <c r="V4773" s="6"/>
      <c r="W4773" s="6"/>
      <c r="X4773" s="6"/>
      <c r="Y4773" s="6"/>
      <c r="Z4773"/>
    </row>
    <row r="4774" spans="1:26">
      <c r="A4774" s="1"/>
      <c r="P4774" s="6"/>
      <c r="Q4774" s="6"/>
      <c r="R4774" s="6"/>
      <c r="T4774" s="6"/>
      <c r="U4774" s="6"/>
      <c r="V4774" s="6"/>
      <c r="W4774" s="6"/>
      <c r="X4774" s="6"/>
      <c r="Y4774" s="6"/>
      <c r="Z4774"/>
    </row>
    <row r="4775" spans="1:26">
      <c r="A4775" s="1"/>
      <c r="P4775" s="6"/>
      <c r="Q4775" s="6"/>
      <c r="R4775" s="6"/>
      <c r="T4775" s="6"/>
      <c r="U4775" s="6"/>
      <c r="V4775" s="6"/>
      <c r="W4775" s="6"/>
      <c r="X4775" s="6"/>
      <c r="Y4775" s="6"/>
      <c r="Z4775"/>
    </row>
    <row r="4776" spans="1:26">
      <c r="A4776" s="1"/>
      <c r="P4776" s="6"/>
      <c r="Q4776" s="6"/>
      <c r="R4776" s="6"/>
      <c r="T4776" s="6"/>
      <c r="U4776" s="6"/>
      <c r="V4776" s="6"/>
      <c r="W4776" s="6"/>
      <c r="X4776" s="6"/>
      <c r="Y4776" s="6"/>
      <c r="Z4776"/>
    </row>
    <row r="4777" spans="1:26">
      <c r="A4777" s="1"/>
      <c r="P4777" s="6"/>
      <c r="Q4777" s="6"/>
      <c r="R4777" s="6"/>
      <c r="T4777" s="6"/>
      <c r="U4777" s="6"/>
      <c r="V4777" s="6"/>
      <c r="W4777" s="6"/>
      <c r="X4777" s="6"/>
      <c r="Y4777" s="6"/>
      <c r="Z4777"/>
    </row>
    <row r="4778" spans="1:26">
      <c r="A4778" s="1"/>
      <c r="P4778" s="6"/>
      <c r="Q4778" s="6"/>
      <c r="R4778" s="6"/>
      <c r="T4778" s="6"/>
      <c r="U4778" s="6"/>
      <c r="V4778" s="6"/>
      <c r="W4778" s="6"/>
      <c r="X4778" s="6"/>
      <c r="Y4778" s="6"/>
      <c r="Z4778"/>
    </row>
    <row r="4779" spans="1:26">
      <c r="A4779" s="1"/>
      <c r="P4779" s="6"/>
      <c r="Q4779" s="6"/>
      <c r="R4779" s="6"/>
      <c r="T4779" s="6"/>
      <c r="U4779" s="6"/>
      <c r="V4779" s="6"/>
      <c r="W4779" s="6"/>
      <c r="X4779" s="6"/>
      <c r="Y4779" s="6"/>
      <c r="Z4779"/>
    </row>
    <row r="4780" spans="1:26">
      <c r="A4780" s="1"/>
      <c r="P4780" s="6"/>
      <c r="Q4780" s="6"/>
      <c r="R4780" s="6"/>
      <c r="T4780" s="6"/>
      <c r="U4780" s="6"/>
      <c r="V4780" s="6"/>
      <c r="W4780" s="6"/>
      <c r="X4780" s="6"/>
      <c r="Y4780" s="6"/>
      <c r="Z4780"/>
    </row>
    <row r="4781" spans="1:26">
      <c r="A4781" s="1"/>
      <c r="P4781" s="6"/>
      <c r="Q4781" s="6"/>
      <c r="R4781" s="6"/>
      <c r="T4781" s="6"/>
      <c r="U4781" s="6"/>
      <c r="V4781" s="6"/>
      <c r="W4781" s="6"/>
      <c r="X4781" s="6"/>
      <c r="Y4781" s="6"/>
      <c r="Z4781"/>
    </row>
    <row r="4782" spans="1:26">
      <c r="A4782" s="1"/>
      <c r="P4782" s="6"/>
      <c r="Q4782" s="6"/>
      <c r="R4782" s="6"/>
      <c r="T4782" s="6"/>
      <c r="U4782" s="6"/>
      <c r="V4782" s="6"/>
      <c r="W4782" s="6"/>
      <c r="X4782" s="6"/>
      <c r="Y4782" s="6"/>
      <c r="Z4782"/>
    </row>
    <row r="4783" spans="1:26">
      <c r="A4783" s="1"/>
      <c r="P4783" s="6"/>
      <c r="Q4783" s="6"/>
      <c r="R4783" s="6"/>
      <c r="T4783" s="6"/>
      <c r="U4783" s="6"/>
      <c r="V4783" s="6"/>
      <c r="W4783" s="6"/>
      <c r="X4783" s="6"/>
      <c r="Y4783" s="6"/>
      <c r="Z4783"/>
    </row>
    <row r="4784" spans="1:26">
      <c r="A4784" s="1"/>
      <c r="P4784" s="6"/>
      <c r="Q4784" s="6"/>
      <c r="R4784" s="6"/>
      <c r="T4784" s="6"/>
      <c r="U4784" s="6"/>
      <c r="V4784" s="6"/>
      <c r="W4784" s="6"/>
      <c r="X4784" s="6"/>
      <c r="Y4784" s="6"/>
      <c r="Z4784"/>
    </row>
    <row r="4785" spans="1:26">
      <c r="A4785" s="1"/>
      <c r="P4785" s="6"/>
      <c r="Q4785" s="6"/>
      <c r="R4785" s="6"/>
      <c r="T4785" s="6"/>
      <c r="U4785" s="6"/>
      <c r="V4785" s="6"/>
      <c r="W4785" s="6"/>
      <c r="X4785" s="6"/>
      <c r="Y4785" s="6"/>
      <c r="Z4785"/>
    </row>
    <row r="4786" spans="1:26">
      <c r="A4786" s="1"/>
      <c r="P4786" s="6"/>
      <c r="Q4786" s="6"/>
      <c r="R4786" s="6"/>
      <c r="T4786" s="6"/>
      <c r="U4786" s="6"/>
      <c r="V4786" s="6"/>
      <c r="W4786" s="6"/>
      <c r="X4786" s="6"/>
      <c r="Y4786" s="6"/>
      <c r="Z4786"/>
    </row>
    <row r="4787" spans="1:26">
      <c r="A4787" s="1"/>
      <c r="P4787" s="6"/>
      <c r="Q4787" s="6"/>
      <c r="R4787" s="6"/>
      <c r="T4787" s="6"/>
      <c r="U4787" s="6"/>
      <c r="V4787" s="6"/>
      <c r="W4787" s="6"/>
      <c r="X4787" s="6"/>
      <c r="Y4787" s="6"/>
      <c r="Z4787"/>
    </row>
    <row r="4788" spans="1:26">
      <c r="A4788" s="1"/>
      <c r="P4788" s="6"/>
      <c r="Q4788" s="6"/>
      <c r="R4788" s="6"/>
      <c r="T4788" s="6"/>
      <c r="U4788" s="6"/>
      <c r="V4788" s="6"/>
      <c r="W4788" s="6"/>
      <c r="X4788" s="6"/>
      <c r="Y4788" s="6"/>
      <c r="Z4788"/>
    </row>
    <row r="4789" spans="1:26">
      <c r="A4789" s="1"/>
      <c r="P4789" s="6"/>
      <c r="Q4789" s="6"/>
      <c r="R4789" s="6"/>
      <c r="T4789" s="6"/>
      <c r="U4789" s="6"/>
      <c r="V4789" s="6"/>
      <c r="W4789" s="6"/>
      <c r="X4789" s="6"/>
      <c r="Y4789" s="6"/>
      <c r="Z4789"/>
    </row>
    <row r="4790" spans="1:26">
      <c r="A4790" s="1"/>
      <c r="P4790" s="6"/>
      <c r="Q4790" s="6"/>
      <c r="R4790" s="6"/>
      <c r="T4790" s="6"/>
      <c r="U4790" s="6"/>
      <c r="V4790" s="6"/>
      <c r="W4790" s="6"/>
      <c r="X4790" s="6"/>
      <c r="Y4790" s="6"/>
      <c r="Z4790"/>
    </row>
    <row r="4791" spans="1:26">
      <c r="A4791" s="1"/>
      <c r="P4791" s="6"/>
      <c r="Q4791" s="6"/>
      <c r="R4791" s="6"/>
      <c r="T4791" s="6"/>
      <c r="U4791" s="6"/>
      <c r="V4791" s="6"/>
      <c r="W4791" s="6"/>
      <c r="X4791" s="6"/>
      <c r="Y4791" s="6"/>
      <c r="Z4791"/>
    </row>
    <row r="4792" spans="1:26">
      <c r="A4792" s="1"/>
      <c r="P4792" s="6"/>
      <c r="Q4792" s="6"/>
      <c r="R4792" s="6"/>
      <c r="T4792" s="6"/>
      <c r="U4792" s="6"/>
      <c r="V4792" s="6"/>
      <c r="W4792" s="6"/>
      <c r="X4792" s="6"/>
      <c r="Y4792" s="6"/>
      <c r="Z4792"/>
    </row>
    <row r="4793" spans="1:26">
      <c r="A4793" s="1"/>
      <c r="P4793" s="6"/>
      <c r="Q4793" s="6"/>
      <c r="R4793" s="6"/>
      <c r="T4793" s="6"/>
      <c r="U4793" s="6"/>
      <c r="V4793" s="6"/>
      <c r="W4793" s="6"/>
      <c r="X4793" s="6"/>
      <c r="Y4793" s="6"/>
      <c r="Z4793"/>
    </row>
    <row r="4794" spans="1:26">
      <c r="A4794" s="1"/>
      <c r="P4794" s="6"/>
      <c r="Q4794" s="6"/>
      <c r="R4794" s="6"/>
      <c r="T4794" s="6"/>
      <c r="U4794" s="6"/>
      <c r="V4794" s="6"/>
      <c r="W4794" s="6"/>
      <c r="X4794" s="6"/>
      <c r="Y4794" s="6"/>
      <c r="Z4794"/>
    </row>
    <row r="4795" spans="1:26">
      <c r="A4795" s="1"/>
      <c r="P4795" s="6"/>
      <c r="Q4795" s="6"/>
      <c r="R4795" s="6"/>
      <c r="T4795" s="6"/>
      <c r="U4795" s="6"/>
      <c r="V4795" s="6"/>
      <c r="W4795" s="6"/>
      <c r="X4795" s="6"/>
      <c r="Y4795" s="6"/>
      <c r="Z4795"/>
    </row>
    <row r="4796" spans="1:26">
      <c r="A4796" s="1"/>
      <c r="P4796" s="6"/>
      <c r="Q4796" s="6"/>
      <c r="R4796" s="6"/>
      <c r="T4796" s="6"/>
      <c r="U4796" s="6"/>
      <c r="V4796" s="6"/>
      <c r="W4796" s="6"/>
      <c r="X4796" s="6"/>
      <c r="Y4796" s="6"/>
      <c r="Z4796"/>
    </row>
    <row r="4797" spans="1:26">
      <c r="A4797" s="1"/>
      <c r="P4797" s="6"/>
      <c r="Q4797" s="6"/>
      <c r="R4797" s="6"/>
      <c r="T4797" s="6"/>
      <c r="U4797" s="6"/>
      <c r="V4797" s="6"/>
      <c r="W4797" s="6"/>
      <c r="X4797" s="6"/>
      <c r="Y4797" s="6"/>
      <c r="Z4797"/>
    </row>
    <row r="4798" spans="1:26">
      <c r="A4798" s="1"/>
      <c r="P4798" s="6"/>
      <c r="Q4798" s="6"/>
      <c r="R4798" s="6"/>
      <c r="T4798" s="6"/>
      <c r="U4798" s="6"/>
      <c r="V4798" s="6"/>
      <c r="W4798" s="6"/>
      <c r="X4798" s="6"/>
      <c r="Y4798" s="6"/>
      <c r="Z4798"/>
    </row>
    <row r="4799" spans="1:26">
      <c r="A4799" s="1"/>
      <c r="P4799" s="6"/>
      <c r="Q4799" s="6"/>
      <c r="R4799" s="6"/>
      <c r="T4799" s="6"/>
      <c r="U4799" s="6"/>
      <c r="V4799" s="6"/>
      <c r="W4799" s="6"/>
      <c r="X4799" s="6"/>
      <c r="Y4799" s="6"/>
      <c r="Z4799"/>
    </row>
    <row r="4800" spans="1:26">
      <c r="A4800" s="1"/>
      <c r="P4800" s="6"/>
      <c r="Q4800" s="6"/>
      <c r="R4800" s="6"/>
      <c r="T4800" s="6"/>
      <c r="U4800" s="6"/>
      <c r="V4800" s="6"/>
      <c r="W4800" s="6"/>
      <c r="X4800" s="6"/>
      <c r="Y4800" s="6"/>
      <c r="Z4800"/>
    </row>
    <row r="4801" spans="1:26">
      <c r="A4801" s="1"/>
      <c r="P4801" s="6"/>
      <c r="Q4801" s="6"/>
      <c r="R4801" s="6"/>
      <c r="T4801" s="6"/>
      <c r="U4801" s="6"/>
      <c r="V4801" s="6"/>
      <c r="W4801" s="6"/>
      <c r="X4801" s="6"/>
      <c r="Y4801" s="6"/>
      <c r="Z4801"/>
    </row>
    <row r="4802" spans="1:26">
      <c r="A4802" s="1"/>
      <c r="P4802" s="6"/>
      <c r="Q4802" s="6"/>
      <c r="R4802" s="6"/>
      <c r="T4802" s="6"/>
      <c r="U4802" s="6"/>
      <c r="V4802" s="6"/>
      <c r="W4802" s="6"/>
      <c r="X4802" s="6"/>
      <c r="Y4802" s="6"/>
      <c r="Z4802"/>
    </row>
    <row r="4803" spans="1:26">
      <c r="A4803" s="1"/>
      <c r="P4803" s="6"/>
      <c r="Q4803" s="6"/>
      <c r="R4803" s="6"/>
      <c r="T4803" s="6"/>
      <c r="U4803" s="6"/>
      <c r="V4803" s="6"/>
      <c r="W4803" s="6"/>
      <c r="X4803" s="6"/>
      <c r="Y4803" s="6"/>
      <c r="Z4803"/>
    </row>
    <row r="4804" spans="1:26">
      <c r="A4804" s="1"/>
      <c r="P4804" s="6"/>
      <c r="Q4804" s="6"/>
      <c r="R4804" s="6"/>
      <c r="T4804" s="6"/>
      <c r="U4804" s="6"/>
      <c r="V4804" s="6"/>
      <c r="W4804" s="6"/>
      <c r="X4804" s="6"/>
      <c r="Y4804" s="6"/>
      <c r="Z4804"/>
    </row>
    <row r="4805" spans="1:26">
      <c r="A4805" s="1"/>
      <c r="P4805" s="6"/>
      <c r="Q4805" s="6"/>
      <c r="R4805" s="6"/>
      <c r="T4805" s="6"/>
      <c r="U4805" s="6"/>
      <c r="V4805" s="6"/>
      <c r="W4805" s="6"/>
      <c r="X4805" s="6"/>
      <c r="Y4805" s="6"/>
      <c r="Z4805"/>
    </row>
    <row r="4806" spans="1:26">
      <c r="A4806" s="1"/>
      <c r="P4806" s="6"/>
      <c r="Q4806" s="6"/>
      <c r="R4806" s="6"/>
      <c r="T4806" s="6"/>
      <c r="U4806" s="6"/>
      <c r="V4806" s="6"/>
      <c r="W4806" s="6"/>
      <c r="X4806" s="6"/>
      <c r="Y4806" s="6"/>
      <c r="Z4806"/>
    </row>
    <row r="4807" spans="1:26">
      <c r="A4807" s="1"/>
      <c r="P4807" s="6"/>
      <c r="Q4807" s="6"/>
      <c r="R4807" s="6"/>
      <c r="T4807" s="6"/>
      <c r="U4807" s="6"/>
      <c r="V4807" s="6"/>
      <c r="W4807" s="6"/>
      <c r="X4807" s="6"/>
      <c r="Y4807" s="6"/>
      <c r="Z4807"/>
    </row>
    <row r="4808" spans="1:26">
      <c r="A4808" s="1"/>
      <c r="P4808" s="6"/>
      <c r="Q4808" s="6"/>
      <c r="R4808" s="6"/>
      <c r="T4808" s="6"/>
      <c r="U4808" s="6"/>
      <c r="V4808" s="6"/>
      <c r="W4808" s="6"/>
      <c r="X4808" s="6"/>
      <c r="Y4808" s="6"/>
      <c r="Z4808"/>
    </row>
    <row r="4809" spans="1:26">
      <c r="A4809" s="1"/>
      <c r="P4809" s="6"/>
      <c r="Q4809" s="6"/>
      <c r="R4809" s="6"/>
      <c r="T4809" s="6"/>
      <c r="U4809" s="6"/>
      <c r="V4809" s="6"/>
      <c r="W4809" s="6"/>
      <c r="X4809" s="6"/>
      <c r="Y4809" s="6"/>
      <c r="Z4809"/>
    </row>
    <row r="4810" spans="1:26">
      <c r="A4810" s="1"/>
      <c r="P4810" s="6"/>
      <c r="Q4810" s="6"/>
      <c r="R4810" s="6"/>
      <c r="T4810" s="6"/>
      <c r="U4810" s="6"/>
      <c r="V4810" s="6"/>
      <c r="W4810" s="6"/>
      <c r="X4810" s="6"/>
      <c r="Y4810" s="6"/>
      <c r="Z4810"/>
    </row>
    <row r="4811" spans="1:26">
      <c r="A4811" s="1"/>
      <c r="P4811" s="6"/>
      <c r="Q4811" s="6"/>
      <c r="R4811" s="6"/>
      <c r="T4811" s="6"/>
      <c r="U4811" s="6"/>
      <c r="V4811" s="6"/>
      <c r="W4811" s="6"/>
      <c r="X4811" s="6"/>
      <c r="Y4811" s="6"/>
      <c r="Z4811"/>
    </row>
    <row r="4812" spans="1:26">
      <c r="A4812" s="1"/>
      <c r="P4812" s="6"/>
      <c r="Q4812" s="6"/>
      <c r="R4812" s="6"/>
      <c r="T4812" s="6"/>
      <c r="U4812" s="6"/>
      <c r="V4812" s="6"/>
      <c r="W4812" s="6"/>
      <c r="X4812" s="6"/>
      <c r="Y4812" s="6"/>
      <c r="Z4812"/>
    </row>
    <row r="4813" spans="1:26">
      <c r="A4813" s="1"/>
      <c r="P4813" s="6"/>
      <c r="Q4813" s="6"/>
      <c r="R4813" s="6"/>
      <c r="T4813" s="6"/>
      <c r="U4813" s="6"/>
      <c r="V4813" s="6"/>
      <c r="W4813" s="6"/>
      <c r="X4813" s="6"/>
      <c r="Y4813" s="6"/>
      <c r="Z4813"/>
    </row>
    <row r="4814" spans="1:26">
      <c r="A4814" s="1"/>
      <c r="P4814" s="6"/>
      <c r="Q4814" s="6"/>
      <c r="R4814" s="6"/>
      <c r="T4814" s="6"/>
      <c r="U4814" s="6"/>
      <c r="V4814" s="6"/>
      <c r="W4814" s="6"/>
      <c r="X4814" s="6"/>
      <c r="Y4814" s="6"/>
      <c r="Z4814"/>
    </row>
    <row r="4815" spans="1:26">
      <c r="A4815" s="1"/>
      <c r="P4815" s="6"/>
      <c r="Q4815" s="6"/>
      <c r="R4815" s="6"/>
      <c r="T4815" s="6"/>
      <c r="U4815" s="6"/>
      <c r="V4815" s="6"/>
      <c r="W4815" s="6"/>
      <c r="X4815" s="6"/>
      <c r="Y4815" s="6"/>
      <c r="Z4815"/>
    </row>
    <row r="4816" spans="1:26">
      <c r="A4816" s="1"/>
      <c r="P4816" s="6"/>
      <c r="Q4816" s="6"/>
      <c r="R4816" s="6"/>
      <c r="T4816" s="6"/>
      <c r="U4816" s="6"/>
      <c r="V4816" s="6"/>
      <c r="W4816" s="6"/>
      <c r="X4816" s="6"/>
      <c r="Y4816" s="6"/>
      <c r="Z4816"/>
    </row>
    <row r="4817" spans="1:26">
      <c r="A4817" s="1"/>
      <c r="P4817" s="6"/>
      <c r="Q4817" s="6"/>
      <c r="R4817" s="6"/>
      <c r="T4817" s="6"/>
      <c r="U4817" s="6"/>
      <c r="V4817" s="6"/>
      <c r="W4817" s="6"/>
      <c r="X4817" s="6"/>
      <c r="Y4817" s="6"/>
      <c r="Z4817"/>
    </row>
    <row r="4818" spans="1:26">
      <c r="A4818" s="1"/>
      <c r="P4818" s="6"/>
      <c r="Q4818" s="6"/>
      <c r="R4818" s="6"/>
      <c r="T4818" s="6"/>
      <c r="U4818" s="6"/>
      <c r="V4818" s="6"/>
      <c r="W4818" s="6"/>
      <c r="X4818" s="6"/>
      <c r="Y4818" s="6"/>
      <c r="Z4818"/>
    </row>
    <row r="4819" spans="1:26">
      <c r="A4819" s="1"/>
      <c r="P4819" s="6"/>
      <c r="Q4819" s="6"/>
      <c r="R4819" s="6"/>
      <c r="T4819" s="6"/>
      <c r="U4819" s="6"/>
      <c r="V4819" s="6"/>
      <c r="W4819" s="6"/>
      <c r="X4819" s="6"/>
      <c r="Y4819" s="6"/>
      <c r="Z4819"/>
    </row>
    <row r="4820" spans="1:26">
      <c r="A4820" s="1"/>
      <c r="P4820" s="6"/>
      <c r="Q4820" s="6"/>
      <c r="R4820" s="6"/>
      <c r="T4820" s="6"/>
      <c r="U4820" s="6"/>
      <c r="V4820" s="6"/>
      <c r="W4820" s="6"/>
      <c r="X4820" s="6"/>
      <c r="Y4820" s="6"/>
      <c r="Z4820"/>
    </row>
    <row r="4821" spans="1:26">
      <c r="A4821" s="1"/>
      <c r="P4821" s="6"/>
      <c r="Q4821" s="6"/>
      <c r="R4821" s="6"/>
      <c r="T4821" s="6"/>
      <c r="U4821" s="6"/>
      <c r="V4821" s="6"/>
      <c r="W4821" s="6"/>
      <c r="X4821" s="6"/>
      <c r="Y4821" s="6"/>
      <c r="Z4821"/>
    </row>
    <row r="4822" spans="1:26">
      <c r="A4822" s="1"/>
      <c r="P4822" s="6"/>
      <c r="Q4822" s="6"/>
      <c r="R4822" s="6"/>
      <c r="T4822" s="6"/>
      <c r="U4822" s="6"/>
      <c r="V4822" s="6"/>
      <c r="W4822" s="6"/>
      <c r="X4822" s="6"/>
      <c r="Y4822" s="6"/>
      <c r="Z4822"/>
    </row>
    <row r="4823" spans="1:26">
      <c r="A4823" s="1"/>
      <c r="P4823" s="6"/>
      <c r="Q4823" s="6"/>
      <c r="R4823" s="6"/>
      <c r="T4823" s="6"/>
      <c r="U4823" s="6"/>
      <c r="V4823" s="6"/>
      <c r="W4823" s="6"/>
      <c r="X4823" s="6"/>
      <c r="Y4823" s="6"/>
      <c r="Z4823"/>
    </row>
    <row r="4824" spans="1:26">
      <c r="A4824" s="1"/>
      <c r="P4824" s="6"/>
      <c r="Q4824" s="6"/>
      <c r="R4824" s="6"/>
      <c r="T4824" s="6"/>
      <c r="U4824" s="6"/>
      <c r="V4824" s="6"/>
      <c r="W4824" s="6"/>
      <c r="X4824" s="6"/>
      <c r="Y4824" s="6"/>
      <c r="Z4824"/>
    </row>
    <row r="4825" spans="1:26">
      <c r="A4825" s="1"/>
      <c r="P4825" s="6"/>
      <c r="Q4825" s="6"/>
      <c r="R4825" s="6"/>
      <c r="T4825" s="6"/>
      <c r="U4825" s="6"/>
      <c r="V4825" s="6"/>
      <c r="W4825" s="6"/>
      <c r="X4825" s="6"/>
      <c r="Y4825" s="6"/>
      <c r="Z4825"/>
    </row>
    <row r="4826" spans="1:26">
      <c r="A4826" s="1"/>
      <c r="P4826" s="6"/>
      <c r="Q4826" s="6"/>
      <c r="R4826" s="6"/>
      <c r="T4826" s="6"/>
      <c r="U4826" s="6"/>
      <c r="V4826" s="6"/>
      <c r="W4826" s="6"/>
      <c r="X4826" s="6"/>
      <c r="Y4826" s="6"/>
      <c r="Z4826"/>
    </row>
    <row r="4827" spans="1:26">
      <c r="A4827" s="1"/>
      <c r="P4827" s="6"/>
      <c r="Q4827" s="6"/>
      <c r="R4827" s="6"/>
      <c r="T4827" s="6"/>
      <c r="U4827" s="6"/>
      <c r="V4827" s="6"/>
      <c r="W4827" s="6"/>
      <c r="X4827" s="6"/>
      <c r="Y4827" s="6"/>
      <c r="Z4827"/>
    </row>
    <row r="4828" spans="1:26">
      <c r="A4828" s="1"/>
      <c r="P4828" s="6"/>
      <c r="Q4828" s="6"/>
      <c r="R4828" s="6"/>
      <c r="T4828" s="6"/>
      <c r="U4828" s="6"/>
      <c r="V4828" s="6"/>
      <c r="W4828" s="6"/>
      <c r="X4828" s="6"/>
      <c r="Y4828" s="6"/>
      <c r="Z4828"/>
    </row>
    <row r="4829" spans="1:26">
      <c r="A4829" s="1"/>
      <c r="P4829" s="6"/>
      <c r="Q4829" s="6"/>
      <c r="R4829" s="6"/>
      <c r="T4829" s="6"/>
      <c r="U4829" s="6"/>
      <c r="V4829" s="6"/>
      <c r="W4829" s="6"/>
      <c r="X4829" s="6"/>
      <c r="Y4829" s="6"/>
      <c r="Z4829"/>
    </row>
    <row r="4830" spans="1:26">
      <c r="A4830" s="1"/>
      <c r="P4830" s="6"/>
      <c r="Q4830" s="6"/>
      <c r="R4830" s="6"/>
      <c r="T4830" s="6"/>
      <c r="U4830" s="6"/>
      <c r="V4830" s="6"/>
      <c r="W4830" s="6"/>
      <c r="X4830" s="6"/>
      <c r="Y4830" s="6"/>
      <c r="Z4830"/>
    </row>
    <row r="4831" spans="1:26">
      <c r="A4831" s="1"/>
      <c r="P4831" s="6"/>
      <c r="Q4831" s="6"/>
      <c r="R4831" s="6"/>
      <c r="T4831" s="6"/>
      <c r="U4831" s="6"/>
      <c r="V4831" s="6"/>
      <c r="W4831" s="6"/>
      <c r="X4831" s="6"/>
      <c r="Y4831" s="6"/>
      <c r="Z4831"/>
    </row>
    <row r="4832" spans="1:26">
      <c r="A4832" s="1"/>
      <c r="P4832" s="6"/>
      <c r="Q4832" s="6"/>
      <c r="R4832" s="6"/>
      <c r="T4832" s="6"/>
      <c r="U4832" s="6"/>
      <c r="V4832" s="6"/>
      <c r="W4832" s="6"/>
      <c r="X4832" s="6"/>
      <c r="Y4832" s="6"/>
      <c r="Z4832"/>
    </row>
    <row r="4833" spans="1:26">
      <c r="A4833" s="1"/>
      <c r="P4833" s="6"/>
      <c r="Q4833" s="6"/>
      <c r="R4833" s="6"/>
      <c r="T4833" s="6"/>
      <c r="U4833" s="6"/>
      <c r="V4833" s="6"/>
      <c r="W4833" s="6"/>
      <c r="X4833" s="6"/>
      <c r="Y4833" s="6"/>
      <c r="Z4833"/>
    </row>
    <row r="4834" spans="1:26">
      <c r="A4834" s="1"/>
      <c r="P4834" s="6"/>
      <c r="Q4834" s="6"/>
      <c r="R4834" s="6"/>
      <c r="T4834" s="6"/>
      <c r="U4834" s="6"/>
      <c r="V4834" s="6"/>
      <c r="W4834" s="6"/>
      <c r="X4834" s="6"/>
      <c r="Y4834" s="6"/>
      <c r="Z4834"/>
    </row>
    <row r="4835" spans="1:26">
      <c r="A4835" s="1"/>
      <c r="P4835" s="6"/>
      <c r="Q4835" s="6"/>
      <c r="R4835" s="6"/>
      <c r="T4835" s="6"/>
      <c r="U4835" s="6"/>
      <c r="V4835" s="6"/>
      <c r="W4835" s="6"/>
      <c r="X4835" s="6"/>
      <c r="Y4835" s="6"/>
      <c r="Z4835"/>
    </row>
    <row r="4836" spans="1:26">
      <c r="A4836" s="1"/>
      <c r="P4836" s="6"/>
      <c r="Q4836" s="6"/>
      <c r="R4836" s="6"/>
      <c r="T4836" s="6"/>
      <c r="U4836" s="6"/>
      <c r="V4836" s="6"/>
      <c r="W4836" s="6"/>
      <c r="X4836" s="6"/>
      <c r="Y4836" s="6"/>
      <c r="Z4836"/>
    </row>
    <row r="4837" spans="1:26">
      <c r="A4837" s="1"/>
      <c r="P4837" s="6"/>
      <c r="Q4837" s="6"/>
      <c r="R4837" s="6"/>
      <c r="T4837" s="6"/>
      <c r="U4837" s="6"/>
      <c r="V4837" s="6"/>
      <c r="W4837" s="6"/>
      <c r="X4837" s="6"/>
      <c r="Y4837" s="6"/>
      <c r="Z4837"/>
    </row>
    <row r="4838" spans="1:26">
      <c r="A4838" s="1"/>
      <c r="P4838" s="6"/>
      <c r="Q4838" s="6"/>
      <c r="R4838" s="6"/>
      <c r="T4838" s="6"/>
      <c r="U4838" s="6"/>
      <c r="V4838" s="6"/>
      <c r="W4838" s="6"/>
      <c r="X4838" s="6"/>
      <c r="Y4838" s="6"/>
      <c r="Z4838"/>
    </row>
    <row r="4839" spans="1:26">
      <c r="A4839" s="1"/>
      <c r="P4839" s="6"/>
      <c r="Q4839" s="6"/>
      <c r="R4839" s="6"/>
      <c r="T4839" s="6"/>
      <c r="U4839" s="6"/>
      <c r="V4839" s="6"/>
      <c r="W4839" s="6"/>
      <c r="X4839" s="6"/>
      <c r="Y4839" s="6"/>
      <c r="Z4839"/>
    </row>
    <row r="4840" spans="1:26">
      <c r="A4840" s="1"/>
      <c r="P4840" s="6"/>
      <c r="Q4840" s="6"/>
      <c r="R4840" s="6"/>
      <c r="T4840" s="6"/>
      <c r="U4840" s="6"/>
      <c r="V4840" s="6"/>
      <c r="W4840" s="6"/>
      <c r="X4840" s="6"/>
      <c r="Y4840" s="6"/>
      <c r="Z4840"/>
    </row>
    <row r="4841" spans="1:26">
      <c r="A4841" s="1"/>
      <c r="P4841" s="6"/>
      <c r="Q4841" s="6"/>
      <c r="R4841" s="6"/>
      <c r="T4841" s="6"/>
      <c r="U4841" s="6"/>
      <c r="V4841" s="6"/>
      <c r="W4841" s="6"/>
      <c r="X4841" s="6"/>
      <c r="Y4841" s="6"/>
      <c r="Z4841"/>
    </row>
    <row r="4842" spans="1:26">
      <c r="A4842" s="1"/>
      <c r="P4842" s="6"/>
      <c r="Q4842" s="6"/>
      <c r="R4842" s="6"/>
      <c r="T4842" s="6"/>
      <c r="U4842" s="6"/>
      <c r="V4842" s="6"/>
      <c r="W4842" s="6"/>
      <c r="X4842" s="6"/>
      <c r="Y4842" s="6"/>
      <c r="Z4842"/>
    </row>
    <row r="4843" spans="1:26">
      <c r="A4843" s="1"/>
      <c r="P4843" s="6"/>
      <c r="Q4843" s="6"/>
      <c r="R4843" s="6"/>
      <c r="T4843" s="6"/>
      <c r="U4843" s="6"/>
      <c r="V4843" s="6"/>
      <c r="W4843" s="6"/>
      <c r="X4843" s="6"/>
      <c r="Y4843" s="6"/>
      <c r="Z4843"/>
    </row>
    <row r="4844" spans="1:26">
      <c r="A4844" s="1"/>
      <c r="P4844" s="6"/>
      <c r="Q4844" s="6"/>
      <c r="R4844" s="6"/>
      <c r="T4844" s="6"/>
      <c r="U4844" s="6"/>
      <c r="V4844" s="6"/>
      <c r="W4844" s="6"/>
      <c r="X4844" s="6"/>
      <c r="Y4844" s="6"/>
      <c r="Z4844"/>
    </row>
    <row r="4845" spans="1:26">
      <c r="A4845" s="1"/>
      <c r="P4845" s="6"/>
      <c r="Q4845" s="6"/>
      <c r="R4845" s="6"/>
      <c r="T4845" s="6"/>
      <c r="U4845" s="6"/>
      <c r="V4845" s="6"/>
      <c r="W4845" s="6"/>
      <c r="X4845" s="6"/>
      <c r="Y4845" s="6"/>
      <c r="Z4845"/>
    </row>
    <row r="4846" spans="1:26">
      <c r="A4846" s="1"/>
      <c r="P4846" s="6"/>
      <c r="Q4846" s="6"/>
      <c r="R4846" s="6"/>
      <c r="T4846" s="6"/>
      <c r="U4846" s="6"/>
      <c r="V4846" s="6"/>
      <c r="W4846" s="6"/>
      <c r="X4846" s="6"/>
      <c r="Y4846" s="6"/>
      <c r="Z4846"/>
    </row>
    <row r="4847" spans="1:26">
      <c r="A4847" s="1"/>
      <c r="P4847" s="6"/>
      <c r="Q4847" s="6"/>
      <c r="R4847" s="6"/>
      <c r="T4847" s="6"/>
      <c r="U4847" s="6"/>
      <c r="V4847" s="6"/>
      <c r="W4847" s="6"/>
      <c r="X4847" s="6"/>
      <c r="Y4847" s="6"/>
      <c r="Z4847"/>
    </row>
    <row r="4848" spans="1:26">
      <c r="A4848" s="1"/>
      <c r="P4848" s="6"/>
      <c r="Q4848" s="6"/>
      <c r="R4848" s="6"/>
      <c r="T4848" s="6"/>
      <c r="U4848" s="6"/>
      <c r="V4848" s="6"/>
      <c r="W4848" s="6"/>
      <c r="X4848" s="6"/>
      <c r="Y4848" s="6"/>
      <c r="Z4848"/>
    </row>
    <row r="4849" spans="1:26">
      <c r="A4849" s="1"/>
      <c r="P4849" s="6"/>
      <c r="Q4849" s="6"/>
      <c r="R4849" s="6"/>
      <c r="T4849" s="6"/>
      <c r="U4849" s="6"/>
      <c r="V4849" s="6"/>
      <c r="W4849" s="6"/>
      <c r="X4849" s="6"/>
      <c r="Y4849" s="6"/>
      <c r="Z4849"/>
    </row>
    <row r="4850" spans="1:26">
      <c r="A4850" s="1"/>
      <c r="P4850" s="6"/>
      <c r="Q4850" s="6"/>
      <c r="R4850" s="6"/>
      <c r="T4850" s="6"/>
      <c r="U4850" s="6"/>
      <c r="V4850" s="6"/>
      <c r="W4850" s="6"/>
      <c r="X4850" s="6"/>
      <c r="Y4850" s="6"/>
      <c r="Z4850"/>
    </row>
    <row r="4851" spans="1:26">
      <c r="A4851" s="1"/>
      <c r="P4851" s="6"/>
      <c r="Q4851" s="6"/>
      <c r="R4851" s="6"/>
      <c r="T4851" s="6"/>
      <c r="U4851" s="6"/>
      <c r="V4851" s="6"/>
      <c r="W4851" s="6"/>
      <c r="X4851" s="6"/>
      <c r="Y4851" s="6"/>
      <c r="Z4851"/>
    </row>
    <row r="4852" spans="1:26">
      <c r="A4852" s="1"/>
      <c r="P4852" s="6"/>
      <c r="Q4852" s="6"/>
      <c r="R4852" s="6"/>
      <c r="T4852" s="6"/>
      <c r="U4852" s="6"/>
      <c r="V4852" s="6"/>
      <c r="W4852" s="6"/>
      <c r="X4852" s="6"/>
      <c r="Y4852" s="6"/>
      <c r="Z4852"/>
    </row>
    <row r="4853" spans="1:26">
      <c r="A4853" s="1"/>
      <c r="P4853" s="6"/>
      <c r="Q4853" s="6"/>
      <c r="R4853" s="6"/>
      <c r="T4853" s="6"/>
      <c r="U4853" s="6"/>
      <c r="V4853" s="6"/>
      <c r="W4853" s="6"/>
      <c r="X4853" s="6"/>
      <c r="Y4853" s="6"/>
      <c r="Z4853"/>
    </row>
    <row r="4854" spans="1:26">
      <c r="A4854" s="1"/>
      <c r="P4854" s="6"/>
      <c r="Q4854" s="6"/>
      <c r="R4854" s="6"/>
      <c r="T4854" s="6"/>
      <c r="U4854" s="6"/>
      <c r="V4854" s="6"/>
      <c r="W4854" s="6"/>
      <c r="X4854" s="6"/>
      <c r="Y4854" s="6"/>
      <c r="Z4854"/>
    </row>
    <row r="4855" spans="1:26">
      <c r="A4855" s="1"/>
      <c r="P4855" s="6"/>
      <c r="Q4855" s="6"/>
      <c r="R4855" s="6"/>
      <c r="T4855" s="6"/>
      <c r="U4855" s="6"/>
      <c r="V4855" s="6"/>
      <c r="W4855" s="6"/>
      <c r="X4855" s="6"/>
      <c r="Y4855" s="6"/>
      <c r="Z4855"/>
    </row>
    <row r="4856" spans="1:26">
      <c r="A4856" s="1"/>
      <c r="P4856" s="6"/>
      <c r="Q4856" s="6"/>
      <c r="R4856" s="6"/>
      <c r="T4856" s="6"/>
      <c r="U4856" s="6"/>
      <c r="V4856" s="6"/>
      <c r="W4856" s="6"/>
      <c r="X4856" s="6"/>
      <c r="Y4856" s="6"/>
      <c r="Z4856"/>
    </row>
    <row r="4857" spans="1:26">
      <c r="A4857" s="1"/>
      <c r="P4857" s="6"/>
      <c r="Q4857" s="6"/>
      <c r="R4857" s="6"/>
      <c r="T4857" s="6"/>
      <c r="U4857" s="6"/>
      <c r="V4857" s="6"/>
      <c r="W4857" s="6"/>
      <c r="X4857" s="6"/>
      <c r="Y4857" s="6"/>
      <c r="Z4857"/>
    </row>
    <row r="4858" spans="1:26">
      <c r="A4858" s="1"/>
      <c r="P4858" s="6"/>
      <c r="Q4858" s="6"/>
      <c r="R4858" s="6"/>
      <c r="T4858" s="6"/>
      <c r="U4858" s="6"/>
      <c r="V4858" s="6"/>
      <c r="W4858" s="6"/>
      <c r="X4858" s="6"/>
      <c r="Y4858" s="6"/>
      <c r="Z4858"/>
    </row>
    <row r="4859" spans="1:26">
      <c r="A4859" s="1"/>
      <c r="P4859" s="6"/>
      <c r="Q4859" s="6"/>
      <c r="R4859" s="6"/>
      <c r="T4859" s="6"/>
      <c r="U4859" s="6"/>
      <c r="V4859" s="6"/>
      <c r="W4859" s="6"/>
      <c r="X4859" s="6"/>
      <c r="Y4859" s="6"/>
      <c r="Z4859"/>
    </row>
    <row r="4860" spans="1:26">
      <c r="A4860" s="1"/>
      <c r="P4860" s="6"/>
      <c r="Q4860" s="6"/>
      <c r="R4860" s="6"/>
      <c r="T4860" s="6"/>
      <c r="U4860" s="6"/>
      <c r="V4860" s="6"/>
      <c r="W4860" s="6"/>
      <c r="X4860" s="6"/>
      <c r="Y4860" s="6"/>
      <c r="Z4860"/>
    </row>
    <row r="4861" spans="1:26">
      <c r="A4861" s="1"/>
      <c r="P4861" s="6"/>
      <c r="Q4861" s="6"/>
      <c r="R4861" s="6"/>
      <c r="T4861" s="6"/>
      <c r="U4861" s="6"/>
      <c r="V4861" s="6"/>
      <c r="W4861" s="6"/>
      <c r="X4861" s="6"/>
      <c r="Y4861" s="6"/>
      <c r="Z4861"/>
    </row>
    <row r="4862" spans="1:26">
      <c r="A4862" s="1"/>
      <c r="P4862" s="6"/>
      <c r="Q4862" s="6"/>
      <c r="R4862" s="6"/>
      <c r="T4862" s="6"/>
      <c r="U4862" s="6"/>
      <c r="V4862" s="6"/>
      <c r="W4862" s="6"/>
      <c r="X4862" s="6"/>
      <c r="Y4862" s="6"/>
      <c r="Z4862"/>
    </row>
    <row r="4863" spans="1:26">
      <c r="A4863" s="1"/>
      <c r="P4863" s="6"/>
      <c r="Q4863" s="6"/>
      <c r="R4863" s="6"/>
      <c r="T4863" s="6"/>
      <c r="U4863" s="6"/>
      <c r="V4863" s="6"/>
      <c r="W4863" s="6"/>
      <c r="X4863" s="6"/>
      <c r="Y4863" s="6"/>
      <c r="Z4863"/>
    </row>
    <row r="4864" spans="1:26">
      <c r="A4864" s="1"/>
      <c r="P4864" s="6"/>
      <c r="Q4864" s="6"/>
      <c r="R4864" s="6"/>
      <c r="T4864" s="6"/>
      <c r="U4864" s="6"/>
      <c r="V4864" s="6"/>
      <c r="W4864" s="6"/>
      <c r="X4864" s="6"/>
      <c r="Y4864" s="6"/>
      <c r="Z4864"/>
    </row>
    <row r="4865" spans="1:26">
      <c r="A4865" s="1"/>
      <c r="P4865" s="6"/>
      <c r="Q4865" s="6"/>
      <c r="R4865" s="6"/>
      <c r="T4865" s="6"/>
      <c r="U4865" s="6"/>
      <c r="V4865" s="6"/>
      <c r="W4865" s="6"/>
      <c r="X4865" s="6"/>
      <c r="Y4865" s="6"/>
      <c r="Z4865"/>
    </row>
    <row r="4866" spans="1:26">
      <c r="A4866" s="1"/>
      <c r="P4866" s="6"/>
      <c r="Q4866" s="6"/>
      <c r="R4866" s="6"/>
      <c r="T4866" s="6"/>
      <c r="U4866" s="6"/>
      <c r="V4866" s="6"/>
      <c r="W4866" s="6"/>
      <c r="X4866" s="6"/>
      <c r="Y4866" s="6"/>
      <c r="Z4866"/>
    </row>
    <row r="4867" spans="1:26">
      <c r="A4867" s="1"/>
      <c r="P4867" s="6"/>
      <c r="Q4867" s="6"/>
      <c r="R4867" s="6"/>
      <c r="T4867" s="6"/>
      <c r="U4867" s="6"/>
      <c r="V4867" s="6"/>
      <c r="W4867" s="6"/>
      <c r="X4867" s="6"/>
      <c r="Y4867" s="6"/>
      <c r="Z4867"/>
    </row>
    <row r="4868" spans="1:26">
      <c r="A4868" s="1"/>
      <c r="P4868" s="6"/>
      <c r="Q4868" s="6"/>
      <c r="R4868" s="6"/>
      <c r="T4868" s="6"/>
      <c r="U4868" s="6"/>
      <c r="V4868" s="6"/>
      <c r="W4868" s="6"/>
      <c r="X4868" s="6"/>
      <c r="Y4868" s="6"/>
      <c r="Z4868"/>
    </row>
    <row r="4869" spans="1:26">
      <c r="A4869" s="1"/>
      <c r="P4869" s="6"/>
      <c r="Q4869" s="6"/>
      <c r="R4869" s="6"/>
      <c r="T4869" s="6"/>
      <c r="U4869" s="6"/>
      <c r="V4869" s="6"/>
      <c r="W4869" s="6"/>
      <c r="X4869" s="6"/>
      <c r="Y4869" s="6"/>
      <c r="Z4869"/>
    </row>
    <row r="4870" spans="1:26">
      <c r="A4870" s="1"/>
      <c r="P4870" s="6"/>
      <c r="Q4870" s="6"/>
      <c r="R4870" s="6"/>
      <c r="T4870" s="6"/>
      <c r="U4870" s="6"/>
      <c r="V4870" s="6"/>
      <c r="W4870" s="6"/>
      <c r="X4870" s="6"/>
      <c r="Y4870" s="6"/>
      <c r="Z4870"/>
    </row>
    <row r="4871" spans="1:26">
      <c r="A4871" s="1"/>
      <c r="P4871" s="6"/>
      <c r="Q4871" s="6"/>
      <c r="R4871" s="6"/>
      <c r="T4871" s="6"/>
      <c r="U4871" s="6"/>
      <c r="V4871" s="6"/>
      <c r="W4871" s="6"/>
      <c r="X4871" s="6"/>
      <c r="Y4871" s="6"/>
      <c r="Z4871"/>
    </row>
    <row r="4872" spans="1:26">
      <c r="A4872" s="1"/>
      <c r="P4872" s="6"/>
      <c r="Q4872" s="6"/>
      <c r="R4872" s="6"/>
      <c r="T4872" s="6"/>
      <c r="U4872" s="6"/>
      <c r="V4872" s="6"/>
      <c r="W4872" s="6"/>
      <c r="X4872" s="6"/>
      <c r="Y4872" s="6"/>
      <c r="Z4872"/>
    </row>
    <row r="4873" spans="1:26">
      <c r="A4873" s="1"/>
      <c r="P4873" s="6"/>
      <c r="Q4873" s="6"/>
      <c r="R4873" s="6"/>
      <c r="T4873" s="6"/>
      <c r="U4873" s="6"/>
      <c r="V4873" s="6"/>
      <c r="W4873" s="6"/>
      <c r="X4873" s="6"/>
      <c r="Y4873" s="6"/>
      <c r="Z4873"/>
    </row>
    <row r="4874" spans="1:26">
      <c r="A4874" s="1"/>
      <c r="P4874" s="6"/>
      <c r="Q4874" s="6"/>
      <c r="R4874" s="6"/>
      <c r="T4874" s="6"/>
      <c r="U4874" s="6"/>
      <c r="V4874" s="6"/>
      <c r="W4874" s="6"/>
      <c r="X4874" s="6"/>
      <c r="Y4874" s="6"/>
      <c r="Z4874"/>
    </row>
    <row r="4875" spans="1:26">
      <c r="A4875" s="1"/>
      <c r="P4875" s="6"/>
      <c r="Q4875" s="6"/>
      <c r="R4875" s="6"/>
      <c r="T4875" s="6"/>
      <c r="U4875" s="6"/>
      <c r="V4875" s="6"/>
      <c r="W4875" s="6"/>
      <c r="X4875" s="6"/>
      <c r="Y4875" s="6"/>
      <c r="Z4875"/>
    </row>
    <row r="4876" spans="1:26">
      <c r="A4876" s="1"/>
      <c r="P4876" s="6"/>
      <c r="Q4876" s="6"/>
      <c r="R4876" s="6"/>
      <c r="T4876" s="6"/>
      <c r="U4876" s="6"/>
      <c r="V4876" s="6"/>
      <c r="W4876" s="6"/>
      <c r="X4876" s="6"/>
      <c r="Y4876" s="6"/>
      <c r="Z4876"/>
    </row>
    <row r="4877" spans="1:26">
      <c r="A4877" s="1"/>
      <c r="P4877" s="6"/>
      <c r="Q4877" s="6"/>
      <c r="R4877" s="6"/>
      <c r="T4877" s="6"/>
      <c r="U4877" s="6"/>
      <c r="V4877" s="6"/>
      <c r="W4877" s="6"/>
      <c r="X4877" s="6"/>
      <c r="Y4877" s="6"/>
      <c r="Z4877"/>
    </row>
    <row r="4878" spans="1:26">
      <c r="A4878" s="1"/>
      <c r="P4878" s="6"/>
      <c r="Q4878" s="6"/>
      <c r="R4878" s="6"/>
      <c r="T4878" s="6"/>
      <c r="U4878" s="6"/>
      <c r="V4878" s="6"/>
      <c r="W4878" s="6"/>
      <c r="X4878" s="6"/>
      <c r="Y4878" s="6"/>
      <c r="Z4878"/>
    </row>
    <row r="4879" spans="1:26">
      <c r="A4879" s="1"/>
      <c r="P4879" s="6"/>
      <c r="Q4879" s="6"/>
      <c r="R4879" s="6"/>
      <c r="T4879" s="6"/>
      <c r="U4879" s="6"/>
      <c r="V4879" s="6"/>
      <c r="W4879" s="6"/>
      <c r="X4879" s="6"/>
      <c r="Y4879" s="6"/>
      <c r="Z4879"/>
    </row>
    <row r="4880" spans="1:26">
      <c r="A4880" s="1"/>
      <c r="P4880" s="6"/>
      <c r="Q4880" s="6"/>
      <c r="R4880" s="6"/>
      <c r="T4880" s="6"/>
      <c r="U4880" s="6"/>
      <c r="V4880" s="6"/>
      <c r="W4880" s="6"/>
      <c r="X4880" s="6"/>
      <c r="Y4880" s="6"/>
      <c r="Z4880"/>
    </row>
    <row r="4881" spans="1:26">
      <c r="A4881" s="1"/>
      <c r="P4881" s="6"/>
      <c r="Q4881" s="6"/>
      <c r="R4881" s="6"/>
      <c r="T4881" s="6"/>
      <c r="U4881" s="6"/>
      <c r="V4881" s="6"/>
      <c r="W4881" s="6"/>
      <c r="X4881" s="6"/>
      <c r="Y4881" s="6"/>
      <c r="Z4881"/>
    </row>
    <row r="4882" spans="1:26">
      <c r="A4882" s="1"/>
      <c r="P4882" s="6"/>
      <c r="Q4882" s="6"/>
      <c r="R4882" s="6"/>
      <c r="T4882" s="6"/>
      <c r="U4882" s="6"/>
      <c r="V4882" s="6"/>
      <c r="W4882" s="6"/>
      <c r="X4882" s="6"/>
      <c r="Y4882" s="6"/>
      <c r="Z4882"/>
    </row>
    <row r="4883" spans="1:26">
      <c r="A4883" s="1"/>
      <c r="P4883" s="6"/>
      <c r="Q4883" s="6"/>
      <c r="R4883" s="6"/>
      <c r="T4883" s="6"/>
      <c r="U4883" s="6"/>
      <c r="V4883" s="6"/>
      <c r="W4883" s="6"/>
      <c r="X4883" s="6"/>
      <c r="Y4883" s="6"/>
      <c r="Z4883"/>
    </row>
    <row r="4884" spans="1:26">
      <c r="A4884" s="1"/>
      <c r="P4884" s="6"/>
      <c r="Q4884" s="6"/>
      <c r="R4884" s="6"/>
      <c r="T4884" s="6"/>
      <c r="U4884" s="6"/>
      <c r="V4884" s="6"/>
      <c r="W4884" s="6"/>
      <c r="X4884" s="6"/>
      <c r="Y4884" s="6"/>
      <c r="Z4884"/>
    </row>
    <row r="4885" spans="1:26">
      <c r="A4885" s="1"/>
      <c r="P4885" s="6"/>
      <c r="Q4885" s="6"/>
      <c r="R4885" s="6"/>
      <c r="T4885" s="6"/>
      <c r="U4885" s="6"/>
      <c r="V4885" s="6"/>
      <c r="W4885" s="6"/>
      <c r="X4885" s="6"/>
      <c r="Y4885" s="6"/>
      <c r="Z4885"/>
    </row>
    <row r="4886" spans="1:26">
      <c r="A4886" s="1"/>
      <c r="P4886" s="6"/>
      <c r="Q4886" s="6"/>
      <c r="R4886" s="6"/>
      <c r="T4886" s="6"/>
      <c r="U4886" s="6"/>
      <c r="V4886" s="6"/>
      <c r="W4886" s="6"/>
      <c r="X4886" s="6"/>
      <c r="Y4886" s="6"/>
      <c r="Z4886"/>
    </row>
    <row r="4887" spans="1:26">
      <c r="A4887" s="1"/>
      <c r="P4887" s="6"/>
      <c r="Q4887" s="6"/>
      <c r="R4887" s="6"/>
      <c r="T4887" s="6"/>
      <c r="U4887" s="6"/>
      <c r="V4887" s="6"/>
      <c r="W4887" s="6"/>
      <c r="X4887" s="6"/>
      <c r="Y4887" s="6"/>
      <c r="Z4887"/>
    </row>
    <row r="4888" spans="1:26">
      <c r="A4888" s="1"/>
      <c r="P4888" s="6"/>
      <c r="Q4888" s="6"/>
      <c r="R4888" s="6"/>
      <c r="T4888" s="6"/>
      <c r="U4888" s="6"/>
      <c r="V4888" s="6"/>
      <c r="W4888" s="6"/>
      <c r="X4888" s="6"/>
      <c r="Y4888" s="6"/>
      <c r="Z4888"/>
    </row>
    <row r="4889" spans="1:26">
      <c r="A4889" s="1"/>
      <c r="P4889" s="6"/>
      <c r="Q4889" s="6"/>
      <c r="R4889" s="6"/>
      <c r="T4889" s="6"/>
      <c r="U4889" s="6"/>
      <c r="V4889" s="6"/>
      <c r="W4889" s="6"/>
      <c r="X4889" s="6"/>
      <c r="Y4889" s="6"/>
      <c r="Z4889"/>
    </row>
    <row r="4890" spans="1:26">
      <c r="A4890" s="1"/>
      <c r="P4890" s="6"/>
      <c r="Q4890" s="6"/>
      <c r="R4890" s="6"/>
      <c r="T4890" s="6"/>
      <c r="U4890" s="6"/>
      <c r="V4890" s="6"/>
      <c r="W4890" s="6"/>
      <c r="X4890" s="6"/>
      <c r="Y4890" s="6"/>
      <c r="Z4890"/>
    </row>
    <row r="4891" spans="1:26">
      <c r="A4891" s="1"/>
      <c r="P4891" s="6"/>
      <c r="Q4891" s="6"/>
      <c r="R4891" s="6"/>
      <c r="T4891" s="6"/>
      <c r="U4891" s="6"/>
      <c r="V4891" s="6"/>
      <c r="W4891" s="6"/>
      <c r="X4891" s="6"/>
      <c r="Y4891" s="6"/>
      <c r="Z4891"/>
    </row>
    <row r="4892" spans="1:26">
      <c r="A4892" s="1"/>
      <c r="P4892" s="6"/>
      <c r="Q4892" s="6"/>
      <c r="R4892" s="6"/>
      <c r="T4892" s="6"/>
      <c r="U4892" s="6"/>
      <c r="V4892" s="6"/>
      <c r="W4892" s="6"/>
      <c r="X4892" s="6"/>
      <c r="Y4892" s="6"/>
      <c r="Z4892"/>
    </row>
    <row r="4893" spans="1:26">
      <c r="A4893" s="1"/>
      <c r="P4893" s="6"/>
      <c r="Q4893" s="6"/>
      <c r="R4893" s="6"/>
      <c r="T4893" s="6"/>
      <c r="U4893" s="6"/>
      <c r="V4893" s="6"/>
      <c r="W4893" s="6"/>
      <c r="X4893" s="6"/>
      <c r="Y4893" s="6"/>
      <c r="Z4893"/>
    </row>
    <row r="4894" spans="1:26">
      <c r="A4894" s="1"/>
      <c r="P4894" s="6"/>
      <c r="Q4894" s="6"/>
      <c r="R4894" s="6"/>
      <c r="T4894" s="6"/>
      <c r="U4894" s="6"/>
      <c r="V4894" s="6"/>
      <c r="W4894" s="6"/>
      <c r="X4894" s="6"/>
      <c r="Y4894" s="6"/>
      <c r="Z4894"/>
    </row>
    <row r="4895" spans="1:26">
      <c r="A4895" s="1"/>
      <c r="P4895" s="6"/>
      <c r="Q4895" s="6"/>
      <c r="R4895" s="6"/>
      <c r="T4895" s="6"/>
      <c r="U4895" s="6"/>
      <c r="V4895" s="6"/>
      <c r="W4895" s="6"/>
      <c r="X4895" s="6"/>
      <c r="Y4895" s="6"/>
      <c r="Z4895"/>
    </row>
    <row r="4896" spans="1:26">
      <c r="A4896" s="1"/>
      <c r="P4896" s="6"/>
      <c r="Q4896" s="6"/>
      <c r="R4896" s="6"/>
      <c r="T4896" s="6"/>
      <c r="U4896" s="6"/>
      <c r="V4896" s="6"/>
      <c r="W4896" s="6"/>
      <c r="X4896" s="6"/>
      <c r="Y4896" s="6"/>
      <c r="Z4896"/>
    </row>
    <row r="4897" spans="1:26">
      <c r="A4897" s="1"/>
      <c r="P4897" s="6"/>
      <c r="Q4897" s="6"/>
      <c r="R4897" s="6"/>
      <c r="T4897" s="6"/>
      <c r="U4897" s="6"/>
      <c r="V4897" s="6"/>
      <c r="W4897" s="6"/>
      <c r="X4897" s="6"/>
      <c r="Y4897" s="6"/>
      <c r="Z4897"/>
    </row>
    <row r="4898" spans="1:26">
      <c r="A4898" s="1"/>
      <c r="P4898" s="6"/>
      <c r="Q4898" s="6"/>
      <c r="R4898" s="6"/>
      <c r="T4898" s="6"/>
      <c r="U4898" s="6"/>
      <c r="V4898" s="6"/>
      <c r="W4898" s="6"/>
      <c r="X4898" s="6"/>
      <c r="Y4898" s="6"/>
      <c r="Z4898"/>
    </row>
    <row r="4899" spans="1:26">
      <c r="A4899" s="1"/>
      <c r="P4899" s="6"/>
      <c r="Q4899" s="6"/>
      <c r="R4899" s="6"/>
      <c r="T4899" s="6"/>
      <c r="U4899" s="6"/>
      <c r="V4899" s="6"/>
      <c r="W4899" s="6"/>
      <c r="X4899" s="6"/>
      <c r="Y4899" s="6"/>
      <c r="Z4899"/>
    </row>
    <row r="4900" spans="1:26">
      <c r="A4900" s="1"/>
      <c r="P4900" s="6"/>
      <c r="Q4900" s="6"/>
      <c r="R4900" s="6"/>
      <c r="T4900" s="6"/>
      <c r="U4900" s="6"/>
      <c r="V4900" s="6"/>
      <c r="W4900" s="6"/>
      <c r="X4900" s="6"/>
      <c r="Y4900" s="6"/>
      <c r="Z4900"/>
    </row>
    <row r="4901" spans="1:26">
      <c r="A4901" s="1"/>
      <c r="P4901" s="6"/>
      <c r="Q4901" s="6"/>
      <c r="R4901" s="6"/>
      <c r="T4901" s="6"/>
      <c r="U4901" s="6"/>
      <c r="V4901" s="6"/>
      <c r="W4901" s="6"/>
      <c r="X4901" s="6"/>
      <c r="Y4901" s="6"/>
      <c r="Z4901"/>
    </row>
    <row r="4902" spans="1:26">
      <c r="A4902" s="1"/>
      <c r="P4902" s="6"/>
      <c r="Q4902" s="6"/>
      <c r="R4902" s="6"/>
      <c r="T4902" s="6"/>
      <c r="U4902" s="6"/>
      <c r="V4902" s="6"/>
      <c r="W4902" s="6"/>
      <c r="X4902" s="6"/>
      <c r="Y4902" s="6"/>
      <c r="Z4902"/>
    </row>
    <row r="4903" spans="1:26">
      <c r="A4903" s="1"/>
      <c r="P4903" s="6"/>
      <c r="Q4903" s="6"/>
      <c r="R4903" s="6"/>
      <c r="T4903" s="6"/>
      <c r="U4903" s="6"/>
      <c r="V4903" s="6"/>
      <c r="W4903" s="6"/>
      <c r="X4903" s="6"/>
      <c r="Y4903" s="6"/>
      <c r="Z4903"/>
    </row>
    <row r="4904" spans="1:26">
      <c r="A4904" s="1"/>
      <c r="P4904" s="6"/>
      <c r="Q4904" s="6"/>
      <c r="R4904" s="6"/>
      <c r="T4904" s="6"/>
      <c r="U4904" s="6"/>
      <c r="V4904" s="6"/>
      <c r="W4904" s="6"/>
      <c r="X4904" s="6"/>
      <c r="Y4904" s="6"/>
      <c r="Z4904"/>
    </row>
    <row r="4905" spans="1:26">
      <c r="A4905" s="1"/>
      <c r="P4905" s="6"/>
      <c r="Q4905" s="6"/>
      <c r="R4905" s="6"/>
      <c r="T4905" s="6"/>
      <c r="U4905" s="6"/>
      <c r="V4905" s="6"/>
      <c r="W4905" s="6"/>
      <c r="X4905" s="6"/>
      <c r="Y4905" s="6"/>
      <c r="Z4905"/>
    </row>
    <row r="4906" spans="1:26">
      <c r="A4906" s="1"/>
      <c r="P4906" s="6"/>
      <c r="Q4906" s="6"/>
      <c r="R4906" s="6"/>
      <c r="T4906" s="6"/>
      <c r="U4906" s="6"/>
      <c r="V4906" s="6"/>
      <c r="W4906" s="6"/>
      <c r="X4906" s="6"/>
      <c r="Y4906" s="6"/>
      <c r="Z4906"/>
    </row>
    <row r="4907" spans="1:26">
      <c r="A4907" s="1"/>
      <c r="P4907" s="6"/>
      <c r="Q4907" s="6"/>
      <c r="R4907" s="6"/>
      <c r="T4907" s="6"/>
      <c r="U4907" s="6"/>
      <c r="V4907" s="6"/>
      <c r="W4907" s="6"/>
      <c r="X4907" s="6"/>
      <c r="Y4907" s="6"/>
      <c r="Z4907"/>
    </row>
    <row r="4908" spans="1:26">
      <c r="A4908" s="1"/>
      <c r="P4908" s="6"/>
      <c r="Q4908" s="6"/>
      <c r="R4908" s="6"/>
      <c r="T4908" s="6"/>
      <c r="U4908" s="6"/>
      <c r="V4908" s="6"/>
      <c r="W4908" s="6"/>
      <c r="X4908" s="6"/>
      <c r="Y4908" s="6"/>
      <c r="Z4908"/>
    </row>
    <row r="4909" spans="1:26">
      <c r="A4909" s="1"/>
      <c r="P4909" s="6"/>
      <c r="Q4909" s="6"/>
      <c r="R4909" s="6"/>
      <c r="T4909" s="6"/>
      <c r="U4909" s="6"/>
      <c r="V4909" s="6"/>
      <c r="W4909" s="6"/>
      <c r="X4909" s="6"/>
      <c r="Y4909" s="6"/>
      <c r="Z4909"/>
    </row>
    <row r="4910" spans="1:26">
      <c r="A4910" s="1"/>
      <c r="P4910" s="6"/>
      <c r="Q4910" s="6"/>
      <c r="R4910" s="6"/>
      <c r="T4910" s="6"/>
      <c r="U4910" s="6"/>
      <c r="V4910" s="6"/>
      <c r="W4910" s="6"/>
      <c r="X4910" s="6"/>
      <c r="Y4910" s="6"/>
      <c r="Z4910"/>
    </row>
    <row r="4911" spans="1:26">
      <c r="A4911" s="1"/>
      <c r="P4911" s="6"/>
      <c r="Q4911" s="6"/>
      <c r="R4911" s="6"/>
      <c r="T4911" s="6"/>
      <c r="U4911" s="6"/>
      <c r="V4911" s="6"/>
      <c r="W4911" s="6"/>
      <c r="X4911" s="6"/>
      <c r="Y4911" s="6"/>
      <c r="Z4911"/>
    </row>
    <row r="4912" spans="1:26">
      <c r="A4912" s="1"/>
      <c r="P4912" s="6"/>
      <c r="Q4912" s="6"/>
      <c r="R4912" s="6"/>
      <c r="T4912" s="6"/>
      <c r="U4912" s="6"/>
      <c r="V4912" s="6"/>
      <c r="W4912" s="6"/>
      <c r="X4912" s="6"/>
      <c r="Y4912" s="6"/>
      <c r="Z4912"/>
    </row>
    <row r="4913" spans="1:26">
      <c r="A4913" s="1"/>
      <c r="P4913" s="6"/>
      <c r="Q4913" s="6"/>
      <c r="R4913" s="6"/>
      <c r="T4913" s="6"/>
      <c r="U4913" s="6"/>
      <c r="V4913" s="6"/>
      <c r="W4913" s="6"/>
      <c r="X4913" s="6"/>
      <c r="Y4913" s="6"/>
      <c r="Z4913"/>
    </row>
    <row r="4914" spans="1:26">
      <c r="A4914" s="1"/>
      <c r="P4914" s="6"/>
      <c r="Q4914" s="6"/>
      <c r="R4914" s="6"/>
      <c r="T4914" s="6"/>
      <c r="U4914" s="6"/>
      <c r="V4914" s="6"/>
      <c r="W4914" s="6"/>
      <c r="X4914" s="6"/>
      <c r="Y4914" s="6"/>
      <c r="Z4914"/>
    </row>
    <row r="4915" spans="1:26">
      <c r="A4915" s="1"/>
      <c r="P4915" s="6"/>
      <c r="Q4915" s="6"/>
      <c r="R4915" s="6"/>
      <c r="T4915" s="6"/>
      <c r="U4915" s="6"/>
      <c r="V4915" s="6"/>
      <c r="W4915" s="6"/>
      <c r="X4915" s="6"/>
      <c r="Y4915" s="6"/>
      <c r="Z4915"/>
    </row>
    <row r="4916" spans="1:26">
      <c r="A4916" s="1"/>
      <c r="P4916" s="6"/>
      <c r="Q4916" s="6"/>
      <c r="R4916" s="6"/>
      <c r="T4916" s="6"/>
      <c r="U4916" s="6"/>
      <c r="V4916" s="6"/>
      <c r="W4916" s="6"/>
      <c r="X4916" s="6"/>
      <c r="Y4916" s="6"/>
      <c r="Z4916"/>
    </row>
    <row r="4917" spans="1:26">
      <c r="A4917" s="1"/>
      <c r="P4917" s="6"/>
      <c r="Q4917" s="6"/>
      <c r="R4917" s="6"/>
      <c r="T4917" s="6"/>
      <c r="U4917" s="6"/>
      <c r="V4917" s="6"/>
      <c r="W4917" s="6"/>
      <c r="X4917" s="6"/>
      <c r="Y4917" s="6"/>
      <c r="Z4917"/>
    </row>
    <row r="4918" spans="1:26">
      <c r="A4918" s="1"/>
      <c r="P4918" s="6"/>
      <c r="Q4918" s="6"/>
      <c r="R4918" s="6"/>
      <c r="T4918" s="6"/>
      <c r="U4918" s="6"/>
      <c r="V4918" s="6"/>
      <c r="W4918" s="6"/>
      <c r="X4918" s="6"/>
      <c r="Y4918" s="6"/>
      <c r="Z4918"/>
    </row>
    <row r="4919" spans="1:26">
      <c r="A4919" s="1"/>
      <c r="P4919" s="6"/>
      <c r="Q4919" s="6"/>
      <c r="R4919" s="6"/>
      <c r="T4919" s="6"/>
      <c r="U4919" s="6"/>
      <c r="V4919" s="6"/>
      <c r="W4919" s="6"/>
      <c r="X4919" s="6"/>
      <c r="Y4919" s="6"/>
      <c r="Z4919"/>
    </row>
    <row r="4920" spans="1:26">
      <c r="A4920" s="1"/>
      <c r="P4920" s="6"/>
      <c r="Q4920" s="6"/>
      <c r="R4920" s="6"/>
      <c r="T4920" s="6"/>
      <c r="U4920" s="6"/>
      <c r="V4920" s="6"/>
      <c r="W4920" s="6"/>
      <c r="X4920" s="6"/>
      <c r="Y4920" s="6"/>
      <c r="Z4920"/>
    </row>
    <row r="4921" spans="1:26">
      <c r="A4921" s="1"/>
      <c r="P4921" s="6"/>
      <c r="Q4921" s="6"/>
      <c r="R4921" s="6"/>
      <c r="T4921" s="6"/>
      <c r="U4921" s="6"/>
      <c r="V4921" s="6"/>
      <c r="W4921" s="6"/>
      <c r="X4921" s="6"/>
      <c r="Y4921" s="6"/>
      <c r="Z4921"/>
    </row>
    <row r="4922" spans="1:26">
      <c r="A4922" s="1"/>
      <c r="P4922" s="6"/>
      <c r="Q4922" s="6"/>
      <c r="R4922" s="6"/>
      <c r="T4922" s="6"/>
      <c r="U4922" s="6"/>
      <c r="V4922" s="6"/>
      <c r="W4922" s="6"/>
      <c r="X4922" s="6"/>
      <c r="Y4922" s="6"/>
      <c r="Z4922"/>
    </row>
    <row r="4923" spans="1:26">
      <c r="A4923" s="1"/>
      <c r="P4923" s="6"/>
      <c r="Q4923" s="6"/>
      <c r="R4923" s="6"/>
      <c r="T4923" s="6"/>
      <c r="U4923" s="6"/>
      <c r="V4923" s="6"/>
      <c r="W4923" s="6"/>
      <c r="X4923" s="6"/>
      <c r="Y4923" s="6"/>
      <c r="Z4923"/>
    </row>
    <row r="4924" spans="1:26">
      <c r="A4924" s="1"/>
      <c r="P4924" s="6"/>
      <c r="Q4924" s="6"/>
      <c r="R4924" s="6"/>
      <c r="T4924" s="6"/>
      <c r="U4924" s="6"/>
      <c r="V4924" s="6"/>
      <c r="W4924" s="6"/>
      <c r="X4924" s="6"/>
      <c r="Y4924" s="6"/>
      <c r="Z4924"/>
    </row>
    <row r="4925" spans="1:26">
      <c r="A4925" s="1"/>
      <c r="P4925" s="6"/>
      <c r="Q4925" s="6"/>
      <c r="R4925" s="6"/>
      <c r="T4925" s="6"/>
      <c r="U4925" s="6"/>
      <c r="V4925" s="6"/>
      <c r="W4925" s="6"/>
      <c r="X4925" s="6"/>
      <c r="Y4925" s="6"/>
      <c r="Z4925"/>
    </row>
    <row r="4926" spans="1:26">
      <c r="A4926" s="1"/>
      <c r="P4926" s="6"/>
      <c r="Q4926" s="6"/>
      <c r="R4926" s="6"/>
      <c r="T4926" s="6"/>
      <c r="U4926" s="6"/>
      <c r="V4926" s="6"/>
      <c r="W4926" s="6"/>
      <c r="X4926" s="6"/>
      <c r="Y4926" s="6"/>
      <c r="Z4926"/>
    </row>
    <row r="4927" spans="1:26">
      <c r="A4927" s="1"/>
      <c r="P4927" s="6"/>
      <c r="Q4927" s="6"/>
      <c r="R4927" s="6"/>
      <c r="T4927" s="6"/>
      <c r="U4927" s="6"/>
      <c r="V4927" s="6"/>
      <c r="W4927" s="6"/>
      <c r="X4927" s="6"/>
      <c r="Y4927" s="6"/>
      <c r="Z4927"/>
    </row>
    <row r="4928" spans="1:26">
      <c r="A4928" s="1"/>
      <c r="P4928" s="6"/>
      <c r="Q4928" s="6"/>
      <c r="R4928" s="6"/>
      <c r="T4928" s="6"/>
      <c r="U4928" s="6"/>
      <c r="V4928" s="6"/>
      <c r="W4928" s="6"/>
      <c r="X4928" s="6"/>
      <c r="Y4928" s="6"/>
      <c r="Z4928"/>
    </row>
    <row r="4929" spans="1:26">
      <c r="A4929" s="1"/>
      <c r="P4929" s="6"/>
      <c r="Q4929" s="6"/>
      <c r="R4929" s="6"/>
      <c r="T4929" s="6"/>
      <c r="U4929" s="6"/>
      <c r="V4929" s="6"/>
      <c r="W4929" s="6"/>
      <c r="X4929" s="6"/>
      <c r="Y4929" s="6"/>
      <c r="Z4929"/>
    </row>
    <row r="4930" spans="1:26">
      <c r="A4930" s="1"/>
      <c r="P4930" s="6"/>
      <c r="Q4930" s="6"/>
      <c r="R4930" s="6"/>
      <c r="T4930" s="6"/>
      <c r="U4930" s="6"/>
      <c r="V4930" s="6"/>
      <c r="W4930" s="6"/>
      <c r="X4930" s="6"/>
      <c r="Y4930" s="6"/>
      <c r="Z4930"/>
    </row>
    <row r="4931" spans="1:26">
      <c r="A4931" s="1"/>
      <c r="P4931" s="6"/>
      <c r="Q4931" s="6"/>
      <c r="R4931" s="6"/>
      <c r="T4931" s="6"/>
      <c r="U4931" s="6"/>
      <c r="V4931" s="6"/>
      <c r="W4931" s="6"/>
      <c r="X4931" s="6"/>
      <c r="Y4931" s="6"/>
      <c r="Z4931"/>
    </row>
    <row r="4932" spans="1:26">
      <c r="A4932" s="1"/>
      <c r="P4932" s="6"/>
      <c r="Q4932" s="6"/>
      <c r="R4932" s="6"/>
      <c r="T4932" s="6"/>
      <c r="U4932" s="6"/>
      <c r="V4932" s="6"/>
      <c r="W4932" s="6"/>
      <c r="X4932" s="6"/>
      <c r="Y4932" s="6"/>
      <c r="Z4932"/>
    </row>
    <row r="4933" spans="1:26">
      <c r="A4933" s="1"/>
      <c r="P4933" s="6"/>
      <c r="Q4933" s="6"/>
      <c r="R4933" s="6"/>
      <c r="T4933" s="6"/>
      <c r="U4933" s="6"/>
      <c r="V4933" s="6"/>
      <c r="W4933" s="6"/>
      <c r="X4933" s="6"/>
      <c r="Y4933" s="6"/>
      <c r="Z4933"/>
    </row>
    <row r="4934" spans="1:26">
      <c r="A4934" s="1"/>
      <c r="P4934" s="6"/>
      <c r="Q4934" s="6"/>
      <c r="R4934" s="6"/>
      <c r="T4934" s="6"/>
      <c r="U4934" s="6"/>
      <c r="V4934" s="6"/>
      <c r="W4934" s="6"/>
      <c r="X4934" s="6"/>
      <c r="Y4934" s="6"/>
      <c r="Z4934"/>
    </row>
    <row r="4935" spans="1:26">
      <c r="A4935" s="1"/>
      <c r="P4935" s="6"/>
      <c r="Q4935" s="6"/>
      <c r="R4935" s="6"/>
      <c r="T4935" s="6"/>
      <c r="U4935" s="6"/>
      <c r="V4935" s="6"/>
      <c r="W4935" s="6"/>
      <c r="X4935" s="6"/>
      <c r="Y4935" s="6"/>
      <c r="Z4935"/>
    </row>
    <row r="4936" spans="1:26">
      <c r="A4936" s="1"/>
      <c r="P4936" s="6"/>
      <c r="Q4936" s="6"/>
      <c r="R4936" s="6"/>
      <c r="T4936" s="6"/>
      <c r="U4936" s="6"/>
      <c r="V4936" s="6"/>
      <c r="W4936" s="6"/>
      <c r="X4936" s="6"/>
      <c r="Y4936" s="6"/>
      <c r="Z4936"/>
    </row>
    <row r="4937" spans="1:26">
      <c r="A4937" s="1"/>
      <c r="P4937" s="6"/>
      <c r="Q4937" s="6"/>
      <c r="R4937" s="6"/>
      <c r="T4937" s="6"/>
      <c r="U4937" s="6"/>
      <c r="V4937" s="6"/>
      <c r="W4937" s="6"/>
      <c r="X4937" s="6"/>
      <c r="Y4937" s="6"/>
      <c r="Z4937"/>
    </row>
    <row r="4938" spans="1:26">
      <c r="A4938" s="1"/>
      <c r="P4938" s="6"/>
      <c r="Q4938" s="6"/>
      <c r="R4938" s="6"/>
      <c r="T4938" s="6"/>
      <c r="U4938" s="6"/>
      <c r="V4938" s="6"/>
      <c r="W4938" s="6"/>
      <c r="X4938" s="6"/>
      <c r="Y4938" s="6"/>
      <c r="Z4938"/>
    </row>
    <row r="4939" spans="1:26">
      <c r="A4939" s="1"/>
      <c r="P4939" s="6"/>
      <c r="Q4939" s="6"/>
      <c r="R4939" s="6"/>
      <c r="T4939" s="6"/>
      <c r="U4939" s="6"/>
      <c r="V4939" s="6"/>
      <c r="W4939" s="6"/>
      <c r="X4939" s="6"/>
      <c r="Y4939" s="6"/>
      <c r="Z4939"/>
    </row>
    <row r="4940" spans="1:26">
      <c r="A4940" s="1"/>
      <c r="P4940" s="6"/>
      <c r="Q4940" s="6"/>
      <c r="R4940" s="6"/>
      <c r="T4940" s="6"/>
      <c r="U4940" s="6"/>
      <c r="V4940" s="6"/>
      <c r="W4940" s="6"/>
      <c r="X4940" s="6"/>
      <c r="Y4940" s="6"/>
      <c r="Z4940"/>
    </row>
    <row r="4941" spans="1:26">
      <c r="A4941" s="1"/>
      <c r="P4941" s="6"/>
      <c r="Q4941" s="6"/>
      <c r="R4941" s="6"/>
      <c r="T4941" s="6"/>
      <c r="U4941" s="6"/>
      <c r="V4941" s="6"/>
      <c r="W4941" s="6"/>
      <c r="X4941" s="6"/>
      <c r="Y4941" s="6"/>
      <c r="Z4941"/>
    </row>
    <row r="4942" spans="1:26">
      <c r="A4942" s="1"/>
      <c r="P4942" s="6"/>
      <c r="Q4942" s="6"/>
      <c r="R4942" s="6"/>
      <c r="T4942" s="6"/>
      <c r="U4942" s="6"/>
      <c r="V4942" s="6"/>
      <c r="W4942" s="6"/>
      <c r="X4942" s="6"/>
      <c r="Y4942" s="6"/>
      <c r="Z4942"/>
    </row>
    <row r="4943" spans="1:26">
      <c r="A4943" s="1"/>
      <c r="P4943" s="6"/>
      <c r="Q4943" s="6"/>
      <c r="R4943" s="6"/>
      <c r="T4943" s="6"/>
      <c r="U4943" s="6"/>
      <c r="V4943" s="6"/>
      <c r="W4943" s="6"/>
      <c r="X4943" s="6"/>
      <c r="Y4943" s="6"/>
      <c r="Z4943"/>
    </row>
    <row r="4944" spans="1:26">
      <c r="A4944" s="1"/>
      <c r="P4944" s="6"/>
      <c r="Q4944" s="6"/>
      <c r="R4944" s="6"/>
      <c r="T4944" s="6"/>
      <c r="U4944" s="6"/>
      <c r="V4944" s="6"/>
      <c r="W4944" s="6"/>
      <c r="X4944" s="6"/>
      <c r="Y4944" s="6"/>
      <c r="Z4944"/>
    </row>
    <row r="4945" spans="1:26">
      <c r="A4945" s="1"/>
      <c r="P4945" s="6"/>
      <c r="Q4945" s="6"/>
      <c r="R4945" s="6"/>
      <c r="T4945" s="6"/>
      <c r="U4945" s="6"/>
      <c r="V4945" s="6"/>
      <c r="W4945" s="6"/>
      <c r="X4945" s="6"/>
      <c r="Y4945" s="6"/>
      <c r="Z4945"/>
    </row>
    <row r="4946" spans="1:26">
      <c r="A4946" s="1"/>
      <c r="P4946" s="6"/>
      <c r="Q4946" s="6"/>
      <c r="R4946" s="6"/>
      <c r="T4946" s="6"/>
      <c r="U4946" s="6"/>
      <c r="V4946" s="6"/>
      <c r="W4946" s="6"/>
      <c r="X4946" s="6"/>
      <c r="Y4946" s="6"/>
      <c r="Z4946"/>
    </row>
    <row r="4947" spans="1:26">
      <c r="A4947" s="1"/>
      <c r="P4947" s="6"/>
      <c r="Q4947" s="6"/>
      <c r="R4947" s="6"/>
      <c r="T4947" s="6"/>
      <c r="U4947" s="6"/>
      <c r="V4947" s="6"/>
      <c r="W4947" s="6"/>
      <c r="X4947" s="6"/>
      <c r="Y4947" s="6"/>
      <c r="Z4947"/>
    </row>
    <row r="4948" spans="1:26">
      <c r="A4948" s="1"/>
      <c r="P4948" s="6"/>
      <c r="Q4948" s="6"/>
      <c r="R4948" s="6"/>
      <c r="T4948" s="6"/>
      <c r="U4948" s="6"/>
      <c r="V4948" s="6"/>
      <c r="W4948" s="6"/>
      <c r="X4948" s="6"/>
      <c r="Y4948" s="6"/>
      <c r="Z4948"/>
    </row>
    <row r="4949" spans="1:26">
      <c r="A4949" s="1"/>
      <c r="P4949" s="6"/>
      <c r="Q4949" s="6"/>
      <c r="R4949" s="6"/>
      <c r="T4949" s="6"/>
      <c r="U4949" s="6"/>
      <c r="V4949" s="6"/>
      <c r="W4949" s="6"/>
      <c r="X4949" s="6"/>
      <c r="Y4949" s="6"/>
      <c r="Z4949"/>
    </row>
    <row r="4950" spans="1:26">
      <c r="A4950" s="1"/>
      <c r="P4950" s="6"/>
      <c r="Q4950" s="6"/>
      <c r="R4950" s="6"/>
      <c r="T4950" s="6"/>
      <c r="U4950" s="6"/>
      <c r="V4950" s="6"/>
      <c r="W4950" s="6"/>
      <c r="X4950" s="6"/>
      <c r="Y4950" s="6"/>
      <c r="Z4950"/>
    </row>
    <row r="4951" spans="1:26">
      <c r="A4951" s="1"/>
      <c r="P4951" s="6"/>
      <c r="Q4951" s="6"/>
      <c r="R4951" s="6"/>
      <c r="T4951" s="6"/>
      <c r="U4951" s="6"/>
      <c r="V4951" s="6"/>
      <c r="W4951" s="6"/>
      <c r="X4951" s="6"/>
      <c r="Y4951" s="6"/>
      <c r="Z4951"/>
    </row>
    <row r="4952" spans="1:26">
      <c r="A4952" s="1"/>
      <c r="P4952" s="6"/>
      <c r="Q4952" s="6"/>
      <c r="R4952" s="6"/>
      <c r="T4952" s="6"/>
      <c r="U4952" s="6"/>
      <c r="V4952" s="6"/>
      <c r="W4952" s="6"/>
      <c r="X4952" s="6"/>
      <c r="Y4952" s="6"/>
      <c r="Z4952"/>
    </row>
    <row r="4953" spans="1:26">
      <c r="A4953" s="1"/>
      <c r="P4953" s="6"/>
      <c r="Q4953" s="6"/>
      <c r="R4953" s="6"/>
      <c r="T4953" s="6"/>
      <c r="U4953" s="6"/>
      <c r="V4953" s="6"/>
      <c r="W4953" s="6"/>
      <c r="X4953" s="6"/>
      <c r="Y4953" s="6"/>
      <c r="Z4953"/>
    </row>
    <row r="4954" spans="1:26">
      <c r="A4954" s="1"/>
      <c r="P4954" s="6"/>
      <c r="Q4954" s="6"/>
      <c r="R4954" s="6"/>
      <c r="T4954" s="6"/>
      <c r="U4954" s="6"/>
      <c r="V4954" s="6"/>
      <c r="W4954" s="6"/>
      <c r="X4954" s="6"/>
      <c r="Y4954" s="6"/>
      <c r="Z4954"/>
    </row>
    <row r="4955" spans="1:26">
      <c r="A4955" s="1"/>
      <c r="P4955" s="6"/>
      <c r="Q4955" s="6"/>
      <c r="R4955" s="6"/>
      <c r="T4955" s="6"/>
      <c r="U4955" s="6"/>
      <c r="V4955" s="6"/>
      <c r="W4955" s="6"/>
      <c r="X4955" s="6"/>
      <c r="Y4955" s="6"/>
      <c r="Z4955"/>
    </row>
    <row r="4956" spans="1:26">
      <c r="A4956" s="1"/>
      <c r="P4956" s="6"/>
      <c r="Q4956" s="6"/>
      <c r="R4956" s="6"/>
      <c r="T4956" s="6"/>
      <c r="U4956" s="6"/>
      <c r="V4956" s="6"/>
      <c r="W4956" s="6"/>
      <c r="X4956" s="6"/>
      <c r="Y4956" s="6"/>
      <c r="Z4956"/>
    </row>
    <row r="4957" spans="1:26">
      <c r="A4957" s="1"/>
      <c r="P4957" s="6"/>
      <c r="Q4957" s="6"/>
      <c r="R4957" s="6"/>
      <c r="T4957" s="6"/>
      <c r="U4957" s="6"/>
      <c r="V4957" s="6"/>
      <c r="W4957" s="6"/>
      <c r="X4957" s="6"/>
      <c r="Y4957" s="6"/>
      <c r="Z4957"/>
    </row>
    <row r="4958" spans="1:26">
      <c r="A4958" s="1"/>
      <c r="P4958" s="6"/>
      <c r="Q4958" s="6"/>
      <c r="R4958" s="6"/>
      <c r="T4958" s="6"/>
      <c r="U4958" s="6"/>
      <c r="V4958" s="6"/>
      <c r="W4958" s="6"/>
      <c r="X4958" s="6"/>
      <c r="Y4958" s="6"/>
      <c r="Z4958"/>
    </row>
    <row r="4959" spans="1:26">
      <c r="A4959" s="1"/>
      <c r="P4959" s="6"/>
      <c r="Q4959" s="6"/>
      <c r="R4959" s="6"/>
      <c r="T4959" s="6"/>
      <c r="U4959" s="6"/>
      <c r="V4959" s="6"/>
      <c r="W4959" s="6"/>
      <c r="X4959" s="6"/>
      <c r="Y4959" s="6"/>
      <c r="Z4959"/>
    </row>
    <row r="4960" spans="1:26">
      <c r="A4960" s="1"/>
      <c r="P4960" s="6"/>
      <c r="Q4960" s="6"/>
      <c r="R4960" s="6"/>
      <c r="T4960" s="6"/>
      <c r="U4960" s="6"/>
      <c r="V4960" s="6"/>
      <c r="W4960" s="6"/>
      <c r="X4960" s="6"/>
      <c r="Y4960" s="6"/>
      <c r="Z4960"/>
    </row>
    <row r="4961" spans="1:26">
      <c r="A4961" s="1"/>
      <c r="P4961" s="6"/>
      <c r="Q4961" s="6"/>
      <c r="R4961" s="6"/>
      <c r="T4961" s="6"/>
      <c r="U4961" s="6"/>
      <c r="V4961" s="6"/>
      <c r="W4961" s="6"/>
      <c r="X4961" s="6"/>
      <c r="Y4961" s="6"/>
      <c r="Z4961"/>
    </row>
    <row r="4962" spans="1:26">
      <c r="A4962" s="1"/>
      <c r="P4962" s="6"/>
      <c r="Q4962" s="6"/>
      <c r="R4962" s="6"/>
      <c r="T4962" s="6"/>
      <c r="U4962" s="6"/>
      <c r="V4962" s="6"/>
      <c r="W4962" s="6"/>
      <c r="X4962" s="6"/>
      <c r="Y4962" s="6"/>
      <c r="Z4962"/>
    </row>
    <row r="4963" spans="1:26">
      <c r="A4963" s="1"/>
      <c r="P4963" s="6"/>
      <c r="Q4963" s="6"/>
      <c r="R4963" s="6"/>
      <c r="T4963" s="6"/>
      <c r="U4963" s="6"/>
      <c r="V4963" s="6"/>
      <c r="W4963" s="6"/>
      <c r="X4963" s="6"/>
      <c r="Y4963" s="6"/>
      <c r="Z4963"/>
    </row>
    <row r="4964" spans="1:26">
      <c r="A4964" s="1"/>
      <c r="P4964" s="6"/>
      <c r="Q4964" s="6"/>
      <c r="R4964" s="6"/>
      <c r="T4964" s="6"/>
      <c r="U4964" s="6"/>
      <c r="V4964" s="6"/>
      <c r="W4964" s="6"/>
      <c r="X4964" s="6"/>
      <c r="Y4964" s="6"/>
      <c r="Z4964"/>
    </row>
    <row r="4965" spans="1:26">
      <c r="A4965" s="1"/>
      <c r="P4965" s="6"/>
      <c r="Q4965" s="6"/>
      <c r="R4965" s="6"/>
      <c r="T4965" s="6"/>
      <c r="U4965" s="6"/>
      <c r="V4965" s="6"/>
      <c r="W4965" s="6"/>
      <c r="X4965" s="6"/>
      <c r="Y4965" s="6"/>
      <c r="Z4965"/>
    </row>
    <row r="4966" spans="1:26">
      <c r="A4966" s="1"/>
      <c r="P4966" s="6"/>
      <c r="Q4966" s="6"/>
      <c r="R4966" s="6"/>
      <c r="T4966" s="6"/>
      <c r="U4966" s="6"/>
      <c r="V4966" s="6"/>
      <c r="W4966" s="6"/>
      <c r="X4966" s="6"/>
      <c r="Y4966" s="6"/>
      <c r="Z4966"/>
    </row>
    <row r="4967" spans="1:26">
      <c r="A4967" s="1"/>
      <c r="P4967" s="6"/>
      <c r="Q4967" s="6"/>
      <c r="R4967" s="6"/>
      <c r="T4967" s="6"/>
      <c r="U4967" s="6"/>
      <c r="V4967" s="6"/>
      <c r="W4967" s="6"/>
      <c r="X4967" s="6"/>
      <c r="Y4967" s="6"/>
      <c r="Z4967"/>
    </row>
    <row r="4968" spans="1:26">
      <c r="A4968" s="1"/>
      <c r="P4968" s="6"/>
      <c r="Q4968" s="6"/>
      <c r="R4968" s="6"/>
      <c r="T4968" s="6"/>
      <c r="U4968" s="6"/>
      <c r="V4968" s="6"/>
      <c r="W4968" s="6"/>
      <c r="X4968" s="6"/>
      <c r="Y4968" s="6"/>
      <c r="Z4968"/>
    </row>
    <row r="4969" spans="1:26">
      <c r="A4969" s="1"/>
      <c r="P4969" s="6"/>
      <c r="Q4969" s="6"/>
      <c r="R4969" s="6"/>
      <c r="T4969" s="6"/>
      <c r="U4969" s="6"/>
      <c r="V4969" s="6"/>
      <c r="W4969" s="6"/>
      <c r="X4969" s="6"/>
      <c r="Y4969" s="6"/>
      <c r="Z4969"/>
    </row>
    <row r="4970" spans="1:26">
      <c r="A4970" s="1"/>
      <c r="P4970" s="6"/>
      <c r="Q4970" s="6"/>
      <c r="R4970" s="6"/>
      <c r="T4970" s="6"/>
      <c r="U4970" s="6"/>
      <c r="V4970" s="6"/>
      <c r="W4970" s="6"/>
      <c r="X4970" s="6"/>
      <c r="Y4970" s="6"/>
      <c r="Z4970"/>
    </row>
    <row r="4971" spans="1:26">
      <c r="A4971" s="1"/>
      <c r="P4971" s="6"/>
      <c r="Q4971" s="6"/>
      <c r="R4971" s="6"/>
      <c r="T4971" s="6"/>
      <c r="U4971" s="6"/>
      <c r="V4971" s="6"/>
      <c r="W4971" s="6"/>
      <c r="X4971" s="6"/>
      <c r="Y4971" s="6"/>
      <c r="Z4971"/>
    </row>
    <row r="4972" spans="1:26">
      <c r="A4972" s="1"/>
      <c r="P4972" s="6"/>
      <c r="Q4972" s="6"/>
      <c r="R4972" s="6"/>
      <c r="T4972" s="6"/>
      <c r="U4972" s="6"/>
      <c r="V4972" s="6"/>
      <c r="W4972" s="6"/>
      <c r="X4972" s="6"/>
      <c r="Y4972" s="6"/>
      <c r="Z4972"/>
    </row>
    <row r="4973" spans="1:26">
      <c r="A4973" s="1"/>
      <c r="P4973" s="6"/>
      <c r="Q4973" s="6"/>
      <c r="R4973" s="6"/>
      <c r="T4973" s="6"/>
      <c r="U4973" s="6"/>
      <c r="V4973" s="6"/>
      <c r="W4973" s="6"/>
      <c r="X4973" s="6"/>
      <c r="Y4973" s="6"/>
      <c r="Z4973"/>
    </row>
    <row r="4974" spans="1:26">
      <c r="A4974" s="1"/>
      <c r="P4974" s="6"/>
      <c r="Q4974" s="6"/>
      <c r="R4974" s="6"/>
      <c r="T4974" s="6"/>
      <c r="U4974" s="6"/>
      <c r="V4974" s="6"/>
      <c r="W4974" s="6"/>
      <c r="X4974" s="6"/>
      <c r="Y4974" s="6"/>
      <c r="Z4974"/>
    </row>
    <row r="4975" spans="1:26">
      <c r="A4975" s="1"/>
      <c r="P4975" s="6"/>
      <c r="Q4975" s="6"/>
      <c r="R4975" s="6"/>
      <c r="T4975" s="6"/>
      <c r="U4975" s="6"/>
      <c r="V4975" s="6"/>
      <c r="W4975" s="6"/>
      <c r="X4975" s="6"/>
      <c r="Y4975" s="6"/>
      <c r="Z4975"/>
    </row>
    <row r="4976" spans="1:26">
      <c r="A4976" s="1"/>
      <c r="P4976" s="6"/>
      <c r="Q4976" s="6"/>
      <c r="R4976" s="6"/>
      <c r="T4976" s="6"/>
      <c r="U4976" s="6"/>
      <c r="V4976" s="6"/>
      <c r="W4976" s="6"/>
      <c r="X4976" s="6"/>
      <c r="Y4976" s="6"/>
      <c r="Z4976"/>
    </row>
    <row r="4977" spans="1:26">
      <c r="A4977" s="1"/>
      <c r="P4977" s="6"/>
      <c r="Q4977" s="6"/>
      <c r="R4977" s="6"/>
      <c r="T4977" s="6"/>
      <c r="U4977" s="6"/>
      <c r="V4977" s="6"/>
      <c r="W4977" s="6"/>
      <c r="X4977" s="6"/>
      <c r="Y4977" s="6"/>
      <c r="Z4977"/>
    </row>
    <row r="4978" spans="1:26">
      <c r="A4978" s="1"/>
      <c r="P4978" s="6"/>
      <c r="Q4978" s="6"/>
      <c r="R4978" s="6"/>
      <c r="T4978" s="6"/>
      <c r="U4978" s="6"/>
      <c r="V4978" s="6"/>
      <c r="W4978" s="6"/>
      <c r="X4978" s="6"/>
      <c r="Y4978" s="6"/>
      <c r="Z4978"/>
    </row>
    <row r="4979" spans="1:26">
      <c r="A4979" s="1"/>
      <c r="P4979" s="6"/>
      <c r="Q4979" s="6"/>
      <c r="R4979" s="6"/>
      <c r="T4979" s="6"/>
      <c r="U4979" s="6"/>
      <c r="V4979" s="6"/>
      <c r="W4979" s="6"/>
      <c r="X4979" s="6"/>
      <c r="Y4979" s="6"/>
      <c r="Z4979"/>
    </row>
    <row r="4980" spans="1:26">
      <c r="A4980" s="1"/>
      <c r="P4980" s="6"/>
      <c r="Q4980" s="6"/>
      <c r="R4980" s="6"/>
      <c r="T4980" s="6"/>
      <c r="U4980" s="6"/>
      <c r="V4980" s="6"/>
      <c r="W4980" s="6"/>
      <c r="X4980" s="6"/>
      <c r="Y4980" s="6"/>
      <c r="Z4980"/>
    </row>
    <row r="4981" spans="1:26">
      <c r="A4981" s="1"/>
      <c r="P4981" s="6"/>
      <c r="Q4981" s="6"/>
      <c r="R4981" s="6"/>
      <c r="T4981" s="6"/>
      <c r="U4981" s="6"/>
      <c r="V4981" s="6"/>
      <c r="W4981" s="6"/>
      <c r="X4981" s="6"/>
      <c r="Y4981" s="6"/>
      <c r="Z4981"/>
    </row>
    <row r="4982" spans="1:26">
      <c r="A4982" s="1"/>
      <c r="P4982" s="6"/>
      <c r="Q4982" s="6"/>
      <c r="R4982" s="6"/>
      <c r="T4982" s="6"/>
      <c r="U4982" s="6"/>
      <c r="V4982" s="6"/>
      <c r="W4982" s="6"/>
      <c r="X4982" s="6"/>
      <c r="Y4982" s="6"/>
      <c r="Z4982"/>
    </row>
    <row r="4983" spans="1:26">
      <c r="A4983" s="1"/>
      <c r="P4983" s="6"/>
      <c r="Q4983" s="6"/>
      <c r="R4983" s="6"/>
      <c r="T4983" s="6"/>
      <c r="U4983" s="6"/>
      <c r="V4983" s="6"/>
      <c r="W4983" s="6"/>
      <c r="X4983" s="6"/>
      <c r="Y4983" s="6"/>
      <c r="Z4983"/>
    </row>
    <row r="4984" spans="1:26">
      <c r="A4984" s="1"/>
      <c r="P4984" s="6"/>
      <c r="Q4984" s="6"/>
      <c r="R4984" s="6"/>
      <c r="T4984" s="6"/>
      <c r="U4984" s="6"/>
      <c r="V4984" s="6"/>
      <c r="W4984" s="6"/>
      <c r="X4984" s="6"/>
      <c r="Y4984" s="6"/>
      <c r="Z4984"/>
    </row>
    <row r="4985" spans="1:26">
      <c r="A4985" s="1"/>
      <c r="P4985" s="6"/>
      <c r="Q4985" s="6"/>
      <c r="R4985" s="6"/>
      <c r="T4985" s="6"/>
      <c r="U4985" s="6"/>
      <c r="V4985" s="6"/>
      <c r="W4985" s="6"/>
      <c r="X4985" s="6"/>
      <c r="Y4985" s="6"/>
      <c r="Z4985"/>
    </row>
    <row r="4986" spans="1:26">
      <c r="A4986" s="1"/>
      <c r="P4986" s="6"/>
      <c r="Q4986" s="6"/>
      <c r="R4986" s="6"/>
      <c r="T4986" s="6"/>
      <c r="U4986" s="6"/>
      <c r="V4986" s="6"/>
      <c r="W4986" s="6"/>
      <c r="X4986" s="6"/>
      <c r="Y4986" s="6"/>
      <c r="Z4986"/>
    </row>
    <row r="4987" spans="1:26">
      <c r="A4987" s="1"/>
      <c r="P4987" s="6"/>
      <c r="Q4987" s="6"/>
      <c r="R4987" s="6"/>
      <c r="T4987" s="6"/>
      <c r="U4987" s="6"/>
      <c r="V4987" s="6"/>
      <c r="W4987" s="6"/>
      <c r="X4987" s="6"/>
      <c r="Y4987" s="6"/>
      <c r="Z4987"/>
    </row>
    <row r="4988" spans="1:26">
      <c r="A4988" s="1"/>
      <c r="P4988" s="6"/>
      <c r="Q4988" s="6"/>
      <c r="R4988" s="6"/>
      <c r="T4988" s="6"/>
      <c r="U4988" s="6"/>
      <c r="V4988" s="6"/>
      <c r="W4988" s="6"/>
      <c r="X4988" s="6"/>
      <c r="Y4988" s="6"/>
      <c r="Z4988"/>
    </row>
    <row r="4989" spans="1:26">
      <c r="A4989" s="1"/>
      <c r="P4989" s="6"/>
      <c r="Q4989" s="6"/>
      <c r="R4989" s="6"/>
      <c r="T4989" s="6"/>
      <c r="U4989" s="6"/>
      <c r="V4989" s="6"/>
      <c r="W4989" s="6"/>
      <c r="X4989" s="6"/>
      <c r="Y4989" s="6"/>
      <c r="Z4989"/>
    </row>
    <row r="4990" spans="1:26">
      <c r="A4990" s="1"/>
      <c r="P4990" s="6"/>
      <c r="Q4990" s="6"/>
      <c r="R4990" s="6"/>
      <c r="T4990" s="6"/>
      <c r="U4990" s="6"/>
      <c r="V4990" s="6"/>
      <c r="W4990" s="6"/>
      <c r="X4990" s="6"/>
      <c r="Y4990" s="6"/>
      <c r="Z4990"/>
    </row>
    <row r="4991" spans="1:26">
      <c r="A4991" s="1"/>
      <c r="P4991" s="6"/>
      <c r="Q4991" s="6"/>
      <c r="R4991" s="6"/>
      <c r="T4991" s="6"/>
      <c r="U4991" s="6"/>
      <c r="V4991" s="6"/>
      <c r="W4991" s="6"/>
      <c r="X4991" s="6"/>
      <c r="Y4991" s="6"/>
      <c r="Z4991"/>
    </row>
    <row r="4992" spans="1:26">
      <c r="A4992" s="1"/>
      <c r="P4992" s="6"/>
      <c r="Q4992" s="6"/>
      <c r="R4992" s="6"/>
      <c r="T4992" s="6"/>
      <c r="U4992" s="6"/>
      <c r="V4992" s="6"/>
      <c r="W4992" s="6"/>
      <c r="X4992" s="6"/>
      <c r="Y4992" s="6"/>
      <c r="Z4992"/>
    </row>
    <row r="4993" spans="1:26">
      <c r="A4993" s="1"/>
      <c r="P4993" s="6"/>
      <c r="Q4993" s="6"/>
      <c r="R4993" s="6"/>
      <c r="T4993" s="6"/>
      <c r="U4993" s="6"/>
      <c r="V4993" s="6"/>
      <c r="W4993" s="6"/>
      <c r="X4993" s="6"/>
      <c r="Y4993" s="6"/>
      <c r="Z4993"/>
    </row>
    <row r="4994" spans="1:26">
      <c r="A4994" s="1"/>
      <c r="P4994" s="6"/>
      <c r="Q4994" s="6"/>
      <c r="R4994" s="6"/>
      <c r="T4994" s="6"/>
      <c r="U4994" s="6"/>
      <c r="V4994" s="6"/>
      <c r="W4994" s="6"/>
      <c r="X4994" s="6"/>
      <c r="Y4994" s="6"/>
      <c r="Z4994"/>
    </row>
    <row r="4995" spans="1:26">
      <c r="A4995" s="1"/>
      <c r="P4995" s="6"/>
      <c r="Q4995" s="6"/>
      <c r="R4995" s="6"/>
      <c r="T4995" s="6"/>
      <c r="U4995" s="6"/>
      <c r="V4995" s="6"/>
      <c r="W4995" s="6"/>
      <c r="X4995" s="6"/>
      <c r="Y4995" s="6"/>
      <c r="Z4995"/>
    </row>
    <row r="4996" spans="1:26">
      <c r="A4996" s="1"/>
      <c r="P4996" s="6"/>
      <c r="Q4996" s="6"/>
      <c r="R4996" s="6"/>
      <c r="T4996" s="6"/>
      <c r="U4996" s="6"/>
      <c r="V4996" s="6"/>
      <c r="W4996" s="6"/>
      <c r="X4996" s="6"/>
      <c r="Y4996" s="6"/>
      <c r="Z4996"/>
    </row>
    <row r="4997" spans="1:26">
      <c r="A4997" s="1"/>
      <c r="P4997" s="6"/>
      <c r="Q4997" s="6"/>
      <c r="R4997" s="6"/>
      <c r="T4997" s="6"/>
      <c r="U4997" s="6"/>
      <c r="V4997" s="6"/>
      <c r="W4997" s="6"/>
      <c r="X4997" s="6"/>
      <c r="Y4997" s="6"/>
      <c r="Z4997"/>
    </row>
    <row r="4998" spans="1:26">
      <c r="A4998" s="1"/>
      <c r="P4998" s="6"/>
      <c r="Q4998" s="6"/>
      <c r="R4998" s="6"/>
      <c r="T4998" s="6"/>
      <c r="U4998" s="6"/>
      <c r="V4998" s="6"/>
      <c r="W4998" s="6"/>
      <c r="X4998" s="6"/>
      <c r="Y4998" s="6"/>
      <c r="Z4998"/>
    </row>
    <row r="4999" spans="1:26">
      <c r="A4999" s="1"/>
      <c r="P4999" s="6"/>
      <c r="Q4999" s="6"/>
      <c r="R4999" s="6"/>
      <c r="T4999" s="6"/>
      <c r="U4999" s="6"/>
      <c r="V4999" s="6"/>
      <c r="W4999" s="6"/>
      <c r="X4999" s="6"/>
      <c r="Y4999" s="6"/>
      <c r="Z4999"/>
    </row>
    <row r="5000" spans="1:26">
      <c r="A5000" s="1"/>
      <c r="P5000" s="6"/>
      <c r="Q5000" s="6"/>
      <c r="R5000" s="6"/>
      <c r="T5000" s="6"/>
      <c r="U5000" s="6"/>
      <c r="V5000" s="6"/>
      <c r="W5000" s="6"/>
      <c r="X5000" s="6"/>
      <c r="Y5000" s="6"/>
      <c r="Z5000"/>
    </row>
    <row r="5001" spans="1:26">
      <c r="A5001" s="1"/>
      <c r="P5001" s="6"/>
      <c r="Q5001" s="6"/>
      <c r="R5001" s="6"/>
      <c r="T5001" s="6"/>
      <c r="U5001" s="6"/>
      <c r="V5001" s="6"/>
      <c r="W5001" s="6"/>
      <c r="X5001" s="6"/>
      <c r="Y5001" s="6"/>
      <c r="Z5001"/>
    </row>
    <row r="5002" spans="1:26">
      <c r="A5002" s="1"/>
      <c r="P5002" s="6"/>
      <c r="Q5002" s="6"/>
      <c r="R5002" s="6"/>
      <c r="T5002" s="6"/>
      <c r="U5002" s="6"/>
      <c r="V5002" s="6"/>
      <c r="W5002" s="6"/>
      <c r="X5002" s="6"/>
      <c r="Y5002" s="6"/>
      <c r="Z5002"/>
    </row>
    <row r="5003" spans="1:26">
      <c r="A5003" s="1"/>
      <c r="P5003" s="6"/>
      <c r="Q5003" s="6"/>
      <c r="R5003" s="6"/>
      <c r="T5003" s="6"/>
      <c r="U5003" s="6"/>
      <c r="V5003" s="6"/>
      <c r="W5003" s="6"/>
      <c r="X5003" s="6"/>
      <c r="Y5003" s="6"/>
      <c r="Z5003"/>
    </row>
    <row r="5004" spans="1:26">
      <c r="A5004" s="1"/>
      <c r="P5004" s="6"/>
      <c r="Q5004" s="6"/>
      <c r="R5004" s="6"/>
      <c r="T5004" s="6"/>
      <c r="U5004" s="6"/>
      <c r="V5004" s="6"/>
      <c r="W5004" s="6"/>
      <c r="X5004" s="6"/>
      <c r="Y5004" s="6"/>
      <c r="Z5004"/>
    </row>
    <row r="5005" spans="1:26">
      <c r="A5005" s="1"/>
      <c r="P5005" s="6"/>
      <c r="Q5005" s="6"/>
      <c r="R5005" s="6"/>
      <c r="T5005" s="6"/>
      <c r="U5005" s="6"/>
      <c r="V5005" s="6"/>
      <c r="W5005" s="6"/>
      <c r="X5005" s="6"/>
      <c r="Y5005" s="6"/>
      <c r="Z5005"/>
    </row>
    <row r="5006" spans="1:26">
      <c r="A5006" s="1"/>
      <c r="P5006" s="6"/>
      <c r="Q5006" s="6"/>
      <c r="R5006" s="6"/>
      <c r="T5006" s="6"/>
      <c r="U5006" s="6"/>
      <c r="V5006" s="6"/>
      <c r="W5006" s="6"/>
      <c r="X5006" s="6"/>
      <c r="Y5006" s="6"/>
      <c r="Z5006"/>
    </row>
    <row r="5007" spans="1:26">
      <c r="A5007" s="1"/>
      <c r="P5007" s="6"/>
      <c r="Q5007" s="6"/>
      <c r="R5007" s="6"/>
      <c r="T5007" s="6"/>
      <c r="U5007" s="6"/>
      <c r="V5007" s="6"/>
      <c r="W5007" s="6"/>
      <c r="X5007" s="6"/>
      <c r="Y5007" s="6"/>
      <c r="Z5007"/>
    </row>
    <row r="5008" spans="1:26">
      <c r="A5008" s="1"/>
      <c r="P5008" s="6"/>
      <c r="Q5008" s="6"/>
      <c r="R5008" s="6"/>
      <c r="T5008" s="6"/>
      <c r="U5008" s="6"/>
      <c r="V5008" s="6"/>
      <c r="W5008" s="6"/>
      <c r="X5008" s="6"/>
      <c r="Y5008" s="6"/>
      <c r="Z5008"/>
    </row>
    <row r="5009" spans="1:26">
      <c r="A5009" s="1"/>
      <c r="P5009" s="6"/>
      <c r="Q5009" s="6"/>
      <c r="R5009" s="6"/>
      <c r="T5009" s="6"/>
      <c r="U5009" s="6"/>
      <c r="V5009" s="6"/>
      <c r="W5009" s="6"/>
      <c r="X5009" s="6"/>
      <c r="Y5009" s="6"/>
      <c r="Z5009"/>
    </row>
    <row r="5010" spans="1:26">
      <c r="A5010" s="1"/>
      <c r="P5010" s="6"/>
      <c r="Q5010" s="6"/>
      <c r="R5010" s="6"/>
      <c r="T5010" s="6"/>
      <c r="U5010" s="6"/>
      <c r="V5010" s="6"/>
      <c r="W5010" s="6"/>
      <c r="X5010" s="6"/>
      <c r="Y5010" s="6"/>
      <c r="Z5010"/>
    </row>
    <row r="5011" spans="1:26">
      <c r="A5011" s="1"/>
      <c r="P5011" s="6"/>
      <c r="Q5011" s="6"/>
      <c r="R5011" s="6"/>
      <c r="T5011" s="6"/>
      <c r="U5011" s="6"/>
      <c r="V5011" s="6"/>
      <c r="W5011" s="6"/>
      <c r="X5011" s="6"/>
      <c r="Y5011" s="6"/>
      <c r="Z5011"/>
    </row>
    <row r="5012" spans="1:26">
      <c r="A5012" s="1"/>
      <c r="P5012" s="6"/>
      <c r="Q5012" s="6"/>
      <c r="R5012" s="6"/>
      <c r="T5012" s="6"/>
      <c r="U5012" s="6"/>
      <c r="V5012" s="6"/>
      <c r="W5012" s="6"/>
      <c r="X5012" s="6"/>
      <c r="Y5012" s="6"/>
      <c r="Z5012"/>
    </row>
    <row r="5013" spans="1:26">
      <c r="A5013" s="1"/>
      <c r="P5013" s="6"/>
      <c r="Q5013" s="6"/>
      <c r="R5013" s="6"/>
      <c r="T5013" s="6"/>
      <c r="U5013" s="6"/>
      <c r="V5013" s="6"/>
      <c r="W5013" s="6"/>
      <c r="X5013" s="6"/>
      <c r="Y5013" s="6"/>
      <c r="Z5013"/>
    </row>
    <row r="5014" spans="1:26">
      <c r="A5014" s="1"/>
      <c r="P5014" s="6"/>
      <c r="Q5014" s="6"/>
      <c r="R5014" s="6"/>
      <c r="T5014" s="6"/>
      <c r="U5014" s="6"/>
      <c r="V5014" s="6"/>
      <c r="W5014" s="6"/>
      <c r="X5014" s="6"/>
      <c r="Y5014" s="6"/>
      <c r="Z5014"/>
    </row>
    <row r="5015" spans="1:26">
      <c r="A5015" s="1"/>
      <c r="P5015" s="6"/>
      <c r="Q5015" s="6"/>
      <c r="R5015" s="6"/>
      <c r="T5015" s="6"/>
      <c r="U5015" s="6"/>
      <c r="V5015" s="6"/>
      <c r="W5015" s="6"/>
      <c r="X5015" s="6"/>
      <c r="Y5015" s="6"/>
      <c r="Z5015"/>
    </row>
    <row r="5016" spans="1:26">
      <c r="A5016" s="1"/>
      <c r="P5016" s="6"/>
      <c r="Q5016" s="6"/>
      <c r="R5016" s="6"/>
      <c r="T5016" s="6"/>
      <c r="U5016" s="6"/>
      <c r="V5016" s="6"/>
      <c r="W5016" s="6"/>
      <c r="X5016" s="6"/>
      <c r="Y5016" s="6"/>
      <c r="Z5016"/>
    </row>
    <row r="5017" spans="1:26">
      <c r="A5017" s="1"/>
      <c r="P5017" s="6"/>
      <c r="Q5017" s="6"/>
      <c r="R5017" s="6"/>
      <c r="T5017" s="6"/>
      <c r="U5017" s="6"/>
      <c r="V5017" s="6"/>
      <c r="W5017" s="6"/>
      <c r="X5017" s="6"/>
      <c r="Y5017" s="6"/>
      <c r="Z5017"/>
    </row>
    <row r="5018" spans="1:26">
      <c r="A5018" s="1"/>
      <c r="P5018" s="6"/>
      <c r="Q5018" s="6"/>
      <c r="R5018" s="6"/>
      <c r="T5018" s="6"/>
      <c r="U5018" s="6"/>
      <c r="V5018" s="6"/>
      <c r="W5018" s="6"/>
      <c r="X5018" s="6"/>
      <c r="Y5018" s="6"/>
      <c r="Z5018"/>
    </row>
    <row r="5019" spans="1:26">
      <c r="A5019" s="1"/>
      <c r="P5019" s="6"/>
      <c r="Q5019" s="6"/>
      <c r="R5019" s="6"/>
      <c r="T5019" s="6"/>
      <c r="U5019" s="6"/>
      <c r="V5019" s="6"/>
      <c r="W5019" s="6"/>
      <c r="X5019" s="6"/>
      <c r="Y5019" s="6"/>
      <c r="Z5019"/>
    </row>
    <row r="5020" spans="1:26">
      <c r="A5020" s="1"/>
      <c r="P5020" s="6"/>
      <c r="Q5020" s="6"/>
      <c r="R5020" s="6"/>
      <c r="T5020" s="6"/>
      <c r="U5020" s="6"/>
      <c r="V5020" s="6"/>
      <c r="W5020" s="6"/>
      <c r="X5020" s="6"/>
      <c r="Y5020" s="6"/>
      <c r="Z5020"/>
    </row>
    <row r="5021" spans="1:26">
      <c r="A5021" s="1"/>
      <c r="P5021" s="6"/>
      <c r="Q5021" s="6"/>
      <c r="R5021" s="6"/>
      <c r="T5021" s="6"/>
      <c r="U5021" s="6"/>
      <c r="V5021" s="6"/>
      <c r="W5021" s="6"/>
      <c r="X5021" s="6"/>
      <c r="Y5021" s="6"/>
      <c r="Z5021"/>
    </row>
    <row r="5022" spans="1:26">
      <c r="A5022" s="1"/>
      <c r="P5022" s="6"/>
      <c r="Q5022" s="6"/>
      <c r="R5022" s="6"/>
      <c r="T5022" s="6"/>
      <c r="U5022" s="6"/>
      <c r="V5022" s="6"/>
      <c r="W5022" s="6"/>
      <c r="X5022" s="6"/>
      <c r="Y5022" s="6"/>
      <c r="Z5022"/>
    </row>
    <row r="5023" spans="1:26">
      <c r="A5023" s="1"/>
      <c r="P5023" s="6"/>
      <c r="Q5023" s="6"/>
      <c r="R5023" s="6"/>
      <c r="T5023" s="6"/>
      <c r="U5023" s="6"/>
      <c r="V5023" s="6"/>
      <c r="W5023" s="6"/>
      <c r="X5023" s="6"/>
      <c r="Y5023" s="6"/>
      <c r="Z5023"/>
    </row>
    <row r="5024" spans="1:26">
      <c r="A5024" s="1"/>
      <c r="P5024" s="6"/>
      <c r="Q5024" s="6"/>
      <c r="R5024" s="6"/>
      <c r="T5024" s="6"/>
      <c r="U5024" s="6"/>
      <c r="V5024" s="6"/>
      <c r="W5024" s="6"/>
      <c r="X5024" s="6"/>
      <c r="Y5024" s="6"/>
      <c r="Z5024"/>
    </row>
    <row r="5025" spans="1:26">
      <c r="A5025" s="1"/>
      <c r="P5025" s="6"/>
      <c r="Q5025" s="6"/>
      <c r="R5025" s="6"/>
      <c r="T5025" s="6"/>
      <c r="U5025" s="6"/>
      <c r="V5025" s="6"/>
      <c r="W5025" s="6"/>
      <c r="X5025" s="6"/>
      <c r="Y5025" s="6"/>
      <c r="Z5025"/>
    </row>
    <row r="5026" spans="1:26">
      <c r="A5026" s="1"/>
      <c r="P5026" s="6"/>
      <c r="Q5026" s="6"/>
      <c r="R5026" s="6"/>
      <c r="T5026" s="6"/>
      <c r="U5026" s="6"/>
      <c r="V5026" s="6"/>
      <c r="W5026" s="6"/>
      <c r="X5026" s="6"/>
      <c r="Y5026" s="6"/>
      <c r="Z5026"/>
    </row>
    <row r="5027" spans="1:26">
      <c r="A5027" s="1"/>
      <c r="P5027" s="6"/>
      <c r="Q5027" s="6"/>
      <c r="R5027" s="6"/>
      <c r="T5027" s="6"/>
      <c r="U5027" s="6"/>
      <c r="V5027" s="6"/>
      <c r="W5027" s="6"/>
      <c r="X5027" s="6"/>
      <c r="Y5027" s="6"/>
      <c r="Z5027"/>
    </row>
    <row r="5028" spans="1:26">
      <c r="A5028" s="1"/>
      <c r="P5028" s="6"/>
      <c r="Q5028" s="6"/>
      <c r="R5028" s="6"/>
      <c r="T5028" s="6"/>
      <c r="U5028" s="6"/>
      <c r="V5028" s="6"/>
      <c r="W5028" s="6"/>
      <c r="X5028" s="6"/>
      <c r="Y5028" s="6"/>
      <c r="Z5028"/>
    </row>
    <row r="5029" spans="1:26">
      <c r="A5029" s="1"/>
      <c r="P5029" s="6"/>
      <c r="Q5029" s="6"/>
      <c r="R5029" s="6"/>
      <c r="T5029" s="6"/>
      <c r="U5029" s="6"/>
      <c r="V5029" s="6"/>
      <c r="W5029" s="6"/>
      <c r="X5029" s="6"/>
      <c r="Y5029" s="6"/>
      <c r="Z5029"/>
    </row>
    <row r="5030" spans="1:26">
      <c r="A5030" s="1"/>
      <c r="P5030" s="6"/>
      <c r="Q5030" s="6"/>
      <c r="R5030" s="6"/>
      <c r="T5030" s="6"/>
      <c r="U5030" s="6"/>
      <c r="V5030" s="6"/>
      <c r="W5030" s="6"/>
      <c r="X5030" s="6"/>
      <c r="Y5030" s="6"/>
      <c r="Z5030"/>
    </row>
    <row r="5031" spans="1:26">
      <c r="A5031" s="1"/>
      <c r="P5031" s="6"/>
      <c r="Q5031" s="6"/>
      <c r="R5031" s="6"/>
      <c r="T5031" s="6"/>
      <c r="U5031" s="6"/>
      <c r="V5031" s="6"/>
      <c r="W5031" s="6"/>
      <c r="X5031" s="6"/>
      <c r="Y5031" s="6"/>
      <c r="Z5031"/>
    </row>
    <row r="5032" spans="1:26">
      <c r="A5032" s="1"/>
      <c r="P5032" s="6"/>
      <c r="Q5032" s="6"/>
      <c r="R5032" s="6"/>
      <c r="T5032" s="6"/>
      <c r="U5032" s="6"/>
      <c r="V5032" s="6"/>
      <c r="W5032" s="6"/>
      <c r="X5032" s="6"/>
      <c r="Y5032" s="6"/>
      <c r="Z5032"/>
    </row>
    <row r="5033" spans="1:26">
      <c r="A5033" s="1"/>
      <c r="P5033" s="6"/>
      <c r="Q5033" s="6"/>
      <c r="R5033" s="6"/>
      <c r="T5033" s="6"/>
      <c r="U5033" s="6"/>
      <c r="V5033" s="6"/>
      <c r="W5033" s="6"/>
      <c r="X5033" s="6"/>
      <c r="Y5033" s="6"/>
      <c r="Z5033"/>
    </row>
    <row r="5034" spans="1:26">
      <c r="A5034" s="1"/>
      <c r="P5034" s="6"/>
      <c r="Q5034" s="6"/>
      <c r="R5034" s="6"/>
      <c r="T5034" s="6"/>
      <c r="U5034" s="6"/>
      <c r="V5034" s="6"/>
      <c r="W5034" s="6"/>
      <c r="X5034" s="6"/>
      <c r="Y5034" s="6"/>
      <c r="Z5034"/>
    </row>
    <row r="5035" spans="1:26">
      <c r="A5035" s="1"/>
      <c r="P5035" s="6"/>
      <c r="Q5035" s="6"/>
      <c r="R5035" s="6"/>
      <c r="T5035" s="6"/>
      <c r="U5035" s="6"/>
      <c r="V5035" s="6"/>
      <c r="W5035" s="6"/>
      <c r="X5035" s="6"/>
      <c r="Y5035" s="6"/>
      <c r="Z5035"/>
    </row>
    <row r="5036" spans="1:26">
      <c r="A5036" s="1"/>
      <c r="P5036" s="6"/>
      <c r="Q5036" s="6"/>
      <c r="R5036" s="6"/>
      <c r="T5036" s="6"/>
      <c r="U5036" s="6"/>
      <c r="V5036" s="6"/>
      <c r="W5036" s="6"/>
      <c r="X5036" s="6"/>
      <c r="Y5036" s="6"/>
      <c r="Z5036"/>
    </row>
    <row r="5037" spans="1:26">
      <c r="A5037" s="1"/>
      <c r="P5037" s="6"/>
      <c r="Q5037" s="6"/>
      <c r="R5037" s="6"/>
      <c r="T5037" s="6"/>
      <c r="U5037" s="6"/>
      <c r="V5037" s="6"/>
      <c r="W5037" s="6"/>
      <c r="X5037" s="6"/>
      <c r="Y5037" s="6"/>
      <c r="Z5037"/>
    </row>
    <row r="5038" spans="1:26">
      <c r="A5038" s="1"/>
      <c r="P5038" s="6"/>
      <c r="Q5038" s="6"/>
      <c r="R5038" s="6"/>
      <c r="T5038" s="6"/>
      <c r="U5038" s="6"/>
      <c r="V5038" s="6"/>
      <c r="W5038" s="6"/>
      <c r="X5038" s="6"/>
      <c r="Y5038" s="6"/>
      <c r="Z5038"/>
    </row>
    <row r="5039" spans="1:26">
      <c r="A5039" s="1"/>
      <c r="P5039" s="6"/>
      <c r="Q5039" s="6"/>
      <c r="R5039" s="6"/>
      <c r="T5039" s="6"/>
      <c r="U5039" s="6"/>
      <c r="V5039" s="6"/>
      <c r="W5039" s="6"/>
      <c r="X5039" s="6"/>
      <c r="Y5039" s="6"/>
      <c r="Z5039"/>
    </row>
    <row r="5040" spans="1:26">
      <c r="A5040" s="1"/>
      <c r="P5040" s="6"/>
      <c r="Q5040" s="6"/>
      <c r="R5040" s="6"/>
      <c r="T5040" s="6"/>
      <c r="U5040" s="6"/>
      <c r="V5040" s="6"/>
      <c r="W5040" s="6"/>
      <c r="X5040" s="6"/>
      <c r="Y5040" s="6"/>
      <c r="Z5040"/>
    </row>
    <row r="5041" spans="1:26">
      <c r="A5041" s="1"/>
      <c r="P5041" s="6"/>
      <c r="Q5041" s="6"/>
      <c r="R5041" s="6"/>
      <c r="T5041" s="6"/>
      <c r="U5041" s="6"/>
      <c r="V5041" s="6"/>
      <c r="W5041" s="6"/>
      <c r="X5041" s="6"/>
      <c r="Y5041" s="6"/>
      <c r="Z5041"/>
    </row>
    <row r="5042" spans="1:26">
      <c r="A5042" s="1"/>
      <c r="P5042" s="6"/>
      <c r="Q5042" s="6"/>
      <c r="R5042" s="6"/>
      <c r="T5042" s="6"/>
      <c r="U5042" s="6"/>
      <c r="V5042" s="6"/>
      <c r="W5042" s="6"/>
      <c r="X5042" s="6"/>
      <c r="Y5042" s="6"/>
      <c r="Z5042"/>
    </row>
    <row r="5043" spans="1:26">
      <c r="A5043" s="1"/>
      <c r="P5043" s="6"/>
      <c r="Q5043" s="6"/>
      <c r="R5043" s="6"/>
      <c r="T5043" s="6"/>
      <c r="U5043" s="6"/>
      <c r="V5043" s="6"/>
      <c r="W5043" s="6"/>
      <c r="X5043" s="6"/>
      <c r="Y5043" s="6"/>
      <c r="Z5043"/>
    </row>
    <row r="5044" spans="1:26">
      <c r="A5044" s="1"/>
      <c r="P5044" s="6"/>
      <c r="Q5044" s="6"/>
      <c r="R5044" s="6"/>
      <c r="T5044" s="6"/>
      <c r="U5044" s="6"/>
      <c r="V5044" s="6"/>
      <c r="W5044" s="6"/>
      <c r="X5044" s="6"/>
      <c r="Y5044" s="6"/>
      <c r="Z5044"/>
    </row>
    <row r="5045" spans="1:26">
      <c r="A5045" s="1"/>
      <c r="P5045" s="6"/>
      <c r="Q5045" s="6"/>
      <c r="R5045" s="6"/>
      <c r="T5045" s="6"/>
      <c r="U5045" s="6"/>
      <c r="V5045" s="6"/>
      <c r="W5045" s="6"/>
      <c r="X5045" s="6"/>
      <c r="Y5045" s="6"/>
      <c r="Z5045"/>
    </row>
    <row r="5046" spans="1:26">
      <c r="A5046" s="1"/>
      <c r="P5046" s="6"/>
      <c r="Q5046" s="6"/>
      <c r="R5046" s="6"/>
      <c r="T5046" s="6"/>
      <c r="U5046" s="6"/>
      <c r="V5046" s="6"/>
      <c r="W5046" s="6"/>
      <c r="X5046" s="6"/>
      <c r="Y5046" s="6"/>
      <c r="Z5046"/>
    </row>
    <row r="5047" spans="1:26">
      <c r="A5047" s="1"/>
      <c r="P5047" s="6"/>
      <c r="Q5047" s="6"/>
      <c r="R5047" s="6"/>
      <c r="T5047" s="6"/>
      <c r="U5047" s="6"/>
      <c r="V5047" s="6"/>
      <c r="W5047" s="6"/>
      <c r="X5047" s="6"/>
      <c r="Y5047" s="6"/>
      <c r="Z5047"/>
    </row>
    <row r="5048" spans="1:26">
      <c r="A5048" s="1"/>
      <c r="P5048" s="6"/>
      <c r="Q5048" s="6"/>
      <c r="R5048" s="6"/>
      <c r="T5048" s="6"/>
      <c r="U5048" s="6"/>
      <c r="V5048" s="6"/>
      <c r="W5048" s="6"/>
      <c r="X5048" s="6"/>
      <c r="Y5048" s="6"/>
      <c r="Z5048"/>
    </row>
    <row r="5049" spans="1:26">
      <c r="A5049" s="1"/>
      <c r="P5049" s="6"/>
      <c r="Q5049" s="6"/>
      <c r="R5049" s="6"/>
      <c r="T5049" s="6"/>
      <c r="U5049" s="6"/>
      <c r="V5049" s="6"/>
      <c r="W5049" s="6"/>
      <c r="X5049" s="6"/>
      <c r="Y5049" s="6"/>
      <c r="Z5049"/>
    </row>
    <row r="5050" spans="1:26">
      <c r="A5050" s="1"/>
      <c r="P5050" s="6"/>
      <c r="Q5050" s="6"/>
      <c r="R5050" s="6"/>
      <c r="T5050" s="6"/>
      <c r="U5050" s="6"/>
      <c r="V5050" s="6"/>
      <c r="W5050" s="6"/>
      <c r="X5050" s="6"/>
      <c r="Y5050" s="6"/>
      <c r="Z5050"/>
    </row>
    <row r="5051" spans="1:26">
      <c r="A5051" s="1"/>
      <c r="P5051" s="6"/>
      <c r="Q5051" s="6"/>
      <c r="R5051" s="6"/>
      <c r="T5051" s="6"/>
      <c r="U5051" s="6"/>
      <c r="V5051" s="6"/>
      <c r="W5051" s="6"/>
      <c r="X5051" s="6"/>
      <c r="Y5051" s="6"/>
      <c r="Z5051"/>
    </row>
    <row r="5052" spans="1:26">
      <c r="A5052" s="1"/>
      <c r="P5052" s="6"/>
      <c r="Q5052" s="6"/>
      <c r="R5052" s="6"/>
      <c r="T5052" s="6"/>
      <c r="U5052" s="6"/>
      <c r="V5052" s="6"/>
      <c r="W5052" s="6"/>
      <c r="X5052" s="6"/>
      <c r="Y5052" s="6"/>
      <c r="Z5052"/>
    </row>
    <row r="5053" spans="1:26">
      <c r="A5053" s="1"/>
      <c r="P5053" s="6"/>
      <c r="Q5053" s="6"/>
      <c r="R5053" s="6"/>
      <c r="T5053" s="6"/>
      <c r="U5053" s="6"/>
      <c r="V5053" s="6"/>
      <c r="W5053" s="6"/>
      <c r="X5053" s="6"/>
      <c r="Y5053" s="6"/>
      <c r="Z5053"/>
    </row>
    <row r="5054" spans="1:26">
      <c r="A5054" s="1"/>
      <c r="P5054" s="6"/>
      <c r="Q5054" s="6"/>
      <c r="R5054" s="6"/>
      <c r="T5054" s="6"/>
      <c r="U5054" s="6"/>
      <c r="V5054" s="6"/>
      <c r="W5054" s="6"/>
      <c r="X5054" s="6"/>
      <c r="Y5054" s="6"/>
      <c r="Z5054"/>
    </row>
    <row r="5055" spans="1:26">
      <c r="A5055" s="1"/>
      <c r="P5055" s="6"/>
      <c r="Q5055" s="6"/>
      <c r="R5055" s="6"/>
      <c r="T5055" s="6"/>
      <c r="U5055" s="6"/>
      <c r="V5055" s="6"/>
      <c r="W5055" s="6"/>
      <c r="X5055" s="6"/>
      <c r="Y5055" s="6"/>
      <c r="Z5055"/>
    </row>
    <row r="5056" spans="1:26">
      <c r="A5056" s="1"/>
      <c r="P5056" s="6"/>
      <c r="Q5056" s="6"/>
      <c r="R5056" s="6"/>
      <c r="T5056" s="6"/>
      <c r="U5056" s="6"/>
      <c r="V5056" s="6"/>
      <c r="W5056" s="6"/>
      <c r="X5056" s="6"/>
      <c r="Y5056" s="6"/>
      <c r="Z5056"/>
    </row>
    <row r="5057" spans="1:26">
      <c r="A5057" s="1"/>
      <c r="P5057" s="6"/>
      <c r="Q5057" s="6"/>
      <c r="R5057" s="6"/>
      <c r="T5057" s="6"/>
      <c r="U5057" s="6"/>
      <c r="V5057" s="6"/>
      <c r="W5057" s="6"/>
      <c r="X5057" s="6"/>
      <c r="Y5057" s="6"/>
      <c r="Z5057"/>
    </row>
    <row r="5058" spans="1:26">
      <c r="A5058" s="1"/>
      <c r="P5058" s="6"/>
      <c r="Q5058" s="6"/>
      <c r="R5058" s="6"/>
      <c r="T5058" s="6"/>
      <c r="U5058" s="6"/>
      <c r="V5058" s="6"/>
      <c r="W5058" s="6"/>
      <c r="X5058" s="6"/>
      <c r="Y5058" s="6"/>
      <c r="Z5058"/>
    </row>
    <row r="5059" spans="1:26">
      <c r="A5059" s="1"/>
      <c r="P5059" s="6"/>
      <c r="Q5059" s="6"/>
      <c r="R5059" s="6"/>
      <c r="T5059" s="6"/>
      <c r="U5059" s="6"/>
      <c r="V5059" s="6"/>
      <c r="W5059" s="6"/>
      <c r="X5059" s="6"/>
      <c r="Y5059" s="6"/>
      <c r="Z5059"/>
    </row>
    <row r="5060" spans="1:26">
      <c r="A5060" s="1"/>
      <c r="P5060" s="6"/>
      <c r="Q5060" s="6"/>
      <c r="R5060" s="6"/>
      <c r="T5060" s="6"/>
      <c r="U5060" s="6"/>
      <c r="V5060" s="6"/>
      <c r="W5060" s="6"/>
      <c r="X5060" s="6"/>
      <c r="Y5060" s="6"/>
      <c r="Z5060"/>
    </row>
    <row r="5061" spans="1:26">
      <c r="A5061" s="1"/>
      <c r="P5061" s="6"/>
      <c r="Q5061" s="6"/>
      <c r="R5061" s="6"/>
      <c r="T5061" s="6"/>
      <c r="U5061" s="6"/>
      <c r="V5061" s="6"/>
      <c r="W5061" s="6"/>
      <c r="X5061" s="6"/>
      <c r="Y5061" s="6"/>
      <c r="Z5061"/>
    </row>
    <row r="5062" spans="1:26">
      <c r="A5062" s="1"/>
      <c r="P5062" s="6"/>
      <c r="Q5062" s="6"/>
      <c r="R5062" s="6"/>
      <c r="T5062" s="6"/>
      <c r="U5062" s="6"/>
      <c r="V5062" s="6"/>
      <c r="W5062" s="6"/>
      <c r="X5062" s="6"/>
      <c r="Y5062" s="6"/>
      <c r="Z5062"/>
    </row>
    <row r="5063" spans="1:26">
      <c r="A5063" s="1"/>
      <c r="P5063" s="6"/>
      <c r="Q5063" s="6"/>
      <c r="R5063" s="6"/>
      <c r="T5063" s="6"/>
      <c r="U5063" s="6"/>
      <c r="V5063" s="6"/>
      <c r="W5063" s="6"/>
      <c r="X5063" s="6"/>
      <c r="Y5063" s="6"/>
      <c r="Z5063"/>
    </row>
    <row r="5064" spans="1:26">
      <c r="A5064" s="1"/>
      <c r="P5064" s="6"/>
      <c r="Q5064" s="6"/>
      <c r="R5064" s="6"/>
      <c r="T5064" s="6"/>
      <c r="U5064" s="6"/>
      <c r="V5064" s="6"/>
      <c r="W5064" s="6"/>
      <c r="X5064" s="6"/>
      <c r="Y5064" s="6"/>
      <c r="Z5064"/>
    </row>
    <row r="5065" spans="1:26">
      <c r="A5065" s="1"/>
      <c r="P5065" s="6"/>
      <c r="Q5065" s="6"/>
      <c r="R5065" s="6"/>
      <c r="T5065" s="6"/>
      <c r="U5065" s="6"/>
      <c r="V5065" s="6"/>
      <c r="W5065" s="6"/>
      <c r="X5065" s="6"/>
      <c r="Y5065" s="6"/>
      <c r="Z5065"/>
    </row>
    <row r="5066" spans="1:26">
      <c r="A5066" s="1"/>
      <c r="P5066" s="6"/>
      <c r="Q5066" s="6"/>
      <c r="R5066" s="6"/>
      <c r="T5066" s="6"/>
      <c r="U5066" s="6"/>
      <c r="V5066" s="6"/>
      <c r="W5066" s="6"/>
      <c r="X5066" s="6"/>
      <c r="Y5066" s="6"/>
      <c r="Z5066"/>
    </row>
    <row r="5067" spans="1:26">
      <c r="A5067" s="1"/>
      <c r="P5067" s="6"/>
      <c r="Q5067" s="6"/>
      <c r="R5067" s="6"/>
      <c r="T5067" s="6"/>
      <c r="U5067" s="6"/>
      <c r="V5067" s="6"/>
      <c r="W5067" s="6"/>
      <c r="X5067" s="6"/>
      <c r="Y5067" s="6"/>
      <c r="Z5067"/>
    </row>
    <row r="5068" spans="1:26">
      <c r="A5068" s="1"/>
      <c r="P5068" s="6"/>
      <c r="Q5068" s="6"/>
      <c r="R5068" s="6"/>
      <c r="T5068" s="6"/>
      <c r="U5068" s="6"/>
      <c r="V5068" s="6"/>
      <c r="W5068" s="6"/>
      <c r="X5068" s="6"/>
      <c r="Y5068" s="6"/>
      <c r="Z5068"/>
    </row>
    <row r="5069" spans="1:26">
      <c r="A5069" s="1"/>
      <c r="P5069" s="6"/>
      <c r="Q5069" s="6"/>
      <c r="R5069" s="6"/>
      <c r="T5069" s="6"/>
      <c r="U5069" s="6"/>
      <c r="V5069" s="6"/>
      <c r="W5069" s="6"/>
      <c r="X5069" s="6"/>
      <c r="Y5069" s="6"/>
      <c r="Z5069"/>
    </row>
    <row r="5070" spans="1:26">
      <c r="A5070" s="1"/>
      <c r="P5070" s="6"/>
      <c r="Q5070" s="6"/>
      <c r="R5070" s="6"/>
      <c r="T5070" s="6"/>
      <c r="U5070" s="6"/>
      <c r="V5070" s="6"/>
      <c r="W5070" s="6"/>
      <c r="X5070" s="6"/>
      <c r="Y5070" s="6"/>
      <c r="Z5070"/>
    </row>
    <row r="5071" spans="1:26">
      <c r="A5071" s="1"/>
      <c r="P5071" s="6"/>
      <c r="Q5071" s="6"/>
      <c r="R5071" s="6"/>
      <c r="T5071" s="6"/>
      <c r="U5071" s="6"/>
      <c r="V5071" s="6"/>
      <c r="W5071" s="6"/>
      <c r="X5071" s="6"/>
      <c r="Y5071" s="6"/>
      <c r="Z5071"/>
    </row>
    <row r="5072" spans="1:26">
      <c r="A5072" s="1"/>
      <c r="P5072" s="6"/>
      <c r="Q5072" s="6"/>
      <c r="R5072" s="6"/>
      <c r="T5072" s="6"/>
      <c r="U5072" s="6"/>
      <c r="V5072" s="6"/>
      <c r="W5072" s="6"/>
      <c r="X5072" s="6"/>
      <c r="Y5072" s="6"/>
      <c r="Z5072"/>
    </row>
    <row r="5073" spans="1:26">
      <c r="A5073" s="1"/>
      <c r="P5073" s="6"/>
      <c r="Q5073" s="6"/>
      <c r="R5073" s="6"/>
      <c r="T5073" s="6"/>
      <c r="U5073" s="6"/>
      <c r="V5073" s="6"/>
      <c r="W5073" s="6"/>
      <c r="X5073" s="6"/>
      <c r="Y5073" s="6"/>
      <c r="Z5073"/>
    </row>
    <row r="5074" spans="1:26">
      <c r="A5074" s="1"/>
      <c r="P5074" s="6"/>
      <c r="Q5074" s="6"/>
      <c r="R5074" s="6"/>
      <c r="T5074" s="6"/>
      <c r="U5074" s="6"/>
      <c r="V5074" s="6"/>
      <c r="W5074" s="6"/>
      <c r="X5074" s="6"/>
      <c r="Y5074" s="6"/>
      <c r="Z5074"/>
    </row>
    <row r="5075" spans="1:26">
      <c r="A5075" s="1"/>
      <c r="P5075" s="6"/>
      <c r="Q5075" s="6"/>
      <c r="R5075" s="6"/>
      <c r="T5075" s="6"/>
      <c r="U5075" s="6"/>
      <c r="V5075" s="6"/>
      <c r="W5075" s="6"/>
      <c r="X5075" s="6"/>
      <c r="Y5075" s="6"/>
      <c r="Z5075"/>
    </row>
    <row r="5076" spans="1:26">
      <c r="A5076" s="1"/>
      <c r="P5076" s="6"/>
      <c r="Q5076" s="6"/>
      <c r="R5076" s="6"/>
      <c r="T5076" s="6"/>
      <c r="U5076" s="6"/>
      <c r="V5076" s="6"/>
      <c r="W5076" s="6"/>
      <c r="X5076" s="6"/>
      <c r="Y5076" s="6"/>
      <c r="Z5076"/>
    </row>
    <row r="5077" spans="1:26">
      <c r="A5077" s="1"/>
      <c r="P5077" s="6"/>
      <c r="Q5077" s="6"/>
      <c r="R5077" s="6"/>
      <c r="T5077" s="6"/>
      <c r="U5077" s="6"/>
      <c r="V5077" s="6"/>
      <c r="W5077" s="6"/>
      <c r="X5077" s="6"/>
      <c r="Y5077" s="6"/>
      <c r="Z5077"/>
    </row>
    <row r="5078" spans="1:26">
      <c r="A5078" s="1"/>
      <c r="P5078" s="6"/>
      <c r="Q5078" s="6"/>
      <c r="R5078" s="6"/>
      <c r="T5078" s="6"/>
      <c r="U5078" s="6"/>
      <c r="V5078" s="6"/>
      <c r="W5078" s="6"/>
      <c r="X5078" s="6"/>
      <c r="Y5078" s="6"/>
      <c r="Z5078"/>
    </row>
    <row r="5079" spans="1:26">
      <c r="A5079" s="1"/>
      <c r="P5079" s="6"/>
      <c r="Q5079" s="6"/>
      <c r="R5079" s="6"/>
      <c r="T5079" s="6"/>
      <c r="U5079" s="6"/>
      <c r="V5079" s="6"/>
      <c r="W5079" s="6"/>
      <c r="X5079" s="6"/>
      <c r="Y5079" s="6"/>
      <c r="Z5079"/>
    </row>
    <row r="5080" spans="1:26">
      <c r="A5080" s="1"/>
      <c r="P5080" s="6"/>
      <c r="Q5080" s="6"/>
      <c r="R5080" s="6"/>
      <c r="T5080" s="6"/>
      <c r="U5080" s="6"/>
      <c r="V5080" s="6"/>
      <c r="W5080" s="6"/>
      <c r="X5080" s="6"/>
      <c r="Y5080" s="6"/>
      <c r="Z5080"/>
    </row>
    <row r="5081" spans="1:26">
      <c r="A5081" s="1"/>
      <c r="P5081" s="6"/>
      <c r="Q5081" s="6"/>
      <c r="R5081" s="6"/>
      <c r="T5081" s="6"/>
      <c r="U5081" s="6"/>
      <c r="V5081" s="6"/>
      <c r="W5081" s="6"/>
      <c r="X5081" s="6"/>
      <c r="Y5081" s="6"/>
      <c r="Z5081"/>
    </row>
    <row r="5082" spans="1:26">
      <c r="A5082" s="1"/>
      <c r="P5082" s="6"/>
      <c r="Q5082" s="6"/>
      <c r="R5082" s="6"/>
      <c r="T5082" s="6"/>
      <c r="U5082" s="6"/>
      <c r="V5082" s="6"/>
      <c r="W5082" s="6"/>
      <c r="X5082" s="6"/>
      <c r="Y5082" s="6"/>
      <c r="Z5082"/>
    </row>
    <row r="5083" spans="1:26">
      <c r="A5083" s="1"/>
      <c r="P5083" s="6"/>
      <c r="Q5083" s="6"/>
      <c r="R5083" s="6"/>
      <c r="T5083" s="6"/>
      <c r="U5083" s="6"/>
      <c r="V5083" s="6"/>
      <c r="W5083" s="6"/>
      <c r="X5083" s="6"/>
      <c r="Y5083" s="6"/>
      <c r="Z5083"/>
    </row>
    <row r="5084" spans="1:26">
      <c r="A5084" s="1"/>
      <c r="P5084" s="6"/>
      <c r="Q5084" s="6"/>
      <c r="R5084" s="6"/>
      <c r="T5084" s="6"/>
      <c r="U5084" s="6"/>
      <c r="V5084" s="6"/>
      <c r="W5084" s="6"/>
      <c r="X5084" s="6"/>
      <c r="Y5084" s="6"/>
      <c r="Z5084"/>
    </row>
    <row r="5085" spans="1:26">
      <c r="A5085" s="1"/>
      <c r="P5085" s="6"/>
      <c r="Q5085" s="6"/>
      <c r="R5085" s="6"/>
      <c r="T5085" s="6"/>
      <c r="U5085" s="6"/>
      <c r="V5085" s="6"/>
      <c r="W5085" s="6"/>
      <c r="X5085" s="6"/>
      <c r="Y5085" s="6"/>
      <c r="Z5085"/>
    </row>
    <row r="5086" spans="1:26">
      <c r="A5086" s="1"/>
      <c r="P5086" s="6"/>
      <c r="Q5086" s="6"/>
      <c r="R5086" s="6"/>
      <c r="T5086" s="6"/>
      <c r="U5086" s="6"/>
      <c r="V5086" s="6"/>
      <c r="W5086" s="6"/>
      <c r="X5086" s="6"/>
      <c r="Y5086" s="6"/>
      <c r="Z5086"/>
    </row>
    <row r="5087" spans="1:26">
      <c r="A5087" s="1"/>
      <c r="P5087" s="6"/>
      <c r="Q5087" s="6"/>
      <c r="R5087" s="6"/>
      <c r="T5087" s="6"/>
      <c r="U5087" s="6"/>
      <c r="V5087" s="6"/>
      <c r="W5087" s="6"/>
      <c r="X5087" s="6"/>
      <c r="Y5087" s="6"/>
      <c r="Z5087"/>
    </row>
    <row r="5088" spans="1:26">
      <c r="A5088" s="1"/>
      <c r="P5088" s="6"/>
      <c r="Q5088" s="6"/>
      <c r="R5088" s="6"/>
      <c r="T5088" s="6"/>
      <c r="U5088" s="6"/>
      <c r="V5088" s="6"/>
      <c r="W5088" s="6"/>
      <c r="X5088" s="6"/>
      <c r="Y5088" s="6"/>
      <c r="Z5088"/>
    </row>
    <row r="5089" spans="1:26">
      <c r="A5089" s="1"/>
      <c r="P5089" s="6"/>
      <c r="Q5089" s="6"/>
      <c r="R5089" s="6"/>
      <c r="T5089" s="6"/>
      <c r="U5089" s="6"/>
      <c r="V5089" s="6"/>
      <c r="W5089" s="6"/>
      <c r="X5089" s="6"/>
      <c r="Y5089" s="6"/>
      <c r="Z5089"/>
    </row>
    <row r="5090" spans="1:26">
      <c r="A5090" s="1"/>
      <c r="P5090" s="6"/>
      <c r="Q5090" s="6"/>
      <c r="R5090" s="6"/>
      <c r="T5090" s="6"/>
      <c r="U5090" s="6"/>
      <c r="V5090" s="6"/>
      <c r="W5090" s="6"/>
      <c r="X5090" s="6"/>
      <c r="Y5090" s="6"/>
      <c r="Z5090"/>
    </row>
    <row r="5091" spans="1:26">
      <c r="A5091" s="1"/>
      <c r="P5091" s="6"/>
      <c r="Q5091" s="6"/>
      <c r="R5091" s="6"/>
      <c r="T5091" s="6"/>
      <c r="U5091" s="6"/>
      <c r="V5091" s="6"/>
      <c r="W5091" s="6"/>
      <c r="X5091" s="6"/>
      <c r="Y5091" s="6"/>
      <c r="Z5091"/>
    </row>
    <row r="5092" spans="1:26">
      <c r="A5092" s="1"/>
      <c r="P5092" s="6"/>
      <c r="Q5092" s="6"/>
      <c r="R5092" s="6"/>
      <c r="T5092" s="6"/>
      <c r="U5092" s="6"/>
      <c r="V5092" s="6"/>
      <c r="W5092" s="6"/>
      <c r="X5092" s="6"/>
      <c r="Y5092" s="6"/>
      <c r="Z5092"/>
    </row>
    <row r="5093" spans="1:26">
      <c r="A5093" s="1"/>
      <c r="P5093" s="6"/>
      <c r="Q5093" s="6"/>
      <c r="R5093" s="6"/>
      <c r="T5093" s="6"/>
      <c r="U5093" s="6"/>
      <c r="V5093" s="6"/>
      <c r="W5093" s="6"/>
      <c r="X5093" s="6"/>
      <c r="Y5093" s="6"/>
      <c r="Z5093"/>
    </row>
    <row r="5094" spans="1:26">
      <c r="A5094" s="1"/>
      <c r="P5094" s="6"/>
      <c r="Q5094" s="6"/>
      <c r="R5094" s="6"/>
      <c r="T5094" s="6"/>
      <c r="U5094" s="6"/>
      <c r="V5094" s="6"/>
      <c r="W5094" s="6"/>
      <c r="X5094" s="6"/>
      <c r="Y5094" s="6"/>
      <c r="Z5094"/>
    </row>
    <row r="5095" spans="1:26">
      <c r="A5095" s="1"/>
      <c r="P5095" s="6"/>
      <c r="Q5095" s="6"/>
      <c r="R5095" s="6"/>
      <c r="T5095" s="6"/>
      <c r="U5095" s="6"/>
      <c r="V5095" s="6"/>
      <c r="W5095" s="6"/>
      <c r="X5095" s="6"/>
      <c r="Y5095" s="6"/>
      <c r="Z5095"/>
    </row>
    <row r="5096" spans="1:26">
      <c r="A5096" s="1"/>
      <c r="P5096" s="6"/>
      <c r="Q5096" s="6"/>
      <c r="R5096" s="6"/>
      <c r="T5096" s="6"/>
      <c r="U5096" s="6"/>
      <c r="V5096" s="6"/>
      <c r="W5096" s="6"/>
      <c r="X5096" s="6"/>
      <c r="Y5096" s="6"/>
      <c r="Z5096"/>
    </row>
    <row r="5097" spans="1:26">
      <c r="A5097" s="1"/>
      <c r="P5097" s="6"/>
      <c r="Q5097" s="6"/>
      <c r="R5097" s="6"/>
      <c r="T5097" s="6"/>
      <c r="U5097" s="6"/>
      <c r="V5097" s="6"/>
      <c r="W5097" s="6"/>
      <c r="X5097" s="6"/>
      <c r="Y5097" s="6"/>
      <c r="Z5097"/>
    </row>
    <row r="5098" spans="1:26">
      <c r="A5098" s="1"/>
      <c r="P5098" s="6"/>
      <c r="Q5098" s="6"/>
      <c r="R5098" s="6"/>
      <c r="T5098" s="6"/>
      <c r="U5098" s="6"/>
      <c r="V5098" s="6"/>
      <c r="W5098" s="6"/>
      <c r="X5098" s="6"/>
      <c r="Y5098" s="6"/>
      <c r="Z5098"/>
    </row>
    <row r="5099" spans="1:26">
      <c r="A5099" s="1"/>
      <c r="P5099" s="6"/>
      <c r="Q5099" s="6"/>
      <c r="R5099" s="6"/>
      <c r="T5099" s="6"/>
      <c r="U5099" s="6"/>
      <c r="V5099" s="6"/>
      <c r="W5099" s="6"/>
      <c r="X5099" s="6"/>
      <c r="Y5099" s="6"/>
      <c r="Z5099"/>
    </row>
    <row r="5100" spans="1:26">
      <c r="A5100" s="1"/>
      <c r="P5100" s="6"/>
      <c r="Q5100" s="6"/>
      <c r="R5100" s="6"/>
      <c r="T5100" s="6"/>
      <c r="U5100" s="6"/>
      <c r="V5100" s="6"/>
      <c r="W5100" s="6"/>
      <c r="X5100" s="6"/>
      <c r="Y5100" s="6"/>
      <c r="Z5100"/>
    </row>
    <row r="5101" spans="1:26">
      <c r="A5101" s="1"/>
      <c r="P5101" s="6"/>
      <c r="Q5101" s="6"/>
      <c r="R5101" s="6"/>
      <c r="T5101" s="6"/>
      <c r="U5101" s="6"/>
      <c r="V5101" s="6"/>
      <c r="W5101" s="6"/>
      <c r="X5101" s="6"/>
      <c r="Y5101" s="6"/>
      <c r="Z5101"/>
    </row>
    <row r="5102" spans="1:26">
      <c r="A5102" s="1"/>
      <c r="P5102" s="6"/>
      <c r="Q5102" s="6"/>
      <c r="R5102" s="6"/>
      <c r="T5102" s="6"/>
      <c r="U5102" s="6"/>
      <c r="V5102" s="6"/>
      <c r="W5102" s="6"/>
      <c r="X5102" s="6"/>
      <c r="Y5102" s="6"/>
      <c r="Z5102"/>
    </row>
    <row r="5103" spans="1:26">
      <c r="A5103" s="1"/>
      <c r="P5103" s="6"/>
      <c r="Q5103" s="6"/>
      <c r="R5103" s="6"/>
      <c r="T5103" s="6"/>
      <c r="U5103" s="6"/>
      <c r="V5103" s="6"/>
      <c r="W5103" s="6"/>
      <c r="X5103" s="6"/>
      <c r="Y5103" s="6"/>
      <c r="Z5103"/>
    </row>
    <row r="5104" spans="1:26">
      <c r="A5104" s="1"/>
      <c r="P5104" s="6"/>
      <c r="Q5104" s="6"/>
      <c r="R5104" s="6"/>
      <c r="T5104" s="6"/>
      <c r="U5104" s="6"/>
      <c r="V5104" s="6"/>
      <c r="W5104" s="6"/>
      <c r="X5104" s="6"/>
      <c r="Y5104" s="6"/>
      <c r="Z5104"/>
    </row>
    <row r="5105" spans="1:26">
      <c r="A5105" s="1"/>
      <c r="P5105" s="6"/>
      <c r="Q5105" s="6"/>
      <c r="R5105" s="6"/>
      <c r="T5105" s="6"/>
      <c r="U5105" s="6"/>
      <c r="V5105" s="6"/>
      <c r="W5105" s="6"/>
      <c r="X5105" s="6"/>
      <c r="Y5105" s="6"/>
      <c r="Z5105"/>
    </row>
    <row r="5106" spans="1:26">
      <c r="A5106" s="1"/>
      <c r="P5106" s="6"/>
      <c r="Q5106" s="6"/>
      <c r="R5106" s="6"/>
      <c r="T5106" s="6"/>
      <c r="U5106" s="6"/>
      <c r="V5106" s="6"/>
      <c r="W5106" s="6"/>
      <c r="X5106" s="6"/>
      <c r="Y5106" s="6"/>
      <c r="Z5106"/>
    </row>
    <row r="5107" spans="1:26">
      <c r="A5107" s="1"/>
      <c r="P5107" s="6"/>
      <c r="Q5107" s="6"/>
      <c r="R5107" s="6"/>
      <c r="T5107" s="6"/>
      <c r="U5107" s="6"/>
      <c r="V5107" s="6"/>
      <c r="W5107" s="6"/>
      <c r="X5107" s="6"/>
      <c r="Y5107" s="6"/>
      <c r="Z5107"/>
    </row>
    <row r="5108" spans="1:26">
      <c r="A5108" s="1"/>
      <c r="P5108" s="6"/>
      <c r="Q5108" s="6"/>
      <c r="R5108" s="6"/>
      <c r="T5108" s="6"/>
      <c r="U5108" s="6"/>
      <c r="V5108" s="6"/>
      <c r="W5108" s="6"/>
      <c r="X5108" s="6"/>
      <c r="Y5108" s="6"/>
      <c r="Z5108"/>
    </row>
    <row r="5109" spans="1:26">
      <c r="A5109" s="1"/>
      <c r="P5109" s="6"/>
      <c r="Q5109" s="6"/>
      <c r="R5109" s="6"/>
      <c r="T5109" s="6"/>
      <c r="U5109" s="6"/>
      <c r="V5109" s="6"/>
      <c r="W5109" s="6"/>
      <c r="X5109" s="6"/>
      <c r="Y5109" s="6"/>
      <c r="Z5109"/>
    </row>
    <row r="5110" spans="1:26">
      <c r="A5110" s="1"/>
      <c r="P5110" s="6"/>
      <c r="Q5110" s="6"/>
      <c r="R5110" s="6"/>
      <c r="T5110" s="6"/>
      <c r="U5110" s="6"/>
      <c r="V5110" s="6"/>
      <c r="W5110" s="6"/>
      <c r="X5110" s="6"/>
      <c r="Y5110" s="6"/>
      <c r="Z5110"/>
    </row>
    <row r="5111" spans="1:26">
      <c r="A5111" s="1"/>
      <c r="P5111" s="6"/>
      <c r="Q5111" s="6"/>
      <c r="R5111" s="6"/>
      <c r="T5111" s="6"/>
      <c r="U5111" s="6"/>
      <c r="V5111" s="6"/>
      <c r="W5111" s="6"/>
      <c r="X5111" s="6"/>
      <c r="Y5111" s="6"/>
      <c r="Z5111"/>
    </row>
    <row r="5112" spans="1:26">
      <c r="A5112" s="1"/>
      <c r="P5112" s="6"/>
      <c r="Q5112" s="6"/>
      <c r="R5112" s="6"/>
      <c r="T5112" s="6"/>
      <c r="U5112" s="6"/>
      <c r="V5112" s="6"/>
      <c r="W5112" s="6"/>
      <c r="X5112" s="6"/>
      <c r="Y5112" s="6"/>
      <c r="Z5112"/>
    </row>
    <row r="5113" spans="1:26">
      <c r="A5113" s="1"/>
      <c r="P5113" s="6"/>
      <c r="Q5113" s="6"/>
      <c r="R5113" s="6"/>
      <c r="T5113" s="6"/>
      <c r="U5113" s="6"/>
      <c r="V5113" s="6"/>
      <c r="W5113" s="6"/>
      <c r="X5113" s="6"/>
      <c r="Y5113" s="6"/>
      <c r="Z5113"/>
    </row>
    <row r="5114" spans="1:26">
      <c r="A5114" s="1"/>
      <c r="P5114" s="6"/>
      <c r="Q5114" s="6"/>
      <c r="R5114" s="6"/>
      <c r="T5114" s="6"/>
      <c r="U5114" s="6"/>
      <c r="V5114" s="6"/>
      <c r="W5114" s="6"/>
      <c r="X5114" s="6"/>
      <c r="Y5114" s="6"/>
      <c r="Z5114"/>
    </row>
    <row r="5115" spans="1:26">
      <c r="A5115" s="1"/>
      <c r="P5115" s="6"/>
      <c r="Q5115" s="6"/>
      <c r="R5115" s="6"/>
      <c r="T5115" s="6"/>
      <c r="U5115" s="6"/>
      <c r="V5115" s="6"/>
      <c r="W5115" s="6"/>
      <c r="X5115" s="6"/>
      <c r="Y5115" s="6"/>
      <c r="Z5115"/>
    </row>
    <row r="5116" spans="1:26">
      <c r="A5116" s="1"/>
      <c r="P5116" s="6"/>
      <c r="Q5116" s="6"/>
      <c r="R5116" s="6"/>
      <c r="T5116" s="6"/>
      <c r="U5116" s="6"/>
      <c r="V5116" s="6"/>
      <c r="W5116" s="6"/>
      <c r="X5116" s="6"/>
      <c r="Y5116" s="6"/>
      <c r="Z5116"/>
    </row>
    <row r="5117" spans="1:26">
      <c r="A5117" s="1"/>
      <c r="P5117" s="6"/>
      <c r="Q5117" s="6"/>
      <c r="R5117" s="6"/>
      <c r="T5117" s="6"/>
      <c r="U5117" s="6"/>
      <c r="V5117" s="6"/>
      <c r="W5117" s="6"/>
      <c r="X5117" s="6"/>
      <c r="Y5117" s="6"/>
      <c r="Z5117"/>
    </row>
    <row r="5118" spans="1:26">
      <c r="A5118" s="1"/>
      <c r="P5118" s="6"/>
      <c r="Q5118" s="6"/>
      <c r="R5118" s="6"/>
      <c r="T5118" s="6"/>
      <c r="U5118" s="6"/>
      <c r="V5118" s="6"/>
      <c r="W5118" s="6"/>
      <c r="X5118" s="6"/>
      <c r="Y5118" s="6"/>
      <c r="Z5118"/>
    </row>
    <row r="5119" spans="1:26">
      <c r="A5119" s="1"/>
      <c r="P5119" s="6"/>
      <c r="Q5119" s="6"/>
      <c r="R5119" s="6"/>
      <c r="T5119" s="6"/>
      <c r="U5119" s="6"/>
      <c r="V5119" s="6"/>
      <c r="W5119" s="6"/>
      <c r="X5119" s="6"/>
      <c r="Y5119" s="6"/>
      <c r="Z5119"/>
    </row>
    <row r="5120" spans="1:26">
      <c r="A5120" s="1"/>
      <c r="P5120" s="6"/>
      <c r="Q5120" s="6"/>
      <c r="R5120" s="6"/>
      <c r="T5120" s="6"/>
      <c r="U5120" s="6"/>
      <c r="V5120" s="6"/>
      <c r="W5120" s="6"/>
      <c r="X5120" s="6"/>
      <c r="Y5120" s="6"/>
      <c r="Z5120"/>
    </row>
    <row r="5121" spans="1:26">
      <c r="A5121" s="1"/>
      <c r="P5121" s="6"/>
      <c r="Q5121" s="6"/>
      <c r="R5121" s="6"/>
      <c r="T5121" s="6"/>
      <c r="U5121" s="6"/>
      <c r="V5121" s="6"/>
      <c r="W5121" s="6"/>
      <c r="X5121" s="6"/>
      <c r="Y5121" s="6"/>
      <c r="Z5121"/>
    </row>
    <row r="5122" spans="1:26">
      <c r="A5122" s="1"/>
      <c r="P5122" s="6"/>
      <c r="Q5122" s="6"/>
      <c r="R5122" s="6"/>
      <c r="T5122" s="6"/>
      <c r="U5122" s="6"/>
      <c r="V5122" s="6"/>
      <c r="W5122" s="6"/>
      <c r="X5122" s="6"/>
      <c r="Y5122" s="6"/>
      <c r="Z5122"/>
    </row>
    <row r="5123" spans="1:26">
      <c r="A5123" s="1"/>
      <c r="P5123" s="6"/>
      <c r="Q5123" s="6"/>
      <c r="R5123" s="6"/>
      <c r="T5123" s="6"/>
      <c r="U5123" s="6"/>
      <c r="V5123" s="6"/>
      <c r="W5123" s="6"/>
      <c r="X5123" s="6"/>
      <c r="Y5123" s="6"/>
      <c r="Z5123"/>
    </row>
    <row r="5124" spans="1:26">
      <c r="A5124" s="1"/>
      <c r="P5124" s="6"/>
      <c r="Q5124" s="6"/>
      <c r="R5124" s="6"/>
      <c r="T5124" s="6"/>
      <c r="U5124" s="6"/>
      <c r="V5124" s="6"/>
      <c r="W5124" s="6"/>
      <c r="X5124" s="6"/>
      <c r="Y5124" s="6"/>
      <c r="Z5124"/>
    </row>
    <row r="5125" spans="1:26">
      <c r="A5125" s="1"/>
      <c r="P5125" s="6"/>
      <c r="Q5125" s="6"/>
      <c r="R5125" s="6"/>
      <c r="T5125" s="6"/>
      <c r="U5125" s="6"/>
      <c r="V5125" s="6"/>
      <c r="W5125" s="6"/>
      <c r="X5125" s="6"/>
      <c r="Y5125" s="6"/>
      <c r="Z5125"/>
    </row>
    <row r="5126" spans="1:26">
      <c r="A5126" s="1"/>
      <c r="P5126" s="6"/>
      <c r="Q5126" s="6"/>
      <c r="R5126" s="6"/>
      <c r="T5126" s="6"/>
      <c r="U5126" s="6"/>
      <c r="V5126" s="6"/>
      <c r="W5126" s="6"/>
      <c r="X5126" s="6"/>
      <c r="Y5126" s="6"/>
      <c r="Z5126"/>
    </row>
    <row r="5127" spans="1:26">
      <c r="A5127" s="1"/>
      <c r="P5127" s="6"/>
      <c r="Q5127" s="6"/>
      <c r="R5127" s="6"/>
      <c r="T5127" s="6"/>
      <c r="U5127" s="6"/>
      <c r="V5127" s="6"/>
      <c r="W5127" s="6"/>
      <c r="X5127" s="6"/>
      <c r="Y5127" s="6"/>
      <c r="Z5127"/>
    </row>
    <row r="5128" spans="1:26">
      <c r="A5128" s="1"/>
      <c r="P5128" s="6"/>
      <c r="Q5128" s="6"/>
      <c r="R5128" s="6"/>
      <c r="T5128" s="6"/>
      <c r="U5128" s="6"/>
      <c r="V5128" s="6"/>
      <c r="W5128" s="6"/>
      <c r="X5128" s="6"/>
      <c r="Y5128" s="6"/>
      <c r="Z5128"/>
    </row>
    <row r="5129" spans="1:26">
      <c r="A5129" s="1"/>
      <c r="P5129" s="6"/>
      <c r="Q5129" s="6"/>
      <c r="R5129" s="6"/>
      <c r="T5129" s="6"/>
      <c r="U5129" s="6"/>
      <c r="V5129" s="6"/>
      <c r="W5129" s="6"/>
      <c r="X5129" s="6"/>
      <c r="Y5129" s="6"/>
      <c r="Z5129"/>
    </row>
    <row r="5130" spans="1:26">
      <c r="A5130" s="1"/>
      <c r="P5130" s="6"/>
      <c r="Q5130" s="6"/>
      <c r="R5130" s="6"/>
      <c r="T5130" s="6"/>
      <c r="U5130" s="6"/>
      <c r="V5130" s="6"/>
      <c r="W5130" s="6"/>
      <c r="X5130" s="6"/>
      <c r="Y5130" s="6"/>
      <c r="Z5130"/>
    </row>
    <row r="5131" spans="1:26">
      <c r="A5131" s="1"/>
      <c r="P5131" s="6"/>
      <c r="Q5131" s="6"/>
      <c r="R5131" s="6"/>
      <c r="T5131" s="6"/>
      <c r="U5131" s="6"/>
      <c r="V5131" s="6"/>
      <c r="W5131" s="6"/>
      <c r="X5131" s="6"/>
      <c r="Y5131" s="6"/>
      <c r="Z5131"/>
    </row>
    <row r="5132" spans="1:26">
      <c r="A5132" s="1"/>
      <c r="P5132" s="6"/>
      <c r="Q5132" s="6"/>
      <c r="R5132" s="6"/>
      <c r="T5132" s="6"/>
      <c r="U5132" s="6"/>
      <c r="V5132" s="6"/>
      <c r="W5132" s="6"/>
      <c r="X5132" s="6"/>
      <c r="Y5132" s="6"/>
      <c r="Z5132"/>
    </row>
    <row r="5133" spans="1:26">
      <c r="A5133" s="1"/>
      <c r="P5133" s="6"/>
      <c r="Q5133" s="6"/>
      <c r="R5133" s="6"/>
      <c r="T5133" s="6"/>
      <c r="U5133" s="6"/>
      <c r="V5133" s="6"/>
      <c r="W5133" s="6"/>
      <c r="X5133" s="6"/>
      <c r="Y5133" s="6"/>
      <c r="Z5133"/>
    </row>
    <row r="5134" spans="1:26">
      <c r="A5134" s="1"/>
      <c r="P5134" s="6"/>
      <c r="Q5134" s="6"/>
      <c r="R5134" s="6"/>
      <c r="T5134" s="6"/>
      <c r="U5134" s="6"/>
      <c r="V5134" s="6"/>
      <c r="W5134" s="6"/>
      <c r="X5134" s="6"/>
      <c r="Y5134" s="6"/>
      <c r="Z5134"/>
    </row>
    <row r="5135" spans="1:26">
      <c r="A5135" s="1"/>
      <c r="P5135" s="6"/>
      <c r="Q5135" s="6"/>
      <c r="R5135" s="6"/>
      <c r="T5135" s="6"/>
      <c r="U5135" s="6"/>
      <c r="V5135" s="6"/>
      <c r="W5135" s="6"/>
      <c r="X5135" s="6"/>
      <c r="Y5135" s="6"/>
      <c r="Z5135"/>
    </row>
    <row r="5136" spans="1:26">
      <c r="A5136" s="1"/>
      <c r="P5136" s="6"/>
      <c r="Q5136" s="6"/>
      <c r="R5136" s="6"/>
      <c r="T5136" s="6"/>
      <c r="U5136" s="6"/>
      <c r="V5136" s="6"/>
      <c r="W5136" s="6"/>
      <c r="X5136" s="6"/>
      <c r="Y5136" s="6"/>
      <c r="Z5136"/>
    </row>
    <row r="5137" spans="1:26">
      <c r="A5137" s="1"/>
      <c r="P5137" s="6"/>
      <c r="Q5137" s="6"/>
      <c r="R5137" s="6"/>
      <c r="T5137" s="6"/>
      <c r="U5137" s="6"/>
      <c r="V5137" s="6"/>
      <c r="W5137" s="6"/>
      <c r="X5137" s="6"/>
      <c r="Y5137" s="6"/>
      <c r="Z5137"/>
    </row>
    <row r="5138" spans="1:26">
      <c r="A5138" s="1"/>
      <c r="P5138" s="6"/>
      <c r="Q5138" s="6"/>
      <c r="R5138" s="6"/>
      <c r="T5138" s="6"/>
      <c r="U5138" s="6"/>
      <c r="V5138" s="6"/>
      <c r="W5138" s="6"/>
      <c r="X5138" s="6"/>
      <c r="Y5138" s="6"/>
      <c r="Z5138"/>
    </row>
    <row r="5139" spans="1:26">
      <c r="A5139" s="1"/>
      <c r="P5139" s="6"/>
      <c r="Q5139" s="6"/>
      <c r="R5139" s="6"/>
      <c r="T5139" s="6"/>
      <c r="U5139" s="6"/>
      <c r="V5139" s="6"/>
      <c r="W5139" s="6"/>
      <c r="X5139" s="6"/>
      <c r="Y5139" s="6"/>
      <c r="Z5139"/>
    </row>
    <row r="5140" spans="1:26">
      <c r="A5140" s="1"/>
      <c r="P5140" s="6"/>
      <c r="Q5140" s="6"/>
      <c r="R5140" s="6"/>
      <c r="T5140" s="6"/>
      <c r="U5140" s="6"/>
      <c r="V5140" s="6"/>
      <c r="W5140" s="6"/>
      <c r="X5140" s="6"/>
      <c r="Y5140" s="6"/>
      <c r="Z5140"/>
    </row>
    <row r="5141" spans="1:26">
      <c r="A5141" s="1"/>
      <c r="P5141" s="6"/>
      <c r="Q5141" s="6"/>
      <c r="R5141" s="6"/>
      <c r="T5141" s="6"/>
      <c r="U5141" s="6"/>
      <c r="V5141" s="6"/>
      <c r="W5141" s="6"/>
      <c r="X5141" s="6"/>
      <c r="Y5141" s="6"/>
      <c r="Z5141"/>
    </row>
    <row r="5142" spans="1:26">
      <c r="A5142" s="1"/>
      <c r="P5142" s="6"/>
      <c r="Q5142" s="6"/>
      <c r="R5142" s="6"/>
      <c r="T5142" s="6"/>
      <c r="U5142" s="6"/>
      <c r="V5142" s="6"/>
      <c r="W5142" s="6"/>
      <c r="X5142" s="6"/>
      <c r="Y5142" s="6"/>
      <c r="Z5142"/>
    </row>
    <row r="5143" spans="1:26">
      <c r="A5143" s="1"/>
      <c r="P5143" s="6"/>
      <c r="Q5143" s="6"/>
      <c r="R5143" s="6"/>
      <c r="T5143" s="6"/>
      <c r="U5143" s="6"/>
      <c r="V5143" s="6"/>
      <c r="W5143" s="6"/>
      <c r="X5143" s="6"/>
      <c r="Y5143" s="6"/>
      <c r="Z5143"/>
    </row>
    <row r="5144" spans="1:26">
      <c r="A5144" s="1"/>
      <c r="P5144" s="6"/>
      <c r="Q5144" s="6"/>
      <c r="R5144" s="6"/>
      <c r="T5144" s="6"/>
      <c r="U5144" s="6"/>
      <c r="V5144" s="6"/>
      <c r="W5144" s="6"/>
      <c r="X5144" s="6"/>
      <c r="Y5144" s="6"/>
      <c r="Z5144"/>
    </row>
    <row r="5145" spans="1:26">
      <c r="A5145" s="1"/>
      <c r="P5145" s="6"/>
      <c r="Q5145" s="6"/>
      <c r="R5145" s="6"/>
      <c r="T5145" s="6"/>
      <c r="U5145" s="6"/>
      <c r="V5145" s="6"/>
      <c r="W5145" s="6"/>
      <c r="X5145" s="6"/>
      <c r="Y5145" s="6"/>
      <c r="Z5145"/>
    </row>
    <row r="5146" spans="1:26">
      <c r="A5146" s="1"/>
      <c r="P5146" s="6"/>
      <c r="Q5146" s="6"/>
      <c r="R5146" s="6"/>
      <c r="T5146" s="6"/>
      <c r="U5146" s="6"/>
      <c r="V5146" s="6"/>
      <c r="W5146" s="6"/>
      <c r="X5146" s="6"/>
      <c r="Y5146" s="6"/>
      <c r="Z5146"/>
    </row>
    <row r="5147" spans="1:26">
      <c r="A5147" s="1"/>
      <c r="P5147" s="6"/>
      <c r="Q5147" s="6"/>
      <c r="R5147" s="6"/>
      <c r="T5147" s="6"/>
      <c r="U5147" s="6"/>
      <c r="V5147" s="6"/>
      <c r="W5147" s="6"/>
      <c r="X5147" s="6"/>
      <c r="Y5147" s="6"/>
      <c r="Z5147"/>
    </row>
    <row r="5148" spans="1:26">
      <c r="A5148" s="1"/>
      <c r="P5148" s="6"/>
      <c r="Q5148" s="6"/>
      <c r="R5148" s="6"/>
      <c r="T5148" s="6"/>
      <c r="U5148" s="6"/>
      <c r="V5148" s="6"/>
      <c r="W5148" s="6"/>
      <c r="X5148" s="6"/>
      <c r="Y5148" s="6"/>
      <c r="Z5148"/>
    </row>
    <row r="5149" spans="1:26">
      <c r="A5149" s="1"/>
      <c r="P5149" s="6"/>
      <c r="Q5149" s="6"/>
      <c r="R5149" s="6"/>
      <c r="T5149" s="6"/>
      <c r="U5149" s="6"/>
      <c r="V5149" s="6"/>
      <c r="W5149" s="6"/>
      <c r="X5149" s="6"/>
      <c r="Y5149" s="6"/>
      <c r="Z5149"/>
    </row>
    <row r="5150" spans="1:26">
      <c r="A5150" s="1"/>
      <c r="P5150" s="6"/>
      <c r="Q5150" s="6"/>
      <c r="R5150" s="6"/>
      <c r="T5150" s="6"/>
      <c r="U5150" s="6"/>
      <c r="V5150" s="6"/>
      <c r="W5150" s="6"/>
      <c r="X5150" s="6"/>
      <c r="Y5150" s="6"/>
      <c r="Z5150"/>
    </row>
    <row r="5151" spans="1:26">
      <c r="A5151" s="1"/>
      <c r="P5151" s="6"/>
      <c r="Q5151" s="6"/>
      <c r="R5151" s="6"/>
      <c r="T5151" s="6"/>
      <c r="U5151" s="6"/>
      <c r="V5151" s="6"/>
      <c r="W5151" s="6"/>
      <c r="X5151" s="6"/>
      <c r="Y5151" s="6"/>
      <c r="Z5151"/>
    </row>
    <row r="5152" spans="1:26">
      <c r="A5152" s="1"/>
      <c r="P5152" s="6"/>
      <c r="Q5152" s="6"/>
      <c r="R5152" s="6"/>
      <c r="T5152" s="6"/>
      <c r="U5152" s="6"/>
      <c r="V5152" s="6"/>
      <c r="W5152" s="6"/>
      <c r="X5152" s="6"/>
      <c r="Y5152" s="6"/>
      <c r="Z5152"/>
    </row>
    <row r="5153" spans="1:26">
      <c r="A5153" s="1"/>
      <c r="P5153" s="6"/>
      <c r="Q5153" s="6"/>
      <c r="R5153" s="6"/>
      <c r="T5153" s="6"/>
      <c r="U5153" s="6"/>
      <c r="V5153" s="6"/>
      <c r="W5153" s="6"/>
      <c r="X5153" s="6"/>
      <c r="Y5153" s="6"/>
      <c r="Z5153"/>
    </row>
    <row r="5154" spans="1:26">
      <c r="A5154" s="1"/>
      <c r="P5154" s="6"/>
      <c r="Q5154" s="6"/>
      <c r="R5154" s="6"/>
      <c r="T5154" s="6"/>
      <c r="U5154" s="6"/>
      <c r="V5154" s="6"/>
      <c r="W5154" s="6"/>
      <c r="X5154" s="6"/>
      <c r="Y5154" s="6"/>
      <c r="Z5154"/>
    </row>
    <row r="5155" spans="1:26">
      <c r="A5155" s="1"/>
      <c r="P5155" s="6"/>
      <c r="Q5155" s="6"/>
      <c r="R5155" s="6"/>
      <c r="T5155" s="6"/>
      <c r="U5155" s="6"/>
      <c r="V5155" s="6"/>
      <c r="W5155" s="6"/>
      <c r="X5155" s="6"/>
      <c r="Y5155" s="6"/>
      <c r="Z5155"/>
    </row>
    <row r="5156" spans="1:26">
      <c r="A5156" s="1"/>
      <c r="P5156" s="6"/>
      <c r="Q5156" s="6"/>
      <c r="R5156" s="6"/>
      <c r="T5156" s="6"/>
      <c r="U5156" s="6"/>
      <c r="V5156" s="6"/>
      <c r="W5156" s="6"/>
      <c r="X5156" s="6"/>
      <c r="Y5156" s="6"/>
      <c r="Z5156"/>
    </row>
    <row r="5157" spans="1:26">
      <c r="A5157" s="1"/>
      <c r="P5157" s="6"/>
      <c r="Q5157" s="6"/>
      <c r="R5157" s="6"/>
      <c r="T5157" s="6"/>
      <c r="U5157" s="6"/>
      <c r="V5157" s="6"/>
      <c r="W5157" s="6"/>
      <c r="X5157" s="6"/>
      <c r="Y5157" s="6"/>
      <c r="Z5157"/>
    </row>
    <row r="5158" spans="1:26">
      <c r="A5158" s="1"/>
      <c r="P5158" s="6"/>
      <c r="Q5158" s="6"/>
      <c r="R5158" s="6"/>
      <c r="T5158" s="6"/>
      <c r="U5158" s="6"/>
      <c r="V5158" s="6"/>
      <c r="W5158" s="6"/>
      <c r="X5158" s="6"/>
      <c r="Y5158" s="6"/>
      <c r="Z5158"/>
    </row>
    <row r="5159" spans="1:26">
      <c r="A5159" s="1"/>
      <c r="P5159" s="6"/>
      <c r="Q5159" s="6"/>
      <c r="R5159" s="6"/>
      <c r="T5159" s="6"/>
      <c r="U5159" s="6"/>
      <c r="V5159" s="6"/>
      <c r="W5159" s="6"/>
      <c r="X5159" s="6"/>
      <c r="Y5159" s="6"/>
      <c r="Z5159"/>
    </row>
    <row r="5160" spans="1:26">
      <c r="A5160" s="1"/>
      <c r="P5160" s="6"/>
      <c r="Q5160" s="6"/>
      <c r="R5160" s="6"/>
      <c r="T5160" s="6"/>
      <c r="U5160" s="6"/>
      <c r="V5160" s="6"/>
      <c r="W5160" s="6"/>
      <c r="X5160" s="6"/>
      <c r="Y5160" s="6"/>
      <c r="Z5160"/>
    </row>
    <row r="5161" spans="1:26">
      <c r="A5161" s="1"/>
      <c r="P5161" s="6"/>
      <c r="Q5161" s="6"/>
      <c r="R5161" s="6"/>
      <c r="T5161" s="6"/>
      <c r="U5161" s="6"/>
      <c r="V5161" s="6"/>
      <c r="W5161" s="6"/>
      <c r="X5161" s="6"/>
      <c r="Y5161" s="6"/>
      <c r="Z5161"/>
    </row>
    <row r="5162" spans="1:26">
      <c r="A5162" s="1"/>
      <c r="P5162" s="6"/>
      <c r="Q5162" s="6"/>
      <c r="R5162" s="6"/>
      <c r="T5162" s="6"/>
      <c r="U5162" s="6"/>
      <c r="V5162" s="6"/>
      <c r="W5162" s="6"/>
      <c r="X5162" s="6"/>
      <c r="Y5162" s="6"/>
      <c r="Z5162"/>
    </row>
    <row r="5163" spans="1:26">
      <c r="A5163" s="1"/>
      <c r="P5163" s="6"/>
      <c r="Q5163" s="6"/>
      <c r="R5163" s="6"/>
      <c r="T5163" s="6"/>
      <c r="U5163" s="6"/>
      <c r="V5163" s="6"/>
      <c r="W5163" s="6"/>
      <c r="X5163" s="6"/>
      <c r="Y5163" s="6"/>
      <c r="Z5163"/>
    </row>
    <row r="5164" spans="1:26">
      <c r="A5164" s="1"/>
      <c r="P5164" s="6"/>
      <c r="Q5164" s="6"/>
      <c r="R5164" s="6"/>
      <c r="T5164" s="6"/>
      <c r="U5164" s="6"/>
      <c r="V5164" s="6"/>
      <c r="W5164" s="6"/>
      <c r="X5164" s="6"/>
      <c r="Y5164" s="6"/>
      <c r="Z5164"/>
    </row>
    <row r="5165" spans="1:26">
      <c r="A5165" s="1"/>
      <c r="P5165" s="6"/>
      <c r="Q5165" s="6"/>
      <c r="R5165" s="6"/>
      <c r="T5165" s="6"/>
      <c r="U5165" s="6"/>
      <c r="V5165" s="6"/>
      <c r="W5165" s="6"/>
      <c r="X5165" s="6"/>
      <c r="Y5165" s="6"/>
      <c r="Z5165"/>
    </row>
    <row r="5166" spans="1:26">
      <c r="A5166" s="1"/>
      <c r="P5166" s="6"/>
      <c r="Q5166" s="6"/>
      <c r="R5166" s="6"/>
      <c r="T5166" s="6"/>
      <c r="U5166" s="6"/>
      <c r="V5166" s="6"/>
      <c r="W5166" s="6"/>
      <c r="X5166" s="6"/>
      <c r="Y5166" s="6"/>
      <c r="Z5166"/>
    </row>
    <row r="5167" spans="1:26">
      <c r="A5167" s="1"/>
      <c r="P5167" s="6"/>
      <c r="Q5167" s="6"/>
      <c r="R5167" s="6"/>
      <c r="T5167" s="6"/>
      <c r="U5167" s="6"/>
      <c r="V5167" s="6"/>
      <c r="W5167" s="6"/>
      <c r="X5167" s="6"/>
      <c r="Y5167" s="6"/>
      <c r="Z5167"/>
    </row>
    <row r="5168" spans="1:26">
      <c r="A5168" s="1"/>
      <c r="P5168" s="6"/>
      <c r="Q5168" s="6"/>
      <c r="R5168" s="6"/>
      <c r="T5168" s="6"/>
      <c r="U5168" s="6"/>
      <c r="V5168" s="6"/>
      <c r="W5168" s="6"/>
      <c r="X5168" s="6"/>
      <c r="Y5168" s="6"/>
      <c r="Z5168"/>
    </row>
    <row r="5169" spans="1:26">
      <c r="A5169" s="1"/>
      <c r="P5169" s="6"/>
      <c r="Q5169" s="6"/>
      <c r="R5169" s="6"/>
      <c r="T5169" s="6"/>
      <c r="U5169" s="6"/>
      <c r="V5169" s="6"/>
      <c r="W5169" s="6"/>
      <c r="X5169" s="6"/>
      <c r="Y5169" s="6"/>
      <c r="Z5169"/>
    </row>
    <row r="5170" spans="1:26">
      <c r="A5170" s="1"/>
      <c r="P5170" s="6"/>
      <c r="Q5170" s="6"/>
      <c r="R5170" s="6"/>
      <c r="T5170" s="6"/>
      <c r="U5170" s="6"/>
      <c r="V5170" s="6"/>
      <c r="W5170" s="6"/>
      <c r="X5170" s="6"/>
      <c r="Y5170" s="6"/>
      <c r="Z5170"/>
    </row>
    <row r="5171" spans="1:26">
      <c r="A5171" s="1"/>
      <c r="P5171" s="6"/>
      <c r="Q5171" s="6"/>
      <c r="R5171" s="6"/>
      <c r="T5171" s="6"/>
      <c r="U5171" s="6"/>
      <c r="V5171" s="6"/>
      <c r="W5171" s="6"/>
      <c r="X5171" s="6"/>
      <c r="Y5171" s="6"/>
      <c r="Z5171"/>
    </row>
    <row r="5172" spans="1:26">
      <c r="A5172" s="1"/>
      <c r="P5172" s="6"/>
      <c r="Q5172" s="6"/>
      <c r="R5172" s="6"/>
      <c r="T5172" s="6"/>
      <c r="U5172" s="6"/>
      <c r="V5172" s="6"/>
      <c r="W5172" s="6"/>
      <c r="X5172" s="6"/>
      <c r="Y5172" s="6"/>
      <c r="Z5172"/>
    </row>
    <row r="5173" spans="1:26">
      <c r="A5173" s="1"/>
      <c r="P5173" s="6"/>
      <c r="Q5173" s="6"/>
      <c r="R5173" s="6"/>
      <c r="T5173" s="6"/>
      <c r="U5173" s="6"/>
      <c r="V5173" s="6"/>
      <c r="W5173" s="6"/>
      <c r="X5173" s="6"/>
      <c r="Y5173" s="6"/>
      <c r="Z5173"/>
    </row>
    <row r="5174" spans="1:26">
      <c r="A5174" s="1"/>
      <c r="P5174" s="6"/>
      <c r="Q5174" s="6"/>
      <c r="R5174" s="6"/>
      <c r="T5174" s="6"/>
      <c r="U5174" s="6"/>
      <c r="V5174" s="6"/>
      <c r="W5174" s="6"/>
      <c r="X5174" s="6"/>
      <c r="Y5174" s="6"/>
      <c r="Z5174"/>
    </row>
    <row r="5175" spans="1:26">
      <c r="A5175" s="1"/>
      <c r="P5175" s="6"/>
      <c r="Q5175" s="6"/>
      <c r="R5175" s="6"/>
      <c r="T5175" s="6"/>
      <c r="U5175" s="6"/>
      <c r="V5175" s="6"/>
      <c r="W5175" s="6"/>
      <c r="X5175" s="6"/>
      <c r="Y5175" s="6"/>
      <c r="Z5175"/>
    </row>
    <row r="5176" spans="1:26">
      <c r="A5176" s="1"/>
      <c r="P5176" s="6"/>
      <c r="Q5176" s="6"/>
      <c r="R5176" s="6"/>
      <c r="T5176" s="6"/>
      <c r="U5176" s="6"/>
      <c r="V5176" s="6"/>
      <c r="W5176" s="6"/>
      <c r="X5176" s="6"/>
      <c r="Y5176" s="6"/>
      <c r="Z5176"/>
    </row>
    <row r="5177" spans="1:26">
      <c r="A5177" s="1"/>
      <c r="P5177" s="6"/>
      <c r="Q5177" s="6"/>
      <c r="R5177" s="6"/>
      <c r="T5177" s="6"/>
      <c r="U5177" s="6"/>
      <c r="V5177" s="6"/>
      <c r="W5177" s="6"/>
      <c r="X5177" s="6"/>
      <c r="Y5177" s="6"/>
      <c r="Z5177"/>
    </row>
    <row r="5178" spans="1:26">
      <c r="A5178" s="1"/>
      <c r="P5178" s="6"/>
      <c r="Q5178" s="6"/>
      <c r="R5178" s="6"/>
      <c r="T5178" s="6"/>
      <c r="U5178" s="6"/>
      <c r="V5178" s="6"/>
      <c r="W5178" s="6"/>
      <c r="X5178" s="6"/>
      <c r="Y5178" s="6"/>
      <c r="Z5178"/>
    </row>
    <row r="5179" spans="1:26">
      <c r="A5179" s="1"/>
      <c r="P5179" s="6"/>
      <c r="Q5179" s="6"/>
      <c r="R5179" s="6"/>
      <c r="T5179" s="6"/>
      <c r="U5179" s="6"/>
      <c r="V5179" s="6"/>
      <c r="W5179" s="6"/>
      <c r="X5179" s="6"/>
      <c r="Y5179" s="6"/>
      <c r="Z5179"/>
    </row>
    <row r="5180" spans="1:26">
      <c r="A5180" s="1"/>
      <c r="P5180" s="6"/>
      <c r="Q5180" s="6"/>
      <c r="R5180" s="6"/>
      <c r="T5180" s="6"/>
      <c r="U5180" s="6"/>
      <c r="V5180" s="6"/>
      <c r="W5180" s="6"/>
      <c r="X5180" s="6"/>
      <c r="Y5180" s="6"/>
      <c r="Z5180"/>
    </row>
    <row r="5181" spans="1:26">
      <c r="A5181" s="1"/>
      <c r="P5181" s="6"/>
      <c r="Q5181" s="6"/>
      <c r="R5181" s="6"/>
      <c r="T5181" s="6"/>
      <c r="U5181" s="6"/>
      <c r="V5181" s="6"/>
      <c r="W5181" s="6"/>
      <c r="X5181" s="6"/>
      <c r="Y5181" s="6"/>
      <c r="Z5181"/>
    </row>
    <row r="5182" spans="1:26">
      <c r="A5182" s="1"/>
      <c r="P5182" s="6"/>
      <c r="Q5182" s="6"/>
      <c r="R5182" s="6"/>
      <c r="T5182" s="6"/>
      <c r="U5182" s="6"/>
      <c r="V5182" s="6"/>
      <c r="W5182" s="6"/>
      <c r="X5182" s="6"/>
      <c r="Y5182" s="6"/>
      <c r="Z5182"/>
    </row>
    <row r="5183" spans="1:26">
      <c r="A5183" s="1"/>
      <c r="P5183" s="6"/>
      <c r="Q5183" s="6"/>
      <c r="R5183" s="6"/>
      <c r="T5183" s="6"/>
      <c r="U5183" s="6"/>
      <c r="V5183" s="6"/>
      <c r="W5183" s="6"/>
      <c r="X5183" s="6"/>
      <c r="Y5183" s="6"/>
      <c r="Z5183"/>
    </row>
    <row r="5184" spans="1:26">
      <c r="A5184" s="1"/>
      <c r="P5184" s="6"/>
      <c r="Q5184" s="6"/>
      <c r="R5184" s="6"/>
      <c r="T5184" s="6"/>
      <c r="U5184" s="6"/>
      <c r="V5184" s="6"/>
      <c r="W5184" s="6"/>
      <c r="X5184" s="6"/>
      <c r="Y5184" s="6"/>
      <c r="Z5184"/>
    </row>
    <row r="5185" spans="1:26">
      <c r="A5185" s="1"/>
      <c r="P5185" s="6"/>
      <c r="Q5185" s="6"/>
      <c r="R5185" s="6"/>
      <c r="T5185" s="6"/>
      <c r="U5185" s="6"/>
      <c r="V5185" s="6"/>
      <c r="W5185" s="6"/>
      <c r="X5185" s="6"/>
      <c r="Y5185" s="6"/>
      <c r="Z5185"/>
    </row>
    <row r="5186" spans="1:26">
      <c r="A5186" s="1"/>
      <c r="P5186" s="6"/>
      <c r="Q5186" s="6"/>
      <c r="R5186" s="6"/>
      <c r="T5186" s="6"/>
      <c r="U5186" s="6"/>
      <c r="V5186" s="6"/>
      <c r="W5186" s="6"/>
      <c r="X5186" s="6"/>
      <c r="Y5186" s="6"/>
      <c r="Z5186"/>
    </row>
    <row r="5187" spans="1:26">
      <c r="A5187" s="1"/>
      <c r="P5187" s="6"/>
      <c r="Q5187" s="6"/>
      <c r="R5187" s="6"/>
      <c r="T5187" s="6"/>
      <c r="U5187" s="6"/>
      <c r="V5187" s="6"/>
      <c r="W5187" s="6"/>
      <c r="X5187" s="6"/>
      <c r="Y5187" s="6"/>
      <c r="Z5187"/>
    </row>
    <row r="5188" spans="1:26">
      <c r="A5188" s="1"/>
      <c r="P5188" s="6"/>
      <c r="Q5188" s="6"/>
      <c r="R5188" s="6"/>
      <c r="T5188" s="6"/>
      <c r="U5188" s="6"/>
      <c r="V5188" s="6"/>
      <c r="W5188" s="6"/>
      <c r="X5188" s="6"/>
      <c r="Y5188" s="6"/>
      <c r="Z5188"/>
    </row>
    <row r="5189" spans="1:26">
      <c r="A5189" s="1"/>
      <c r="P5189" s="6"/>
      <c r="Q5189" s="6"/>
      <c r="R5189" s="6"/>
      <c r="T5189" s="6"/>
      <c r="U5189" s="6"/>
      <c r="V5189" s="6"/>
      <c r="W5189" s="6"/>
      <c r="X5189" s="6"/>
      <c r="Y5189" s="6"/>
      <c r="Z5189"/>
    </row>
    <row r="5190" spans="1:26">
      <c r="A5190" s="1"/>
      <c r="P5190" s="6"/>
      <c r="Q5190" s="6"/>
      <c r="R5190" s="6"/>
      <c r="T5190" s="6"/>
      <c r="U5190" s="6"/>
      <c r="V5190" s="6"/>
      <c r="W5190" s="6"/>
      <c r="X5190" s="6"/>
      <c r="Y5190" s="6"/>
      <c r="Z5190"/>
    </row>
    <row r="5191" spans="1:26">
      <c r="A5191" s="1"/>
      <c r="P5191" s="6"/>
      <c r="Q5191" s="6"/>
      <c r="R5191" s="6"/>
      <c r="T5191" s="6"/>
      <c r="U5191" s="6"/>
      <c r="V5191" s="6"/>
      <c r="W5191" s="6"/>
      <c r="X5191" s="6"/>
      <c r="Y5191" s="6"/>
      <c r="Z5191"/>
    </row>
    <row r="5192" spans="1:26">
      <c r="A5192" s="1"/>
      <c r="P5192" s="6"/>
      <c r="Q5192" s="6"/>
      <c r="R5192" s="6"/>
      <c r="T5192" s="6"/>
      <c r="U5192" s="6"/>
      <c r="V5192" s="6"/>
      <c r="W5192" s="6"/>
      <c r="X5192" s="6"/>
      <c r="Y5192" s="6"/>
      <c r="Z5192"/>
    </row>
    <row r="5193" spans="1:26">
      <c r="A5193" s="1"/>
      <c r="P5193" s="6"/>
      <c r="Q5193" s="6"/>
      <c r="R5193" s="6"/>
      <c r="T5193" s="6"/>
      <c r="U5193" s="6"/>
      <c r="V5193" s="6"/>
      <c r="W5193" s="6"/>
      <c r="X5193" s="6"/>
      <c r="Y5193" s="6"/>
      <c r="Z5193"/>
    </row>
    <row r="5194" spans="1:26">
      <c r="A5194" s="1"/>
      <c r="P5194" s="6"/>
      <c r="Q5194" s="6"/>
      <c r="R5194" s="6"/>
      <c r="T5194" s="6"/>
      <c r="U5194" s="6"/>
      <c r="V5194" s="6"/>
      <c r="W5194" s="6"/>
      <c r="X5194" s="6"/>
      <c r="Y5194" s="6"/>
      <c r="Z5194"/>
    </row>
    <row r="5195" spans="1:26">
      <c r="A5195" s="1"/>
      <c r="P5195" s="6"/>
      <c r="Q5195" s="6"/>
      <c r="R5195" s="6"/>
      <c r="T5195" s="6"/>
      <c r="U5195" s="6"/>
      <c r="V5195" s="6"/>
      <c r="W5195" s="6"/>
      <c r="X5195" s="6"/>
      <c r="Y5195" s="6"/>
      <c r="Z5195"/>
    </row>
    <row r="5196" spans="1:26">
      <c r="A5196" s="1"/>
      <c r="P5196" s="6"/>
      <c r="Q5196" s="6"/>
      <c r="R5196" s="6"/>
      <c r="T5196" s="6"/>
      <c r="U5196" s="6"/>
      <c r="V5196" s="6"/>
      <c r="W5196" s="6"/>
      <c r="X5196" s="6"/>
      <c r="Y5196" s="6"/>
      <c r="Z5196"/>
    </row>
    <row r="5197" spans="1:26">
      <c r="A5197" s="1"/>
      <c r="P5197" s="6"/>
      <c r="Q5197" s="6"/>
      <c r="R5197" s="6"/>
      <c r="T5197" s="6"/>
      <c r="U5197" s="6"/>
      <c r="V5197" s="6"/>
      <c r="W5197" s="6"/>
      <c r="X5197" s="6"/>
      <c r="Y5197" s="6"/>
      <c r="Z5197"/>
    </row>
    <row r="5198" spans="1:26">
      <c r="A5198" s="1"/>
      <c r="P5198" s="6"/>
      <c r="Q5198" s="6"/>
      <c r="R5198" s="6"/>
      <c r="T5198" s="6"/>
      <c r="U5198" s="6"/>
      <c r="V5198" s="6"/>
      <c r="W5198" s="6"/>
      <c r="X5198" s="6"/>
      <c r="Y5198" s="6"/>
      <c r="Z5198"/>
    </row>
    <row r="5199" spans="1:26">
      <c r="A5199" s="1"/>
      <c r="P5199" s="6"/>
      <c r="Q5199" s="6"/>
      <c r="R5199" s="6"/>
      <c r="T5199" s="6"/>
      <c r="U5199" s="6"/>
      <c r="V5199" s="6"/>
      <c r="W5199" s="6"/>
      <c r="X5199" s="6"/>
      <c r="Y5199" s="6"/>
      <c r="Z5199"/>
    </row>
    <row r="5200" spans="1:26">
      <c r="A5200" s="1"/>
      <c r="P5200" s="6"/>
      <c r="Q5200" s="6"/>
      <c r="R5200" s="6"/>
      <c r="T5200" s="6"/>
      <c r="U5200" s="6"/>
      <c r="V5200" s="6"/>
      <c r="W5200" s="6"/>
      <c r="X5200" s="6"/>
      <c r="Y5200" s="6"/>
      <c r="Z5200"/>
    </row>
    <row r="5201" spans="1:26">
      <c r="A5201" s="1"/>
      <c r="P5201" s="6"/>
      <c r="Q5201" s="6"/>
      <c r="R5201" s="6"/>
      <c r="T5201" s="6"/>
      <c r="U5201" s="6"/>
      <c r="V5201" s="6"/>
      <c r="W5201" s="6"/>
      <c r="X5201" s="6"/>
      <c r="Y5201" s="6"/>
      <c r="Z5201"/>
    </row>
    <row r="5202" spans="1:26">
      <c r="A5202" s="1"/>
      <c r="P5202" s="6"/>
      <c r="Q5202" s="6"/>
      <c r="R5202" s="6"/>
      <c r="T5202" s="6"/>
      <c r="U5202" s="6"/>
      <c r="V5202" s="6"/>
      <c r="W5202" s="6"/>
      <c r="X5202" s="6"/>
      <c r="Y5202" s="6"/>
      <c r="Z5202"/>
    </row>
    <row r="5203" spans="1:26">
      <c r="A5203" s="1"/>
      <c r="P5203" s="6"/>
      <c r="Q5203" s="6"/>
      <c r="R5203" s="6"/>
      <c r="T5203" s="6"/>
      <c r="U5203" s="6"/>
      <c r="V5203" s="6"/>
      <c r="W5203" s="6"/>
      <c r="X5203" s="6"/>
      <c r="Y5203" s="6"/>
      <c r="Z5203"/>
    </row>
    <row r="5204" spans="1:26">
      <c r="A5204" s="1"/>
      <c r="P5204" s="6"/>
      <c r="Q5204" s="6"/>
      <c r="R5204" s="6"/>
      <c r="T5204" s="6"/>
      <c r="U5204" s="6"/>
      <c r="V5204" s="6"/>
      <c r="W5204" s="6"/>
      <c r="X5204" s="6"/>
      <c r="Y5204" s="6"/>
      <c r="Z5204"/>
    </row>
    <row r="5205" spans="1:26">
      <c r="A5205" s="1"/>
      <c r="P5205" s="6"/>
      <c r="Q5205" s="6"/>
      <c r="R5205" s="6"/>
      <c r="T5205" s="6"/>
      <c r="U5205" s="6"/>
      <c r="V5205" s="6"/>
      <c r="W5205" s="6"/>
      <c r="X5205" s="6"/>
      <c r="Y5205" s="6"/>
      <c r="Z5205"/>
    </row>
    <row r="5206" spans="1:26">
      <c r="A5206" s="1"/>
      <c r="P5206" s="6"/>
      <c r="Q5206" s="6"/>
      <c r="R5206" s="6"/>
      <c r="T5206" s="6"/>
      <c r="U5206" s="6"/>
      <c r="V5206" s="6"/>
      <c r="W5206" s="6"/>
      <c r="X5206" s="6"/>
      <c r="Y5206" s="6"/>
      <c r="Z5206"/>
    </row>
    <row r="5207" spans="1:26">
      <c r="A5207" s="1"/>
      <c r="P5207" s="6"/>
      <c r="Q5207" s="6"/>
      <c r="R5207" s="6"/>
      <c r="T5207" s="6"/>
      <c r="U5207" s="6"/>
      <c r="V5207" s="6"/>
      <c r="W5207" s="6"/>
      <c r="X5207" s="6"/>
      <c r="Y5207" s="6"/>
      <c r="Z5207"/>
    </row>
    <row r="5208" spans="1:26">
      <c r="A5208" s="1"/>
      <c r="P5208" s="6"/>
      <c r="Q5208" s="6"/>
      <c r="R5208" s="6"/>
      <c r="T5208" s="6"/>
      <c r="U5208" s="6"/>
      <c r="V5208" s="6"/>
      <c r="W5208" s="6"/>
      <c r="X5208" s="6"/>
      <c r="Y5208" s="6"/>
      <c r="Z5208"/>
    </row>
    <row r="5209" spans="1:26">
      <c r="A5209" s="1"/>
      <c r="P5209" s="6"/>
      <c r="Q5209" s="6"/>
      <c r="R5209" s="6"/>
      <c r="T5209" s="6"/>
      <c r="U5209" s="6"/>
      <c r="V5209" s="6"/>
      <c r="W5209" s="6"/>
      <c r="X5209" s="6"/>
      <c r="Y5209" s="6"/>
      <c r="Z5209"/>
    </row>
    <row r="5210" spans="1:26">
      <c r="A5210" s="1"/>
      <c r="P5210" s="6"/>
      <c r="Q5210" s="6"/>
      <c r="R5210" s="6"/>
      <c r="T5210" s="6"/>
      <c r="U5210" s="6"/>
      <c r="V5210" s="6"/>
      <c r="W5210" s="6"/>
      <c r="X5210" s="6"/>
      <c r="Y5210" s="6"/>
      <c r="Z5210"/>
    </row>
    <row r="5211" spans="1:26">
      <c r="A5211" s="1"/>
      <c r="P5211" s="6"/>
      <c r="Q5211" s="6"/>
      <c r="R5211" s="6"/>
      <c r="T5211" s="6"/>
      <c r="U5211" s="6"/>
      <c r="V5211" s="6"/>
      <c r="W5211" s="6"/>
      <c r="X5211" s="6"/>
      <c r="Y5211" s="6"/>
      <c r="Z5211"/>
    </row>
    <row r="5212" spans="1:26">
      <c r="A5212" s="1"/>
      <c r="P5212" s="6"/>
      <c r="Q5212" s="6"/>
      <c r="R5212" s="6"/>
      <c r="T5212" s="6"/>
      <c r="U5212" s="6"/>
      <c r="V5212" s="6"/>
      <c r="W5212" s="6"/>
      <c r="X5212" s="6"/>
      <c r="Y5212" s="6"/>
      <c r="Z5212"/>
    </row>
    <row r="5213" spans="1:26">
      <c r="A5213" s="1"/>
      <c r="P5213" s="6"/>
      <c r="Q5213" s="6"/>
      <c r="R5213" s="6"/>
      <c r="T5213" s="6"/>
      <c r="U5213" s="6"/>
      <c r="V5213" s="6"/>
      <c r="W5213" s="6"/>
      <c r="X5213" s="6"/>
      <c r="Y5213" s="6"/>
      <c r="Z5213"/>
    </row>
    <row r="5214" spans="1:26">
      <c r="A5214" s="1"/>
      <c r="P5214" s="6"/>
      <c r="Q5214" s="6"/>
      <c r="R5214" s="6"/>
      <c r="T5214" s="6"/>
      <c r="U5214" s="6"/>
      <c r="V5214" s="6"/>
      <c r="W5214" s="6"/>
      <c r="X5214" s="6"/>
      <c r="Y5214" s="6"/>
      <c r="Z5214"/>
    </row>
    <row r="5215" spans="1:26">
      <c r="A5215" s="1"/>
      <c r="P5215" s="6"/>
      <c r="Q5215" s="6"/>
      <c r="R5215" s="6"/>
      <c r="T5215" s="6"/>
      <c r="U5215" s="6"/>
      <c r="V5215" s="6"/>
      <c r="W5215" s="6"/>
      <c r="X5215" s="6"/>
      <c r="Y5215" s="6"/>
      <c r="Z5215"/>
    </row>
    <row r="5216" spans="1:26">
      <c r="A5216" s="1"/>
      <c r="P5216" s="6"/>
      <c r="Q5216" s="6"/>
      <c r="R5216" s="6"/>
      <c r="T5216" s="6"/>
      <c r="U5216" s="6"/>
      <c r="V5216" s="6"/>
      <c r="W5216" s="6"/>
      <c r="X5216" s="6"/>
      <c r="Y5216" s="6"/>
      <c r="Z5216"/>
    </row>
    <row r="5217" spans="1:26">
      <c r="A5217" s="1"/>
      <c r="P5217" s="6"/>
      <c r="Q5217" s="6"/>
      <c r="R5217" s="6"/>
      <c r="T5217" s="6"/>
      <c r="U5217" s="6"/>
      <c r="V5217" s="6"/>
      <c r="W5217" s="6"/>
      <c r="X5217" s="6"/>
      <c r="Y5217" s="6"/>
      <c r="Z5217"/>
    </row>
    <row r="5218" spans="1:26">
      <c r="A5218" s="1"/>
      <c r="P5218" s="6"/>
      <c r="Q5218" s="6"/>
      <c r="R5218" s="6"/>
      <c r="T5218" s="6"/>
      <c r="U5218" s="6"/>
      <c r="V5218" s="6"/>
      <c r="W5218" s="6"/>
      <c r="X5218" s="6"/>
      <c r="Y5218" s="6"/>
      <c r="Z5218"/>
    </row>
    <row r="5219" spans="1:26">
      <c r="A5219" s="1"/>
      <c r="P5219" s="6"/>
      <c r="Q5219" s="6"/>
      <c r="R5219" s="6"/>
      <c r="T5219" s="6"/>
      <c r="U5219" s="6"/>
      <c r="V5219" s="6"/>
      <c r="W5219" s="6"/>
      <c r="X5219" s="6"/>
      <c r="Y5219" s="6"/>
      <c r="Z5219"/>
    </row>
    <row r="5220" spans="1:26">
      <c r="A5220" s="1"/>
      <c r="P5220" s="6"/>
      <c r="Q5220" s="6"/>
      <c r="R5220" s="6"/>
      <c r="T5220" s="6"/>
      <c r="U5220" s="6"/>
      <c r="V5220" s="6"/>
      <c r="W5220" s="6"/>
      <c r="X5220" s="6"/>
      <c r="Y5220" s="6"/>
      <c r="Z5220"/>
    </row>
    <row r="5221" spans="1:26">
      <c r="A5221" s="1"/>
      <c r="P5221" s="6"/>
      <c r="Q5221" s="6"/>
      <c r="R5221" s="6"/>
      <c r="T5221" s="6"/>
      <c r="U5221" s="6"/>
      <c r="V5221" s="6"/>
      <c r="W5221" s="6"/>
      <c r="X5221" s="6"/>
      <c r="Y5221" s="6"/>
      <c r="Z5221"/>
    </row>
    <row r="5222" spans="1:26">
      <c r="A5222" s="1"/>
      <c r="P5222" s="6"/>
      <c r="Q5222" s="6"/>
      <c r="R5222" s="6"/>
      <c r="T5222" s="6"/>
      <c r="U5222" s="6"/>
      <c r="V5222" s="6"/>
      <c r="W5222" s="6"/>
      <c r="X5222" s="6"/>
      <c r="Y5222" s="6"/>
      <c r="Z5222"/>
    </row>
    <row r="5223" spans="1:26">
      <c r="A5223" s="1"/>
      <c r="P5223" s="6"/>
      <c r="Q5223" s="6"/>
      <c r="R5223" s="6"/>
      <c r="T5223" s="6"/>
      <c r="U5223" s="6"/>
      <c r="V5223" s="6"/>
      <c r="W5223" s="6"/>
      <c r="X5223" s="6"/>
      <c r="Y5223" s="6"/>
      <c r="Z5223"/>
    </row>
    <row r="5224" spans="1:26">
      <c r="A5224" s="1"/>
      <c r="P5224" s="6"/>
      <c r="Q5224" s="6"/>
      <c r="R5224" s="6"/>
      <c r="T5224" s="6"/>
      <c r="U5224" s="6"/>
      <c r="V5224" s="6"/>
      <c r="W5224" s="6"/>
      <c r="X5224" s="6"/>
      <c r="Y5224" s="6"/>
      <c r="Z5224"/>
    </row>
    <row r="5225" spans="1:26">
      <c r="A5225" s="1"/>
      <c r="P5225" s="6"/>
      <c r="Q5225" s="6"/>
      <c r="R5225" s="6"/>
      <c r="T5225" s="6"/>
      <c r="U5225" s="6"/>
      <c r="V5225" s="6"/>
      <c r="W5225" s="6"/>
      <c r="X5225" s="6"/>
      <c r="Y5225" s="6"/>
      <c r="Z5225"/>
    </row>
    <row r="5226" spans="1:26">
      <c r="A5226" s="1"/>
      <c r="P5226" s="6"/>
      <c r="Q5226" s="6"/>
      <c r="R5226" s="6"/>
      <c r="T5226" s="6"/>
      <c r="U5226" s="6"/>
      <c r="V5226" s="6"/>
      <c r="W5226" s="6"/>
      <c r="X5226" s="6"/>
      <c r="Y5226" s="6"/>
      <c r="Z5226"/>
    </row>
    <row r="5227" spans="1:26">
      <c r="A5227" s="1"/>
      <c r="P5227" s="6"/>
      <c r="Q5227" s="6"/>
      <c r="R5227" s="6"/>
      <c r="T5227" s="6"/>
      <c r="U5227" s="6"/>
      <c r="V5227" s="6"/>
      <c r="W5227" s="6"/>
      <c r="X5227" s="6"/>
      <c r="Y5227" s="6"/>
      <c r="Z5227"/>
    </row>
    <row r="5228" spans="1:26">
      <c r="A5228" s="1"/>
      <c r="P5228" s="6"/>
      <c r="Q5228" s="6"/>
      <c r="R5228" s="6"/>
      <c r="T5228" s="6"/>
      <c r="U5228" s="6"/>
      <c r="V5228" s="6"/>
      <c r="W5228" s="6"/>
      <c r="X5228" s="6"/>
      <c r="Y5228" s="6"/>
      <c r="Z5228"/>
    </row>
    <row r="5229" spans="1:26">
      <c r="A5229" s="1"/>
      <c r="P5229" s="6"/>
      <c r="Q5229" s="6"/>
      <c r="R5229" s="6"/>
      <c r="T5229" s="6"/>
      <c r="U5229" s="6"/>
      <c r="V5229" s="6"/>
      <c r="W5229" s="6"/>
      <c r="X5229" s="6"/>
      <c r="Y5229" s="6"/>
      <c r="Z5229"/>
    </row>
    <row r="5230" spans="1:26">
      <c r="A5230" s="1"/>
      <c r="P5230" s="6"/>
      <c r="Q5230" s="6"/>
      <c r="R5230" s="6"/>
      <c r="T5230" s="6"/>
      <c r="U5230" s="6"/>
      <c r="V5230" s="6"/>
      <c r="W5230" s="6"/>
      <c r="X5230" s="6"/>
      <c r="Y5230" s="6"/>
      <c r="Z5230"/>
    </row>
    <row r="5231" spans="1:26">
      <c r="A5231" s="1"/>
      <c r="P5231" s="6"/>
      <c r="Q5231" s="6"/>
      <c r="R5231" s="6"/>
      <c r="T5231" s="6"/>
      <c r="U5231" s="6"/>
      <c r="V5231" s="6"/>
      <c r="W5231" s="6"/>
      <c r="X5231" s="6"/>
      <c r="Y5231" s="6"/>
      <c r="Z5231"/>
    </row>
    <row r="5232" spans="1:26">
      <c r="A5232" s="1"/>
      <c r="P5232" s="6"/>
      <c r="Q5232" s="6"/>
      <c r="R5232" s="6"/>
      <c r="T5232" s="6"/>
      <c r="U5232" s="6"/>
      <c r="V5232" s="6"/>
      <c r="W5232" s="6"/>
      <c r="X5232" s="6"/>
      <c r="Y5232" s="6"/>
      <c r="Z5232"/>
    </row>
    <row r="5233" spans="1:26">
      <c r="A5233" s="1"/>
      <c r="P5233" s="6"/>
      <c r="Q5233" s="6"/>
      <c r="R5233" s="6"/>
      <c r="T5233" s="6"/>
      <c r="U5233" s="6"/>
      <c r="V5233" s="6"/>
      <c r="W5233" s="6"/>
      <c r="X5233" s="6"/>
      <c r="Y5233" s="6"/>
      <c r="Z5233"/>
    </row>
    <row r="5234" spans="1:26">
      <c r="A5234" s="1"/>
      <c r="P5234" s="6"/>
      <c r="Q5234" s="6"/>
      <c r="R5234" s="6"/>
      <c r="T5234" s="6"/>
      <c r="U5234" s="6"/>
      <c r="V5234" s="6"/>
      <c r="W5234" s="6"/>
      <c r="X5234" s="6"/>
      <c r="Y5234" s="6"/>
      <c r="Z5234"/>
    </row>
    <row r="5235" spans="1:26">
      <c r="A5235" s="1"/>
      <c r="P5235" s="6"/>
      <c r="Q5235" s="6"/>
      <c r="R5235" s="6"/>
      <c r="T5235" s="6"/>
      <c r="U5235" s="6"/>
      <c r="V5235" s="6"/>
      <c r="W5235" s="6"/>
      <c r="X5235" s="6"/>
      <c r="Y5235" s="6"/>
      <c r="Z5235"/>
    </row>
    <row r="5236" spans="1:26">
      <c r="A5236" s="1"/>
      <c r="P5236" s="6"/>
      <c r="Q5236" s="6"/>
      <c r="R5236" s="6"/>
      <c r="T5236" s="6"/>
      <c r="U5236" s="6"/>
      <c r="V5236" s="6"/>
      <c r="W5236" s="6"/>
      <c r="X5236" s="6"/>
      <c r="Y5236" s="6"/>
      <c r="Z5236"/>
    </row>
    <row r="5237" spans="1:26">
      <c r="A5237" s="1"/>
      <c r="P5237" s="6"/>
      <c r="Q5237" s="6"/>
      <c r="R5237" s="6"/>
      <c r="T5237" s="6"/>
      <c r="U5237" s="6"/>
      <c r="V5237" s="6"/>
      <c r="W5237" s="6"/>
      <c r="X5237" s="6"/>
      <c r="Y5237" s="6"/>
      <c r="Z5237"/>
    </row>
    <row r="5238" spans="1:26">
      <c r="A5238" s="1"/>
      <c r="P5238" s="6"/>
      <c r="Q5238" s="6"/>
      <c r="R5238" s="6"/>
      <c r="T5238" s="6"/>
      <c r="U5238" s="6"/>
      <c r="V5238" s="6"/>
      <c r="W5238" s="6"/>
      <c r="X5238" s="6"/>
      <c r="Y5238" s="6"/>
      <c r="Z5238"/>
    </row>
    <row r="5239" spans="1:26">
      <c r="A5239" s="1"/>
      <c r="P5239" s="6"/>
      <c r="Q5239" s="6"/>
      <c r="R5239" s="6"/>
      <c r="T5239" s="6"/>
      <c r="U5239" s="6"/>
      <c r="V5239" s="6"/>
      <c r="W5239" s="6"/>
      <c r="X5239" s="6"/>
      <c r="Y5239" s="6"/>
      <c r="Z5239"/>
    </row>
    <row r="5240" spans="1:26">
      <c r="A5240" s="1"/>
      <c r="P5240" s="6"/>
      <c r="Q5240" s="6"/>
      <c r="R5240" s="6"/>
      <c r="T5240" s="6"/>
      <c r="U5240" s="6"/>
      <c r="V5240" s="6"/>
      <c r="W5240" s="6"/>
      <c r="X5240" s="6"/>
      <c r="Y5240" s="6"/>
      <c r="Z5240"/>
    </row>
    <row r="5241" spans="1:26">
      <c r="A5241" s="1"/>
      <c r="P5241" s="6"/>
      <c r="Q5241" s="6"/>
      <c r="R5241" s="6"/>
      <c r="T5241" s="6"/>
      <c r="U5241" s="6"/>
      <c r="V5241" s="6"/>
      <c r="W5241" s="6"/>
      <c r="X5241" s="6"/>
      <c r="Y5241" s="6"/>
      <c r="Z5241"/>
    </row>
    <row r="5242" spans="1:26">
      <c r="A5242" s="1"/>
      <c r="P5242" s="6"/>
      <c r="Q5242" s="6"/>
      <c r="R5242" s="6"/>
      <c r="T5242" s="6"/>
      <c r="U5242" s="6"/>
      <c r="V5242" s="6"/>
      <c r="W5242" s="6"/>
      <c r="X5242" s="6"/>
      <c r="Y5242" s="6"/>
      <c r="Z5242"/>
    </row>
    <row r="5243" spans="1:26">
      <c r="A5243" s="1"/>
      <c r="P5243" s="6"/>
      <c r="Q5243" s="6"/>
      <c r="R5243" s="6"/>
      <c r="T5243" s="6"/>
      <c r="U5243" s="6"/>
      <c r="V5243" s="6"/>
      <c r="W5243" s="6"/>
      <c r="X5243" s="6"/>
      <c r="Y5243" s="6"/>
      <c r="Z5243"/>
    </row>
    <row r="5244" spans="1:26">
      <c r="A5244" s="1"/>
      <c r="P5244" s="6"/>
      <c r="Q5244" s="6"/>
      <c r="R5244" s="6"/>
      <c r="T5244" s="6"/>
      <c r="U5244" s="6"/>
      <c r="V5244" s="6"/>
      <c r="W5244" s="6"/>
      <c r="X5244" s="6"/>
      <c r="Y5244" s="6"/>
      <c r="Z5244"/>
    </row>
    <row r="5245" spans="1:26">
      <c r="A5245" s="1"/>
      <c r="P5245" s="6"/>
      <c r="Q5245" s="6"/>
      <c r="R5245" s="6"/>
      <c r="T5245" s="6"/>
      <c r="U5245" s="6"/>
      <c r="V5245" s="6"/>
      <c r="W5245" s="6"/>
      <c r="X5245" s="6"/>
      <c r="Y5245" s="6"/>
      <c r="Z5245"/>
    </row>
    <row r="5246" spans="1:26">
      <c r="A5246" s="1"/>
      <c r="P5246" s="6"/>
      <c r="Q5246" s="6"/>
      <c r="R5246" s="6"/>
      <c r="T5246" s="6"/>
      <c r="U5246" s="6"/>
      <c r="V5246" s="6"/>
      <c r="W5246" s="6"/>
      <c r="X5246" s="6"/>
      <c r="Y5246" s="6"/>
      <c r="Z5246"/>
    </row>
    <row r="5247" spans="1:26">
      <c r="A5247" s="1"/>
      <c r="P5247" s="6"/>
      <c r="Q5247" s="6"/>
      <c r="R5247" s="6"/>
      <c r="T5247" s="6"/>
      <c r="U5247" s="6"/>
      <c r="V5247" s="6"/>
      <c r="W5247" s="6"/>
      <c r="X5247" s="6"/>
      <c r="Y5247" s="6"/>
      <c r="Z5247"/>
    </row>
    <row r="5248" spans="1:26">
      <c r="A5248" s="1"/>
      <c r="P5248" s="6"/>
      <c r="Q5248" s="6"/>
      <c r="R5248" s="6"/>
      <c r="T5248" s="6"/>
      <c r="U5248" s="6"/>
      <c r="V5248" s="6"/>
      <c r="W5248" s="6"/>
      <c r="X5248" s="6"/>
      <c r="Y5248" s="6"/>
      <c r="Z5248"/>
    </row>
    <row r="5249" spans="1:26">
      <c r="A5249" s="1"/>
      <c r="P5249" s="6"/>
      <c r="Q5249" s="6"/>
      <c r="R5249" s="6"/>
      <c r="T5249" s="6"/>
      <c r="U5249" s="6"/>
      <c r="V5249" s="6"/>
      <c r="W5249" s="6"/>
      <c r="X5249" s="6"/>
      <c r="Y5249" s="6"/>
      <c r="Z5249"/>
    </row>
    <row r="5250" spans="1:26">
      <c r="A5250" s="1"/>
      <c r="P5250" s="6"/>
      <c r="Q5250" s="6"/>
      <c r="R5250" s="6"/>
      <c r="T5250" s="6"/>
      <c r="U5250" s="6"/>
      <c r="V5250" s="6"/>
      <c r="W5250" s="6"/>
      <c r="X5250" s="6"/>
      <c r="Y5250" s="6"/>
      <c r="Z5250"/>
    </row>
    <row r="5251" spans="1:26">
      <c r="A5251" s="1"/>
      <c r="P5251" s="6"/>
      <c r="Q5251" s="6"/>
      <c r="R5251" s="6"/>
      <c r="T5251" s="6"/>
      <c r="U5251" s="6"/>
      <c r="V5251" s="6"/>
      <c r="W5251" s="6"/>
      <c r="X5251" s="6"/>
      <c r="Y5251" s="6"/>
      <c r="Z5251"/>
    </row>
    <row r="5252" spans="1:26">
      <c r="A5252" s="1"/>
      <c r="P5252" s="6"/>
      <c r="Q5252" s="6"/>
      <c r="R5252" s="6"/>
      <c r="T5252" s="6"/>
      <c r="U5252" s="6"/>
      <c r="V5252" s="6"/>
      <c r="W5252" s="6"/>
      <c r="X5252" s="6"/>
      <c r="Y5252" s="6"/>
      <c r="Z5252"/>
    </row>
    <row r="5253" spans="1:26">
      <c r="A5253" s="1"/>
      <c r="P5253" s="6"/>
      <c r="Q5253" s="6"/>
      <c r="R5253" s="6"/>
      <c r="T5253" s="6"/>
      <c r="U5253" s="6"/>
      <c r="V5253" s="6"/>
      <c r="W5253" s="6"/>
      <c r="X5253" s="6"/>
      <c r="Y5253" s="6"/>
      <c r="Z5253"/>
    </row>
    <row r="5254" spans="1:26">
      <c r="A5254" s="1"/>
      <c r="P5254" s="6"/>
      <c r="Q5254" s="6"/>
      <c r="R5254" s="6"/>
      <c r="T5254" s="6"/>
      <c r="U5254" s="6"/>
      <c r="V5254" s="6"/>
      <c r="W5254" s="6"/>
      <c r="X5254" s="6"/>
      <c r="Y5254" s="6"/>
      <c r="Z5254"/>
    </row>
    <row r="5255" spans="1:26">
      <c r="A5255" s="1"/>
      <c r="P5255" s="6"/>
      <c r="Q5255" s="6"/>
      <c r="R5255" s="6"/>
      <c r="T5255" s="6"/>
      <c r="U5255" s="6"/>
      <c r="V5255" s="6"/>
      <c r="W5255" s="6"/>
      <c r="X5255" s="6"/>
      <c r="Y5255" s="6"/>
      <c r="Z5255"/>
    </row>
    <row r="5256" spans="1:26">
      <c r="A5256" s="1"/>
      <c r="P5256" s="6"/>
      <c r="Q5256" s="6"/>
      <c r="R5256" s="6"/>
      <c r="T5256" s="6"/>
      <c r="U5256" s="6"/>
      <c r="V5256" s="6"/>
      <c r="W5256" s="6"/>
      <c r="X5256" s="6"/>
      <c r="Y5256" s="6"/>
      <c r="Z5256"/>
    </row>
    <row r="5257" spans="1:26">
      <c r="A5257" s="1"/>
      <c r="P5257" s="6"/>
      <c r="Q5257" s="6"/>
      <c r="R5257" s="6"/>
      <c r="T5257" s="6"/>
      <c r="U5257" s="6"/>
      <c r="V5257" s="6"/>
      <c r="W5257" s="6"/>
      <c r="X5257" s="6"/>
      <c r="Y5257" s="6"/>
      <c r="Z5257"/>
    </row>
    <row r="5258" spans="1:26">
      <c r="A5258" s="1"/>
      <c r="P5258" s="6"/>
      <c r="Q5258" s="6"/>
      <c r="R5258" s="6"/>
      <c r="T5258" s="6"/>
      <c r="U5258" s="6"/>
      <c r="V5258" s="6"/>
      <c r="W5258" s="6"/>
      <c r="X5258" s="6"/>
      <c r="Y5258" s="6"/>
      <c r="Z5258"/>
    </row>
    <row r="5259" spans="1:26">
      <c r="A5259" s="1"/>
      <c r="P5259" s="6"/>
      <c r="Q5259" s="6"/>
      <c r="R5259" s="6"/>
      <c r="T5259" s="6"/>
      <c r="U5259" s="6"/>
      <c r="V5259" s="6"/>
      <c r="W5259" s="6"/>
      <c r="X5259" s="6"/>
      <c r="Y5259" s="6"/>
      <c r="Z5259"/>
    </row>
    <row r="5260" spans="1:26">
      <c r="A5260" s="1"/>
      <c r="P5260" s="6"/>
      <c r="Q5260" s="6"/>
      <c r="R5260" s="6"/>
      <c r="T5260" s="6"/>
      <c r="U5260" s="6"/>
      <c r="V5260" s="6"/>
      <c r="W5260" s="6"/>
      <c r="X5260" s="6"/>
      <c r="Y5260" s="6"/>
      <c r="Z5260"/>
    </row>
    <row r="5261" spans="1:26">
      <c r="A5261" s="1"/>
      <c r="P5261" s="6"/>
      <c r="Q5261" s="6"/>
      <c r="R5261" s="6"/>
      <c r="T5261" s="6"/>
      <c r="U5261" s="6"/>
      <c r="V5261" s="6"/>
      <c r="W5261" s="6"/>
      <c r="X5261" s="6"/>
      <c r="Y5261" s="6"/>
      <c r="Z5261"/>
    </row>
    <row r="5262" spans="1:26">
      <c r="A5262" s="1"/>
      <c r="P5262" s="6"/>
      <c r="Q5262" s="6"/>
      <c r="R5262" s="6"/>
      <c r="T5262" s="6"/>
      <c r="U5262" s="6"/>
      <c r="V5262" s="6"/>
      <c r="W5262" s="6"/>
      <c r="X5262" s="6"/>
      <c r="Y5262" s="6"/>
      <c r="Z5262"/>
    </row>
    <row r="5263" spans="1:26">
      <c r="A5263" s="1"/>
      <c r="P5263" s="6"/>
      <c r="Q5263" s="6"/>
      <c r="R5263" s="6"/>
      <c r="T5263" s="6"/>
      <c r="U5263" s="6"/>
      <c r="V5263" s="6"/>
      <c r="W5263" s="6"/>
      <c r="X5263" s="6"/>
      <c r="Y5263" s="6"/>
      <c r="Z5263"/>
    </row>
    <row r="5264" spans="1:26">
      <c r="A5264" s="1"/>
      <c r="P5264" s="6"/>
      <c r="Q5264" s="6"/>
      <c r="R5264" s="6"/>
      <c r="T5264" s="6"/>
      <c r="U5264" s="6"/>
      <c r="V5264" s="6"/>
      <c r="W5264" s="6"/>
      <c r="X5264" s="6"/>
      <c r="Y5264" s="6"/>
      <c r="Z5264"/>
    </row>
    <row r="5265" spans="1:26">
      <c r="A5265" s="1"/>
      <c r="P5265" s="6"/>
      <c r="Q5265" s="6"/>
      <c r="R5265" s="6"/>
      <c r="T5265" s="6"/>
      <c r="U5265" s="6"/>
      <c r="V5265" s="6"/>
      <c r="W5265" s="6"/>
      <c r="X5265" s="6"/>
      <c r="Y5265" s="6"/>
      <c r="Z5265"/>
    </row>
    <row r="5266" spans="1:26">
      <c r="A5266" s="1"/>
      <c r="P5266" s="6"/>
      <c r="Q5266" s="6"/>
      <c r="R5266" s="6"/>
      <c r="T5266" s="6"/>
      <c r="U5266" s="6"/>
      <c r="V5266" s="6"/>
      <c r="W5266" s="6"/>
      <c r="X5266" s="6"/>
      <c r="Y5266" s="6"/>
      <c r="Z5266"/>
    </row>
    <row r="5267" spans="1:26">
      <c r="A5267" s="1"/>
      <c r="P5267" s="6"/>
      <c r="Q5267" s="6"/>
      <c r="R5267" s="6"/>
      <c r="T5267" s="6"/>
      <c r="U5267" s="6"/>
      <c r="V5267" s="6"/>
      <c r="W5267" s="6"/>
      <c r="X5267" s="6"/>
      <c r="Y5267" s="6"/>
      <c r="Z5267"/>
    </row>
    <row r="5268" spans="1:26">
      <c r="A5268" s="1"/>
      <c r="P5268" s="6"/>
      <c r="Q5268" s="6"/>
      <c r="R5268" s="6"/>
      <c r="T5268" s="6"/>
      <c r="U5268" s="6"/>
      <c r="V5268" s="6"/>
      <c r="W5268" s="6"/>
      <c r="X5268" s="6"/>
      <c r="Y5268" s="6"/>
      <c r="Z5268"/>
    </row>
    <row r="5269" spans="1:26">
      <c r="A5269" s="1"/>
      <c r="P5269" s="6"/>
      <c r="Q5269" s="6"/>
      <c r="R5269" s="6"/>
      <c r="T5269" s="6"/>
      <c r="U5269" s="6"/>
      <c r="V5269" s="6"/>
      <c r="W5269" s="6"/>
      <c r="X5269" s="6"/>
      <c r="Y5269" s="6"/>
      <c r="Z5269"/>
    </row>
    <row r="5270" spans="1:26">
      <c r="A5270" s="1"/>
      <c r="P5270" s="6"/>
      <c r="Q5270" s="6"/>
      <c r="R5270" s="6"/>
      <c r="T5270" s="6"/>
      <c r="U5270" s="6"/>
      <c r="V5270" s="6"/>
      <c r="W5270" s="6"/>
      <c r="X5270" s="6"/>
      <c r="Y5270" s="6"/>
      <c r="Z5270"/>
    </row>
    <row r="5271" spans="1:26">
      <c r="A5271" s="1"/>
      <c r="P5271" s="6"/>
      <c r="Q5271" s="6"/>
      <c r="R5271" s="6"/>
      <c r="T5271" s="6"/>
      <c r="U5271" s="6"/>
      <c r="V5271" s="6"/>
      <c r="W5271" s="6"/>
      <c r="X5271" s="6"/>
      <c r="Y5271" s="6"/>
      <c r="Z5271"/>
    </row>
    <row r="5272" spans="1:26">
      <c r="A5272" s="1"/>
      <c r="P5272" s="6"/>
      <c r="Q5272" s="6"/>
      <c r="R5272" s="6"/>
      <c r="T5272" s="6"/>
      <c r="U5272" s="6"/>
      <c r="V5272" s="6"/>
      <c r="W5272" s="6"/>
      <c r="X5272" s="6"/>
      <c r="Y5272" s="6"/>
      <c r="Z5272"/>
    </row>
    <row r="5273" spans="1:26">
      <c r="A5273" s="1"/>
      <c r="P5273" s="6"/>
      <c r="Q5273" s="6"/>
      <c r="R5273" s="6"/>
      <c r="T5273" s="6"/>
      <c r="U5273" s="6"/>
      <c r="V5273" s="6"/>
      <c r="W5273" s="6"/>
      <c r="X5273" s="6"/>
      <c r="Y5273" s="6"/>
      <c r="Z5273"/>
    </row>
    <row r="5274" spans="1:26">
      <c r="A5274" s="1"/>
      <c r="P5274" s="6"/>
      <c r="Q5274" s="6"/>
      <c r="R5274" s="6"/>
      <c r="T5274" s="6"/>
      <c r="U5274" s="6"/>
      <c r="V5274" s="6"/>
      <c r="W5274" s="6"/>
      <c r="X5274" s="6"/>
      <c r="Y5274" s="6"/>
      <c r="Z5274"/>
    </row>
    <row r="5275" spans="1:26">
      <c r="A5275" s="1"/>
      <c r="P5275" s="6"/>
      <c r="Q5275" s="6"/>
      <c r="R5275" s="6"/>
      <c r="T5275" s="6"/>
      <c r="U5275" s="6"/>
      <c r="V5275" s="6"/>
      <c r="W5275" s="6"/>
      <c r="X5275" s="6"/>
      <c r="Y5275" s="6"/>
      <c r="Z5275"/>
    </row>
    <row r="5276" spans="1:26">
      <c r="A5276" s="1"/>
      <c r="P5276" s="6"/>
      <c r="Q5276" s="6"/>
      <c r="R5276" s="6"/>
      <c r="T5276" s="6"/>
      <c r="U5276" s="6"/>
      <c r="V5276" s="6"/>
      <c r="W5276" s="6"/>
      <c r="X5276" s="6"/>
      <c r="Y5276" s="6"/>
      <c r="Z5276"/>
    </row>
    <row r="5277" spans="1:26">
      <c r="A5277" s="1"/>
      <c r="P5277" s="6"/>
      <c r="Q5277" s="6"/>
      <c r="R5277" s="6"/>
      <c r="T5277" s="6"/>
      <c r="U5277" s="6"/>
      <c r="V5277" s="6"/>
      <c r="W5277" s="6"/>
      <c r="X5277" s="6"/>
      <c r="Y5277" s="6"/>
      <c r="Z5277"/>
    </row>
    <row r="5278" spans="1:26">
      <c r="A5278" s="1"/>
      <c r="P5278" s="6"/>
      <c r="Q5278" s="6"/>
      <c r="R5278" s="6"/>
      <c r="T5278" s="6"/>
      <c r="U5278" s="6"/>
      <c r="V5278" s="6"/>
      <c r="W5278" s="6"/>
      <c r="X5278" s="6"/>
      <c r="Y5278" s="6"/>
      <c r="Z5278"/>
    </row>
    <row r="5279" spans="1:26">
      <c r="A5279" s="1"/>
      <c r="P5279" s="6"/>
      <c r="Q5279" s="6"/>
      <c r="R5279" s="6"/>
      <c r="T5279" s="6"/>
      <c r="U5279" s="6"/>
      <c r="V5279" s="6"/>
      <c r="W5279" s="6"/>
      <c r="X5279" s="6"/>
      <c r="Y5279" s="6"/>
      <c r="Z5279"/>
    </row>
    <row r="5280" spans="1:26">
      <c r="A5280" s="1"/>
      <c r="P5280" s="6"/>
      <c r="Q5280" s="6"/>
      <c r="R5280" s="6"/>
      <c r="T5280" s="6"/>
      <c r="U5280" s="6"/>
      <c r="V5280" s="6"/>
      <c r="W5280" s="6"/>
      <c r="X5280" s="6"/>
      <c r="Y5280" s="6"/>
      <c r="Z5280"/>
    </row>
    <row r="5281" spans="1:26">
      <c r="A5281" s="1"/>
      <c r="P5281" s="6"/>
      <c r="Q5281" s="6"/>
      <c r="R5281" s="6"/>
      <c r="T5281" s="6"/>
      <c r="U5281" s="6"/>
      <c r="V5281" s="6"/>
      <c r="W5281" s="6"/>
      <c r="X5281" s="6"/>
      <c r="Y5281" s="6"/>
      <c r="Z5281"/>
    </row>
    <row r="5282" spans="1:26">
      <c r="A5282" s="1"/>
      <c r="P5282" s="6"/>
      <c r="Q5282" s="6"/>
      <c r="R5282" s="6"/>
      <c r="T5282" s="6"/>
      <c r="U5282" s="6"/>
      <c r="V5282" s="6"/>
      <c r="W5282" s="6"/>
      <c r="X5282" s="6"/>
      <c r="Y5282" s="6"/>
      <c r="Z5282"/>
    </row>
    <row r="5283" spans="1:26">
      <c r="A5283" s="1"/>
      <c r="P5283" s="6"/>
      <c r="Q5283" s="6"/>
      <c r="R5283" s="6"/>
      <c r="T5283" s="6"/>
      <c r="U5283" s="6"/>
      <c r="V5283" s="6"/>
      <c r="W5283" s="6"/>
      <c r="X5283" s="6"/>
      <c r="Y5283" s="6"/>
      <c r="Z5283"/>
    </row>
    <row r="5284" spans="1:26">
      <c r="A5284" s="1"/>
      <c r="P5284" s="6"/>
      <c r="Q5284" s="6"/>
      <c r="R5284" s="6"/>
      <c r="T5284" s="6"/>
      <c r="U5284" s="6"/>
      <c r="V5284" s="6"/>
      <c r="W5284" s="6"/>
      <c r="X5284" s="6"/>
      <c r="Y5284" s="6"/>
      <c r="Z5284"/>
    </row>
    <row r="5285" spans="1:26">
      <c r="A5285" s="1"/>
      <c r="P5285" s="6"/>
      <c r="Q5285" s="6"/>
      <c r="R5285" s="6"/>
      <c r="T5285" s="6"/>
      <c r="U5285" s="6"/>
      <c r="V5285" s="6"/>
      <c r="W5285" s="6"/>
      <c r="X5285" s="6"/>
      <c r="Y5285" s="6"/>
      <c r="Z5285"/>
    </row>
    <row r="5286" spans="1:26">
      <c r="A5286" s="1"/>
      <c r="P5286" s="6"/>
      <c r="Q5286" s="6"/>
      <c r="R5286" s="6"/>
      <c r="T5286" s="6"/>
      <c r="U5286" s="6"/>
      <c r="V5286" s="6"/>
      <c r="W5286" s="6"/>
      <c r="X5286" s="6"/>
      <c r="Y5286" s="6"/>
      <c r="Z5286"/>
    </row>
    <row r="5287" spans="1:26">
      <c r="A5287" s="1"/>
      <c r="P5287" s="6"/>
      <c r="Q5287" s="6"/>
      <c r="R5287" s="6"/>
      <c r="T5287" s="6"/>
      <c r="U5287" s="6"/>
      <c r="V5287" s="6"/>
      <c r="W5287" s="6"/>
      <c r="X5287" s="6"/>
      <c r="Y5287" s="6"/>
      <c r="Z5287"/>
    </row>
    <row r="5288" spans="1:26">
      <c r="A5288" s="1"/>
      <c r="P5288" s="6"/>
      <c r="Q5288" s="6"/>
      <c r="R5288" s="6"/>
      <c r="T5288" s="6"/>
      <c r="U5288" s="6"/>
      <c r="V5288" s="6"/>
      <c r="W5288" s="6"/>
      <c r="X5288" s="6"/>
      <c r="Y5288" s="6"/>
      <c r="Z5288"/>
    </row>
    <row r="5289" spans="1:26">
      <c r="A5289" s="1"/>
      <c r="P5289" s="6"/>
      <c r="Q5289" s="6"/>
      <c r="R5289" s="6"/>
      <c r="T5289" s="6"/>
      <c r="U5289" s="6"/>
      <c r="V5289" s="6"/>
      <c r="W5289" s="6"/>
      <c r="X5289" s="6"/>
      <c r="Y5289" s="6"/>
      <c r="Z5289"/>
    </row>
    <row r="5290" spans="1:26">
      <c r="A5290" s="1"/>
      <c r="P5290" s="6"/>
      <c r="Q5290" s="6"/>
      <c r="R5290" s="6"/>
      <c r="T5290" s="6"/>
      <c r="U5290" s="6"/>
      <c r="V5290" s="6"/>
      <c r="W5290" s="6"/>
      <c r="X5290" s="6"/>
      <c r="Y5290" s="6"/>
      <c r="Z5290"/>
    </row>
    <row r="5291" spans="1:26">
      <c r="A5291" s="1"/>
      <c r="P5291" s="6"/>
      <c r="Q5291" s="6"/>
      <c r="R5291" s="6"/>
      <c r="T5291" s="6"/>
      <c r="U5291" s="6"/>
      <c r="V5291" s="6"/>
      <c r="W5291" s="6"/>
      <c r="X5291" s="6"/>
      <c r="Y5291" s="6"/>
      <c r="Z5291"/>
    </row>
    <row r="5292" spans="1:26">
      <c r="A5292" s="1"/>
      <c r="P5292" s="6"/>
      <c r="Q5292" s="6"/>
      <c r="R5292" s="6"/>
      <c r="T5292" s="6"/>
      <c r="U5292" s="6"/>
      <c r="V5292" s="6"/>
      <c r="W5292" s="6"/>
      <c r="X5292" s="6"/>
      <c r="Y5292" s="6"/>
      <c r="Z5292"/>
    </row>
    <row r="5293" spans="1:26">
      <c r="A5293" s="1"/>
      <c r="P5293" s="6"/>
      <c r="Q5293" s="6"/>
      <c r="R5293" s="6"/>
      <c r="T5293" s="6"/>
      <c r="U5293" s="6"/>
      <c r="V5293" s="6"/>
      <c r="W5293" s="6"/>
      <c r="X5293" s="6"/>
      <c r="Y5293" s="6"/>
      <c r="Z5293"/>
    </row>
    <row r="5294" spans="1:26">
      <c r="A5294" s="1"/>
      <c r="P5294" s="6"/>
      <c r="Q5294" s="6"/>
      <c r="R5294" s="6"/>
      <c r="T5294" s="6"/>
      <c r="U5294" s="6"/>
      <c r="V5294" s="6"/>
      <c r="W5294" s="6"/>
      <c r="X5294" s="6"/>
      <c r="Y5294" s="6"/>
      <c r="Z5294"/>
    </row>
    <row r="5295" spans="1:26">
      <c r="A5295" s="1"/>
      <c r="P5295" s="6"/>
      <c r="Q5295" s="6"/>
      <c r="R5295" s="6"/>
      <c r="T5295" s="6"/>
      <c r="U5295" s="6"/>
      <c r="V5295" s="6"/>
      <c r="W5295" s="6"/>
      <c r="X5295" s="6"/>
      <c r="Y5295" s="6"/>
      <c r="Z5295"/>
    </row>
    <row r="5296" spans="1:26">
      <c r="A5296" s="1"/>
      <c r="P5296" s="6"/>
      <c r="Q5296" s="6"/>
      <c r="R5296" s="6"/>
      <c r="T5296" s="6"/>
      <c r="U5296" s="6"/>
      <c r="V5296" s="6"/>
      <c r="W5296" s="6"/>
      <c r="X5296" s="6"/>
      <c r="Y5296" s="6"/>
      <c r="Z5296"/>
    </row>
    <row r="5297" spans="1:26">
      <c r="A5297" s="1"/>
      <c r="P5297" s="6"/>
      <c r="Q5297" s="6"/>
      <c r="R5297" s="6"/>
      <c r="T5297" s="6"/>
      <c r="U5297" s="6"/>
      <c r="V5297" s="6"/>
      <c r="W5297" s="6"/>
      <c r="X5297" s="6"/>
      <c r="Y5297" s="6"/>
      <c r="Z5297"/>
    </row>
    <row r="5298" spans="1:26">
      <c r="A5298" s="1"/>
      <c r="P5298" s="6"/>
      <c r="Q5298" s="6"/>
      <c r="R5298" s="6"/>
      <c r="T5298" s="6"/>
      <c r="U5298" s="6"/>
      <c r="V5298" s="6"/>
      <c r="W5298" s="6"/>
      <c r="X5298" s="6"/>
      <c r="Y5298" s="6"/>
      <c r="Z5298"/>
    </row>
    <row r="5299" spans="1:26">
      <c r="A5299" s="1"/>
      <c r="P5299" s="6"/>
      <c r="Q5299" s="6"/>
      <c r="R5299" s="6"/>
      <c r="T5299" s="6"/>
      <c r="U5299" s="6"/>
      <c r="V5299" s="6"/>
      <c r="W5299" s="6"/>
      <c r="X5299" s="6"/>
      <c r="Y5299" s="6"/>
      <c r="Z5299"/>
    </row>
    <row r="5300" spans="1:26">
      <c r="A5300" s="1"/>
      <c r="P5300" s="6"/>
      <c r="Q5300" s="6"/>
      <c r="R5300" s="6"/>
      <c r="T5300" s="6"/>
      <c r="U5300" s="6"/>
      <c r="V5300" s="6"/>
      <c r="W5300" s="6"/>
      <c r="X5300" s="6"/>
      <c r="Y5300" s="6"/>
      <c r="Z5300"/>
    </row>
    <row r="5301" spans="1:26">
      <c r="A5301" s="1"/>
      <c r="P5301" s="6"/>
      <c r="Q5301" s="6"/>
      <c r="R5301" s="6"/>
      <c r="T5301" s="6"/>
      <c r="U5301" s="6"/>
      <c r="V5301" s="6"/>
      <c r="W5301" s="6"/>
      <c r="X5301" s="6"/>
      <c r="Y5301" s="6"/>
      <c r="Z5301"/>
    </row>
    <row r="5302" spans="1:26">
      <c r="A5302" s="1"/>
      <c r="P5302" s="6"/>
      <c r="Q5302" s="6"/>
      <c r="R5302" s="6"/>
      <c r="T5302" s="6"/>
      <c r="U5302" s="6"/>
      <c r="V5302" s="6"/>
      <c r="W5302" s="6"/>
      <c r="X5302" s="6"/>
      <c r="Y5302" s="6"/>
      <c r="Z5302"/>
    </row>
    <row r="5303" spans="1:26">
      <c r="A5303" s="1"/>
      <c r="P5303" s="6"/>
      <c r="Q5303" s="6"/>
      <c r="R5303" s="6"/>
      <c r="T5303" s="6"/>
      <c r="U5303" s="6"/>
      <c r="V5303" s="6"/>
      <c r="W5303" s="6"/>
      <c r="X5303" s="6"/>
      <c r="Y5303" s="6"/>
      <c r="Z5303"/>
    </row>
    <row r="5304" spans="1:26">
      <c r="A5304" s="1"/>
      <c r="P5304" s="6"/>
      <c r="Q5304" s="6"/>
      <c r="R5304" s="6"/>
      <c r="T5304" s="6"/>
      <c r="U5304" s="6"/>
      <c r="V5304" s="6"/>
      <c r="W5304" s="6"/>
      <c r="X5304" s="6"/>
      <c r="Y5304" s="6"/>
      <c r="Z5304"/>
    </row>
    <row r="5305" spans="1:26">
      <c r="A5305" s="1"/>
      <c r="P5305" s="6"/>
      <c r="Q5305" s="6"/>
      <c r="R5305" s="6"/>
      <c r="T5305" s="6"/>
      <c r="U5305" s="6"/>
      <c r="V5305" s="6"/>
      <c r="W5305" s="6"/>
      <c r="X5305" s="6"/>
      <c r="Y5305" s="6"/>
      <c r="Z5305"/>
    </row>
    <row r="5306" spans="1:26">
      <c r="A5306" s="1"/>
      <c r="P5306" s="6"/>
      <c r="Q5306" s="6"/>
      <c r="R5306" s="6"/>
      <c r="T5306" s="6"/>
      <c r="U5306" s="6"/>
      <c r="V5306" s="6"/>
      <c r="W5306" s="6"/>
      <c r="X5306" s="6"/>
      <c r="Y5306" s="6"/>
      <c r="Z5306"/>
    </row>
    <row r="5307" spans="1:26">
      <c r="A5307" s="1"/>
      <c r="P5307" s="6"/>
      <c r="Q5307" s="6"/>
      <c r="R5307" s="6"/>
      <c r="T5307" s="6"/>
      <c r="U5307" s="6"/>
      <c r="V5307" s="6"/>
      <c r="W5307" s="6"/>
      <c r="X5307" s="6"/>
      <c r="Y5307" s="6"/>
      <c r="Z5307"/>
    </row>
    <row r="5308" spans="1:26">
      <c r="A5308" s="1"/>
      <c r="P5308" s="6"/>
      <c r="Q5308" s="6"/>
      <c r="R5308" s="6"/>
      <c r="T5308" s="6"/>
      <c r="U5308" s="6"/>
      <c r="V5308" s="6"/>
      <c r="W5308" s="6"/>
      <c r="X5308" s="6"/>
      <c r="Y5308" s="6"/>
      <c r="Z5308"/>
    </row>
    <row r="5309" spans="1:26">
      <c r="A5309" s="1"/>
      <c r="P5309" s="6"/>
      <c r="Q5309" s="6"/>
      <c r="R5309" s="6"/>
      <c r="T5309" s="6"/>
      <c r="U5309" s="6"/>
      <c r="V5309" s="6"/>
      <c r="W5309" s="6"/>
      <c r="X5309" s="6"/>
      <c r="Y5309" s="6"/>
      <c r="Z5309"/>
    </row>
    <row r="5310" spans="1:26">
      <c r="A5310" s="1"/>
      <c r="P5310" s="6"/>
      <c r="Q5310" s="6"/>
      <c r="R5310" s="6"/>
      <c r="T5310" s="6"/>
      <c r="U5310" s="6"/>
      <c r="V5310" s="6"/>
      <c r="W5310" s="6"/>
      <c r="X5310" s="6"/>
      <c r="Y5310" s="6"/>
      <c r="Z5310"/>
    </row>
    <row r="5311" spans="1:26">
      <c r="A5311" s="1"/>
      <c r="P5311" s="6"/>
      <c r="Q5311" s="6"/>
      <c r="R5311" s="6"/>
      <c r="T5311" s="6"/>
      <c r="U5311" s="6"/>
      <c r="V5311" s="6"/>
      <c r="W5311" s="6"/>
      <c r="X5311" s="6"/>
      <c r="Y5311" s="6"/>
      <c r="Z5311"/>
    </row>
    <row r="5312" spans="1:26">
      <c r="A5312" s="1"/>
      <c r="P5312" s="6"/>
      <c r="Q5312" s="6"/>
      <c r="R5312" s="6"/>
      <c r="T5312" s="6"/>
      <c r="U5312" s="6"/>
      <c r="V5312" s="6"/>
      <c r="W5312" s="6"/>
      <c r="X5312" s="6"/>
      <c r="Y5312" s="6"/>
      <c r="Z5312"/>
    </row>
    <row r="5313" spans="1:26">
      <c r="A5313" s="1"/>
      <c r="P5313" s="6"/>
      <c r="Q5313" s="6"/>
      <c r="R5313" s="6"/>
      <c r="T5313" s="6"/>
      <c r="U5313" s="6"/>
      <c r="V5313" s="6"/>
      <c r="W5313" s="6"/>
      <c r="X5313" s="6"/>
      <c r="Y5313" s="6"/>
      <c r="Z5313"/>
    </row>
    <row r="5314" spans="1:26">
      <c r="A5314" s="1"/>
      <c r="P5314" s="6"/>
      <c r="Q5314" s="6"/>
      <c r="R5314" s="6"/>
      <c r="T5314" s="6"/>
      <c r="U5314" s="6"/>
      <c r="V5314" s="6"/>
      <c r="W5314" s="6"/>
      <c r="X5314" s="6"/>
      <c r="Y5314" s="6"/>
      <c r="Z5314"/>
    </row>
    <row r="5315" spans="1:26">
      <c r="A5315" s="1"/>
      <c r="P5315" s="6"/>
      <c r="Q5315" s="6"/>
      <c r="R5315" s="6"/>
      <c r="T5315" s="6"/>
      <c r="U5315" s="6"/>
      <c r="V5315" s="6"/>
      <c r="W5315" s="6"/>
      <c r="X5315" s="6"/>
      <c r="Y5315" s="6"/>
      <c r="Z5315"/>
    </row>
    <row r="5316" spans="1:26">
      <c r="A5316" s="1"/>
      <c r="P5316" s="6"/>
      <c r="Q5316" s="6"/>
      <c r="R5316" s="6"/>
      <c r="T5316" s="6"/>
      <c r="U5316" s="6"/>
      <c r="V5316" s="6"/>
      <c r="W5316" s="6"/>
      <c r="X5316" s="6"/>
      <c r="Y5316" s="6"/>
      <c r="Z5316"/>
    </row>
    <row r="5317" spans="1:26">
      <c r="A5317" s="1"/>
      <c r="P5317" s="6"/>
      <c r="Q5317" s="6"/>
      <c r="R5317" s="6"/>
      <c r="T5317" s="6"/>
      <c r="U5317" s="6"/>
      <c r="V5317" s="6"/>
      <c r="W5317" s="6"/>
      <c r="X5317" s="6"/>
      <c r="Y5317" s="6"/>
      <c r="Z5317"/>
    </row>
    <row r="5318" spans="1:26">
      <c r="A5318" s="1"/>
      <c r="P5318" s="6"/>
      <c r="Q5318" s="6"/>
      <c r="R5318" s="6"/>
      <c r="T5318" s="6"/>
      <c r="U5318" s="6"/>
      <c r="V5318" s="6"/>
      <c r="W5318" s="6"/>
      <c r="X5318" s="6"/>
      <c r="Y5318" s="6"/>
      <c r="Z5318"/>
    </row>
    <row r="5319" spans="1:26">
      <c r="A5319" s="1"/>
      <c r="P5319" s="6"/>
      <c r="Q5319" s="6"/>
      <c r="R5319" s="6"/>
      <c r="T5319" s="6"/>
      <c r="U5319" s="6"/>
      <c r="V5319" s="6"/>
      <c r="W5319" s="6"/>
      <c r="X5319" s="6"/>
      <c r="Y5319" s="6"/>
      <c r="Z5319"/>
    </row>
    <row r="5320" spans="1:26">
      <c r="A5320" s="1"/>
      <c r="P5320" s="6"/>
      <c r="Q5320" s="6"/>
      <c r="R5320" s="6"/>
      <c r="T5320" s="6"/>
      <c r="U5320" s="6"/>
      <c r="V5320" s="6"/>
      <c r="W5320" s="6"/>
      <c r="X5320" s="6"/>
      <c r="Y5320" s="6"/>
      <c r="Z5320"/>
    </row>
    <row r="5321" spans="1:26">
      <c r="A5321" s="1"/>
      <c r="P5321" s="6"/>
      <c r="Q5321" s="6"/>
      <c r="R5321" s="6"/>
      <c r="T5321" s="6"/>
      <c r="U5321" s="6"/>
      <c r="V5321" s="6"/>
      <c r="W5321" s="6"/>
      <c r="X5321" s="6"/>
      <c r="Y5321" s="6"/>
      <c r="Z5321"/>
    </row>
    <row r="5322" spans="1:26">
      <c r="A5322" s="1"/>
      <c r="P5322" s="6"/>
      <c r="Q5322" s="6"/>
      <c r="R5322" s="6"/>
      <c r="T5322" s="6"/>
      <c r="U5322" s="6"/>
      <c r="V5322" s="6"/>
      <c r="W5322" s="6"/>
      <c r="X5322" s="6"/>
      <c r="Y5322" s="6"/>
      <c r="Z5322"/>
    </row>
    <row r="5323" spans="1:26">
      <c r="A5323" s="1"/>
      <c r="P5323" s="6"/>
      <c r="Q5323" s="6"/>
      <c r="R5323" s="6"/>
      <c r="T5323" s="6"/>
      <c r="U5323" s="6"/>
      <c r="V5323" s="6"/>
      <c r="W5323" s="6"/>
      <c r="X5323" s="6"/>
      <c r="Y5323" s="6"/>
      <c r="Z5323"/>
    </row>
    <row r="5324" spans="1:26">
      <c r="A5324" s="1"/>
      <c r="P5324" s="6"/>
      <c r="Q5324" s="6"/>
      <c r="R5324" s="6"/>
      <c r="T5324" s="6"/>
      <c r="U5324" s="6"/>
      <c r="V5324" s="6"/>
      <c r="W5324" s="6"/>
      <c r="X5324" s="6"/>
      <c r="Y5324" s="6"/>
      <c r="Z5324"/>
    </row>
    <row r="5325" spans="1:26">
      <c r="A5325" s="1"/>
      <c r="P5325" s="6"/>
      <c r="Q5325" s="6"/>
      <c r="R5325" s="6"/>
      <c r="T5325" s="6"/>
      <c r="U5325" s="6"/>
      <c r="V5325" s="6"/>
      <c r="W5325" s="6"/>
      <c r="X5325" s="6"/>
      <c r="Y5325" s="6"/>
      <c r="Z5325"/>
    </row>
    <row r="5326" spans="1:26">
      <c r="A5326" s="1"/>
      <c r="P5326" s="6"/>
      <c r="Q5326" s="6"/>
      <c r="R5326" s="6"/>
      <c r="T5326" s="6"/>
      <c r="U5326" s="6"/>
      <c r="V5326" s="6"/>
      <c r="W5326" s="6"/>
      <c r="X5326" s="6"/>
      <c r="Y5326" s="6"/>
      <c r="Z5326"/>
    </row>
    <row r="5327" spans="1:26">
      <c r="A5327" s="1"/>
      <c r="P5327" s="6"/>
      <c r="Q5327" s="6"/>
      <c r="R5327" s="6"/>
      <c r="T5327" s="6"/>
      <c r="U5327" s="6"/>
      <c r="V5327" s="6"/>
      <c r="W5327" s="6"/>
      <c r="X5327" s="6"/>
      <c r="Y5327" s="6"/>
      <c r="Z5327"/>
    </row>
    <row r="5328" spans="1:26">
      <c r="A5328" s="1"/>
      <c r="P5328" s="6"/>
      <c r="Q5328" s="6"/>
      <c r="R5328" s="6"/>
      <c r="T5328" s="6"/>
      <c r="U5328" s="6"/>
      <c r="V5328" s="6"/>
      <c r="W5328" s="6"/>
      <c r="X5328" s="6"/>
      <c r="Y5328" s="6"/>
      <c r="Z5328"/>
    </row>
    <row r="5329" spans="1:26">
      <c r="A5329" s="1"/>
      <c r="P5329" s="6"/>
      <c r="Q5329" s="6"/>
      <c r="R5329" s="6"/>
      <c r="T5329" s="6"/>
      <c r="U5329" s="6"/>
      <c r="V5329" s="6"/>
      <c r="W5329" s="6"/>
      <c r="X5329" s="6"/>
      <c r="Y5329" s="6"/>
      <c r="Z5329"/>
    </row>
    <row r="5330" spans="1:26">
      <c r="A5330" s="1"/>
      <c r="P5330" s="6"/>
      <c r="Q5330" s="6"/>
      <c r="R5330" s="6"/>
      <c r="T5330" s="6"/>
      <c r="U5330" s="6"/>
      <c r="V5330" s="6"/>
      <c r="W5330" s="6"/>
      <c r="X5330" s="6"/>
      <c r="Y5330" s="6"/>
      <c r="Z5330"/>
    </row>
    <row r="5331" spans="1:26">
      <c r="A5331" s="1"/>
      <c r="P5331" s="6"/>
      <c r="Q5331" s="6"/>
      <c r="R5331" s="6"/>
      <c r="T5331" s="6"/>
      <c r="U5331" s="6"/>
      <c r="V5331" s="6"/>
      <c r="W5331" s="6"/>
      <c r="X5331" s="6"/>
      <c r="Y5331" s="6"/>
      <c r="Z5331"/>
    </row>
    <row r="5332" spans="1:26">
      <c r="A5332" s="1"/>
      <c r="P5332" s="6"/>
      <c r="Q5332" s="6"/>
      <c r="R5332" s="6"/>
      <c r="T5332" s="6"/>
      <c r="U5332" s="6"/>
      <c r="V5332" s="6"/>
      <c r="W5332" s="6"/>
      <c r="X5332" s="6"/>
      <c r="Y5332" s="6"/>
      <c r="Z5332"/>
    </row>
    <row r="5333" spans="1:26">
      <c r="A5333" s="1"/>
      <c r="P5333" s="6"/>
      <c r="Q5333" s="6"/>
      <c r="R5333" s="6"/>
      <c r="T5333" s="6"/>
      <c r="U5333" s="6"/>
      <c r="V5333" s="6"/>
      <c r="W5333" s="6"/>
      <c r="X5333" s="6"/>
      <c r="Y5333" s="6"/>
      <c r="Z5333"/>
    </row>
    <row r="5334" spans="1:26">
      <c r="A5334" s="1"/>
      <c r="P5334" s="6"/>
      <c r="Q5334" s="6"/>
      <c r="R5334" s="6"/>
      <c r="T5334" s="6"/>
      <c r="U5334" s="6"/>
      <c r="V5334" s="6"/>
      <c r="W5334" s="6"/>
      <c r="X5334" s="6"/>
      <c r="Y5334" s="6"/>
      <c r="Z5334"/>
    </row>
    <row r="5335" spans="1:26">
      <c r="A5335" s="1"/>
      <c r="P5335" s="6"/>
      <c r="Q5335" s="6"/>
      <c r="R5335" s="6"/>
      <c r="T5335" s="6"/>
      <c r="U5335" s="6"/>
      <c r="V5335" s="6"/>
      <c r="W5335" s="6"/>
      <c r="X5335" s="6"/>
      <c r="Y5335" s="6"/>
      <c r="Z5335"/>
    </row>
    <row r="5336" spans="1:26">
      <c r="A5336" s="1"/>
      <c r="P5336" s="6"/>
      <c r="Q5336" s="6"/>
      <c r="R5336" s="6"/>
      <c r="T5336" s="6"/>
      <c r="U5336" s="6"/>
      <c r="V5336" s="6"/>
      <c r="W5336" s="6"/>
      <c r="X5336" s="6"/>
      <c r="Y5336" s="6"/>
      <c r="Z5336"/>
    </row>
    <row r="5337" spans="1:26">
      <c r="A5337" s="1"/>
      <c r="P5337" s="6"/>
      <c r="Q5337" s="6"/>
      <c r="R5337" s="6"/>
      <c r="T5337" s="6"/>
      <c r="U5337" s="6"/>
      <c r="V5337" s="6"/>
      <c r="W5337" s="6"/>
      <c r="X5337" s="6"/>
      <c r="Y5337" s="6"/>
      <c r="Z5337"/>
    </row>
    <row r="5338" spans="1:26">
      <c r="A5338" s="1"/>
      <c r="P5338" s="6"/>
      <c r="Q5338" s="6"/>
      <c r="R5338" s="6"/>
      <c r="T5338" s="6"/>
      <c r="U5338" s="6"/>
      <c r="V5338" s="6"/>
      <c r="W5338" s="6"/>
      <c r="X5338" s="6"/>
      <c r="Y5338" s="6"/>
      <c r="Z5338"/>
    </row>
    <row r="5339" spans="1:26">
      <c r="A5339" s="1"/>
      <c r="P5339" s="6"/>
      <c r="Q5339" s="6"/>
      <c r="R5339" s="6"/>
      <c r="T5339" s="6"/>
      <c r="U5339" s="6"/>
      <c r="V5339" s="6"/>
      <c r="W5339" s="6"/>
      <c r="X5339" s="6"/>
      <c r="Y5339" s="6"/>
      <c r="Z5339"/>
    </row>
    <row r="5340" spans="1:26">
      <c r="A5340" s="1"/>
      <c r="P5340" s="6"/>
      <c r="Q5340" s="6"/>
      <c r="R5340" s="6"/>
      <c r="T5340" s="6"/>
      <c r="U5340" s="6"/>
      <c r="V5340" s="6"/>
      <c r="W5340" s="6"/>
      <c r="X5340" s="6"/>
      <c r="Y5340" s="6"/>
      <c r="Z5340"/>
    </row>
    <row r="5341" spans="1:26">
      <c r="A5341" s="1"/>
      <c r="P5341" s="6"/>
      <c r="Q5341" s="6"/>
      <c r="R5341" s="6"/>
      <c r="T5341" s="6"/>
      <c r="U5341" s="6"/>
      <c r="V5341" s="6"/>
      <c r="W5341" s="6"/>
      <c r="X5341" s="6"/>
      <c r="Y5341" s="6"/>
      <c r="Z5341"/>
    </row>
    <row r="5342" spans="1:26">
      <c r="A5342" s="1"/>
      <c r="P5342" s="6"/>
      <c r="Q5342" s="6"/>
      <c r="R5342" s="6"/>
      <c r="T5342" s="6"/>
      <c r="U5342" s="6"/>
      <c r="V5342" s="6"/>
      <c r="W5342" s="6"/>
      <c r="X5342" s="6"/>
      <c r="Y5342" s="6"/>
      <c r="Z5342"/>
    </row>
    <row r="5343" spans="1:26">
      <c r="A5343" s="1"/>
      <c r="P5343" s="6"/>
      <c r="Q5343" s="6"/>
      <c r="R5343" s="6"/>
      <c r="T5343" s="6"/>
      <c r="U5343" s="6"/>
      <c r="V5343" s="6"/>
      <c r="W5343" s="6"/>
      <c r="X5343" s="6"/>
      <c r="Y5343" s="6"/>
      <c r="Z5343"/>
    </row>
    <row r="5344" spans="1:26">
      <c r="A5344" s="1"/>
      <c r="P5344" s="6"/>
      <c r="Q5344" s="6"/>
      <c r="R5344" s="6"/>
      <c r="T5344" s="6"/>
      <c r="U5344" s="6"/>
      <c r="V5344" s="6"/>
      <c r="W5344" s="6"/>
      <c r="X5344" s="6"/>
      <c r="Y5344" s="6"/>
      <c r="Z5344"/>
    </row>
    <row r="5345" spans="1:26">
      <c r="A5345" s="1"/>
      <c r="P5345" s="6"/>
      <c r="Q5345" s="6"/>
      <c r="R5345" s="6"/>
      <c r="T5345" s="6"/>
      <c r="U5345" s="6"/>
      <c r="V5345" s="6"/>
      <c r="W5345" s="6"/>
      <c r="X5345" s="6"/>
      <c r="Y5345" s="6"/>
      <c r="Z5345"/>
    </row>
    <row r="5346" spans="1:26">
      <c r="A5346" s="1"/>
      <c r="P5346" s="6"/>
      <c r="Q5346" s="6"/>
      <c r="R5346" s="6"/>
      <c r="T5346" s="6"/>
      <c r="U5346" s="6"/>
      <c r="V5346" s="6"/>
      <c r="W5346" s="6"/>
      <c r="X5346" s="6"/>
      <c r="Y5346" s="6"/>
      <c r="Z5346"/>
    </row>
    <row r="5347" spans="1:26">
      <c r="A5347" s="1"/>
      <c r="P5347" s="6"/>
      <c r="Q5347" s="6"/>
      <c r="R5347" s="6"/>
      <c r="T5347" s="6"/>
      <c r="U5347" s="6"/>
      <c r="V5347" s="6"/>
      <c r="W5347" s="6"/>
      <c r="X5347" s="6"/>
      <c r="Y5347" s="6"/>
      <c r="Z5347"/>
    </row>
    <row r="5348" spans="1:26">
      <c r="A5348" s="1"/>
      <c r="P5348" s="6"/>
      <c r="Q5348" s="6"/>
      <c r="R5348" s="6"/>
      <c r="T5348" s="6"/>
      <c r="U5348" s="6"/>
      <c r="V5348" s="6"/>
      <c r="W5348" s="6"/>
      <c r="X5348" s="6"/>
      <c r="Y5348" s="6"/>
      <c r="Z5348"/>
    </row>
    <row r="5349" spans="1:26">
      <c r="A5349" s="1"/>
      <c r="P5349" s="6"/>
      <c r="Q5349" s="6"/>
      <c r="R5349" s="6"/>
      <c r="T5349" s="6"/>
      <c r="U5349" s="6"/>
      <c r="V5349" s="6"/>
      <c r="W5349" s="6"/>
      <c r="X5349" s="6"/>
      <c r="Y5349" s="6"/>
      <c r="Z5349"/>
    </row>
    <row r="5350" spans="1:26">
      <c r="A5350" s="1"/>
      <c r="P5350" s="6"/>
      <c r="Q5350" s="6"/>
      <c r="R5350" s="6"/>
      <c r="T5350" s="6"/>
      <c r="U5350" s="6"/>
      <c r="V5350" s="6"/>
      <c r="W5350" s="6"/>
      <c r="X5350" s="6"/>
      <c r="Y5350" s="6"/>
      <c r="Z5350"/>
    </row>
    <row r="5351" spans="1:26">
      <c r="A5351" s="1"/>
      <c r="P5351" s="6"/>
      <c r="Q5351" s="6"/>
      <c r="R5351" s="6"/>
      <c r="T5351" s="6"/>
      <c r="U5351" s="6"/>
      <c r="V5351" s="6"/>
      <c r="W5351" s="6"/>
      <c r="X5351" s="6"/>
      <c r="Y5351" s="6"/>
      <c r="Z5351"/>
    </row>
    <row r="5352" spans="1:26">
      <c r="A5352" s="1"/>
      <c r="P5352" s="6"/>
      <c r="Q5352" s="6"/>
      <c r="R5352" s="6"/>
      <c r="T5352" s="6"/>
      <c r="U5352" s="6"/>
      <c r="V5352" s="6"/>
      <c r="W5352" s="6"/>
      <c r="X5352" s="6"/>
      <c r="Y5352" s="6"/>
      <c r="Z5352"/>
    </row>
    <row r="5353" spans="1:26">
      <c r="A5353" s="1"/>
      <c r="P5353" s="6"/>
      <c r="Q5353" s="6"/>
      <c r="R5353" s="6"/>
      <c r="T5353" s="6"/>
      <c r="U5353" s="6"/>
      <c r="V5353" s="6"/>
      <c r="W5353" s="6"/>
      <c r="X5353" s="6"/>
      <c r="Y5353" s="6"/>
      <c r="Z5353"/>
    </row>
    <row r="5354" spans="1:26">
      <c r="A5354" s="1"/>
      <c r="P5354" s="6"/>
      <c r="Q5354" s="6"/>
      <c r="R5354" s="6"/>
      <c r="T5354" s="6"/>
      <c r="U5354" s="6"/>
      <c r="V5354" s="6"/>
      <c r="W5354" s="6"/>
      <c r="X5354" s="6"/>
      <c r="Y5354" s="6"/>
      <c r="Z5354"/>
    </row>
    <row r="5355" spans="1:26">
      <c r="A5355" s="1"/>
      <c r="P5355" s="6"/>
      <c r="Q5355" s="6"/>
      <c r="R5355" s="6"/>
      <c r="T5355" s="6"/>
      <c r="U5355" s="6"/>
      <c r="V5355" s="6"/>
      <c r="W5355" s="6"/>
      <c r="X5355" s="6"/>
      <c r="Y5355" s="6"/>
      <c r="Z5355"/>
    </row>
    <row r="5356" spans="1:26">
      <c r="A5356" s="1"/>
      <c r="P5356" s="6"/>
      <c r="Q5356" s="6"/>
      <c r="R5356" s="6"/>
      <c r="T5356" s="6"/>
      <c r="U5356" s="6"/>
      <c r="V5356" s="6"/>
      <c r="W5356" s="6"/>
      <c r="X5356" s="6"/>
      <c r="Y5356" s="6"/>
      <c r="Z5356"/>
    </row>
    <row r="5357" spans="1:26">
      <c r="A5357" s="1"/>
      <c r="P5357" s="6"/>
      <c r="Q5357" s="6"/>
      <c r="R5357" s="6"/>
      <c r="T5357" s="6"/>
      <c r="U5357" s="6"/>
      <c r="V5357" s="6"/>
      <c r="W5357" s="6"/>
      <c r="X5357" s="6"/>
      <c r="Y5357" s="6"/>
      <c r="Z5357"/>
    </row>
    <row r="5358" spans="1:26">
      <c r="A5358" s="1"/>
      <c r="P5358" s="6"/>
      <c r="Q5358" s="6"/>
      <c r="R5358" s="6"/>
      <c r="T5358" s="6"/>
      <c r="U5358" s="6"/>
      <c r="V5358" s="6"/>
      <c r="W5358" s="6"/>
      <c r="X5358" s="6"/>
      <c r="Y5358" s="6"/>
      <c r="Z5358"/>
    </row>
    <row r="5359" spans="1:26">
      <c r="A5359" s="1"/>
      <c r="P5359" s="6"/>
      <c r="Q5359" s="6"/>
      <c r="R5359" s="6"/>
      <c r="T5359" s="6"/>
      <c r="U5359" s="6"/>
      <c r="V5359" s="6"/>
      <c r="W5359" s="6"/>
      <c r="X5359" s="6"/>
      <c r="Y5359" s="6"/>
      <c r="Z5359"/>
    </row>
    <row r="5360" spans="1:26">
      <c r="A5360" s="1"/>
      <c r="P5360" s="6"/>
      <c r="Q5360" s="6"/>
      <c r="R5360" s="6"/>
      <c r="T5360" s="6"/>
      <c r="U5360" s="6"/>
      <c r="V5360" s="6"/>
      <c r="W5360" s="6"/>
      <c r="X5360" s="6"/>
      <c r="Y5360" s="6"/>
      <c r="Z5360"/>
    </row>
    <row r="5361" spans="1:26">
      <c r="A5361" s="1"/>
      <c r="P5361" s="6"/>
      <c r="Q5361" s="6"/>
      <c r="R5361" s="6"/>
      <c r="T5361" s="6"/>
      <c r="U5361" s="6"/>
      <c r="V5361" s="6"/>
      <c r="W5361" s="6"/>
      <c r="X5361" s="6"/>
      <c r="Y5361" s="6"/>
      <c r="Z5361"/>
    </row>
    <row r="5362" spans="1:26">
      <c r="A5362" s="1"/>
      <c r="P5362" s="6"/>
      <c r="Q5362" s="6"/>
      <c r="R5362" s="6"/>
      <c r="T5362" s="6"/>
      <c r="U5362" s="6"/>
      <c r="V5362" s="6"/>
      <c r="W5362" s="6"/>
      <c r="X5362" s="6"/>
      <c r="Y5362" s="6"/>
      <c r="Z5362"/>
    </row>
    <row r="5363" spans="1:26">
      <c r="A5363" s="1"/>
      <c r="P5363" s="6"/>
      <c r="Q5363" s="6"/>
      <c r="R5363" s="6"/>
      <c r="T5363" s="6"/>
      <c r="U5363" s="6"/>
      <c r="V5363" s="6"/>
      <c r="W5363" s="6"/>
      <c r="X5363" s="6"/>
      <c r="Y5363" s="6"/>
      <c r="Z5363"/>
    </row>
    <row r="5364" spans="1:26">
      <c r="A5364" s="1"/>
      <c r="P5364" s="6"/>
      <c r="Q5364" s="6"/>
      <c r="R5364" s="6"/>
      <c r="T5364" s="6"/>
      <c r="U5364" s="6"/>
      <c r="V5364" s="6"/>
      <c r="W5364" s="6"/>
      <c r="X5364" s="6"/>
      <c r="Y5364" s="6"/>
      <c r="Z5364"/>
    </row>
    <row r="5365" spans="1:26">
      <c r="A5365" s="1"/>
      <c r="P5365" s="6"/>
      <c r="Q5365" s="6"/>
      <c r="R5365" s="6"/>
      <c r="T5365" s="6"/>
      <c r="U5365" s="6"/>
      <c r="V5365" s="6"/>
      <c r="W5365" s="6"/>
      <c r="X5365" s="6"/>
      <c r="Y5365" s="6"/>
      <c r="Z5365"/>
    </row>
    <row r="5366" spans="1:26">
      <c r="A5366" s="1"/>
      <c r="P5366" s="6"/>
      <c r="Q5366" s="6"/>
      <c r="R5366" s="6"/>
      <c r="T5366" s="6"/>
      <c r="U5366" s="6"/>
      <c r="V5366" s="6"/>
      <c r="W5366" s="6"/>
      <c r="X5366" s="6"/>
      <c r="Y5366" s="6"/>
      <c r="Z5366"/>
    </row>
    <row r="5367" spans="1:26">
      <c r="A5367" s="1"/>
      <c r="P5367" s="6"/>
      <c r="Q5367" s="6"/>
      <c r="R5367" s="6"/>
      <c r="T5367" s="6"/>
      <c r="U5367" s="6"/>
      <c r="V5367" s="6"/>
      <c r="W5367" s="6"/>
      <c r="X5367" s="6"/>
      <c r="Y5367" s="6"/>
      <c r="Z5367"/>
    </row>
    <row r="5368" spans="1:26">
      <c r="A5368" s="1"/>
      <c r="P5368" s="6"/>
      <c r="Q5368" s="6"/>
      <c r="R5368" s="6"/>
      <c r="T5368" s="6"/>
      <c r="U5368" s="6"/>
      <c r="V5368" s="6"/>
      <c r="W5368" s="6"/>
      <c r="X5368" s="6"/>
      <c r="Y5368" s="6"/>
      <c r="Z5368"/>
    </row>
    <row r="5369" spans="1:26">
      <c r="A5369" s="1"/>
      <c r="P5369" s="6"/>
      <c r="Q5369" s="6"/>
      <c r="R5369" s="6"/>
      <c r="T5369" s="6"/>
      <c r="U5369" s="6"/>
      <c r="V5369" s="6"/>
      <c r="W5369" s="6"/>
      <c r="X5369" s="6"/>
      <c r="Y5369" s="6"/>
      <c r="Z5369"/>
    </row>
    <row r="5370" spans="1:26">
      <c r="A5370" s="1"/>
      <c r="P5370" s="6"/>
      <c r="Q5370" s="6"/>
      <c r="R5370" s="6"/>
      <c r="T5370" s="6"/>
      <c r="U5370" s="6"/>
      <c r="V5370" s="6"/>
      <c r="W5370" s="6"/>
      <c r="X5370" s="6"/>
      <c r="Y5370" s="6"/>
      <c r="Z5370"/>
    </row>
    <row r="5371" spans="1:26">
      <c r="A5371" s="1"/>
      <c r="P5371" s="6"/>
      <c r="Q5371" s="6"/>
      <c r="R5371" s="6"/>
      <c r="T5371" s="6"/>
      <c r="U5371" s="6"/>
      <c r="V5371" s="6"/>
      <c r="W5371" s="6"/>
      <c r="X5371" s="6"/>
      <c r="Y5371" s="6"/>
      <c r="Z5371"/>
    </row>
    <row r="5372" spans="1:26">
      <c r="A5372" s="1"/>
      <c r="P5372" s="6"/>
      <c r="Q5372" s="6"/>
      <c r="R5372" s="6"/>
      <c r="T5372" s="6"/>
      <c r="U5372" s="6"/>
      <c r="V5372" s="6"/>
      <c r="W5372" s="6"/>
      <c r="X5372" s="6"/>
      <c r="Y5372" s="6"/>
      <c r="Z5372"/>
    </row>
    <row r="5373" spans="1:26">
      <c r="A5373" s="1"/>
      <c r="P5373" s="6"/>
      <c r="Q5373" s="6"/>
      <c r="R5373" s="6"/>
      <c r="T5373" s="6"/>
      <c r="U5373" s="6"/>
      <c r="V5373" s="6"/>
      <c r="W5373" s="6"/>
      <c r="X5373" s="6"/>
      <c r="Y5373" s="6"/>
      <c r="Z5373"/>
    </row>
    <row r="5374" spans="1:26">
      <c r="A5374" s="1"/>
      <c r="P5374" s="6"/>
      <c r="Q5374" s="6"/>
      <c r="R5374" s="6"/>
      <c r="T5374" s="6"/>
      <c r="U5374" s="6"/>
      <c r="V5374" s="6"/>
      <c r="W5374" s="6"/>
      <c r="X5374" s="6"/>
      <c r="Y5374" s="6"/>
      <c r="Z5374"/>
    </row>
    <row r="5375" spans="1:26">
      <c r="A5375" s="1"/>
      <c r="P5375" s="6"/>
      <c r="Q5375" s="6"/>
      <c r="R5375" s="6"/>
      <c r="T5375" s="6"/>
      <c r="U5375" s="6"/>
      <c r="V5375" s="6"/>
      <c r="W5375" s="6"/>
      <c r="X5375" s="6"/>
      <c r="Y5375" s="6"/>
      <c r="Z5375"/>
    </row>
    <row r="5376" spans="1:26">
      <c r="A5376" s="1"/>
      <c r="P5376" s="6"/>
      <c r="Q5376" s="6"/>
      <c r="R5376" s="6"/>
      <c r="T5376" s="6"/>
      <c r="U5376" s="6"/>
      <c r="V5376" s="6"/>
      <c r="W5376" s="6"/>
      <c r="X5376" s="6"/>
      <c r="Y5376" s="6"/>
      <c r="Z5376"/>
    </row>
    <row r="5377" spans="1:26">
      <c r="A5377" s="1"/>
      <c r="P5377" s="6"/>
      <c r="Q5377" s="6"/>
      <c r="R5377" s="6"/>
      <c r="T5377" s="6"/>
      <c r="U5377" s="6"/>
      <c r="V5377" s="6"/>
      <c r="W5377" s="6"/>
      <c r="X5377" s="6"/>
      <c r="Y5377" s="6"/>
      <c r="Z5377"/>
    </row>
    <row r="5378" spans="1:26">
      <c r="A5378" s="1"/>
      <c r="P5378" s="6"/>
      <c r="Q5378" s="6"/>
      <c r="R5378" s="6"/>
      <c r="T5378" s="6"/>
      <c r="U5378" s="6"/>
      <c r="V5378" s="6"/>
      <c r="W5378" s="6"/>
      <c r="X5378" s="6"/>
      <c r="Y5378" s="6"/>
      <c r="Z5378"/>
    </row>
    <row r="5379" spans="1:26">
      <c r="A5379" s="1"/>
      <c r="P5379" s="6"/>
      <c r="Q5379" s="6"/>
      <c r="R5379" s="6"/>
      <c r="T5379" s="6"/>
      <c r="U5379" s="6"/>
      <c r="V5379" s="6"/>
      <c r="W5379" s="6"/>
      <c r="X5379" s="6"/>
      <c r="Y5379" s="6"/>
      <c r="Z5379"/>
    </row>
    <row r="5380" spans="1:26">
      <c r="A5380" s="1"/>
      <c r="P5380" s="6"/>
      <c r="Q5380" s="6"/>
      <c r="R5380" s="6"/>
      <c r="T5380" s="6"/>
      <c r="U5380" s="6"/>
      <c r="V5380" s="6"/>
      <c r="W5380" s="6"/>
      <c r="X5380" s="6"/>
      <c r="Y5380" s="6"/>
      <c r="Z5380"/>
    </row>
    <row r="5381" spans="1:26">
      <c r="A5381" s="1"/>
      <c r="P5381" s="6"/>
      <c r="Q5381" s="6"/>
      <c r="R5381" s="6"/>
      <c r="T5381" s="6"/>
      <c r="U5381" s="6"/>
      <c r="V5381" s="6"/>
      <c r="W5381" s="6"/>
      <c r="X5381" s="6"/>
      <c r="Y5381" s="6"/>
      <c r="Z5381"/>
    </row>
    <row r="5382" spans="1:26">
      <c r="A5382" s="1"/>
      <c r="P5382" s="6"/>
      <c r="Q5382" s="6"/>
      <c r="R5382" s="6"/>
      <c r="T5382" s="6"/>
      <c r="U5382" s="6"/>
      <c r="V5382" s="6"/>
      <c r="W5382" s="6"/>
      <c r="X5382" s="6"/>
      <c r="Y5382" s="6"/>
      <c r="Z5382"/>
    </row>
    <row r="5383" spans="1:26">
      <c r="A5383" s="1"/>
      <c r="P5383" s="6"/>
      <c r="Q5383" s="6"/>
      <c r="R5383" s="6"/>
      <c r="T5383" s="6"/>
      <c r="U5383" s="6"/>
      <c r="V5383" s="6"/>
      <c r="W5383" s="6"/>
      <c r="X5383" s="6"/>
      <c r="Y5383" s="6"/>
      <c r="Z5383"/>
    </row>
    <row r="5384" spans="1:26">
      <c r="A5384" s="1"/>
      <c r="P5384" s="6"/>
      <c r="Q5384" s="6"/>
      <c r="R5384" s="6"/>
      <c r="T5384" s="6"/>
      <c r="U5384" s="6"/>
      <c r="V5384" s="6"/>
      <c r="W5384" s="6"/>
      <c r="X5384" s="6"/>
      <c r="Y5384" s="6"/>
      <c r="Z5384"/>
    </row>
    <row r="5385" spans="1:26">
      <c r="A5385" s="1"/>
      <c r="P5385" s="6"/>
      <c r="Q5385" s="6"/>
      <c r="R5385" s="6"/>
      <c r="T5385" s="6"/>
      <c r="U5385" s="6"/>
      <c r="V5385" s="6"/>
      <c r="W5385" s="6"/>
      <c r="X5385" s="6"/>
      <c r="Y5385" s="6"/>
      <c r="Z5385"/>
    </row>
    <row r="5386" spans="1:26">
      <c r="A5386" s="1"/>
      <c r="P5386" s="6"/>
      <c r="Q5386" s="6"/>
      <c r="R5386" s="6"/>
      <c r="T5386" s="6"/>
      <c r="U5386" s="6"/>
      <c r="V5386" s="6"/>
      <c r="W5386" s="6"/>
      <c r="X5386" s="6"/>
      <c r="Y5386" s="6"/>
      <c r="Z5386"/>
    </row>
    <row r="5387" spans="1:26">
      <c r="A5387" s="1"/>
      <c r="P5387" s="6"/>
      <c r="Q5387" s="6"/>
      <c r="R5387" s="6"/>
      <c r="T5387" s="6"/>
      <c r="U5387" s="6"/>
      <c r="V5387" s="6"/>
      <c r="W5387" s="6"/>
      <c r="X5387" s="6"/>
      <c r="Y5387" s="6"/>
      <c r="Z5387"/>
    </row>
    <row r="5388" spans="1:26">
      <c r="A5388" s="1"/>
      <c r="P5388" s="6"/>
      <c r="Q5388" s="6"/>
      <c r="R5388" s="6"/>
      <c r="T5388" s="6"/>
      <c r="U5388" s="6"/>
      <c r="V5388" s="6"/>
      <c r="W5388" s="6"/>
      <c r="X5388" s="6"/>
      <c r="Y5388" s="6"/>
      <c r="Z5388"/>
    </row>
    <row r="5389" spans="1:26">
      <c r="A5389" s="1"/>
      <c r="P5389" s="6"/>
      <c r="Q5389" s="6"/>
      <c r="R5389" s="6"/>
      <c r="T5389" s="6"/>
      <c r="U5389" s="6"/>
      <c r="V5389" s="6"/>
      <c r="W5389" s="6"/>
      <c r="X5389" s="6"/>
      <c r="Y5389" s="6"/>
      <c r="Z5389"/>
    </row>
    <row r="5390" spans="1:26">
      <c r="A5390" s="1"/>
      <c r="P5390" s="6"/>
      <c r="Q5390" s="6"/>
      <c r="R5390" s="6"/>
      <c r="T5390" s="6"/>
      <c r="U5390" s="6"/>
      <c r="V5390" s="6"/>
      <c r="W5390" s="6"/>
      <c r="X5390" s="6"/>
      <c r="Y5390" s="6"/>
      <c r="Z5390"/>
    </row>
    <row r="5391" spans="1:26">
      <c r="A5391" s="1"/>
      <c r="P5391" s="6"/>
      <c r="Q5391" s="6"/>
      <c r="R5391" s="6"/>
      <c r="T5391" s="6"/>
      <c r="U5391" s="6"/>
      <c r="V5391" s="6"/>
      <c r="W5391" s="6"/>
      <c r="X5391" s="6"/>
      <c r="Y5391" s="6"/>
      <c r="Z5391"/>
    </row>
    <row r="5392" spans="1:26">
      <c r="A5392" s="1"/>
      <c r="P5392" s="6"/>
      <c r="Q5392" s="6"/>
      <c r="R5392" s="6"/>
      <c r="T5392" s="6"/>
      <c r="U5392" s="6"/>
      <c r="V5392" s="6"/>
      <c r="W5392" s="6"/>
      <c r="X5392" s="6"/>
      <c r="Y5392" s="6"/>
      <c r="Z5392"/>
    </row>
    <row r="5393" spans="1:26">
      <c r="A5393" s="1"/>
      <c r="P5393" s="6"/>
      <c r="Q5393" s="6"/>
      <c r="R5393" s="6"/>
      <c r="T5393" s="6"/>
      <c r="U5393" s="6"/>
      <c r="V5393" s="6"/>
      <c r="W5393" s="6"/>
      <c r="X5393" s="6"/>
      <c r="Y5393" s="6"/>
      <c r="Z5393"/>
    </row>
    <row r="5394" spans="1:26">
      <c r="A5394" s="1"/>
      <c r="P5394" s="6"/>
      <c r="Q5394" s="6"/>
      <c r="R5394" s="6"/>
      <c r="T5394" s="6"/>
      <c r="U5394" s="6"/>
      <c r="V5394" s="6"/>
      <c r="W5394" s="6"/>
      <c r="X5394" s="6"/>
      <c r="Y5394" s="6"/>
      <c r="Z5394"/>
    </row>
    <row r="5395" spans="1:26">
      <c r="A5395" s="1"/>
      <c r="P5395" s="6"/>
      <c r="Q5395" s="6"/>
      <c r="R5395" s="6"/>
      <c r="T5395" s="6"/>
      <c r="U5395" s="6"/>
      <c r="V5395" s="6"/>
      <c r="W5395" s="6"/>
      <c r="X5395" s="6"/>
      <c r="Y5395" s="6"/>
      <c r="Z5395"/>
    </row>
    <row r="5396" spans="1:26">
      <c r="A5396" s="1"/>
      <c r="P5396" s="6"/>
      <c r="Q5396" s="6"/>
      <c r="R5396" s="6"/>
      <c r="T5396" s="6"/>
      <c r="U5396" s="6"/>
      <c r="V5396" s="6"/>
      <c r="W5396" s="6"/>
      <c r="X5396" s="6"/>
      <c r="Y5396" s="6"/>
      <c r="Z5396"/>
    </row>
    <row r="5397" spans="1:26">
      <c r="A5397" s="1"/>
      <c r="P5397" s="6"/>
      <c r="Q5397" s="6"/>
      <c r="R5397" s="6"/>
      <c r="T5397" s="6"/>
      <c r="U5397" s="6"/>
      <c r="V5397" s="6"/>
      <c r="W5397" s="6"/>
      <c r="X5397" s="6"/>
      <c r="Y5397" s="6"/>
      <c r="Z5397"/>
    </row>
    <row r="5398" spans="1:26">
      <c r="A5398" s="1"/>
      <c r="P5398" s="6"/>
      <c r="Q5398" s="6"/>
      <c r="R5398" s="6"/>
      <c r="T5398" s="6"/>
      <c r="U5398" s="6"/>
      <c r="V5398" s="6"/>
      <c r="W5398" s="6"/>
      <c r="X5398" s="6"/>
      <c r="Y5398" s="6"/>
      <c r="Z5398"/>
    </row>
    <row r="5399" spans="1:26">
      <c r="A5399" s="1"/>
      <c r="P5399" s="6"/>
      <c r="Q5399" s="6"/>
      <c r="R5399" s="6"/>
      <c r="T5399" s="6"/>
      <c r="U5399" s="6"/>
      <c r="V5399" s="6"/>
      <c r="W5399" s="6"/>
      <c r="X5399" s="6"/>
      <c r="Y5399" s="6"/>
      <c r="Z5399"/>
    </row>
    <row r="5400" spans="1:26">
      <c r="A5400" s="1"/>
      <c r="P5400" s="6"/>
      <c r="Q5400" s="6"/>
      <c r="R5400" s="6"/>
      <c r="T5400" s="6"/>
      <c r="U5400" s="6"/>
      <c r="V5400" s="6"/>
      <c r="W5400" s="6"/>
      <c r="X5400" s="6"/>
      <c r="Y5400" s="6"/>
      <c r="Z5400"/>
    </row>
    <row r="5401" spans="1:26">
      <c r="A5401" s="1"/>
      <c r="P5401" s="6"/>
      <c r="Q5401" s="6"/>
      <c r="R5401" s="6"/>
      <c r="T5401" s="6"/>
      <c r="U5401" s="6"/>
      <c r="V5401" s="6"/>
      <c r="W5401" s="6"/>
      <c r="X5401" s="6"/>
      <c r="Y5401" s="6"/>
      <c r="Z5401"/>
    </row>
    <row r="5402" spans="1:26">
      <c r="A5402" s="1"/>
      <c r="P5402" s="6"/>
      <c r="Q5402" s="6"/>
      <c r="R5402" s="6"/>
      <c r="T5402" s="6"/>
      <c r="U5402" s="6"/>
      <c r="V5402" s="6"/>
      <c r="W5402" s="6"/>
      <c r="X5402" s="6"/>
      <c r="Y5402" s="6"/>
      <c r="Z5402"/>
    </row>
    <row r="5403" spans="1:26">
      <c r="A5403" s="1"/>
      <c r="P5403" s="6"/>
      <c r="Q5403" s="6"/>
      <c r="R5403" s="6"/>
      <c r="T5403" s="6"/>
      <c r="U5403" s="6"/>
      <c r="V5403" s="6"/>
      <c r="W5403" s="6"/>
      <c r="X5403" s="6"/>
      <c r="Y5403" s="6"/>
      <c r="Z5403"/>
    </row>
    <row r="5404" spans="1:26">
      <c r="A5404" s="1"/>
      <c r="P5404" s="6"/>
      <c r="Q5404" s="6"/>
      <c r="R5404" s="6"/>
      <c r="T5404" s="6"/>
      <c r="U5404" s="6"/>
      <c r="V5404" s="6"/>
      <c r="W5404" s="6"/>
      <c r="X5404" s="6"/>
      <c r="Y5404" s="6"/>
      <c r="Z5404"/>
    </row>
    <row r="5405" spans="1:26">
      <c r="A5405" s="1"/>
      <c r="P5405" s="6"/>
      <c r="Q5405" s="6"/>
      <c r="R5405" s="6"/>
      <c r="T5405" s="6"/>
      <c r="U5405" s="6"/>
      <c r="V5405" s="6"/>
      <c r="W5405" s="6"/>
      <c r="X5405" s="6"/>
      <c r="Y5405" s="6"/>
      <c r="Z5405"/>
    </row>
    <row r="5406" spans="1:26">
      <c r="A5406" s="1"/>
      <c r="P5406" s="6"/>
      <c r="Q5406" s="6"/>
      <c r="R5406" s="6"/>
      <c r="T5406" s="6"/>
      <c r="U5406" s="6"/>
      <c r="V5406" s="6"/>
      <c r="W5406" s="6"/>
      <c r="X5406" s="6"/>
      <c r="Y5406" s="6"/>
      <c r="Z5406"/>
    </row>
    <row r="5407" spans="1:26">
      <c r="A5407" s="1"/>
      <c r="P5407" s="6"/>
      <c r="Q5407" s="6"/>
      <c r="R5407" s="6"/>
      <c r="T5407" s="6"/>
      <c r="U5407" s="6"/>
      <c r="V5407" s="6"/>
      <c r="W5407" s="6"/>
      <c r="X5407" s="6"/>
      <c r="Y5407" s="6"/>
      <c r="Z5407"/>
    </row>
    <row r="5408" spans="1:26">
      <c r="A5408" s="1"/>
      <c r="P5408" s="6"/>
      <c r="Q5408" s="6"/>
      <c r="R5408" s="6"/>
      <c r="T5408" s="6"/>
      <c r="U5408" s="6"/>
      <c r="V5408" s="6"/>
      <c r="W5408" s="6"/>
      <c r="X5408" s="6"/>
      <c r="Y5408" s="6"/>
      <c r="Z5408"/>
    </row>
    <row r="5409" spans="1:26">
      <c r="A5409" s="1"/>
      <c r="P5409" s="6"/>
      <c r="Q5409" s="6"/>
      <c r="R5409" s="6"/>
      <c r="T5409" s="6"/>
      <c r="U5409" s="6"/>
      <c r="V5409" s="6"/>
      <c r="W5409" s="6"/>
      <c r="X5409" s="6"/>
      <c r="Y5409" s="6"/>
      <c r="Z5409"/>
    </row>
    <row r="5410" spans="1:26">
      <c r="A5410" s="1"/>
      <c r="P5410" s="6"/>
      <c r="Q5410" s="6"/>
      <c r="R5410" s="6"/>
      <c r="T5410" s="6"/>
      <c r="U5410" s="6"/>
      <c r="V5410" s="6"/>
      <c r="W5410" s="6"/>
      <c r="X5410" s="6"/>
      <c r="Y5410" s="6"/>
      <c r="Z5410"/>
    </row>
    <row r="5411" spans="1:26">
      <c r="A5411" s="1"/>
      <c r="P5411" s="6"/>
      <c r="Q5411" s="6"/>
      <c r="R5411" s="6"/>
      <c r="T5411" s="6"/>
      <c r="U5411" s="6"/>
      <c r="V5411" s="6"/>
      <c r="W5411" s="6"/>
      <c r="X5411" s="6"/>
      <c r="Y5411" s="6"/>
      <c r="Z5411"/>
    </row>
    <row r="5412" spans="1:26">
      <c r="A5412" s="1"/>
      <c r="P5412" s="6"/>
      <c r="Q5412" s="6"/>
      <c r="R5412" s="6"/>
      <c r="T5412" s="6"/>
      <c r="U5412" s="6"/>
      <c r="V5412" s="6"/>
      <c r="W5412" s="6"/>
      <c r="X5412" s="6"/>
      <c r="Y5412" s="6"/>
      <c r="Z5412"/>
    </row>
    <row r="5413" spans="1:26">
      <c r="A5413" s="1"/>
      <c r="P5413" s="6"/>
      <c r="Q5413" s="6"/>
      <c r="R5413" s="6"/>
      <c r="T5413" s="6"/>
      <c r="U5413" s="6"/>
      <c r="V5413" s="6"/>
      <c r="W5413" s="6"/>
      <c r="X5413" s="6"/>
      <c r="Y5413" s="6"/>
      <c r="Z5413"/>
    </row>
    <row r="5414" spans="1:26">
      <c r="A5414" s="1"/>
      <c r="P5414" s="6"/>
      <c r="Q5414" s="6"/>
      <c r="R5414" s="6"/>
      <c r="T5414" s="6"/>
      <c r="U5414" s="6"/>
      <c r="V5414" s="6"/>
      <c r="W5414" s="6"/>
      <c r="X5414" s="6"/>
      <c r="Y5414" s="6"/>
      <c r="Z5414"/>
    </row>
    <row r="5415" spans="1:26">
      <c r="A5415" s="1"/>
      <c r="P5415" s="6"/>
      <c r="Q5415" s="6"/>
      <c r="R5415" s="6"/>
      <c r="T5415" s="6"/>
      <c r="U5415" s="6"/>
      <c r="V5415" s="6"/>
      <c r="W5415" s="6"/>
      <c r="X5415" s="6"/>
      <c r="Y5415" s="6"/>
      <c r="Z5415"/>
    </row>
    <row r="5416" spans="1:26">
      <c r="A5416" s="1"/>
      <c r="P5416" s="6"/>
      <c r="Q5416" s="6"/>
      <c r="R5416" s="6"/>
      <c r="T5416" s="6"/>
      <c r="U5416" s="6"/>
      <c r="V5416" s="6"/>
      <c r="W5416" s="6"/>
      <c r="X5416" s="6"/>
      <c r="Y5416" s="6"/>
      <c r="Z5416"/>
    </row>
    <row r="5417" spans="1:26">
      <c r="A5417" s="1"/>
      <c r="P5417" s="6"/>
      <c r="Q5417" s="6"/>
      <c r="R5417" s="6"/>
      <c r="T5417" s="6"/>
      <c r="U5417" s="6"/>
      <c r="V5417" s="6"/>
      <c r="W5417" s="6"/>
      <c r="X5417" s="6"/>
      <c r="Y5417" s="6"/>
      <c r="Z5417"/>
    </row>
    <row r="5418" spans="1:26">
      <c r="A5418" s="1"/>
      <c r="P5418" s="6"/>
      <c r="Q5418" s="6"/>
      <c r="R5418" s="6"/>
      <c r="T5418" s="6"/>
      <c r="U5418" s="6"/>
      <c r="V5418" s="6"/>
      <c r="W5418" s="6"/>
      <c r="X5418" s="6"/>
      <c r="Y5418" s="6"/>
      <c r="Z5418"/>
    </row>
    <row r="5419" spans="1:26">
      <c r="A5419" s="1"/>
      <c r="P5419" s="6"/>
      <c r="Q5419" s="6"/>
      <c r="R5419" s="6"/>
      <c r="T5419" s="6"/>
      <c r="U5419" s="6"/>
      <c r="V5419" s="6"/>
      <c r="W5419" s="6"/>
      <c r="X5419" s="6"/>
      <c r="Y5419" s="6"/>
      <c r="Z5419"/>
    </row>
    <row r="5420" spans="1:26">
      <c r="A5420" s="1"/>
      <c r="P5420" s="6"/>
      <c r="Q5420" s="6"/>
      <c r="R5420" s="6"/>
      <c r="T5420" s="6"/>
      <c r="U5420" s="6"/>
      <c r="V5420" s="6"/>
      <c r="W5420" s="6"/>
      <c r="X5420" s="6"/>
      <c r="Y5420" s="6"/>
      <c r="Z5420"/>
    </row>
    <row r="5421" spans="1:26">
      <c r="A5421" s="1"/>
      <c r="P5421" s="6"/>
      <c r="Q5421" s="6"/>
      <c r="R5421" s="6"/>
      <c r="T5421" s="6"/>
      <c r="U5421" s="6"/>
      <c r="V5421" s="6"/>
      <c r="W5421" s="6"/>
      <c r="X5421" s="6"/>
      <c r="Y5421" s="6"/>
      <c r="Z5421"/>
    </row>
    <row r="5422" spans="1:26">
      <c r="A5422" s="1"/>
      <c r="P5422" s="6"/>
      <c r="Q5422" s="6"/>
      <c r="R5422" s="6"/>
      <c r="T5422" s="6"/>
      <c r="U5422" s="6"/>
      <c r="V5422" s="6"/>
      <c r="W5422" s="6"/>
      <c r="X5422" s="6"/>
      <c r="Y5422" s="6"/>
      <c r="Z5422"/>
    </row>
    <row r="5423" spans="1:26">
      <c r="A5423" s="1"/>
      <c r="P5423" s="6"/>
      <c r="Q5423" s="6"/>
      <c r="R5423" s="6"/>
      <c r="T5423" s="6"/>
      <c r="U5423" s="6"/>
      <c r="V5423" s="6"/>
      <c r="W5423" s="6"/>
      <c r="X5423" s="6"/>
      <c r="Y5423" s="6"/>
      <c r="Z5423"/>
    </row>
    <row r="5424" spans="1:26">
      <c r="A5424" s="1"/>
      <c r="P5424" s="6"/>
      <c r="Q5424" s="6"/>
      <c r="R5424" s="6"/>
      <c r="T5424" s="6"/>
      <c r="U5424" s="6"/>
      <c r="V5424" s="6"/>
      <c r="W5424" s="6"/>
      <c r="X5424" s="6"/>
      <c r="Y5424" s="6"/>
      <c r="Z5424"/>
    </row>
    <row r="5425" spans="1:26">
      <c r="A5425" s="1"/>
      <c r="P5425" s="6"/>
      <c r="Q5425" s="6"/>
      <c r="R5425" s="6"/>
      <c r="T5425" s="6"/>
      <c r="U5425" s="6"/>
      <c r="V5425" s="6"/>
      <c r="W5425" s="6"/>
      <c r="X5425" s="6"/>
      <c r="Y5425" s="6"/>
      <c r="Z5425"/>
    </row>
    <row r="5426" spans="1:26">
      <c r="A5426" s="1"/>
      <c r="P5426" s="6"/>
      <c r="Q5426" s="6"/>
      <c r="R5426" s="6"/>
      <c r="T5426" s="6"/>
      <c r="U5426" s="6"/>
      <c r="V5426" s="6"/>
      <c r="W5426" s="6"/>
      <c r="X5426" s="6"/>
      <c r="Y5426" s="6"/>
      <c r="Z5426"/>
    </row>
    <row r="5427" spans="1:26">
      <c r="A5427" s="1"/>
      <c r="P5427" s="6"/>
      <c r="Q5427" s="6"/>
      <c r="R5427" s="6"/>
      <c r="T5427" s="6"/>
      <c r="U5427" s="6"/>
      <c r="V5427" s="6"/>
      <c r="W5427" s="6"/>
      <c r="X5427" s="6"/>
      <c r="Y5427" s="6"/>
      <c r="Z5427"/>
    </row>
    <row r="5428" spans="1:26">
      <c r="A5428" s="1"/>
      <c r="P5428" s="6"/>
      <c r="Q5428" s="6"/>
      <c r="R5428" s="6"/>
      <c r="T5428" s="6"/>
      <c r="U5428" s="6"/>
      <c r="V5428" s="6"/>
      <c r="W5428" s="6"/>
      <c r="X5428" s="6"/>
      <c r="Y5428" s="6"/>
      <c r="Z5428"/>
    </row>
    <row r="5429" spans="1:26">
      <c r="A5429" s="1"/>
      <c r="P5429" s="6"/>
      <c r="Q5429" s="6"/>
      <c r="R5429" s="6"/>
      <c r="T5429" s="6"/>
      <c r="U5429" s="6"/>
      <c r="V5429" s="6"/>
      <c r="W5429" s="6"/>
      <c r="X5429" s="6"/>
      <c r="Y5429" s="6"/>
      <c r="Z5429"/>
    </row>
    <row r="5430" spans="1:26">
      <c r="A5430" s="1"/>
      <c r="P5430" s="6"/>
      <c r="Q5430" s="6"/>
      <c r="R5430" s="6"/>
      <c r="T5430" s="6"/>
      <c r="U5430" s="6"/>
      <c r="V5430" s="6"/>
      <c r="W5430" s="6"/>
      <c r="X5430" s="6"/>
      <c r="Y5430" s="6"/>
      <c r="Z5430"/>
    </row>
    <row r="5431" spans="1:26">
      <c r="A5431" s="1"/>
      <c r="P5431" s="6"/>
      <c r="Q5431" s="6"/>
      <c r="R5431" s="6"/>
      <c r="T5431" s="6"/>
      <c r="U5431" s="6"/>
      <c r="V5431" s="6"/>
      <c r="W5431" s="6"/>
      <c r="X5431" s="6"/>
      <c r="Y5431" s="6"/>
      <c r="Z5431"/>
    </row>
    <row r="5432" spans="1:26">
      <c r="A5432" s="1"/>
      <c r="P5432" s="6"/>
      <c r="Q5432" s="6"/>
      <c r="R5432" s="6"/>
      <c r="T5432" s="6"/>
      <c r="U5432" s="6"/>
      <c r="V5432" s="6"/>
      <c r="W5432" s="6"/>
      <c r="X5432" s="6"/>
      <c r="Y5432" s="6"/>
      <c r="Z5432"/>
    </row>
    <row r="5433" spans="1:26">
      <c r="A5433" s="1"/>
      <c r="P5433" s="6"/>
      <c r="Q5433" s="6"/>
      <c r="R5433" s="6"/>
      <c r="T5433" s="6"/>
      <c r="U5433" s="6"/>
      <c r="V5433" s="6"/>
      <c r="W5433" s="6"/>
      <c r="X5433" s="6"/>
      <c r="Y5433" s="6"/>
      <c r="Z5433"/>
    </row>
    <row r="5434" spans="1:26">
      <c r="A5434" s="1"/>
      <c r="P5434" s="6"/>
      <c r="Q5434" s="6"/>
      <c r="R5434" s="6"/>
      <c r="T5434" s="6"/>
      <c r="U5434" s="6"/>
      <c r="V5434" s="6"/>
      <c r="W5434" s="6"/>
      <c r="X5434" s="6"/>
      <c r="Y5434" s="6"/>
      <c r="Z5434"/>
    </row>
    <row r="5435" spans="1:26">
      <c r="A5435" s="1"/>
      <c r="P5435" s="6"/>
      <c r="Q5435" s="6"/>
      <c r="R5435" s="6"/>
      <c r="T5435" s="6"/>
      <c r="U5435" s="6"/>
      <c r="V5435" s="6"/>
      <c r="W5435" s="6"/>
      <c r="X5435" s="6"/>
      <c r="Y5435" s="6"/>
      <c r="Z5435"/>
    </row>
    <row r="5436" spans="1:26">
      <c r="A5436" s="1"/>
      <c r="P5436" s="6"/>
      <c r="Q5436" s="6"/>
      <c r="R5436" s="6"/>
      <c r="T5436" s="6"/>
      <c r="U5436" s="6"/>
      <c r="V5436" s="6"/>
      <c r="W5436" s="6"/>
      <c r="X5436" s="6"/>
      <c r="Y5436" s="6"/>
      <c r="Z5436"/>
    </row>
    <row r="5437" spans="1:26">
      <c r="A5437" s="1"/>
      <c r="P5437" s="6"/>
      <c r="Q5437" s="6"/>
      <c r="R5437" s="6"/>
      <c r="T5437" s="6"/>
      <c r="U5437" s="6"/>
      <c r="V5437" s="6"/>
      <c r="W5437" s="6"/>
      <c r="X5437" s="6"/>
      <c r="Y5437" s="6"/>
      <c r="Z5437"/>
    </row>
    <row r="5438" spans="1:26">
      <c r="A5438" s="1"/>
      <c r="P5438" s="6"/>
      <c r="Q5438" s="6"/>
      <c r="R5438" s="6"/>
      <c r="T5438" s="6"/>
      <c r="U5438" s="6"/>
      <c r="V5438" s="6"/>
      <c r="W5438" s="6"/>
      <c r="X5438" s="6"/>
      <c r="Y5438" s="6"/>
      <c r="Z5438"/>
    </row>
    <row r="5439" spans="1:26">
      <c r="A5439" s="1"/>
      <c r="P5439" s="6"/>
      <c r="Q5439" s="6"/>
      <c r="R5439" s="6"/>
      <c r="T5439" s="6"/>
      <c r="U5439" s="6"/>
      <c r="V5439" s="6"/>
      <c r="W5439" s="6"/>
      <c r="X5439" s="6"/>
      <c r="Y5439" s="6"/>
      <c r="Z5439"/>
    </row>
    <row r="5440" spans="1:26">
      <c r="A5440" s="1"/>
      <c r="P5440" s="6"/>
      <c r="Q5440" s="6"/>
      <c r="R5440" s="6"/>
      <c r="T5440" s="6"/>
      <c r="U5440" s="6"/>
      <c r="V5440" s="6"/>
      <c r="W5440" s="6"/>
      <c r="X5440" s="6"/>
      <c r="Y5440" s="6"/>
      <c r="Z5440"/>
    </row>
    <row r="5441" spans="1:26">
      <c r="A5441" s="1"/>
      <c r="P5441" s="6"/>
      <c r="Q5441" s="6"/>
      <c r="R5441" s="6"/>
      <c r="T5441" s="6"/>
      <c r="U5441" s="6"/>
      <c r="V5441" s="6"/>
      <c r="W5441" s="6"/>
      <c r="X5441" s="6"/>
      <c r="Y5441" s="6"/>
      <c r="Z5441"/>
    </row>
    <row r="5442" spans="1:26">
      <c r="A5442" s="1"/>
      <c r="P5442" s="6"/>
      <c r="Q5442" s="6"/>
      <c r="R5442" s="6"/>
      <c r="T5442" s="6"/>
      <c r="U5442" s="6"/>
      <c r="V5442" s="6"/>
      <c r="W5442" s="6"/>
      <c r="X5442" s="6"/>
      <c r="Y5442" s="6"/>
      <c r="Z5442"/>
    </row>
    <row r="5443" spans="1:26">
      <c r="A5443" s="1"/>
      <c r="P5443" s="6"/>
      <c r="Q5443" s="6"/>
      <c r="R5443" s="6"/>
      <c r="T5443" s="6"/>
      <c r="U5443" s="6"/>
      <c r="V5443" s="6"/>
      <c r="W5443" s="6"/>
      <c r="X5443" s="6"/>
      <c r="Y5443" s="6"/>
      <c r="Z5443"/>
    </row>
    <row r="5444" spans="1:26">
      <c r="A5444" s="1"/>
      <c r="P5444" s="6"/>
      <c r="Q5444" s="6"/>
      <c r="R5444" s="6"/>
      <c r="T5444" s="6"/>
      <c r="U5444" s="6"/>
      <c r="V5444" s="6"/>
      <c r="W5444" s="6"/>
      <c r="X5444" s="6"/>
      <c r="Y5444" s="6"/>
      <c r="Z5444"/>
    </row>
    <row r="5445" spans="1:26">
      <c r="A5445" s="1"/>
      <c r="P5445" s="6"/>
      <c r="Q5445" s="6"/>
      <c r="R5445" s="6"/>
      <c r="T5445" s="6"/>
      <c r="U5445" s="6"/>
      <c r="V5445" s="6"/>
      <c r="W5445" s="6"/>
      <c r="X5445" s="6"/>
      <c r="Y5445" s="6"/>
      <c r="Z5445"/>
    </row>
    <row r="5446" spans="1:26">
      <c r="A5446" s="1"/>
      <c r="P5446" s="6"/>
      <c r="Q5446" s="6"/>
      <c r="R5446" s="6"/>
      <c r="T5446" s="6"/>
      <c r="U5446" s="6"/>
      <c r="V5446" s="6"/>
      <c r="W5446" s="6"/>
      <c r="X5446" s="6"/>
      <c r="Y5446" s="6"/>
      <c r="Z5446"/>
    </row>
    <row r="5447" spans="1:26">
      <c r="A5447" s="1"/>
      <c r="P5447" s="6"/>
      <c r="Q5447" s="6"/>
      <c r="R5447" s="6"/>
      <c r="T5447" s="6"/>
      <c r="U5447" s="6"/>
      <c r="V5447" s="6"/>
      <c r="W5447" s="6"/>
      <c r="X5447" s="6"/>
      <c r="Y5447" s="6"/>
      <c r="Z5447"/>
    </row>
    <row r="5448" spans="1:26">
      <c r="A5448" s="1"/>
      <c r="P5448" s="6"/>
      <c r="Q5448" s="6"/>
      <c r="R5448" s="6"/>
      <c r="T5448" s="6"/>
      <c r="U5448" s="6"/>
      <c r="V5448" s="6"/>
      <c r="W5448" s="6"/>
      <c r="X5448" s="6"/>
      <c r="Y5448" s="6"/>
      <c r="Z5448"/>
    </row>
    <row r="5449" spans="1:26">
      <c r="A5449" s="1"/>
      <c r="P5449" s="6"/>
      <c r="Q5449" s="6"/>
      <c r="R5449" s="6"/>
      <c r="T5449" s="6"/>
      <c r="U5449" s="6"/>
      <c r="V5449" s="6"/>
      <c r="W5449" s="6"/>
      <c r="X5449" s="6"/>
      <c r="Y5449" s="6"/>
      <c r="Z5449"/>
    </row>
    <row r="5450" spans="1:26">
      <c r="A5450" s="1"/>
      <c r="P5450" s="6"/>
      <c r="Q5450" s="6"/>
      <c r="R5450" s="6"/>
      <c r="T5450" s="6"/>
      <c r="U5450" s="6"/>
      <c r="V5450" s="6"/>
      <c r="W5450" s="6"/>
      <c r="X5450" s="6"/>
      <c r="Y5450" s="6"/>
      <c r="Z5450"/>
    </row>
    <row r="5451" spans="1:26">
      <c r="A5451" s="1"/>
      <c r="P5451" s="6"/>
      <c r="Q5451" s="6"/>
      <c r="R5451" s="6"/>
      <c r="T5451" s="6"/>
      <c r="U5451" s="6"/>
      <c r="V5451" s="6"/>
      <c r="W5451" s="6"/>
      <c r="X5451" s="6"/>
      <c r="Y5451" s="6"/>
      <c r="Z5451"/>
    </row>
    <row r="5452" spans="1:26">
      <c r="A5452" s="1"/>
      <c r="P5452" s="6"/>
      <c r="Q5452" s="6"/>
      <c r="R5452" s="6"/>
      <c r="T5452" s="6"/>
      <c r="U5452" s="6"/>
      <c r="V5452" s="6"/>
      <c r="W5452" s="6"/>
      <c r="X5452" s="6"/>
      <c r="Y5452" s="6"/>
      <c r="Z5452"/>
    </row>
    <row r="5453" spans="1:26">
      <c r="A5453" s="1"/>
      <c r="P5453" s="6"/>
      <c r="Q5453" s="6"/>
      <c r="R5453" s="6"/>
      <c r="T5453" s="6"/>
      <c r="U5453" s="6"/>
      <c r="V5453" s="6"/>
      <c r="W5453" s="6"/>
      <c r="X5453" s="6"/>
      <c r="Y5453" s="6"/>
      <c r="Z5453"/>
    </row>
    <row r="5454" spans="1:26">
      <c r="A5454" s="1"/>
      <c r="P5454" s="6"/>
      <c r="Q5454" s="6"/>
      <c r="R5454" s="6"/>
      <c r="T5454" s="6"/>
      <c r="U5454" s="6"/>
      <c r="V5454" s="6"/>
      <c r="W5454" s="6"/>
      <c r="X5454" s="6"/>
      <c r="Y5454" s="6"/>
      <c r="Z5454"/>
    </row>
    <row r="5455" spans="1:26">
      <c r="A5455" s="1"/>
      <c r="P5455" s="6"/>
      <c r="Q5455" s="6"/>
      <c r="R5455" s="6"/>
      <c r="T5455" s="6"/>
      <c r="U5455" s="6"/>
      <c r="V5455" s="6"/>
      <c r="W5455" s="6"/>
      <c r="X5455" s="6"/>
      <c r="Y5455" s="6"/>
      <c r="Z5455"/>
    </row>
    <row r="5456" spans="1:26">
      <c r="A5456" s="1"/>
      <c r="P5456" s="6"/>
      <c r="Q5456" s="6"/>
      <c r="R5456" s="6"/>
      <c r="T5456" s="6"/>
      <c r="U5456" s="6"/>
      <c r="V5456" s="6"/>
      <c r="W5456" s="6"/>
      <c r="X5456" s="6"/>
      <c r="Y5456" s="6"/>
      <c r="Z5456"/>
    </row>
    <row r="5457" spans="1:26">
      <c r="A5457" s="1"/>
      <c r="P5457" s="6"/>
      <c r="Q5457" s="6"/>
      <c r="R5457" s="6"/>
      <c r="T5457" s="6"/>
      <c r="U5457" s="6"/>
      <c r="V5457" s="6"/>
      <c r="W5457" s="6"/>
      <c r="X5457" s="6"/>
      <c r="Y5457" s="6"/>
      <c r="Z5457"/>
    </row>
    <row r="5458" spans="1:26">
      <c r="A5458" s="1"/>
      <c r="P5458" s="6"/>
      <c r="Q5458" s="6"/>
      <c r="R5458" s="6"/>
      <c r="T5458" s="6"/>
      <c r="U5458" s="6"/>
      <c r="V5458" s="6"/>
      <c r="W5458" s="6"/>
      <c r="X5458" s="6"/>
      <c r="Y5458" s="6"/>
      <c r="Z5458"/>
    </row>
    <row r="5459" spans="1:26">
      <c r="A5459" s="1"/>
      <c r="P5459" s="6"/>
      <c r="Q5459" s="6"/>
      <c r="R5459" s="6"/>
      <c r="T5459" s="6"/>
      <c r="U5459" s="6"/>
      <c r="V5459" s="6"/>
      <c r="W5459" s="6"/>
      <c r="X5459" s="6"/>
      <c r="Y5459" s="6"/>
      <c r="Z5459"/>
    </row>
    <row r="5460" spans="1:26">
      <c r="A5460" s="1"/>
      <c r="P5460" s="6"/>
      <c r="Q5460" s="6"/>
      <c r="R5460" s="6"/>
      <c r="T5460" s="6"/>
      <c r="U5460" s="6"/>
      <c r="V5460" s="6"/>
      <c r="W5460" s="6"/>
      <c r="X5460" s="6"/>
      <c r="Y5460" s="6"/>
      <c r="Z5460"/>
    </row>
    <row r="5461" spans="1:26">
      <c r="A5461" s="1"/>
      <c r="P5461" s="6"/>
      <c r="Q5461" s="6"/>
      <c r="R5461" s="6"/>
      <c r="T5461" s="6"/>
      <c r="U5461" s="6"/>
      <c r="V5461" s="6"/>
      <c r="W5461" s="6"/>
      <c r="X5461" s="6"/>
      <c r="Y5461" s="6"/>
      <c r="Z5461"/>
    </row>
    <row r="5462" spans="1:26">
      <c r="A5462" s="1"/>
      <c r="P5462" s="6"/>
      <c r="Q5462" s="6"/>
      <c r="R5462" s="6"/>
      <c r="T5462" s="6"/>
      <c r="U5462" s="6"/>
      <c r="V5462" s="6"/>
      <c r="W5462" s="6"/>
      <c r="X5462" s="6"/>
      <c r="Y5462" s="6"/>
      <c r="Z5462"/>
    </row>
    <row r="5463" spans="1:26">
      <c r="A5463" s="1"/>
      <c r="P5463" s="6"/>
      <c r="Q5463" s="6"/>
      <c r="R5463" s="6"/>
      <c r="T5463" s="6"/>
      <c r="U5463" s="6"/>
      <c r="V5463" s="6"/>
      <c r="W5463" s="6"/>
      <c r="X5463" s="6"/>
      <c r="Y5463" s="6"/>
      <c r="Z5463"/>
    </row>
    <row r="5464" spans="1:26">
      <c r="A5464" s="1"/>
      <c r="P5464" s="6"/>
      <c r="Q5464" s="6"/>
      <c r="R5464" s="6"/>
      <c r="T5464" s="6"/>
      <c r="U5464" s="6"/>
      <c r="V5464" s="6"/>
      <c r="W5464" s="6"/>
      <c r="X5464" s="6"/>
      <c r="Y5464" s="6"/>
      <c r="Z5464"/>
    </row>
    <row r="5465" spans="1:26">
      <c r="A5465" s="1"/>
      <c r="P5465" s="6"/>
      <c r="Q5465" s="6"/>
      <c r="R5465" s="6"/>
      <c r="T5465" s="6"/>
      <c r="U5465" s="6"/>
      <c r="V5465" s="6"/>
      <c r="W5465" s="6"/>
      <c r="X5465" s="6"/>
      <c r="Y5465" s="6"/>
      <c r="Z5465"/>
    </row>
    <row r="5466" spans="1:26">
      <c r="A5466" s="1"/>
      <c r="P5466" s="6"/>
      <c r="Q5466" s="6"/>
      <c r="R5466" s="6"/>
      <c r="T5466" s="6"/>
      <c r="U5466" s="6"/>
      <c r="V5466" s="6"/>
      <c r="W5466" s="6"/>
      <c r="X5466" s="6"/>
      <c r="Y5466" s="6"/>
      <c r="Z5466"/>
    </row>
    <row r="5467" spans="1:26">
      <c r="A5467" s="1"/>
      <c r="P5467" s="6"/>
      <c r="Q5467" s="6"/>
      <c r="R5467" s="6"/>
      <c r="T5467" s="6"/>
      <c r="U5467" s="6"/>
      <c r="V5467" s="6"/>
      <c r="W5467" s="6"/>
      <c r="X5467" s="6"/>
      <c r="Y5467" s="6"/>
      <c r="Z5467"/>
    </row>
    <row r="5468" spans="1:26">
      <c r="A5468" s="1"/>
      <c r="P5468" s="6"/>
      <c r="Q5468" s="6"/>
      <c r="R5468" s="6"/>
      <c r="T5468" s="6"/>
      <c r="U5468" s="6"/>
      <c r="V5468" s="6"/>
      <c r="W5468" s="6"/>
      <c r="X5468" s="6"/>
      <c r="Y5468" s="6"/>
      <c r="Z5468"/>
    </row>
    <row r="5469" spans="1:26">
      <c r="A5469" s="1"/>
      <c r="P5469" s="6"/>
      <c r="Q5469" s="6"/>
      <c r="R5469" s="6"/>
      <c r="T5469" s="6"/>
      <c r="U5469" s="6"/>
      <c r="V5469" s="6"/>
      <c r="W5469" s="6"/>
      <c r="X5469" s="6"/>
      <c r="Y5469" s="6"/>
      <c r="Z5469"/>
    </row>
    <row r="5470" spans="1:26">
      <c r="A5470" s="1"/>
      <c r="P5470" s="6"/>
      <c r="Q5470" s="6"/>
      <c r="R5470" s="6"/>
      <c r="T5470" s="6"/>
      <c r="U5470" s="6"/>
      <c r="V5470" s="6"/>
      <c r="W5470" s="6"/>
      <c r="X5470" s="6"/>
      <c r="Y5470" s="6"/>
      <c r="Z5470"/>
    </row>
    <row r="5471" spans="1:26">
      <c r="A5471" s="1"/>
      <c r="P5471" s="6"/>
      <c r="Q5471" s="6"/>
      <c r="R5471" s="6"/>
      <c r="T5471" s="6"/>
      <c r="U5471" s="6"/>
      <c r="V5471" s="6"/>
      <c r="W5471" s="6"/>
      <c r="X5471" s="6"/>
      <c r="Y5471" s="6"/>
      <c r="Z5471"/>
    </row>
    <row r="5472" spans="1:26">
      <c r="A5472" s="1"/>
      <c r="P5472" s="6"/>
      <c r="Q5472" s="6"/>
      <c r="R5472" s="6"/>
      <c r="T5472" s="6"/>
      <c r="U5472" s="6"/>
      <c r="V5472" s="6"/>
      <c r="W5472" s="6"/>
      <c r="X5472" s="6"/>
      <c r="Y5472" s="6"/>
      <c r="Z5472"/>
    </row>
    <row r="5473" spans="1:26">
      <c r="A5473" s="1"/>
      <c r="P5473" s="6"/>
      <c r="Q5473" s="6"/>
      <c r="R5473" s="6"/>
      <c r="T5473" s="6"/>
      <c r="U5473" s="6"/>
      <c r="V5473" s="6"/>
      <c r="W5473" s="6"/>
      <c r="X5473" s="6"/>
      <c r="Y5473" s="6"/>
      <c r="Z5473"/>
    </row>
    <row r="5474" spans="1:26">
      <c r="A5474" s="1"/>
      <c r="P5474" s="6"/>
      <c r="Q5474" s="6"/>
      <c r="R5474" s="6"/>
      <c r="T5474" s="6"/>
      <c r="U5474" s="6"/>
      <c r="V5474" s="6"/>
      <c r="W5474" s="6"/>
      <c r="X5474" s="6"/>
      <c r="Y5474" s="6"/>
      <c r="Z5474"/>
    </row>
    <row r="5475" spans="1:26">
      <c r="A5475" s="1"/>
      <c r="P5475" s="6"/>
      <c r="Q5475" s="6"/>
      <c r="R5475" s="6"/>
      <c r="T5475" s="6"/>
      <c r="U5475" s="6"/>
      <c r="V5475" s="6"/>
      <c r="W5475" s="6"/>
      <c r="X5475" s="6"/>
      <c r="Y5475" s="6"/>
      <c r="Z5475"/>
    </row>
    <row r="5476" spans="1:26">
      <c r="A5476" s="1"/>
      <c r="P5476" s="6"/>
      <c r="Q5476" s="6"/>
      <c r="R5476" s="6"/>
      <c r="T5476" s="6"/>
      <c r="U5476" s="6"/>
      <c r="V5476" s="6"/>
      <c r="W5476" s="6"/>
      <c r="X5476" s="6"/>
      <c r="Y5476" s="6"/>
      <c r="Z5476"/>
    </row>
    <row r="5477" spans="1:26">
      <c r="A5477" s="1"/>
      <c r="P5477" s="6"/>
      <c r="Q5477" s="6"/>
      <c r="R5477" s="6"/>
      <c r="T5477" s="6"/>
      <c r="U5477" s="6"/>
      <c r="V5477" s="6"/>
      <c r="W5477" s="6"/>
      <c r="X5477" s="6"/>
      <c r="Y5477" s="6"/>
      <c r="Z5477"/>
    </row>
    <row r="5478" spans="1:26">
      <c r="A5478" s="1"/>
      <c r="P5478" s="6"/>
      <c r="Q5478" s="6"/>
      <c r="R5478" s="6"/>
      <c r="T5478" s="6"/>
      <c r="U5478" s="6"/>
      <c r="V5478" s="6"/>
      <c r="W5478" s="6"/>
      <c r="X5478" s="6"/>
      <c r="Y5478" s="6"/>
      <c r="Z5478"/>
    </row>
    <row r="5479" spans="1:26">
      <c r="A5479" s="1"/>
      <c r="P5479" s="6"/>
      <c r="Q5479" s="6"/>
      <c r="R5479" s="6"/>
      <c r="T5479" s="6"/>
      <c r="U5479" s="6"/>
      <c r="V5479" s="6"/>
      <c r="W5479" s="6"/>
      <c r="X5479" s="6"/>
      <c r="Y5479" s="6"/>
      <c r="Z5479"/>
    </row>
    <row r="5480" spans="1:26">
      <c r="A5480" s="1"/>
      <c r="P5480" s="6"/>
      <c r="Q5480" s="6"/>
      <c r="R5480" s="6"/>
      <c r="T5480" s="6"/>
      <c r="U5480" s="6"/>
      <c r="V5480" s="6"/>
      <c r="W5480" s="6"/>
      <c r="X5480" s="6"/>
      <c r="Y5480" s="6"/>
      <c r="Z5480"/>
    </row>
    <row r="5481" spans="1:26">
      <c r="A5481" s="1"/>
      <c r="P5481" s="6"/>
      <c r="Q5481" s="6"/>
      <c r="R5481" s="6"/>
      <c r="T5481" s="6"/>
      <c r="U5481" s="6"/>
      <c r="V5481" s="6"/>
      <c r="W5481" s="6"/>
      <c r="X5481" s="6"/>
      <c r="Y5481" s="6"/>
      <c r="Z5481"/>
    </row>
    <row r="5482" spans="1:26">
      <c r="A5482" s="1"/>
      <c r="P5482" s="6"/>
      <c r="Q5482" s="6"/>
      <c r="R5482" s="6"/>
      <c r="T5482" s="6"/>
      <c r="U5482" s="6"/>
      <c r="V5482" s="6"/>
      <c r="W5482" s="6"/>
      <c r="X5482" s="6"/>
      <c r="Y5482" s="6"/>
      <c r="Z5482"/>
    </row>
    <row r="5483" spans="1:26">
      <c r="A5483" s="1"/>
      <c r="P5483" s="6"/>
      <c r="Q5483" s="6"/>
      <c r="R5483" s="6"/>
      <c r="T5483" s="6"/>
      <c r="U5483" s="6"/>
      <c r="V5483" s="6"/>
      <c r="W5483" s="6"/>
      <c r="X5483" s="6"/>
      <c r="Y5483" s="6"/>
      <c r="Z5483"/>
    </row>
    <row r="5484" spans="1:26">
      <c r="A5484" s="1"/>
      <c r="P5484" s="6"/>
      <c r="Q5484" s="6"/>
      <c r="R5484" s="6"/>
      <c r="T5484" s="6"/>
      <c r="U5484" s="6"/>
      <c r="V5484" s="6"/>
      <c r="W5484" s="6"/>
      <c r="X5484" s="6"/>
      <c r="Y5484" s="6"/>
      <c r="Z5484"/>
    </row>
    <row r="5485" spans="1:26">
      <c r="A5485" s="1"/>
      <c r="P5485" s="6"/>
      <c r="Q5485" s="6"/>
      <c r="R5485" s="6"/>
      <c r="T5485" s="6"/>
      <c r="U5485" s="6"/>
      <c r="V5485" s="6"/>
      <c r="W5485" s="6"/>
      <c r="X5485" s="6"/>
      <c r="Y5485" s="6"/>
      <c r="Z5485"/>
    </row>
    <row r="5486" spans="1:26">
      <c r="A5486" s="1"/>
      <c r="P5486" s="6"/>
      <c r="Q5486" s="6"/>
      <c r="R5486" s="6"/>
      <c r="T5486" s="6"/>
      <c r="U5486" s="6"/>
      <c r="V5486" s="6"/>
      <c r="W5486" s="6"/>
      <c r="X5486" s="6"/>
      <c r="Y5486" s="6"/>
      <c r="Z5486"/>
    </row>
    <row r="5487" spans="1:26">
      <c r="A5487" s="1"/>
      <c r="P5487" s="6"/>
      <c r="Q5487" s="6"/>
      <c r="R5487" s="6"/>
      <c r="T5487" s="6"/>
      <c r="U5487" s="6"/>
      <c r="V5487" s="6"/>
      <c r="W5487" s="6"/>
      <c r="X5487" s="6"/>
      <c r="Y5487" s="6"/>
      <c r="Z5487"/>
    </row>
    <row r="5488" spans="1:26">
      <c r="A5488" s="1"/>
      <c r="P5488" s="6"/>
      <c r="Q5488" s="6"/>
      <c r="R5488" s="6"/>
      <c r="T5488" s="6"/>
      <c r="U5488" s="6"/>
      <c r="V5488" s="6"/>
      <c r="W5488" s="6"/>
      <c r="X5488" s="6"/>
      <c r="Y5488" s="6"/>
      <c r="Z5488"/>
    </row>
    <row r="5489" spans="1:26">
      <c r="A5489" s="1"/>
      <c r="P5489" s="6"/>
      <c r="Q5489" s="6"/>
      <c r="R5489" s="6"/>
      <c r="T5489" s="6"/>
      <c r="U5489" s="6"/>
      <c r="V5489" s="6"/>
      <c r="W5489" s="6"/>
      <c r="X5489" s="6"/>
      <c r="Y5489" s="6"/>
      <c r="Z5489"/>
    </row>
    <row r="5490" spans="1:26">
      <c r="A5490" s="1"/>
      <c r="P5490" s="6"/>
      <c r="Q5490" s="6"/>
      <c r="R5490" s="6"/>
      <c r="T5490" s="6"/>
      <c r="U5490" s="6"/>
      <c r="V5490" s="6"/>
      <c r="W5490" s="6"/>
      <c r="X5490" s="6"/>
      <c r="Y5490" s="6"/>
      <c r="Z5490"/>
    </row>
    <row r="5491" spans="1:26">
      <c r="A5491" s="1"/>
      <c r="P5491" s="6"/>
      <c r="Q5491" s="6"/>
      <c r="R5491" s="6"/>
      <c r="T5491" s="6"/>
      <c r="U5491" s="6"/>
      <c r="V5491" s="6"/>
      <c r="W5491" s="6"/>
      <c r="X5491" s="6"/>
      <c r="Y5491" s="6"/>
      <c r="Z5491"/>
    </row>
    <row r="5492" spans="1:26">
      <c r="A5492" s="1"/>
      <c r="P5492" s="6"/>
      <c r="Q5492" s="6"/>
      <c r="R5492" s="6"/>
      <c r="T5492" s="6"/>
      <c r="U5492" s="6"/>
      <c r="V5492" s="6"/>
      <c r="W5492" s="6"/>
      <c r="X5492" s="6"/>
      <c r="Y5492" s="6"/>
      <c r="Z5492"/>
    </row>
    <row r="5493" spans="1:26">
      <c r="A5493" s="1"/>
      <c r="P5493" s="6"/>
      <c r="Q5493" s="6"/>
      <c r="R5493" s="6"/>
      <c r="T5493" s="6"/>
      <c r="U5493" s="6"/>
      <c r="V5493" s="6"/>
      <c r="W5493" s="6"/>
      <c r="X5493" s="6"/>
      <c r="Y5493" s="6"/>
      <c r="Z5493"/>
    </row>
    <row r="5494" spans="1:26">
      <c r="A5494" s="1"/>
      <c r="P5494" s="6"/>
      <c r="Q5494" s="6"/>
      <c r="R5494" s="6"/>
      <c r="T5494" s="6"/>
      <c r="U5494" s="6"/>
      <c r="V5494" s="6"/>
      <c r="W5494" s="6"/>
      <c r="X5494" s="6"/>
      <c r="Y5494" s="6"/>
      <c r="Z5494"/>
    </row>
    <row r="5495" spans="1:26">
      <c r="A5495" s="1"/>
      <c r="P5495" s="6"/>
      <c r="Q5495" s="6"/>
      <c r="R5495" s="6"/>
      <c r="T5495" s="6"/>
      <c r="U5495" s="6"/>
      <c r="V5495" s="6"/>
      <c r="W5495" s="6"/>
      <c r="X5495" s="6"/>
      <c r="Y5495" s="6"/>
      <c r="Z5495"/>
    </row>
    <row r="5496" spans="1:26">
      <c r="A5496" s="1"/>
      <c r="P5496" s="6"/>
      <c r="Q5496" s="6"/>
      <c r="R5496" s="6"/>
      <c r="T5496" s="6"/>
      <c r="U5496" s="6"/>
      <c r="V5496" s="6"/>
      <c r="W5496" s="6"/>
      <c r="X5496" s="6"/>
      <c r="Y5496" s="6"/>
      <c r="Z5496"/>
    </row>
    <row r="5497" spans="1:26">
      <c r="A5497" s="1"/>
      <c r="P5497" s="6"/>
      <c r="Q5497" s="6"/>
      <c r="R5497" s="6"/>
      <c r="T5497" s="6"/>
      <c r="U5497" s="6"/>
      <c r="V5497" s="6"/>
      <c r="W5497" s="6"/>
      <c r="X5497" s="6"/>
      <c r="Y5497" s="6"/>
      <c r="Z5497"/>
    </row>
    <row r="5498" spans="1:26">
      <c r="A5498" s="1"/>
      <c r="P5498" s="6"/>
      <c r="Q5498" s="6"/>
      <c r="R5498" s="6"/>
      <c r="T5498" s="6"/>
      <c r="U5498" s="6"/>
      <c r="V5498" s="6"/>
      <c r="W5498" s="6"/>
      <c r="X5498" s="6"/>
      <c r="Y5498" s="6"/>
      <c r="Z5498"/>
    </row>
    <row r="5499" spans="1:26">
      <c r="A5499" s="1"/>
      <c r="P5499" s="6"/>
      <c r="Q5499" s="6"/>
      <c r="R5499" s="6"/>
      <c r="T5499" s="6"/>
      <c r="U5499" s="6"/>
      <c r="V5499" s="6"/>
      <c r="W5499" s="6"/>
      <c r="X5499" s="6"/>
      <c r="Y5499" s="6"/>
      <c r="Z5499"/>
    </row>
    <row r="5500" spans="1:26">
      <c r="A5500" s="1"/>
      <c r="P5500" s="6"/>
      <c r="Q5500" s="6"/>
      <c r="R5500" s="6"/>
      <c r="T5500" s="6"/>
      <c r="U5500" s="6"/>
      <c r="V5500" s="6"/>
      <c r="W5500" s="6"/>
      <c r="X5500" s="6"/>
      <c r="Y5500" s="6"/>
      <c r="Z5500"/>
    </row>
    <row r="5501" spans="1:26">
      <c r="A5501" s="1"/>
      <c r="P5501" s="6"/>
      <c r="Q5501" s="6"/>
      <c r="R5501" s="6"/>
      <c r="T5501" s="6"/>
      <c r="U5501" s="6"/>
      <c r="V5501" s="6"/>
      <c r="W5501" s="6"/>
      <c r="X5501" s="6"/>
      <c r="Y5501" s="6"/>
      <c r="Z5501"/>
    </row>
    <row r="5502" spans="1:26">
      <c r="A5502" s="1"/>
      <c r="P5502" s="6"/>
      <c r="Q5502" s="6"/>
      <c r="R5502" s="6"/>
      <c r="T5502" s="6"/>
      <c r="U5502" s="6"/>
      <c r="V5502" s="6"/>
      <c r="W5502" s="6"/>
      <c r="X5502" s="6"/>
      <c r="Y5502" s="6"/>
      <c r="Z5502"/>
    </row>
    <row r="5503" spans="1:26">
      <c r="A5503" s="1"/>
      <c r="P5503" s="6"/>
      <c r="Q5503" s="6"/>
      <c r="R5503" s="6"/>
      <c r="T5503" s="6"/>
      <c r="U5503" s="6"/>
      <c r="V5503" s="6"/>
      <c r="W5503" s="6"/>
      <c r="X5503" s="6"/>
      <c r="Y5503" s="6"/>
      <c r="Z5503"/>
    </row>
    <row r="5504" spans="1:26">
      <c r="A5504" s="1"/>
      <c r="P5504" s="6"/>
      <c r="Q5504" s="6"/>
      <c r="R5504" s="6"/>
      <c r="T5504" s="6"/>
      <c r="U5504" s="6"/>
      <c r="V5504" s="6"/>
      <c r="W5504" s="6"/>
      <c r="X5504" s="6"/>
      <c r="Y5504" s="6"/>
      <c r="Z5504"/>
    </row>
    <row r="5505" spans="1:26">
      <c r="A5505" s="1"/>
      <c r="P5505" s="6"/>
      <c r="Q5505" s="6"/>
      <c r="R5505" s="6"/>
      <c r="T5505" s="6"/>
      <c r="U5505" s="6"/>
      <c r="V5505" s="6"/>
      <c r="W5505" s="6"/>
      <c r="X5505" s="6"/>
      <c r="Y5505" s="6"/>
      <c r="Z5505"/>
    </row>
    <row r="5506" spans="1:26">
      <c r="A5506" s="1"/>
      <c r="P5506" s="6"/>
      <c r="Q5506" s="6"/>
      <c r="R5506" s="6"/>
      <c r="T5506" s="6"/>
      <c r="U5506" s="6"/>
      <c r="V5506" s="6"/>
      <c r="W5506" s="6"/>
      <c r="X5506" s="6"/>
      <c r="Y5506" s="6"/>
      <c r="Z5506"/>
    </row>
    <row r="5507" spans="1:26">
      <c r="A5507" s="1"/>
      <c r="P5507" s="6"/>
      <c r="Q5507" s="6"/>
      <c r="R5507" s="6"/>
      <c r="T5507" s="6"/>
      <c r="U5507" s="6"/>
      <c r="V5507" s="6"/>
      <c r="W5507" s="6"/>
      <c r="X5507" s="6"/>
      <c r="Y5507" s="6"/>
      <c r="Z5507"/>
    </row>
    <row r="5508" spans="1:26">
      <c r="A5508" s="1"/>
      <c r="P5508" s="6"/>
      <c r="Q5508" s="6"/>
      <c r="R5508" s="6"/>
      <c r="T5508" s="6"/>
      <c r="U5508" s="6"/>
      <c r="V5508" s="6"/>
      <c r="W5508" s="6"/>
      <c r="X5508" s="6"/>
      <c r="Y5508" s="6"/>
      <c r="Z5508"/>
    </row>
    <row r="5509" spans="1:26">
      <c r="A5509" s="1"/>
      <c r="P5509" s="6"/>
      <c r="Q5509" s="6"/>
      <c r="R5509" s="6"/>
      <c r="T5509" s="6"/>
      <c r="U5509" s="6"/>
      <c r="V5509" s="6"/>
      <c r="W5509" s="6"/>
      <c r="X5509" s="6"/>
      <c r="Y5509" s="6"/>
      <c r="Z5509"/>
    </row>
    <row r="5510" spans="1:26">
      <c r="A5510" s="1"/>
      <c r="P5510" s="6"/>
      <c r="Q5510" s="6"/>
      <c r="R5510" s="6"/>
      <c r="T5510" s="6"/>
      <c r="U5510" s="6"/>
      <c r="V5510" s="6"/>
      <c r="W5510" s="6"/>
      <c r="X5510" s="6"/>
      <c r="Y5510" s="6"/>
      <c r="Z5510"/>
    </row>
    <row r="5511" spans="1:26">
      <c r="A5511" s="1"/>
      <c r="P5511" s="6"/>
      <c r="Q5511" s="6"/>
      <c r="R5511" s="6"/>
      <c r="T5511" s="6"/>
      <c r="U5511" s="6"/>
      <c r="V5511" s="6"/>
      <c r="W5511" s="6"/>
      <c r="X5511" s="6"/>
      <c r="Y5511" s="6"/>
      <c r="Z5511"/>
    </row>
    <row r="5512" spans="1:26">
      <c r="A5512" s="1"/>
      <c r="P5512" s="6"/>
      <c r="Q5512" s="6"/>
      <c r="R5512" s="6"/>
      <c r="T5512" s="6"/>
      <c r="U5512" s="6"/>
      <c r="V5512" s="6"/>
      <c r="W5512" s="6"/>
      <c r="X5512" s="6"/>
      <c r="Y5512" s="6"/>
      <c r="Z5512"/>
    </row>
    <row r="5513" spans="1:26">
      <c r="A5513" s="1"/>
      <c r="P5513" s="6"/>
      <c r="Q5513" s="6"/>
      <c r="R5513" s="6"/>
      <c r="T5513" s="6"/>
      <c r="U5513" s="6"/>
      <c r="V5513" s="6"/>
      <c r="W5513" s="6"/>
      <c r="X5513" s="6"/>
      <c r="Y5513" s="6"/>
      <c r="Z5513"/>
    </row>
    <row r="5514" spans="1:26">
      <c r="A5514" s="1"/>
      <c r="P5514" s="6"/>
      <c r="Q5514" s="6"/>
      <c r="R5514" s="6"/>
      <c r="T5514" s="6"/>
      <c r="U5514" s="6"/>
      <c r="V5514" s="6"/>
      <c r="W5514" s="6"/>
      <c r="X5514" s="6"/>
      <c r="Y5514" s="6"/>
      <c r="Z5514"/>
    </row>
    <row r="5515" spans="1:26">
      <c r="A5515" s="1"/>
      <c r="P5515" s="6"/>
      <c r="Q5515" s="6"/>
      <c r="R5515" s="6"/>
      <c r="T5515" s="6"/>
      <c r="U5515" s="6"/>
      <c r="V5515" s="6"/>
      <c r="W5515" s="6"/>
      <c r="X5515" s="6"/>
      <c r="Y5515" s="6"/>
      <c r="Z5515"/>
    </row>
    <row r="5516" spans="1:26">
      <c r="A5516" s="1"/>
      <c r="P5516" s="6"/>
      <c r="Q5516" s="6"/>
      <c r="R5516" s="6"/>
      <c r="T5516" s="6"/>
      <c r="U5516" s="6"/>
      <c r="V5516" s="6"/>
      <c r="W5516" s="6"/>
      <c r="X5516" s="6"/>
      <c r="Y5516" s="6"/>
      <c r="Z5516"/>
    </row>
    <row r="5517" spans="1:26">
      <c r="A5517" s="1"/>
      <c r="P5517" s="6"/>
      <c r="Q5517" s="6"/>
      <c r="R5517" s="6"/>
      <c r="T5517" s="6"/>
      <c r="U5517" s="6"/>
      <c r="V5517" s="6"/>
      <c r="W5517" s="6"/>
      <c r="X5517" s="6"/>
      <c r="Y5517" s="6"/>
      <c r="Z5517"/>
    </row>
    <row r="5518" spans="1:26">
      <c r="A5518" s="1"/>
      <c r="P5518" s="6"/>
      <c r="Q5518" s="6"/>
      <c r="R5518" s="6"/>
      <c r="T5518" s="6"/>
      <c r="U5518" s="6"/>
      <c r="V5518" s="6"/>
      <c r="W5518" s="6"/>
      <c r="X5518" s="6"/>
      <c r="Y5518" s="6"/>
      <c r="Z5518"/>
    </row>
    <row r="5519" spans="1:26">
      <c r="A5519" s="1"/>
      <c r="P5519" s="6"/>
      <c r="Q5519" s="6"/>
      <c r="R5519" s="6"/>
      <c r="T5519" s="6"/>
      <c r="U5519" s="6"/>
      <c r="V5519" s="6"/>
      <c r="W5519" s="6"/>
      <c r="X5519" s="6"/>
      <c r="Y5519" s="6"/>
      <c r="Z5519"/>
    </row>
    <row r="5520" spans="1:26">
      <c r="A5520" s="1"/>
      <c r="P5520" s="6"/>
      <c r="Q5520" s="6"/>
      <c r="R5520" s="6"/>
      <c r="T5520" s="6"/>
      <c r="U5520" s="6"/>
      <c r="V5520" s="6"/>
      <c r="W5520" s="6"/>
      <c r="X5520" s="6"/>
      <c r="Y5520" s="6"/>
      <c r="Z5520"/>
    </row>
    <row r="5521" spans="1:26">
      <c r="A5521" s="1"/>
      <c r="P5521" s="6"/>
      <c r="Q5521" s="6"/>
      <c r="R5521" s="6"/>
      <c r="T5521" s="6"/>
      <c r="U5521" s="6"/>
      <c r="V5521" s="6"/>
      <c r="W5521" s="6"/>
      <c r="X5521" s="6"/>
      <c r="Y5521" s="6"/>
      <c r="Z5521"/>
    </row>
    <row r="5522" spans="1:26">
      <c r="A5522" s="1"/>
      <c r="P5522" s="6"/>
      <c r="Q5522" s="6"/>
      <c r="R5522" s="6"/>
      <c r="T5522" s="6"/>
      <c r="U5522" s="6"/>
      <c r="V5522" s="6"/>
      <c r="W5522" s="6"/>
      <c r="X5522" s="6"/>
      <c r="Y5522" s="6"/>
      <c r="Z5522"/>
    </row>
    <row r="5523" spans="1:26">
      <c r="A5523" s="1"/>
      <c r="P5523" s="6"/>
      <c r="Q5523" s="6"/>
      <c r="R5523" s="6"/>
      <c r="T5523" s="6"/>
      <c r="U5523" s="6"/>
      <c r="V5523" s="6"/>
      <c r="W5523" s="6"/>
      <c r="X5523" s="6"/>
      <c r="Y5523" s="6"/>
      <c r="Z5523"/>
    </row>
    <row r="5524" spans="1:26">
      <c r="A5524" s="1"/>
      <c r="P5524" s="6"/>
      <c r="Q5524" s="6"/>
      <c r="R5524" s="6"/>
      <c r="T5524" s="6"/>
      <c r="U5524" s="6"/>
      <c r="V5524" s="6"/>
      <c r="W5524" s="6"/>
      <c r="X5524" s="6"/>
      <c r="Y5524" s="6"/>
      <c r="Z5524"/>
    </row>
    <row r="5525" spans="1:26">
      <c r="A5525" s="1"/>
      <c r="P5525" s="6"/>
      <c r="Q5525" s="6"/>
      <c r="R5525" s="6"/>
      <c r="T5525" s="6"/>
      <c r="U5525" s="6"/>
      <c r="V5525" s="6"/>
      <c r="W5525" s="6"/>
      <c r="X5525" s="6"/>
      <c r="Y5525" s="6"/>
      <c r="Z5525"/>
    </row>
    <row r="5526" spans="1:26">
      <c r="A5526" s="1"/>
      <c r="P5526" s="6"/>
      <c r="Q5526" s="6"/>
      <c r="R5526" s="6"/>
      <c r="T5526" s="6"/>
      <c r="U5526" s="6"/>
      <c r="V5526" s="6"/>
      <c r="W5526" s="6"/>
      <c r="X5526" s="6"/>
      <c r="Y5526" s="6"/>
      <c r="Z5526"/>
    </row>
    <row r="5527" spans="1:26">
      <c r="A5527" s="1"/>
      <c r="P5527" s="6"/>
      <c r="Q5527" s="6"/>
      <c r="R5527" s="6"/>
      <c r="T5527" s="6"/>
      <c r="U5527" s="6"/>
      <c r="V5527" s="6"/>
      <c r="W5527" s="6"/>
      <c r="X5527" s="6"/>
      <c r="Y5527" s="6"/>
      <c r="Z5527"/>
    </row>
    <row r="5528" spans="1:26">
      <c r="A5528" s="1"/>
      <c r="P5528" s="6"/>
      <c r="Q5528" s="6"/>
      <c r="R5528" s="6"/>
      <c r="T5528" s="6"/>
      <c r="U5528" s="6"/>
      <c r="V5528" s="6"/>
      <c r="W5528" s="6"/>
      <c r="X5528" s="6"/>
      <c r="Y5528" s="6"/>
      <c r="Z5528"/>
    </row>
    <row r="5529" spans="1:26">
      <c r="A5529" s="1"/>
      <c r="P5529" s="6"/>
      <c r="Q5529" s="6"/>
      <c r="R5529" s="6"/>
      <c r="T5529" s="6"/>
      <c r="U5529" s="6"/>
      <c r="V5529" s="6"/>
      <c r="W5529" s="6"/>
      <c r="X5529" s="6"/>
      <c r="Y5529" s="6"/>
      <c r="Z5529"/>
    </row>
    <row r="5530" spans="1:26">
      <c r="A5530" s="1"/>
      <c r="P5530" s="6"/>
      <c r="Q5530" s="6"/>
      <c r="R5530" s="6"/>
      <c r="T5530" s="6"/>
      <c r="U5530" s="6"/>
      <c r="V5530" s="6"/>
      <c r="W5530" s="6"/>
      <c r="X5530" s="6"/>
      <c r="Y5530" s="6"/>
      <c r="Z5530"/>
    </row>
    <row r="5531" spans="1:26">
      <c r="A5531" s="1"/>
      <c r="P5531" s="6"/>
      <c r="Q5531" s="6"/>
      <c r="R5531" s="6"/>
      <c r="T5531" s="6"/>
      <c r="U5531" s="6"/>
      <c r="V5531" s="6"/>
      <c r="W5531" s="6"/>
      <c r="X5531" s="6"/>
      <c r="Y5531" s="6"/>
      <c r="Z5531"/>
    </row>
    <row r="5532" spans="1:26">
      <c r="A5532" s="1"/>
      <c r="P5532" s="6"/>
      <c r="Q5532" s="6"/>
      <c r="R5532" s="6"/>
      <c r="T5532" s="6"/>
      <c r="U5532" s="6"/>
      <c r="V5532" s="6"/>
      <c r="W5532" s="6"/>
      <c r="X5532" s="6"/>
      <c r="Y5532" s="6"/>
      <c r="Z5532"/>
    </row>
    <row r="5533" spans="1:26">
      <c r="A5533" s="1"/>
      <c r="P5533" s="6"/>
      <c r="Q5533" s="6"/>
      <c r="R5533" s="6"/>
      <c r="T5533" s="6"/>
      <c r="U5533" s="6"/>
      <c r="V5533" s="6"/>
      <c r="W5533" s="6"/>
      <c r="X5533" s="6"/>
      <c r="Y5533" s="6"/>
      <c r="Z5533"/>
    </row>
    <row r="5534" spans="1:26">
      <c r="A5534" s="1"/>
      <c r="P5534" s="6"/>
      <c r="Q5534" s="6"/>
      <c r="R5534" s="6"/>
      <c r="T5534" s="6"/>
      <c r="U5534" s="6"/>
      <c r="V5534" s="6"/>
      <c r="W5534" s="6"/>
      <c r="X5534" s="6"/>
      <c r="Y5534" s="6"/>
      <c r="Z5534"/>
    </row>
    <row r="5535" spans="1:26">
      <c r="A5535" s="1"/>
      <c r="P5535" s="6"/>
      <c r="Q5535" s="6"/>
      <c r="R5535" s="6"/>
      <c r="T5535" s="6"/>
      <c r="U5535" s="6"/>
      <c r="V5535" s="6"/>
      <c r="W5535" s="6"/>
      <c r="X5535" s="6"/>
      <c r="Y5535" s="6"/>
      <c r="Z5535"/>
    </row>
    <row r="5536" spans="1:26">
      <c r="A5536" s="1"/>
      <c r="P5536" s="6"/>
      <c r="Q5536" s="6"/>
      <c r="R5536" s="6"/>
      <c r="T5536" s="6"/>
      <c r="U5536" s="6"/>
      <c r="V5536" s="6"/>
      <c r="W5536" s="6"/>
      <c r="X5536" s="6"/>
      <c r="Y5536" s="6"/>
      <c r="Z5536"/>
    </row>
    <row r="5537" spans="1:26">
      <c r="A5537" s="1"/>
      <c r="P5537" s="6"/>
      <c r="Q5537" s="6"/>
      <c r="R5537" s="6"/>
      <c r="T5537" s="6"/>
      <c r="U5537" s="6"/>
      <c r="V5537" s="6"/>
      <c r="W5537" s="6"/>
      <c r="X5537" s="6"/>
      <c r="Y5537" s="6"/>
      <c r="Z5537"/>
    </row>
    <row r="5538" spans="1:26">
      <c r="A5538" s="1"/>
      <c r="P5538" s="6"/>
      <c r="Q5538" s="6"/>
      <c r="R5538" s="6"/>
      <c r="T5538" s="6"/>
      <c r="U5538" s="6"/>
      <c r="V5538" s="6"/>
      <c r="W5538" s="6"/>
      <c r="X5538" s="6"/>
      <c r="Y5538" s="6"/>
      <c r="Z5538"/>
    </row>
    <row r="5539" spans="1:26">
      <c r="A5539" s="1"/>
      <c r="P5539" s="6"/>
      <c r="Q5539" s="6"/>
      <c r="R5539" s="6"/>
      <c r="T5539" s="6"/>
      <c r="U5539" s="6"/>
      <c r="V5539" s="6"/>
      <c r="W5539" s="6"/>
      <c r="X5539" s="6"/>
      <c r="Y5539" s="6"/>
      <c r="Z5539"/>
    </row>
    <row r="5540" spans="1:26">
      <c r="A5540" s="1"/>
      <c r="P5540" s="6"/>
      <c r="Q5540" s="6"/>
      <c r="R5540" s="6"/>
      <c r="T5540" s="6"/>
      <c r="U5540" s="6"/>
      <c r="V5540" s="6"/>
      <c r="W5540" s="6"/>
      <c r="X5540" s="6"/>
      <c r="Y5540" s="6"/>
      <c r="Z5540"/>
    </row>
    <row r="5541" spans="1:26">
      <c r="A5541" s="1"/>
      <c r="P5541" s="6"/>
      <c r="Q5541" s="6"/>
      <c r="R5541" s="6"/>
      <c r="T5541" s="6"/>
      <c r="U5541" s="6"/>
      <c r="V5541" s="6"/>
      <c r="W5541" s="6"/>
      <c r="X5541" s="6"/>
      <c r="Y5541" s="6"/>
      <c r="Z5541"/>
    </row>
    <row r="5542" spans="1:26">
      <c r="A5542" s="1"/>
      <c r="P5542" s="6"/>
      <c r="Q5542" s="6"/>
      <c r="R5542" s="6"/>
      <c r="T5542" s="6"/>
      <c r="U5542" s="6"/>
      <c r="V5542" s="6"/>
      <c r="W5542" s="6"/>
      <c r="X5542" s="6"/>
      <c r="Y5542" s="6"/>
      <c r="Z5542"/>
    </row>
    <row r="5543" spans="1:26">
      <c r="A5543" s="1"/>
      <c r="P5543" s="6"/>
      <c r="Q5543" s="6"/>
      <c r="R5543" s="6"/>
      <c r="T5543" s="6"/>
      <c r="U5543" s="6"/>
      <c r="V5543" s="6"/>
      <c r="W5543" s="6"/>
      <c r="X5543" s="6"/>
      <c r="Y5543" s="6"/>
      <c r="Z5543"/>
    </row>
    <row r="5544" spans="1:26">
      <c r="A5544" s="1"/>
      <c r="P5544" s="6"/>
      <c r="Q5544" s="6"/>
      <c r="R5544" s="6"/>
      <c r="T5544" s="6"/>
      <c r="U5544" s="6"/>
      <c r="V5544" s="6"/>
      <c r="W5544" s="6"/>
      <c r="X5544" s="6"/>
      <c r="Y5544" s="6"/>
      <c r="Z5544"/>
    </row>
    <row r="5545" spans="1:26">
      <c r="A5545" s="1"/>
      <c r="P5545" s="6"/>
      <c r="Q5545" s="6"/>
      <c r="R5545" s="6"/>
      <c r="T5545" s="6"/>
      <c r="U5545" s="6"/>
      <c r="V5545" s="6"/>
      <c r="W5545" s="6"/>
      <c r="X5545" s="6"/>
      <c r="Y5545" s="6"/>
      <c r="Z5545"/>
    </row>
    <row r="5546" spans="1:26">
      <c r="A5546" s="1"/>
      <c r="P5546" s="6"/>
      <c r="Q5546" s="6"/>
      <c r="R5546" s="6"/>
      <c r="T5546" s="6"/>
      <c r="U5546" s="6"/>
      <c r="V5546" s="6"/>
      <c r="W5546" s="6"/>
      <c r="X5546" s="6"/>
      <c r="Y5546" s="6"/>
      <c r="Z5546"/>
    </row>
    <row r="5547" spans="1:26">
      <c r="A5547" s="1"/>
      <c r="P5547" s="6"/>
      <c r="Q5547" s="6"/>
      <c r="R5547" s="6"/>
      <c r="T5547" s="6"/>
      <c r="U5547" s="6"/>
      <c r="V5547" s="6"/>
      <c r="W5547" s="6"/>
      <c r="X5547" s="6"/>
      <c r="Y5547" s="6"/>
      <c r="Z5547"/>
    </row>
    <row r="5548" spans="1:26">
      <c r="A5548" s="1"/>
      <c r="P5548" s="6"/>
      <c r="Q5548" s="6"/>
      <c r="R5548" s="6"/>
      <c r="T5548" s="6"/>
      <c r="U5548" s="6"/>
      <c r="V5548" s="6"/>
      <c r="W5548" s="6"/>
      <c r="X5548" s="6"/>
      <c r="Y5548" s="6"/>
      <c r="Z5548"/>
    </row>
    <row r="5549" spans="1:26">
      <c r="A5549" s="1"/>
      <c r="P5549" s="6"/>
      <c r="Q5549" s="6"/>
      <c r="R5549" s="6"/>
      <c r="T5549" s="6"/>
      <c r="U5549" s="6"/>
      <c r="V5549" s="6"/>
      <c r="W5549" s="6"/>
      <c r="X5549" s="6"/>
      <c r="Y5549" s="6"/>
      <c r="Z5549"/>
    </row>
    <row r="5550" spans="1:26">
      <c r="A5550" s="1"/>
      <c r="P5550" s="6"/>
      <c r="Q5550" s="6"/>
      <c r="R5550" s="6"/>
      <c r="T5550" s="6"/>
      <c r="U5550" s="6"/>
      <c r="V5550" s="6"/>
      <c r="W5550" s="6"/>
      <c r="X5550" s="6"/>
      <c r="Y5550" s="6"/>
      <c r="Z5550"/>
    </row>
    <row r="5551" spans="1:26">
      <c r="A5551" s="1"/>
      <c r="P5551" s="6"/>
      <c r="Q5551" s="6"/>
      <c r="R5551" s="6"/>
      <c r="T5551" s="6"/>
      <c r="U5551" s="6"/>
      <c r="V5551" s="6"/>
      <c r="W5551" s="6"/>
      <c r="X5551" s="6"/>
      <c r="Y5551" s="6"/>
      <c r="Z5551"/>
    </row>
    <row r="5552" spans="1:26">
      <c r="A5552" s="1"/>
      <c r="P5552" s="6"/>
      <c r="Q5552" s="6"/>
      <c r="R5552" s="6"/>
      <c r="T5552" s="6"/>
      <c r="U5552" s="6"/>
      <c r="V5552" s="6"/>
      <c r="W5552" s="6"/>
      <c r="X5552" s="6"/>
      <c r="Y5552" s="6"/>
      <c r="Z5552"/>
    </row>
    <row r="5553" spans="1:26">
      <c r="A5553" s="1"/>
      <c r="P5553" s="6"/>
      <c r="Q5553" s="6"/>
      <c r="R5553" s="6"/>
      <c r="T5553" s="6"/>
      <c r="U5553" s="6"/>
      <c r="V5553" s="6"/>
      <c r="W5553" s="6"/>
      <c r="X5553" s="6"/>
      <c r="Y5553" s="6"/>
      <c r="Z5553"/>
    </row>
    <row r="5554" spans="1:26">
      <c r="A5554" s="1"/>
      <c r="P5554" s="6"/>
      <c r="Q5554" s="6"/>
      <c r="R5554" s="6"/>
      <c r="T5554" s="6"/>
      <c r="U5554" s="6"/>
      <c r="V5554" s="6"/>
      <c r="W5554" s="6"/>
      <c r="X5554" s="6"/>
      <c r="Y5554" s="6"/>
      <c r="Z5554"/>
    </row>
    <row r="5555" spans="1:26">
      <c r="A5555" s="1"/>
      <c r="P5555" s="6"/>
      <c r="Q5555" s="6"/>
      <c r="R5555" s="6"/>
      <c r="T5555" s="6"/>
      <c r="U5555" s="6"/>
      <c r="V5555" s="6"/>
      <c r="W5555" s="6"/>
      <c r="X5555" s="6"/>
      <c r="Y5555" s="6"/>
      <c r="Z5555"/>
    </row>
    <row r="5556" spans="1:26">
      <c r="A5556" s="1"/>
      <c r="P5556" s="6"/>
      <c r="Q5556" s="6"/>
      <c r="R5556" s="6"/>
      <c r="T5556" s="6"/>
      <c r="U5556" s="6"/>
      <c r="V5556" s="6"/>
      <c r="W5556" s="6"/>
      <c r="X5556" s="6"/>
      <c r="Y5556" s="6"/>
      <c r="Z5556"/>
    </row>
    <row r="5557" spans="1:26">
      <c r="A5557" s="1"/>
      <c r="P5557" s="6"/>
      <c r="Q5557" s="6"/>
      <c r="R5557" s="6"/>
      <c r="T5557" s="6"/>
      <c r="U5557" s="6"/>
      <c r="V5557" s="6"/>
      <c r="W5557" s="6"/>
      <c r="X5557" s="6"/>
      <c r="Y5557" s="6"/>
      <c r="Z5557"/>
    </row>
    <row r="5558" spans="1:26">
      <c r="A5558" s="1"/>
      <c r="P5558" s="6"/>
      <c r="Q5558" s="6"/>
      <c r="R5558" s="6"/>
      <c r="T5558" s="6"/>
      <c r="U5558" s="6"/>
      <c r="V5558" s="6"/>
      <c r="W5558" s="6"/>
      <c r="X5558" s="6"/>
      <c r="Y5558" s="6"/>
      <c r="Z5558"/>
    </row>
    <row r="5559" spans="1:26">
      <c r="A5559" s="1"/>
      <c r="P5559" s="6"/>
      <c r="Q5559" s="6"/>
      <c r="R5559" s="6"/>
      <c r="T5559" s="6"/>
      <c r="U5559" s="6"/>
      <c r="V5559" s="6"/>
      <c r="W5559" s="6"/>
      <c r="X5559" s="6"/>
      <c r="Y5559" s="6"/>
      <c r="Z5559"/>
    </row>
    <row r="5560" spans="1:26">
      <c r="A5560" s="1"/>
      <c r="P5560" s="6"/>
      <c r="Q5560" s="6"/>
      <c r="R5560" s="6"/>
      <c r="T5560" s="6"/>
      <c r="U5560" s="6"/>
      <c r="V5560" s="6"/>
      <c r="W5560" s="6"/>
      <c r="X5560" s="6"/>
      <c r="Y5560" s="6"/>
      <c r="Z5560"/>
    </row>
    <row r="5561" spans="1:26">
      <c r="A5561" s="1"/>
      <c r="P5561" s="6"/>
      <c r="Q5561" s="6"/>
      <c r="R5561" s="6"/>
      <c r="T5561" s="6"/>
      <c r="U5561" s="6"/>
      <c r="V5561" s="6"/>
      <c r="W5561" s="6"/>
      <c r="X5561" s="6"/>
      <c r="Y5561" s="6"/>
      <c r="Z5561"/>
    </row>
    <row r="5562" spans="1:26">
      <c r="A5562" s="1"/>
      <c r="P5562" s="6"/>
      <c r="Q5562" s="6"/>
      <c r="R5562" s="6"/>
      <c r="T5562" s="6"/>
      <c r="U5562" s="6"/>
      <c r="V5562" s="6"/>
      <c r="W5562" s="6"/>
      <c r="X5562" s="6"/>
      <c r="Y5562" s="6"/>
      <c r="Z5562"/>
    </row>
    <row r="5563" spans="1:26">
      <c r="A5563" s="1"/>
      <c r="P5563" s="6"/>
      <c r="Q5563" s="6"/>
      <c r="R5563" s="6"/>
      <c r="T5563" s="6"/>
      <c r="U5563" s="6"/>
      <c r="V5563" s="6"/>
      <c r="W5563" s="6"/>
      <c r="X5563" s="6"/>
      <c r="Y5563" s="6"/>
      <c r="Z5563"/>
    </row>
    <row r="5564" spans="1:26">
      <c r="A5564" s="1"/>
      <c r="P5564" s="6"/>
      <c r="Q5564" s="6"/>
      <c r="R5564" s="6"/>
      <c r="T5564" s="6"/>
      <c r="U5564" s="6"/>
      <c r="V5564" s="6"/>
      <c r="W5564" s="6"/>
      <c r="X5564" s="6"/>
      <c r="Y5564" s="6"/>
      <c r="Z5564"/>
    </row>
    <row r="5565" spans="1:26">
      <c r="A5565" s="1"/>
      <c r="P5565" s="6"/>
      <c r="Q5565" s="6"/>
      <c r="R5565" s="6"/>
      <c r="T5565" s="6"/>
      <c r="U5565" s="6"/>
      <c r="V5565" s="6"/>
      <c r="W5565" s="6"/>
      <c r="X5565" s="6"/>
      <c r="Y5565" s="6"/>
      <c r="Z5565"/>
    </row>
    <row r="5566" spans="1:26">
      <c r="A5566" s="1"/>
      <c r="P5566" s="6"/>
      <c r="Q5566" s="6"/>
      <c r="R5566" s="6"/>
      <c r="T5566" s="6"/>
      <c r="U5566" s="6"/>
      <c r="V5566" s="6"/>
      <c r="W5566" s="6"/>
      <c r="X5566" s="6"/>
      <c r="Y5566" s="6"/>
      <c r="Z5566"/>
    </row>
    <row r="5567" spans="1:26">
      <c r="A5567" s="1"/>
      <c r="P5567" s="6"/>
      <c r="Q5567" s="6"/>
      <c r="R5567" s="6"/>
      <c r="T5567" s="6"/>
      <c r="U5567" s="6"/>
      <c r="V5567" s="6"/>
      <c r="W5567" s="6"/>
      <c r="X5567" s="6"/>
      <c r="Y5567" s="6"/>
      <c r="Z5567"/>
    </row>
    <row r="5568" spans="1:26">
      <c r="A5568" s="1"/>
      <c r="P5568" s="6"/>
      <c r="Q5568" s="6"/>
      <c r="R5568" s="6"/>
      <c r="T5568" s="6"/>
      <c r="U5568" s="6"/>
      <c r="V5568" s="6"/>
      <c r="W5568" s="6"/>
      <c r="X5568" s="6"/>
      <c r="Y5568" s="6"/>
      <c r="Z5568"/>
    </row>
    <row r="5569" spans="1:26">
      <c r="A5569" s="1"/>
      <c r="P5569" s="6"/>
      <c r="Q5569" s="6"/>
      <c r="R5569" s="6"/>
      <c r="T5569" s="6"/>
      <c r="U5569" s="6"/>
      <c r="V5569" s="6"/>
      <c r="W5569" s="6"/>
      <c r="X5569" s="6"/>
      <c r="Y5569" s="6"/>
      <c r="Z5569"/>
    </row>
    <row r="5570" spans="1:26">
      <c r="A5570" s="1"/>
      <c r="P5570" s="6"/>
      <c r="Q5570" s="6"/>
      <c r="R5570" s="6"/>
      <c r="T5570" s="6"/>
      <c r="U5570" s="6"/>
      <c r="V5570" s="6"/>
      <c r="W5570" s="6"/>
      <c r="X5570" s="6"/>
      <c r="Y5570" s="6"/>
      <c r="Z5570"/>
    </row>
    <row r="5571" spans="1:26">
      <c r="A5571" s="1"/>
      <c r="P5571" s="6"/>
      <c r="Q5571" s="6"/>
      <c r="R5571" s="6"/>
      <c r="T5571" s="6"/>
      <c r="U5571" s="6"/>
      <c r="V5571" s="6"/>
      <c r="W5571" s="6"/>
      <c r="X5571" s="6"/>
      <c r="Y5571" s="6"/>
      <c r="Z5571"/>
    </row>
    <row r="5572" spans="1:26">
      <c r="A5572" s="1"/>
      <c r="P5572" s="6"/>
      <c r="Q5572" s="6"/>
      <c r="R5572" s="6"/>
      <c r="T5572" s="6"/>
      <c r="U5572" s="6"/>
      <c r="V5572" s="6"/>
      <c r="W5572" s="6"/>
      <c r="X5572" s="6"/>
      <c r="Y5572" s="6"/>
      <c r="Z5572"/>
    </row>
    <row r="5573" spans="1:26">
      <c r="A5573" s="1"/>
      <c r="P5573" s="6"/>
      <c r="Q5573" s="6"/>
      <c r="R5573" s="6"/>
      <c r="T5573" s="6"/>
      <c r="U5573" s="6"/>
      <c r="V5573" s="6"/>
      <c r="W5573" s="6"/>
      <c r="X5573" s="6"/>
      <c r="Y5573" s="6"/>
      <c r="Z5573"/>
    </row>
    <row r="5574" spans="1:26">
      <c r="A5574" s="1"/>
      <c r="P5574" s="6"/>
      <c r="Q5574" s="6"/>
      <c r="R5574" s="6"/>
      <c r="T5574" s="6"/>
      <c r="U5574" s="6"/>
      <c r="V5574" s="6"/>
      <c r="W5574" s="6"/>
      <c r="X5574" s="6"/>
      <c r="Y5574" s="6"/>
      <c r="Z5574"/>
    </row>
    <row r="5575" spans="1:26">
      <c r="A5575" s="1"/>
      <c r="P5575" s="6"/>
      <c r="Q5575" s="6"/>
      <c r="R5575" s="6"/>
      <c r="T5575" s="6"/>
      <c r="U5575" s="6"/>
      <c r="V5575" s="6"/>
      <c r="W5575" s="6"/>
      <c r="X5575" s="6"/>
      <c r="Y5575" s="6"/>
      <c r="Z5575"/>
    </row>
    <row r="5576" spans="1:26">
      <c r="A5576" s="1"/>
      <c r="P5576" s="6"/>
      <c r="Q5576" s="6"/>
      <c r="R5576" s="6"/>
      <c r="T5576" s="6"/>
      <c r="U5576" s="6"/>
      <c r="V5576" s="6"/>
      <c r="W5576" s="6"/>
      <c r="X5576" s="6"/>
      <c r="Y5576" s="6"/>
      <c r="Z5576"/>
    </row>
    <row r="5577" spans="1:26">
      <c r="A5577" s="1"/>
      <c r="P5577" s="6"/>
      <c r="Q5577" s="6"/>
      <c r="R5577" s="6"/>
      <c r="T5577" s="6"/>
      <c r="U5577" s="6"/>
      <c r="V5577" s="6"/>
      <c r="W5577" s="6"/>
      <c r="X5577" s="6"/>
      <c r="Y5577" s="6"/>
      <c r="Z5577"/>
    </row>
    <row r="5578" spans="1:26">
      <c r="A5578" s="1"/>
      <c r="P5578" s="6"/>
      <c r="Q5578" s="6"/>
      <c r="R5578" s="6"/>
      <c r="T5578" s="6"/>
      <c r="U5578" s="6"/>
      <c r="V5578" s="6"/>
      <c r="W5578" s="6"/>
      <c r="X5578" s="6"/>
      <c r="Y5578" s="6"/>
      <c r="Z5578"/>
    </row>
    <row r="5579" spans="1:26">
      <c r="A5579" s="1"/>
      <c r="P5579" s="6"/>
      <c r="Q5579" s="6"/>
      <c r="R5579" s="6"/>
      <c r="T5579" s="6"/>
      <c r="U5579" s="6"/>
      <c r="V5579" s="6"/>
      <c r="W5579" s="6"/>
      <c r="X5579" s="6"/>
      <c r="Y5579" s="6"/>
      <c r="Z5579"/>
    </row>
    <row r="5580" spans="1:26">
      <c r="A5580" s="1"/>
      <c r="P5580" s="6"/>
      <c r="Q5580" s="6"/>
      <c r="R5580" s="6"/>
      <c r="T5580" s="6"/>
      <c r="U5580" s="6"/>
      <c r="V5580" s="6"/>
      <c r="W5580" s="6"/>
      <c r="X5580" s="6"/>
      <c r="Y5580" s="6"/>
      <c r="Z5580"/>
    </row>
    <row r="5581" spans="1:26">
      <c r="A5581" s="1"/>
      <c r="P5581" s="6"/>
      <c r="Q5581" s="6"/>
      <c r="R5581" s="6"/>
      <c r="T5581" s="6"/>
      <c r="U5581" s="6"/>
      <c r="V5581" s="6"/>
      <c r="W5581" s="6"/>
      <c r="X5581" s="6"/>
      <c r="Y5581" s="6"/>
      <c r="Z5581"/>
    </row>
    <row r="5582" spans="1:26">
      <c r="A5582" s="1"/>
      <c r="P5582" s="6"/>
      <c r="Q5582" s="6"/>
      <c r="R5582" s="6"/>
      <c r="T5582" s="6"/>
      <c r="U5582" s="6"/>
      <c r="V5582" s="6"/>
      <c r="W5582" s="6"/>
      <c r="X5582" s="6"/>
      <c r="Y5582" s="6"/>
      <c r="Z5582"/>
    </row>
    <row r="5583" spans="1:26">
      <c r="A5583" s="1"/>
      <c r="P5583" s="6"/>
      <c r="Q5583" s="6"/>
      <c r="R5583" s="6"/>
      <c r="T5583" s="6"/>
      <c r="U5583" s="6"/>
      <c r="V5583" s="6"/>
      <c r="W5583" s="6"/>
      <c r="X5583" s="6"/>
      <c r="Y5583" s="6"/>
      <c r="Z5583"/>
    </row>
    <row r="5584" spans="1:26">
      <c r="A5584" s="1"/>
      <c r="P5584" s="6"/>
      <c r="Q5584" s="6"/>
      <c r="R5584" s="6"/>
      <c r="T5584" s="6"/>
      <c r="U5584" s="6"/>
      <c r="V5584" s="6"/>
      <c r="W5584" s="6"/>
      <c r="X5584" s="6"/>
      <c r="Y5584" s="6"/>
      <c r="Z5584"/>
    </row>
    <row r="5585" spans="1:26">
      <c r="A5585" s="1"/>
      <c r="P5585" s="6"/>
      <c r="Q5585" s="6"/>
      <c r="R5585" s="6"/>
      <c r="T5585" s="6"/>
      <c r="U5585" s="6"/>
      <c r="V5585" s="6"/>
      <c r="W5585" s="6"/>
      <c r="X5585" s="6"/>
      <c r="Y5585" s="6"/>
      <c r="Z5585"/>
    </row>
    <row r="5586" spans="1:26">
      <c r="A5586" s="1"/>
      <c r="P5586" s="6"/>
      <c r="Q5586" s="6"/>
      <c r="R5586" s="6"/>
      <c r="T5586" s="6"/>
      <c r="U5586" s="6"/>
      <c r="V5586" s="6"/>
      <c r="W5586" s="6"/>
      <c r="X5586" s="6"/>
      <c r="Y5586" s="6"/>
      <c r="Z5586"/>
    </row>
    <row r="5587" spans="1:26">
      <c r="A5587" s="1"/>
      <c r="P5587" s="6"/>
      <c r="Q5587" s="6"/>
      <c r="R5587" s="6"/>
      <c r="T5587" s="6"/>
      <c r="U5587" s="6"/>
      <c r="V5587" s="6"/>
      <c r="W5587" s="6"/>
      <c r="X5587" s="6"/>
      <c r="Y5587" s="6"/>
      <c r="Z5587"/>
    </row>
    <row r="5588" spans="1:26">
      <c r="A5588" s="1"/>
      <c r="P5588" s="6"/>
      <c r="Q5588" s="6"/>
      <c r="R5588" s="6"/>
      <c r="T5588" s="6"/>
      <c r="U5588" s="6"/>
      <c r="V5588" s="6"/>
      <c r="W5588" s="6"/>
      <c r="X5588" s="6"/>
      <c r="Y5588" s="6"/>
      <c r="Z5588"/>
    </row>
    <row r="5589" spans="1:26">
      <c r="A5589" s="1"/>
      <c r="P5589" s="6"/>
      <c r="Q5589" s="6"/>
      <c r="R5589" s="6"/>
      <c r="T5589" s="6"/>
      <c r="U5589" s="6"/>
      <c r="V5589" s="6"/>
      <c r="W5589" s="6"/>
      <c r="X5589" s="6"/>
      <c r="Y5589" s="6"/>
      <c r="Z5589"/>
    </row>
    <row r="5590" spans="1:26">
      <c r="A5590" s="1"/>
      <c r="P5590" s="6"/>
      <c r="Q5590" s="6"/>
      <c r="R5590" s="6"/>
      <c r="T5590" s="6"/>
      <c r="U5590" s="6"/>
      <c r="V5590" s="6"/>
      <c r="W5590" s="6"/>
      <c r="X5590" s="6"/>
      <c r="Y5590" s="6"/>
      <c r="Z5590"/>
    </row>
    <row r="5591" spans="1:26">
      <c r="A5591" s="1"/>
      <c r="P5591" s="6"/>
      <c r="Q5591" s="6"/>
      <c r="R5591" s="6"/>
      <c r="T5591" s="6"/>
      <c r="U5591" s="6"/>
      <c r="V5591" s="6"/>
      <c r="W5591" s="6"/>
      <c r="X5591" s="6"/>
      <c r="Y5591" s="6"/>
      <c r="Z5591"/>
    </row>
    <row r="5592" spans="1:26">
      <c r="A5592" s="1"/>
      <c r="P5592" s="6"/>
      <c r="Q5592" s="6"/>
      <c r="R5592" s="6"/>
      <c r="T5592" s="6"/>
      <c r="U5592" s="6"/>
      <c r="V5592" s="6"/>
      <c r="W5592" s="6"/>
      <c r="X5592" s="6"/>
      <c r="Y5592" s="6"/>
      <c r="Z5592"/>
    </row>
    <row r="5593" spans="1:26">
      <c r="A5593" s="1"/>
      <c r="P5593" s="6"/>
      <c r="Q5593" s="6"/>
      <c r="R5593" s="6"/>
      <c r="T5593" s="6"/>
      <c r="U5593" s="6"/>
      <c r="V5593" s="6"/>
      <c r="W5593" s="6"/>
      <c r="X5593" s="6"/>
      <c r="Y5593" s="6"/>
      <c r="Z5593"/>
    </row>
    <row r="5594" spans="1:26">
      <c r="A5594" s="1"/>
      <c r="P5594" s="6"/>
      <c r="Q5594" s="6"/>
      <c r="R5594" s="6"/>
      <c r="T5594" s="6"/>
      <c r="U5594" s="6"/>
      <c r="V5594" s="6"/>
      <c r="W5594" s="6"/>
      <c r="X5594" s="6"/>
      <c r="Y5594" s="6"/>
      <c r="Z5594"/>
    </row>
    <row r="5595" spans="1:26">
      <c r="A5595" s="1"/>
      <c r="P5595" s="6"/>
      <c r="Q5595" s="6"/>
      <c r="R5595" s="6"/>
      <c r="T5595" s="6"/>
      <c r="U5595" s="6"/>
      <c r="V5595" s="6"/>
      <c r="W5595" s="6"/>
      <c r="X5595" s="6"/>
      <c r="Y5595" s="6"/>
      <c r="Z5595"/>
    </row>
    <row r="5596" spans="1:26">
      <c r="A5596" s="1"/>
      <c r="P5596" s="6"/>
      <c r="Q5596" s="6"/>
      <c r="R5596" s="6"/>
      <c r="T5596" s="6"/>
      <c r="U5596" s="6"/>
      <c r="V5596" s="6"/>
      <c r="W5596" s="6"/>
      <c r="X5596" s="6"/>
      <c r="Y5596" s="6"/>
      <c r="Z5596"/>
    </row>
    <row r="5597" spans="1:26">
      <c r="A5597" s="1"/>
      <c r="P5597" s="6"/>
      <c r="Q5597" s="6"/>
      <c r="R5597" s="6"/>
      <c r="T5597" s="6"/>
      <c r="U5597" s="6"/>
      <c r="V5597" s="6"/>
      <c r="W5597" s="6"/>
      <c r="X5597" s="6"/>
      <c r="Y5597" s="6"/>
      <c r="Z5597"/>
    </row>
    <row r="5598" spans="1:26">
      <c r="A5598" s="1"/>
      <c r="P5598" s="6"/>
      <c r="Q5598" s="6"/>
      <c r="R5598" s="6"/>
      <c r="T5598" s="6"/>
      <c r="U5598" s="6"/>
      <c r="V5598" s="6"/>
      <c r="W5598" s="6"/>
      <c r="X5598" s="6"/>
      <c r="Y5598" s="6"/>
      <c r="Z5598"/>
    </row>
    <row r="5599" spans="1:26">
      <c r="A5599" s="1"/>
      <c r="P5599" s="6"/>
      <c r="Q5599" s="6"/>
      <c r="R5599" s="6"/>
      <c r="T5599" s="6"/>
      <c r="U5599" s="6"/>
      <c r="V5599" s="6"/>
      <c r="W5599" s="6"/>
      <c r="X5599" s="6"/>
      <c r="Y5599" s="6"/>
      <c r="Z5599"/>
    </row>
    <row r="5600" spans="1:26">
      <c r="A5600" s="1"/>
      <c r="P5600" s="6"/>
      <c r="Q5600" s="6"/>
      <c r="R5600" s="6"/>
      <c r="T5600" s="6"/>
      <c r="U5600" s="6"/>
      <c r="V5600" s="6"/>
      <c r="W5600" s="6"/>
      <c r="X5600" s="6"/>
      <c r="Y5600" s="6"/>
      <c r="Z5600"/>
    </row>
    <row r="5601" spans="1:26">
      <c r="A5601" s="1"/>
      <c r="P5601" s="6"/>
      <c r="Q5601" s="6"/>
      <c r="R5601" s="6"/>
      <c r="T5601" s="6"/>
      <c r="U5601" s="6"/>
      <c r="V5601" s="6"/>
      <c r="W5601" s="6"/>
      <c r="X5601" s="6"/>
      <c r="Y5601" s="6"/>
      <c r="Z5601"/>
    </row>
    <row r="5602" spans="1:26">
      <c r="A5602" s="1"/>
      <c r="P5602" s="6"/>
      <c r="Q5602" s="6"/>
      <c r="R5602" s="6"/>
      <c r="T5602" s="6"/>
      <c r="U5602" s="6"/>
      <c r="V5602" s="6"/>
      <c r="W5602" s="6"/>
      <c r="X5602" s="6"/>
      <c r="Y5602" s="6"/>
      <c r="Z5602"/>
    </row>
    <row r="5603" spans="1:26">
      <c r="A5603" s="1"/>
      <c r="P5603" s="6"/>
      <c r="Q5603" s="6"/>
      <c r="R5603" s="6"/>
      <c r="T5603" s="6"/>
      <c r="U5603" s="6"/>
      <c r="V5603" s="6"/>
      <c r="W5603" s="6"/>
      <c r="X5603" s="6"/>
      <c r="Y5603" s="6"/>
      <c r="Z5603"/>
    </row>
    <row r="5604" spans="1:26">
      <c r="A5604" s="1"/>
      <c r="P5604" s="6"/>
      <c r="Q5604" s="6"/>
      <c r="R5604" s="6"/>
      <c r="T5604" s="6"/>
      <c r="U5604" s="6"/>
      <c r="V5604" s="6"/>
      <c r="W5604" s="6"/>
      <c r="X5604" s="6"/>
      <c r="Y5604" s="6"/>
      <c r="Z5604"/>
    </row>
    <row r="5605" spans="1:26">
      <c r="A5605" s="1"/>
      <c r="P5605" s="6"/>
      <c r="Q5605" s="6"/>
      <c r="R5605" s="6"/>
      <c r="T5605" s="6"/>
      <c r="U5605" s="6"/>
      <c r="V5605" s="6"/>
      <c r="W5605" s="6"/>
      <c r="X5605" s="6"/>
      <c r="Y5605" s="6"/>
      <c r="Z5605"/>
    </row>
    <row r="5606" spans="1:26">
      <c r="A5606" s="1"/>
      <c r="P5606" s="6"/>
      <c r="Q5606" s="6"/>
      <c r="R5606" s="6"/>
      <c r="T5606" s="6"/>
      <c r="U5606" s="6"/>
      <c r="V5606" s="6"/>
      <c r="W5606" s="6"/>
      <c r="X5606" s="6"/>
      <c r="Y5606" s="6"/>
      <c r="Z5606"/>
    </row>
    <row r="5607" spans="1:26">
      <c r="A5607" s="1"/>
      <c r="P5607" s="6"/>
      <c r="Q5607" s="6"/>
      <c r="R5607" s="6"/>
      <c r="T5607" s="6"/>
      <c r="U5607" s="6"/>
      <c r="V5607" s="6"/>
      <c r="W5607" s="6"/>
      <c r="X5607" s="6"/>
      <c r="Y5607" s="6"/>
      <c r="Z5607"/>
    </row>
    <row r="5608" spans="1:26">
      <c r="A5608" s="1"/>
      <c r="P5608" s="6"/>
      <c r="Q5608" s="6"/>
      <c r="R5608" s="6"/>
      <c r="T5608" s="6"/>
      <c r="U5608" s="6"/>
      <c r="V5608" s="6"/>
      <c r="W5608" s="6"/>
      <c r="X5608" s="6"/>
      <c r="Y5608" s="6"/>
      <c r="Z5608"/>
    </row>
    <row r="5609" spans="1:26">
      <c r="A5609" s="1"/>
      <c r="P5609" s="6"/>
      <c r="Q5609" s="6"/>
      <c r="R5609" s="6"/>
      <c r="T5609" s="6"/>
      <c r="U5609" s="6"/>
      <c r="V5609" s="6"/>
      <c r="W5609" s="6"/>
      <c r="X5609" s="6"/>
      <c r="Y5609" s="6"/>
      <c r="Z5609"/>
    </row>
    <row r="5610" spans="1:26">
      <c r="A5610" s="1"/>
      <c r="P5610" s="6"/>
      <c r="Q5610" s="6"/>
      <c r="R5610" s="6"/>
      <c r="T5610" s="6"/>
      <c r="U5610" s="6"/>
      <c r="V5610" s="6"/>
      <c r="W5610" s="6"/>
      <c r="X5610" s="6"/>
      <c r="Y5610" s="6"/>
      <c r="Z5610"/>
    </row>
    <row r="5611" spans="1:26">
      <c r="A5611" s="1"/>
      <c r="P5611" s="6"/>
      <c r="Q5611" s="6"/>
      <c r="R5611" s="6"/>
      <c r="T5611" s="6"/>
      <c r="U5611" s="6"/>
      <c r="V5611" s="6"/>
      <c r="W5611" s="6"/>
      <c r="X5611" s="6"/>
      <c r="Y5611" s="6"/>
      <c r="Z5611"/>
    </row>
    <row r="5612" spans="1:26">
      <c r="A5612" s="1"/>
      <c r="P5612" s="6"/>
      <c r="Q5612" s="6"/>
      <c r="R5612" s="6"/>
      <c r="T5612" s="6"/>
      <c r="U5612" s="6"/>
      <c r="V5612" s="6"/>
      <c r="W5612" s="6"/>
      <c r="X5612" s="6"/>
      <c r="Y5612" s="6"/>
      <c r="Z5612"/>
    </row>
    <row r="5613" spans="1:26">
      <c r="A5613" s="1"/>
      <c r="P5613" s="6"/>
      <c r="Q5613" s="6"/>
      <c r="R5613" s="6"/>
      <c r="T5613" s="6"/>
      <c r="U5613" s="6"/>
      <c r="V5613" s="6"/>
      <c r="W5613" s="6"/>
      <c r="X5613" s="6"/>
      <c r="Y5613" s="6"/>
      <c r="Z5613"/>
    </row>
    <row r="5614" spans="1:26">
      <c r="A5614" s="1"/>
      <c r="P5614" s="6"/>
      <c r="Q5614" s="6"/>
      <c r="R5614" s="6"/>
      <c r="T5614" s="6"/>
      <c r="U5614" s="6"/>
      <c r="V5614" s="6"/>
      <c r="W5614" s="6"/>
      <c r="X5614" s="6"/>
      <c r="Y5614" s="6"/>
      <c r="Z5614"/>
    </row>
    <row r="5615" spans="1:26">
      <c r="A5615" s="1"/>
      <c r="P5615" s="6"/>
      <c r="Q5615" s="6"/>
      <c r="R5615" s="6"/>
      <c r="T5615" s="6"/>
      <c r="U5615" s="6"/>
      <c r="V5615" s="6"/>
      <c r="W5615" s="6"/>
      <c r="X5615" s="6"/>
      <c r="Y5615" s="6"/>
      <c r="Z5615"/>
    </row>
    <row r="5616" spans="1:26">
      <c r="A5616" s="1"/>
      <c r="P5616" s="6"/>
      <c r="Q5616" s="6"/>
      <c r="R5616" s="6"/>
      <c r="T5616" s="6"/>
      <c r="U5616" s="6"/>
      <c r="V5616" s="6"/>
      <c r="W5616" s="6"/>
      <c r="X5616" s="6"/>
      <c r="Y5616" s="6"/>
      <c r="Z5616"/>
    </row>
    <row r="5617" spans="1:26">
      <c r="A5617" s="1"/>
      <c r="P5617" s="6"/>
      <c r="Q5617" s="6"/>
      <c r="R5617" s="6"/>
      <c r="T5617" s="6"/>
      <c r="U5617" s="6"/>
      <c r="V5617" s="6"/>
      <c r="W5617" s="6"/>
      <c r="X5617" s="6"/>
      <c r="Y5617" s="6"/>
      <c r="Z5617"/>
    </row>
    <row r="5618" spans="1:26">
      <c r="A5618" s="1"/>
      <c r="P5618" s="6"/>
      <c r="Q5618" s="6"/>
      <c r="R5618" s="6"/>
      <c r="T5618" s="6"/>
      <c r="U5618" s="6"/>
      <c r="V5618" s="6"/>
      <c r="W5618" s="6"/>
      <c r="X5618" s="6"/>
      <c r="Y5618" s="6"/>
      <c r="Z5618"/>
    </row>
    <row r="5619" spans="1:26">
      <c r="A5619" s="1"/>
      <c r="P5619" s="6"/>
      <c r="Q5619" s="6"/>
      <c r="R5619" s="6"/>
      <c r="T5619" s="6"/>
      <c r="U5619" s="6"/>
      <c r="V5619" s="6"/>
      <c r="W5619" s="6"/>
      <c r="X5619" s="6"/>
      <c r="Y5619" s="6"/>
      <c r="Z5619"/>
    </row>
    <row r="5620" spans="1:26">
      <c r="A5620" s="1"/>
      <c r="P5620" s="6"/>
      <c r="Q5620" s="6"/>
      <c r="R5620" s="6"/>
      <c r="T5620" s="6"/>
      <c r="U5620" s="6"/>
      <c r="V5620" s="6"/>
      <c r="W5620" s="6"/>
      <c r="X5620" s="6"/>
      <c r="Y5620" s="6"/>
      <c r="Z5620"/>
    </row>
    <row r="5621" spans="1:26">
      <c r="A5621" s="1"/>
      <c r="P5621" s="6"/>
      <c r="Q5621" s="6"/>
      <c r="R5621" s="6"/>
      <c r="T5621" s="6"/>
      <c r="U5621" s="6"/>
      <c r="V5621" s="6"/>
      <c r="W5621" s="6"/>
      <c r="X5621" s="6"/>
      <c r="Y5621" s="6"/>
      <c r="Z5621"/>
    </row>
    <row r="5622" spans="1:26">
      <c r="A5622" s="1"/>
      <c r="P5622" s="6"/>
      <c r="Q5622" s="6"/>
      <c r="R5622" s="6"/>
      <c r="T5622" s="6"/>
      <c r="U5622" s="6"/>
      <c r="V5622" s="6"/>
      <c r="W5622" s="6"/>
      <c r="X5622" s="6"/>
      <c r="Y5622" s="6"/>
      <c r="Z5622"/>
    </row>
    <row r="5623" spans="1:26">
      <c r="A5623" s="1"/>
      <c r="P5623" s="6"/>
      <c r="Q5623" s="6"/>
      <c r="R5623" s="6"/>
      <c r="T5623" s="6"/>
      <c r="U5623" s="6"/>
      <c r="V5623" s="6"/>
      <c r="W5623" s="6"/>
      <c r="X5623" s="6"/>
      <c r="Y5623" s="6"/>
      <c r="Z5623"/>
    </row>
    <row r="5624" spans="1:26">
      <c r="A5624" s="1"/>
      <c r="P5624" s="6"/>
      <c r="Q5624" s="6"/>
      <c r="R5624" s="6"/>
      <c r="T5624" s="6"/>
      <c r="U5624" s="6"/>
      <c r="V5624" s="6"/>
      <c r="W5624" s="6"/>
      <c r="X5624" s="6"/>
      <c r="Y5624" s="6"/>
      <c r="Z5624"/>
    </row>
    <row r="5625" spans="1:26">
      <c r="A5625" s="1"/>
      <c r="P5625" s="6"/>
      <c r="Q5625" s="6"/>
      <c r="R5625" s="6"/>
      <c r="T5625" s="6"/>
      <c r="U5625" s="6"/>
      <c r="V5625" s="6"/>
      <c r="W5625" s="6"/>
      <c r="X5625" s="6"/>
      <c r="Y5625" s="6"/>
      <c r="Z5625"/>
    </row>
    <row r="5626" spans="1:26">
      <c r="A5626" s="1"/>
      <c r="P5626" s="6"/>
      <c r="Q5626" s="6"/>
      <c r="R5626" s="6"/>
      <c r="T5626" s="6"/>
      <c r="U5626" s="6"/>
      <c r="V5626" s="6"/>
      <c r="W5626" s="6"/>
      <c r="X5626" s="6"/>
      <c r="Y5626" s="6"/>
      <c r="Z5626"/>
    </row>
    <row r="5627" spans="1:26">
      <c r="A5627" s="1"/>
      <c r="P5627" s="6"/>
      <c r="Q5627" s="6"/>
      <c r="R5627" s="6"/>
      <c r="T5627" s="6"/>
      <c r="U5627" s="6"/>
      <c r="V5627" s="6"/>
      <c r="W5627" s="6"/>
      <c r="X5627" s="6"/>
      <c r="Y5627" s="6"/>
      <c r="Z5627"/>
    </row>
    <row r="5628" spans="1:26">
      <c r="A5628" s="1"/>
      <c r="P5628" s="6"/>
      <c r="Q5628" s="6"/>
      <c r="R5628" s="6"/>
      <c r="T5628" s="6"/>
      <c r="U5628" s="6"/>
      <c r="V5628" s="6"/>
      <c r="W5628" s="6"/>
      <c r="X5628" s="6"/>
      <c r="Y5628" s="6"/>
      <c r="Z5628"/>
    </row>
    <row r="5629" spans="1:26">
      <c r="A5629" s="1"/>
      <c r="P5629" s="6"/>
      <c r="Q5629" s="6"/>
      <c r="R5629" s="6"/>
      <c r="T5629" s="6"/>
      <c r="U5629" s="6"/>
      <c r="V5629" s="6"/>
      <c r="W5629" s="6"/>
      <c r="X5629" s="6"/>
      <c r="Y5629" s="6"/>
      <c r="Z5629"/>
    </row>
    <row r="5630" spans="1:26">
      <c r="A5630" s="1"/>
      <c r="P5630" s="6"/>
      <c r="Q5630" s="6"/>
      <c r="R5630" s="6"/>
      <c r="T5630" s="6"/>
      <c r="U5630" s="6"/>
      <c r="V5630" s="6"/>
      <c r="W5630" s="6"/>
      <c r="X5630" s="6"/>
      <c r="Y5630" s="6"/>
      <c r="Z5630"/>
    </row>
    <row r="5631" spans="1:26">
      <c r="A5631" s="1"/>
      <c r="P5631" s="6"/>
      <c r="Q5631" s="6"/>
      <c r="R5631" s="6"/>
      <c r="T5631" s="6"/>
      <c r="U5631" s="6"/>
      <c r="V5631" s="6"/>
      <c r="W5631" s="6"/>
      <c r="X5631" s="6"/>
      <c r="Y5631" s="6"/>
      <c r="Z5631"/>
    </row>
    <row r="5632" spans="1:26">
      <c r="A5632" s="1"/>
      <c r="P5632" s="6"/>
      <c r="Q5632" s="6"/>
      <c r="R5632" s="6"/>
      <c r="T5632" s="6"/>
      <c r="U5632" s="6"/>
      <c r="V5632" s="6"/>
      <c r="W5632" s="6"/>
      <c r="X5632" s="6"/>
      <c r="Y5632" s="6"/>
      <c r="Z5632"/>
    </row>
    <row r="5633" spans="1:26">
      <c r="A5633" s="1"/>
      <c r="P5633" s="6"/>
      <c r="Q5633" s="6"/>
      <c r="R5633" s="6"/>
      <c r="T5633" s="6"/>
      <c r="U5633" s="6"/>
      <c r="V5633" s="6"/>
      <c r="W5633" s="6"/>
      <c r="X5633" s="6"/>
      <c r="Y5633" s="6"/>
      <c r="Z5633"/>
    </row>
    <row r="5634" spans="1:26">
      <c r="A5634" s="1"/>
      <c r="P5634" s="6"/>
      <c r="Q5634" s="6"/>
      <c r="R5634" s="6"/>
      <c r="T5634" s="6"/>
      <c r="U5634" s="6"/>
      <c r="V5634" s="6"/>
      <c r="W5634" s="6"/>
      <c r="X5634" s="6"/>
      <c r="Y5634" s="6"/>
      <c r="Z5634"/>
    </row>
    <row r="5635" spans="1:26">
      <c r="A5635" s="1"/>
      <c r="P5635" s="6"/>
      <c r="Q5635" s="6"/>
      <c r="R5635" s="6"/>
      <c r="T5635" s="6"/>
      <c r="U5635" s="6"/>
      <c r="V5635" s="6"/>
      <c r="W5635" s="6"/>
      <c r="X5635" s="6"/>
      <c r="Y5635" s="6"/>
      <c r="Z5635"/>
    </row>
    <row r="5636" spans="1:26">
      <c r="A5636" s="1"/>
      <c r="P5636" s="6"/>
      <c r="Q5636" s="6"/>
      <c r="R5636" s="6"/>
      <c r="T5636" s="6"/>
      <c r="U5636" s="6"/>
      <c r="V5636" s="6"/>
      <c r="W5636" s="6"/>
      <c r="X5636" s="6"/>
      <c r="Y5636" s="6"/>
      <c r="Z5636"/>
    </row>
    <row r="5637" spans="1:26">
      <c r="A5637" s="1"/>
      <c r="P5637" s="6"/>
      <c r="Q5637" s="6"/>
      <c r="R5637" s="6"/>
      <c r="T5637" s="6"/>
      <c r="U5637" s="6"/>
      <c r="V5637" s="6"/>
      <c r="W5637" s="6"/>
      <c r="X5637" s="6"/>
      <c r="Y5637" s="6"/>
      <c r="Z5637"/>
    </row>
    <row r="5638" spans="1:26">
      <c r="A5638" s="1"/>
      <c r="P5638" s="6"/>
      <c r="Q5638" s="6"/>
      <c r="R5638" s="6"/>
      <c r="T5638" s="6"/>
      <c r="U5638" s="6"/>
      <c r="V5638" s="6"/>
      <c r="W5638" s="6"/>
      <c r="X5638" s="6"/>
      <c r="Y5638" s="6"/>
      <c r="Z5638"/>
    </row>
    <row r="5639" spans="1:26">
      <c r="A5639" s="1"/>
      <c r="P5639" s="6"/>
      <c r="Q5639" s="6"/>
      <c r="R5639" s="6"/>
      <c r="T5639" s="6"/>
      <c r="U5639" s="6"/>
      <c r="V5639" s="6"/>
      <c r="W5639" s="6"/>
      <c r="X5639" s="6"/>
      <c r="Y5639" s="6"/>
      <c r="Z5639"/>
    </row>
    <row r="5640" spans="1:26">
      <c r="A5640" s="1"/>
      <c r="P5640" s="6"/>
      <c r="Q5640" s="6"/>
      <c r="R5640" s="6"/>
      <c r="T5640" s="6"/>
      <c r="U5640" s="6"/>
      <c r="V5640" s="6"/>
      <c r="W5640" s="6"/>
      <c r="X5640" s="6"/>
      <c r="Y5640" s="6"/>
      <c r="Z5640"/>
    </row>
    <row r="5641" spans="1:26">
      <c r="A5641" s="1"/>
      <c r="P5641" s="6"/>
      <c r="Q5641" s="6"/>
      <c r="R5641" s="6"/>
      <c r="T5641" s="6"/>
      <c r="U5641" s="6"/>
      <c r="V5641" s="6"/>
      <c r="W5641" s="6"/>
      <c r="X5641" s="6"/>
      <c r="Y5641" s="6"/>
      <c r="Z5641"/>
    </row>
    <row r="5642" spans="1:26">
      <c r="A5642" s="1"/>
      <c r="P5642" s="6"/>
      <c r="Q5642" s="6"/>
      <c r="R5642" s="6"/>
      <c r="T5642" s="6"/>
      <c r="U5642" s="6"/>
      <c r="V5642" s="6"/>
      <c r="W5642" s="6"/>
      <c r="X5642" s="6"/>
      <c r="Y5642" s="6"/>
      <c r="Z5642"/>
    </row>
    <row r="5643" spans="1:26">
      <c r="A5643" s="1"/>
      <c r="P5643" s="6"/>
      <c r="Q5643" s="6"/>
      <c r="R5643" s="6"/>
      <c r="T5643" s="6"/>
      <c r="U5643" s="6"/>
      <c r="V5643" s="6"/>
      <c r="W5643" s="6"/>
      <c r="X5643" s="6"/>
      <c r="Y5643" s="6"/>
      <c r="Z5643"/>
    </row>
    <row r="5644" spans="1:26">
      <c r="A5644" s="1"/>
      <c r="P5644" s="6"/>
      <c r="Q5644" s="6"/>
      <c r="R5644" s="6"/>
      <c r="T5644" s="6"/>
      <c r="U5644" s="6"/>
      <c r="V5644" s="6"/>
      <c r="W5644" s="6"/>
      <c r="X5644" s="6"/>
      <c r="Y5644" s="6"/>
      <c r="Z5644"/>
    </row>
    <row r="5645" spans="1:26">
      <c r="A5645" s="1"/>
      <c r="P5645" s="6"/>
      <c r="Q5645" s="6"/>
      <c r="R5645" s="6"/>
      <c r="T5645" s="6"/>
      <c r="U5645" s="6"/>
      <c r="V5645" s="6"/>
      <c r="W5645" s="6"/>
      <c r="X5645" s="6"/>
      <c r="Y5645" s="6"/>
      <c r="Z5645"/>
    </row>
    <row r="5646" spans="1:26">
      <c r="A5646" s="1"/>
      <c r="P5646" s="6"/>
      <c r="Q5646" s="6"/>
      <c r="R5646" s="6"/>
      <c r="T5646" s="6"/>
      <c r="U5646" s="6"/>
      <c r="V5646" s="6"/>
      <c r="W5646" s="6"/>
      <c r="X5646" s="6"/>
      <c r="Y5646" s="6"/>
      <c r="Z5646"/>
    </row>
    <row r="5647" spans="1:26">
      <c r="A5647" s="1"/>
      <c r="P5647" s="6"/>
      <c r="Q5647" s="6"/>
      <c r="R5647" s="6"/>
      <c r="T5647" s="6"/>
      <c r="U5647" s="6"/>
      <c r="V5647" s="6"/>
      <c r="W5647" s="6"/>
      <c r="X5647" s="6"/>
      <c r="Y5647" s="6"/>
      <c r="Z5647"/>
    </row>
    <row r="5648" spans="1:26">
      <c r="A5648" s="1"/>
      <c r="P5648" s="6"/>
      <c r="Q5648" s="6"/>
      <c r="R5648" s="6"/>
      <c r="T5648" s="6"/>
      <c r="U5648" s="6"/>
      <c r="V5648" s="6"/>
      <c r="W5648" s="6"/>
      <c r="X5648" s="6"/>
      <c r="Y5648" s="6"/>
      <c r="Z5648"/>
    </row>
    <row r="5649" spans="1:26">
      <c r="A5649" s="1"/>
      <c r="P5649" s="6"/>
      <c r="Q5649" s="6"/>
      <c r="R5649" s="6"/>
      <c r="T5649" s="6"/>
      <c r="U5649" s="6"/>
      <c r="V5649" s="6"/>
      <c r="W5649" s="6"/>
      <c r="X5649" s="6"/>
      <c r="Y5649" s="6"/>
      <c r="Z5649"/>
    </row>
    <row r="5650" spans="1:26">
      <c r="A5650" s="1"/>
      <c r="P5650" s="6"/>
      <c r="Q5650" s="6"/>
      <c r="R5650" s="6"/>
      <c r="T5650" s="6"/>
      <c r="U5650" s="6"/>
      <c r="V5650" s="6"/>
      <c r="W5650" s="6"/>
      <c r="X5650" s="6"/>
      <c r="Y5650" s="6"/>
      <c r="Z5650"/>
    </row>
    <row r="5651" spans="1:26">
      <c r="A5651" s="1"/>
      <c r="P5651" s="6"/>
      <c r="Q5651" s="6"/>
      <c r="R5651" s="6"/>
      <c r="T5651" s="6"/>
      <c r="U5651" s="6"/>
      <c r="V5651" s="6"/>
      <c r="W5651" s="6"/>
      <c r="X5651" s="6"/>
      <c r="Y5651" s="6"/>
      <c r="Z5651"/>
    </row>
    <row r="5652" spans="1:26">
      <c r="A5652" s="1"/>
      <c r="P5652" s="6"/>
      <c r="Q5652" s="6"/>
      <c r="R5652" s="6"/>
      <c r="T5652" s="6"/>
      <c r="U5652" s="6"/>
      <c r="V5652" s="6"/>
      <c r="W5652" s="6"/>
      <c r="X5652" s="6"/>
      <c r="Y5652" s="6"/>
      <c r="Z5652"/>
    </row>
    <row r="5653" spans="1:26">
      <c r="A5653" s="1"/>
      <c r="P5653" s="6"/>
      <c r="Q5653" s="6"/>
      <c r="R5653" s="6"/>
      <c r="T5653" s="6"/>
      <c r="U5653" s="6"/>
      <c r="V5653" s="6"/>
      <c r="W5653" s="6"/>
      <c r="X5653" s="6"/>
      <c r="Y5653" s="6"/>
      <c r="Z5653"/>
    </row>
    <row r="5654" spans="1:26">
      <c r="A5654" s="1"/>
      <c r="P5654" s="6"/>
      <c r="Q5654" s="6"/>
      <c r="R5654" s="6"/>
      <c r="T5654" s="6"/>
      <c r="U5654" s="6"/>
      <c r="V5654" s="6"/>
      <c r="W5654" s="6"/>
      <c r="X5654" s="6"/>
      <c r="Y5654" s="6"/>
      <c r="Z5654"/>
    </row>
    <row r="5655" spans="1:26">
      <c r="A5655" s="1"/>
      <c r="P5655" s="6"/>
      <c r="Q5655" s="6"/>
      <c r="R5655" s="6"/>
      <c r="T5655" s="6"/>
      <c r="U5655" s="6"/>
      <c r="V5655" s="6"/>
      <c r="W5655" s="6"/>
      <c r="X5655" s="6"/>
      <c r="Y5655" s="6"/>
      <c r="Z5655"/>
    </row>
    <row r="5656" spans="1:26">
      <c r="A5656" s="1"/>
      <c r="P5656" s="6"/>
      <c r="Q5656" s="6"/>
      <c r="R5656" s="6"/>
      <c r="T5656" s="6"/>
      <c r="U5656" s="6"/>
      <c r="V5656" s="6"/>
      <c r="W5656" s="6"/>
      <c r="X5656" s="6"/>
      <c r="Y5656" s="6"/>
      <c r="Z5656"/>
    </row>
    <row r="5657" spans="1:26">
      <c r="A5657" s="1"/>
      <c r="P5657" s="6"/>
      <c r="Q5657" s="6"/>
      <c r="R5657" s="6"/>
      <c r="T5657" s="6"/>
      <c r="U5657" s="6"/>
      <c r="V5657" s="6"/>
      <c r="W5657" s="6"/>
      <c r="X5657" s="6"/>
      <c r="Y5657" s="6"/>
      <c r="Z5657"/>
    </row>
    <row r="5658" spans="1:26">
      <c r="A5658" s="1"/>
      <c r="P5658" s="6"/>
      <c r="Q5658" s="6"/>
      <c r="R5658" s="6"/>
      <c r="T5658" s="6"/>
      <c r="U5658" s="6"/>
      <c r="V5658" s="6"/>
      <c r="W5658" s="6"/>
      <c r="X5658" s="6"/>
      <c r="Y5658" s="6"/>
      <c r="Z5658"/>
    </row>
    <row r="5659" spans="1:26">
      <c r="A5659" s="1"/>
      <c r="P5659" s="6"/>
      <c r="Q5659" s="6"/>
      <c r="R5659" s="6"/>
      <c r="T5659" s="6"/>
      <c r="U5659" s="6"/>
      <c r="V5659" s="6"/>
      <c r="W5659" s="6"/>
      <c r="X5659" s="6"/>
      <c r="Y5659" s="6"/>
      <c r="Z5659"/>
    </row>
    <row r="5660" spans="1:26">
      <c r="A5660" s="1"/>
      <c r="P5660" s="6"/>
      <c r="Q5660" s="6"/>
      <c r="R5660" s="6"/>
      <c r="T5660" s="6"/>
      <c r="U5660" s="6"/>
      <c r="V5660" s="6"/>
      <c r="W5660" s="6"/>
      <c r="X5660" s="6"/>
      <c r="Y5660" s="6"/>
      <c r="Z5660"/>
    </row>
    <row r="5661" spans="1:26">
      <c r="A5661" s="1"/>
      <c r="P5661" s="6"/>
      <c r="Q5661" s="6"/>
      <c r="R5661" s="6"/>
      <c r="T5661" s="6"/>
      <c r="U5661" s="6"/>
      <c r="V5661" s="6"/>
      <c r="W5661" s="6"/>
      <c r="X5661" s="6"/>
      <c r="Y5661" s="6"/>
      <c r="Z5661"/>
    </row>
    <row r="5662" spans="1:26">
      <c r="A5662" s="1"/>
      <c r="P5662" s="6"/>
      <c r="Q5662" s="6"/>
      <c r="R5662" s="6"/>
      <c r="T5662" s="6"/>
      <c r="U5662" s="6"/>
      <c r="V5662" s="6"/>
      <c r="W5662" s="6"/>
      <c r="X5662" s="6"/>
      <c r="Y5662" s="6"/>
      <c r="Z5662"/>
    </row>
    <row r="5663" spans="1:26">
      <c r="A5663" s="1"/>
      <c r="P5663" s="6"/>
      <c r="Q5663" s="6"/>
      <c r="R5663" s="6"/>
      <c r="T5663" s="6"/>
      <c r="U5663" s="6"/>
      <c r="V5663" s="6"/>
      <c r="W5663" s="6"/>
      <c r="X5663" s="6"/>
      <c r="Y5663" s="6"/>
      <c r="Z5663"/>
    </row>
    <row r="5664" spans="1:26">
      <c r="A5664" s="1"/>
      <c r="P5664" s="6"/>
      <c r="Q5664" s="6"/>
      <c r="R5664" s="6"/>
      <c r="T5664" s="6"/>
      <c r="U5664" s="6"/>
      <c r="V5664" s="6"/>
      <c r="W5664" s="6"/>
      <c r="X5664" s="6"/>
      <c r="Y5664" s="6"/>
      <c r="Z5664"/>
    </row>
    <row r="5665" spans="1:26">
      <c r="A5665" s="1"/>
      <c r="P5665" s="6"/>
      <c r="Q5665" s="6"/>
      <c r="R5665" s="6"/>
      <c r="T5665" s="6"/>
      <c r="U5665" s="6"/>
      <c r="V5665" s="6"/>
      <c r="W5665" s="6"/>
      <c r="X5665" s="6"/>
      <c r="Y5665" s="6"/>
      <c r="Z5665"/>
    </row>
    <row r="5666" spans="1:26">
      <c r="A5666" s="1"/>
      <c r="P5666" s="6"/>
      <c r="Q5666" s="6"/>
      <c r="R5666" s="6"/>
      <c r="T5666" s="6"/>
      <c r="U5666" s="6"/>
      <c r="V5666" s="6"/>
      <c r="W5666" s="6"/>
      <c r="X5666" s="6"/>
      <c r="Y5666" s="6"/>
      <c r="Z5666"/>
    </row>
    <row r="5667" spans="1:26">
      <c r="A5667" s="1"/>
      <c r="P5667" s="6"/>
      <c r="Q5667" s="6"/>
      <c r="R5667" s="6"/>
      <c r="T5667" s="6"/>
      <c r="U5667" s="6"/>
      <c r="V5667" s="6"/>
      <c r="W5667" s="6"/>
      <c r="X5667" s="6"/>
      <c r="Y5667" s="6"/>
      <c r="Z5667"/>
    </row>
    <row r="5668" spans="1:26">
      <c r="A5668" s="1"/>
      <c r="P5668" s="6"/>
      <c r="Q5668" s="6"/>
      <c r="R5668" s="6"/>
      <c r="T5668" s="6"/>
      <c r="U5668" s="6"/>
      <c r="V5668" s="6"/>
      <c r="W5668" s="6"/>
      <c r="X5668" s="6"/>
      <c r="Y5668" s="6"/>
      <c r="Z5668"/>
    </row>
    <row r="5669" spans="1:26">
      <c r="A5669" s="1"/>
      <c r="P5669" s="6"/>
      <c r="Q5669" s="6"/>
      <c r="R5669" s="6"/>
      <c r="T5669" s="6"/>
      <c r="U5669" s="6"/>
      <c r="V5669" s="6"/>
      <c r="W5669" s="6"/>
      <c r="X5669" s="6"/>
      <c r="Y5669" s="6"/>
      <c r="Z5669"/>
    </row>
    <row r="5670" spans="1:26">
      <c r="A5670" s="1"/>
      <c r="P5670" s="6"/>
      <c r="Q5670" s="6"/>
      <c r="R5670" s="6"/>
      <c r="T5670" s="6"/>
      <c r="U5670" s="6"/>
      <c r="V5670" s="6"/>
      <c r="W5670" s="6"/>
      <c r="X5670" s="6"/>
      <c r="Y5670" s="6"/>
      <c r="Z5670"/>
    </row>
    <row r="5671" spans="1:26">
      <c r="A5671" s="1"/>
      <c r="P5671" s="6"/>
      <c r="Q5671" s="6"/>
      <c r="R5671" s="6"/>
      <c r="T5671" s="6"/>
      <c r="U5671" s="6"/>
      <c r="V5671" s="6"/>
      <c r="W5671" s="6"/>
      <c r="X5671" s="6"/>
      <c r="Y5671" s="6"/>
      <c r="Z5671"/>
    </row>
    <row r="5672" spans="1:26">
      <c r="A5672" s="1"/>
      <c r="P5672" s="6"/>
      <c r="Q5672" s="6"/>
      <c r="R5672" s="6"/>
      <c r="T5672" s="6"/>
      <c r="U5672" s="6"/>
      <c r="V5672" s="6"/>
      <c r="W5672" s="6"/>
      <c r="X5672" s="6"/>
      <c r="Y5672" s="6"/>
      <c r="Z5672"/>
    </row>
    <row r="5673" spans="1:26">
      <c r="A5673" s="1"/>
      <c r="P5673" s="6"/>
      <c r="Q5673" s="6"/>
      <c r="R5673" s="6"/>
      <c r="T5673" s="6"/>
      <c r="U5673" s="6"/>
      <c r="V5673" s="6"/>
      <c r="W5673" s="6"/>
      <c r="X5673" s="6"/>
      <c r="Y5673" s="6"/>
      <c r="Z5673"/>
    </row>
    <row r="5674" spans="1:26">
      <c r="A5674" s="1"/>
      <c r="P5674" s="6"/>
      <c r="Q5674" s="6"/>
      <c r="R5674" s="6"/>
      <c r="T5674" s="6"/>
      <c r="U5674" s="6"/>
      <c r="V5674" s="6"/>
      <c r="W5674" s="6"/>
      <c r="X5674" s="6"/>
      <c r="Y5674" s="6"/>
      <c r="Z5674"/>
    </row>
    <row r="5675" spans="1:26">
      <c r="A5675" s="1"/>
      <c r="P5675" s="6"/>
      <c r="Q5675" s="6"/>
      <c r="R5675" s="6"/>
      <c r="T5675" s="6"/>
      <c r="U5675" s="6"/>
      <c r="V5675" s="6"/>
      <c r="W5675" s="6"/>
      <c r="X5675" s="6"/>
      <c r="Y5675" s="6"/>
      <c r="Z5675"/>
    </row>
    <row r="5676" spans="1:26">
      <c r="A5676" s="1"/>
      <c r="P5676" s="6"/>
      <c r="Q5676" s="6"/>
      <c r="R5676" s="6"/>
      <c r="T5676" s="6"/>
      <c r="U5676" s="6"/>
      <c r="V5676" s="6"/>
      <c r="W5676" s="6"/>
      <c r="X5676" s="6"/>
      <c r="Y5676" s="6"/>
      <c r="Z5676"/>
    </row>
    <row r="5677" spans="1:26">
      <c r="A5677" s="1"/>
      <c r="P5677" s="6"/>
      <c r="Q5677" s="6"/>
      <c r="R5677" s="6"/>
      <c r="T5677" s="6"/>
      <c r="U5677" s="6"/>
      <c r="V5677" s="6"/>
      <c r="W5677" s="6"/>
      <c r="X5677" s="6"/>
      <c r="Y5677" s="6"/>
      <c r="Z5677"/>
    </row>
    <row r="5678" spans="1:26">
      <c r="A5678" s="1"/>
      <c r="P5678" s="6"/>
      <c r="Q5678" s="6"/>
      <c r="R5678" s="6"/>
      <c r="T5678" s="6"/>
      <c r="U5678" s="6"/>
      <c r="V5678" s="6"/>
      <c r="W5678" s="6"/>
      <c r="X5678" s="6"/>
      <c r="Y5678" s="6"/>
      <c r="Z5678"/>
    </row>
    <row r="5679" spans="1:26">
      <c r="A5679" s="1"/>
      <c r="P5679" s="6"/>
      <c r="Q5679" s="6"/>
      <c r="R5679" s="6"/>
      <c r="T5679" s="6"/>
      <c r="U5679" s="6"/>
      <c r="V5679" s="6"/>
      <c r="W5679" s="6"/>
      <c r="X5679" s="6"/>
      <c r="Y5679" s="6"/>
      <c r="Z5679"/>
    </row>
    <row r="5680" spans="1:26">
      <c r="A5680" s="1"/>
      <c r="P5680" s="6"/>
      <c r="Q5680" s="6"/>
      <c r="R5680" s="6"/>
      <c r="T5680" s="6"/>
      <c r="U5680" s="6"/>
      <c r="V5680" s="6"/>
      <c r="W5680" s="6"/>
      <c r="X5680" s="6"/>
      <c r="Y5680" s="6"/>
      <c r="Z5680"/>
    </row>
    <row r="5681" spans="1:26">
      <c r="A5681" s="1"/>
      <c r="P5681" s="6"/>
      <c r="Q5681" s="6"/>
      <c r="R5681" s="6"/>
      <c r="T5681" s="6"/>
      <c r="U5681" s="6"/>
      <c r="V5681" s="6"/>
      <c r="W5681" s="6"/>
      <c r="X5681" s="6"/>
      <c r="Y5681" s="6"/>
      <c r="Z5681"/>
    </row>
    <row r="5682" spans="1:26">
      <c r="A5682" s="1"/>
      <c r="P5682" s="6"/>
      <c r="Q5682" s="6"/>
      <c r="R5682" s="6"/>
      <c r="T5682" s="6"/>
      <c r="U5682" s="6"/>
      <c r="V5682" s="6"/>
      <c r="W5682" s="6"/>
      <c r="X5682" s="6"/>
      <c r="Y5682" s="6"/>
      <c r="Z5682"/>
    </row>
    <row r="5683" spans="1:26">
      <c r="A5683" s="1"/>
      <c r="P5683" s="6"/>
      <c r="Q5683" s="6"/>
      <c r="R5683" s="6"/>
      <c r="T5683" s="6"/>
      <c r="U5683" s="6"/>
      <c r="V5683" s="6"/>
      <c r="W5683" s="6"/>
      <c r="X5683" s="6"/>
      <c r="Y5683" s="6"/>
      <c r="Z5683"/>
    </row>
    <row r="5684" spans="1:26">
      <c r="A5684" s="1"/>
      <c r="P5684" s="6"/>
      <c r="Q5684" s="6"/>
      <c r="R5684" s="6"/>
      <c r="T5684" s="6"/>
      <c r="U5684" s="6"/>
      <c r="V5684" s="6"/>
      <c r="W5684" s="6"/>
      <c r="X5684" s="6"/>
      <c r="Y5684" s="6"/>
      <c r="Z5684"/>
    </row>
    <row r="5685" spans="1:26">
      <c r="A5685" s="1"/>
      <c r="P5685" s="6"/>
      <c r="Q5685" s="6"/>
      <c r="R5685" s="6"/>
      <c r="T5685" s="6"/>
      <c r="U5685" s="6"/>
      <c r="V5685" s="6"/>
      <c r="W5685" s="6"/>
      <c r="X5685" s="6"/>
      <c r="Y5685" s="6"/>
      <c r="Z5685"/>
    </row>
    <row r="5686" spans="1:26">
      <c r="A5686" s="1"/>
      <c r="P5686" s="6"/>
      <c r="Q5686" s="6"/>
      <c r="R5686" s="6"/>
      <c r="T5686" s="6"/>
      <c r="U5686" s="6"/>
      <c r="V5686" s="6"/>
      <c r="W5686" s="6"/>
      <c r="X5686" s="6"/>
      <c r="Y5686" s="6"/>
      <c r="Z5686"/>
    </row>
    <row r="5687" spans="1:26">
      <c r="A5687" s="1"/>
      <c r="P5687" s="6"/>
      <c r="Q5687" s="6"/>
      <c r="R5687" s="6"/>
      <c r="T5687" s="6"/>
      <c r="U5687" s="6"/>
      <c r="V5687" s="6"/>
      <c r="W5687" s="6"/>
      <c r="X5687" s="6"/>
      <c r="Y5687" s="6"/>
      <c r="Z5687"/>
    </row>
    <row r="5688" spans="1:26">
      <c r="A5688" s="1"/>
      <c r="P5688" s="6"/>
      <c r="Q5688" s="6"/>
      <c r="R5688" s="6"/>
      <c r="T5688" s="6"/>
      <c r="U5688" s="6"/>
      <c r="V5688" s="6"/>
      <c r="W5688" s="6"/>
      <c r="X5688" s="6"/>
      <c r="Y5688" s="6"/>
      <c r="Z5688"/>
    </row>
    <row r="5689" spans="1:26">
      <c r="A5689" s="1"/>
      <c r="P5689" s="6"/>
      <c r="Q5689" s="6"/>
      <c r="R5689" s="6"/>
      <c r="T5689" s="6"/>
      <c r="U5689" s="6"/>
      <c r="V5689" s="6"/>
      <c r="W5689" s="6"/>
      <c r="X5689" s="6"/>
      <c r="Y5689" s="6"/>
      <c r="Z5689"/>
    </row>
    <row r="5690" spans="1:26">
      <c r="A5690" s="1"/>
      <c r="P5690" s="6"/>
      <c r="Q5690" s="6"/>
      <c r="R5690" s="6"/>
      <c r="T5690" s="6"/>
      <c r="U5690" s="6"/>
      <c r="V5690" s="6"/>
      <c r="W5690" s="6"/>
      <c r="X5690" s="6"/>
      <c r="Y5690" s="6"/>
      <c r="Z5690"/>
    </row>
    <row r="5691" spans="1:26">
      <c r="A5691" s="1"/>
      <c r="P5691" s="6"/>
      <c r="Q5691" s="6"/>
      <c r="R5691" s="6"/>
      <c r="T5691" s="6"/>
      <c r="U5691" s="6"/>
      <c r="V5691" s="6"/>
      <c r="W5691" s="6"/>
      <c r="X5691" s="6"/>
      <c r="Y5691" s="6"/>
      <c r="Z5691"/>
    </row>
    <row r="5692" spans="1:26">
      <c r="A5692" s="1"/>
      <c r="P5692" s="6"/>
      <c r="Q5692" s="6"/>
      <c r="R5692" s="6"/>
      <c r="T5692" s="6"/>
      <c r="U5692" s="6"/>
      <c r="V5692" s="6"/>
      <c r="W5692" s="6"/>
      <c r="X5692" s="6"/>
      <c r="Y5692" s="6"/>
      <c r="Z5692"/>
    </row>
    <row r="5693" spans="1:26">
      <c r="A5693" s="1"/>
      <c r="P5693" s="6"/>
      <c r="Q5693" s="6"/>
      <c r="R5693" s="6"/>
      <c r="T5693" s="6"/>
      <c r="U5693" s="6"/>
      <c r="V5693" s="6"/>
      <c r="W5693" s="6"/>
      <c r="X5693" s="6"/>
      <c r="Y5693" s="6"/>
      <c r="Z5693"/>
    </row>
    <row r="5694" spans="1:26">
      <c r="A5694" s="1"/>
      <c r="P5694" s="6"/>
      <c r="Q5694" s="6"/>
      <c r="R5694" s="6"/>
      <c r="T5694" s="6"/>
      <c r="U5694" s="6"/>
      <c r="V5694" s="6"/>
      <c r="W5694" s="6"/>
      <c r="X5694" s="6"/>
      <c r="Y5694" s="6"/>
      <c r="Z5694"/>
    </row>
    <row r="5695" spans="1:26">
      <c r="A5695" s="1"/>
      <c r="P5695" s="6"/>
      <c r="Q5695" s="6"/>
      <c r="R5695" s="6"/>
      <c r="T5695" s="6"/>
      <c r="U5695" s="6"/>
      <c r="V5695" s="6"/>
      <c r="W5695" s="6"/>
      <c r="X5695" s="6"/>
      <c r="Y5695" s="6"/>
      <c r="Z5695"/>
    </row>
    <row r="5696" spans="1:26">
      <c r="A5696" s="1"/>
      <c r="P5696" s="6"/>
      <c r="Q5696" s="6"/>
      <c r="R5696" s="6"/>
      <c r="T5696" s="6"/>
      <c r="U5696" s="6"/>
      <c r="V5696" s="6"/>
      <c r="W5696" s="6"/>
      <c r="X5696" s="6"/>
      <c r="Y5696" s="6"/>
      <c r="Z5696"/>
    </row>
    <row r="5697" spans="1:26">
      <c r="A5697" s="1"/>
      <c r="P5697" s="6"/>
      <c r="Q5697" s="6"/>
      <c r="R5697" s="6"/>
      <c r="T5697" s="6"/>
      <c r="U5697" s="6"/>
      <c r="V5697" s="6"/>
      <c r="W5697" s="6"/>
      <c r="X5697" s="6"/>
      <c r="Y5697" s="6"/>
      <c r="Z5697"/>
    </row>
    <row r="5698" spans="1:26">
      <c r="A5698" s="1"/>
      <c r="P5698" s="6"/>
      <c r="Q5698" s="6"/>
      <c r="R5698" s="6"/>
      <c r="T5698" s="6"/>
      <c r="U5698" s="6"/>
      <c r="V5698" s="6"/>
      <c r="W5698" s="6"/>
      <c r="X5698" s="6"/>
      <c r="Y5698" s="6"/>
      <c r="Z5698"/>
    </row>
    <row r="5699" spans="1:26">
      <c r="A5699" s="1"/>
      <c r="P5699" s="6"/>
      <c r="Q5699" s="6"/>
      <c r="R5699" s="6"/>
      <c r="T5699" s="6"/>
      <c r="U5699" s="6"/>
      <c r="V5699" s="6"/>
      <c r="W5699" s="6"/>
      <c r="X5699" s="6"/>
      <c r="Y5699" s="6"/>
      <c r="Z5699"/>
    </row>
    <row r="5700" spans="1:26">
      <c r="A5700" s="1"/>
      <c r="P5700" s="6"/>
      <c r="Q5700" s="6"/>
      <c r="R5700" s="6"/>
      <c r="T5700" s="6"/>
      <c r="U5700" s="6"/>
      <c r="V5700" s="6"/>
      <c r="W5700" s="6"/>
      <c r="X5700" s="6"/>
      <c r="Y5700" s="6"/>
      <c r="Z5700"/>
    </row>
    <row r="5701" spans="1:26">
      <c r="A5701" s="1"/>
      <c r="P5701" s="6"/>
      <c r="Q5701" s="6"/>
      <c r="R5701" s="6"/>
      <c r="T5701" s="6"/>
      <c r="U5701" s="6"/>
      <c r="V5701" s="6"/>
      <c r="W5701" s="6"/>
      <c r="X5701" s="6"/>
      <c r="Y5701" s="6"/>
      <c r="Z5701"/>
    </row>
    <row r="5702" spans="1:26">
      <c r="A5702" s="1"/>
      <c r="P5702" s="6"/>
      <c r="Q5702" s="6"/>
      <c r="R5702" s="6"/>
      <c r="T5702" s="6"/>
      <c r="U5702" s="6"/>
      <c r="V5702" s="6"/>
      <c r="W5702" s="6"/>
      <c r="X5702" s="6"/>
      <c r="Y5702" s="6"/>
      <c r="Z5702"/>
    </row>
    <row r="5703" spans="1:26">
      <c r="A5703" s="1"/>
      <c r="P5703" s="6"/>
      <c r="Q5703" s="6"/>
      <c r="R5703" s="6"/>
      <c r="T5703" s="6"/>
      <c r="U5703" s="6"/>
      <c r="V5703" s="6"/>
      <c r="W5703" s="6"/>
      <c r="X5703" s="6"/>
      <c r="Y5703" s="6"/>
      <c r="Z5703"/>
    </row>
    <row r="5704" spans="1:26">
      <c r="A5704" s="1"/>
      <c r="P5704" s="6"/>
      <c r="Q5704" s="6"/>
      <c r="R5704" s="6"/>
      <c r="T5704" s="6"/>
      <c r="U5704" s="6"/>
      <c r="V5704" s="6"/>
      <c r="W5704" s="6"/>
      <c r="X5704" s="6"/>
      <c r="Y5704" s="6"/>
      <c r="Z5704"/>
    </row>
    <row r="5705" spans="1:26">
      <c r="A5705" s="1"/>
      <c r="P5705" s="6"/>
      <c r="Q5705" s="6"/>
      <c r="R5705" s="6"/>
      <c r="T5705" s="6"/>
      <c r="U5705" s="6"/>
      <c r="V5705" s="6"/>
      <c r="W5705" s="6"/>
      <c r="X5705" s="6"/>
      <c r="Y5705" s="6"/>
      <c r="Z5705"/>
    </row>
    <row r="5706" spans="1:26">
      <c r="A5706" s="1"/>
      <c r="P5706" s="6"/>
      <c r="Q5706" s="6"/>
      <c r="R5706" s="6"/>
      <c r="T5706" s="6"/>
      <c r="U5706" s="6"/>
      <c r="V5706" s="6"/>
      <c r="W5706" s="6"/>
      <c r="X5706" s="6"/>
      <c r="Y5706" s="6"/>
      <c r="Z5706"/>
    </row>
    <row r="5707" spans="1:26">
      <c r="A5707" s="1"/>
      <c r="P5707" s="6"/>
      <c r="Q5707" s="6"/>
      <c r="R5707" s="6"/>
      <c r="T5707" s="6"/>
      <c r="U5707" s="6"/>
      <c r="V5707" s="6"/>
      <c r="W5707" s="6"/>
      <c r="X5707" s="6"/>
      <c r="Y5707" s="6"/>
      <c r="Z5707"/>
    </row>
    <row r="5708" spans="1:26">
      <c r="A5708" s="1"/>
      <c r="P5708" s="6"/>
      <c r="Q5708" s="6"/>
      <c r="R5708" s="6"/>
      <c r="T5708" s="6"/>
      <c r="U5708" s="6"/>
      <c r="V5708" s="6"/>
      <c r="W5708" s="6"/>
      <c r="X5708" s="6"/>
      <c r="Y5708" s="6"/>
      <c r="Z5708"/>
    </row>
    <row r="5709" spans="1:26">
      <c r="A5709" s="1"/>
      <c r="P5709" s="6"/>
      <c r="Q5709" s="6"/>
      <c r="R5709" s="6"/>
      <c r="T5709" s="6"/>
      <c r="U5709" s="6"/>
      <c r="V5709" s="6"/>
      <c r="W5709" s="6"/>
      <c r="X5709" s="6"/>
      <c r="Y5709" s="6"/>
      <c r="Z5709"/>
    </row>
    <row r="5710" spans="1:26">
      <c r="A5710" s="1"/>
      <c r="P5710" s="6"/>
      <c r="Q5710" s="6"/>
      <c r="R5710" s="6"/>
      <c r="T5710" s="6"/>
      <c r="U5710" s="6"/>
      <c r="V5710" s="6"/>
      <c r="W5710" s="6"/>
      <c r="X5710" s="6"/>
      <c r="Y5710" s="6"/>
      <c r="Z5710"/>
    </row>
    <row r="5711" spans="1:26">
      <c r="A5711" s="1"/>
      <c r="P5711" s="6"/>
      <c r="Q5711" s="6"/>
      <c r="R5711" s="6"/>
      <c r="T5711" s="6"/>
      <c r="U5711" s="6"/>
      <c r="V5711" s="6"/>
      <c r="W5711" s="6"/>
      <c r="X5711" s="6"/>
      <c r="Y5711" s="6"/>
      <c r="Z5711"/>
    </row>
    <row r="5712" spans="1:26">
      <c r="A5712" s="1"/>
      <c r="P5712" s="6"/>
      <c r="Q5712" s="6"/>
      <c r="R5712" s="6"/>
      <c r="T5712" s="6"/>
      <c r="U5712" s="6"/>
      <c r="V5712" s="6"/>
      <c r="W5712" s="6"/>
      <c r="X5712" s="6"/>
      <c r="Y5712" s="6"/>
      <c r="Z5712"/>
    </row>
    <row r="5713" spans="1:26">
      <c r="A5713" s="1"/>
      <c r="P5713" s="6"/>
      <c r="Q5713" s="6"/>
      <c r="R5713" s="6"/>
      <c r="T5713" s="6"/>
      <c r="U5713" s="6"/>
      <c r="V5713" s="6"/>
      <c r="W5713" s="6"/>
      <c r="X5713" s="6"/>
      <c r="Y5713" s="6"/>
      <c r="Z5713"/>
    </row>
    <row r="5714" spans="1:26">
      <c r="A5714" s="1"/>
      <c r="P5714" s="6"/>
      <c r="Q5714" s="6"/>
      <c r="R5714" s="6"/>
      <c r="T5714" s="6"/>
      <c r="U5714" s="6"/>
      <c r="V5714" s="6"/>
      <c r="W5714" s="6"/>
      <c r="X5714" s="6"/>
      <c r="Y5714" s="6"/>
      <c r="Z5714"/>
    </row>
    <row r="5715" spans="1:26">
      <c r="A5715" s="1"/>
      <c r="P5715" s="6"/>
      <c r="Q5715" s="6"/>
      <c r="R5715" s="6"/>
      <c r="T5715" s="6"/>
      <c r="U5715" s="6"/>
      <c r="V5715" s="6"/>
      <c r="W5715" s="6"/>
      <c r="X5715" s="6"/>
      <c r="Y5715" s="6"/>
      <c r="Z5715"/>
    </row>
    <row r="5716" spans="1:26">
      <c r="A5716" s="1"/>
      <c r="P5716" s="6"/>
      <c r="Q5716" s="6"/>
      <c r="R5716" s="6"/>
      <c r="T5716" s="6"/>
      <c r="U5716" s="6"/>
      <c r="V5716" s="6"/>
      <c r="W5716" s="6"/>
      <c r="X5716" s="6"/>
      <c r="Y5716" s="6"/>
      <c r="Z5716"/>
    </row>
    <row r="5717" spans="1:26">
      <c r="A5717" s="1"/>
      <c r="P5717" s="6"/>
      <c r="Q5717" s="6"/>
      <c r="R5717" s="6"/>
      <c r="T5717" s="6"/>
      <c r="U5717" s="6"/>
      <c r="V5717" s="6"/>
      <c r="W5717" s="6"/>
      <c r="X5717" s="6"/>
      <c r="Y5717" s="6"/>
      <c r="Z5717"/>
    </row>
    <row r="5718" spans="1:26">
      <c r="A5718" s="1"/>
      <c r="P5718" s="6"/>
      <c r="Q5718" s="6"/>
      <c r="R5718" s="6"/>
      <c r="T5718" s="6"/>
      <c r="U5718" s="6"/>
      <c r="V5718" s="6"/>
      <c r="W5718" s="6"/>
      <c r="X5718" s="6"/>
      <c r="Y5718" s="6"/>
      <c r="Z5718"/>
    </row>
    <row r="5719" spans="1:26">
      <c r="A5719" s="1"/>
      <c r="P5719" s="6"/>
      <c r="Q5719" s="6"/>
      <c r="R5719" s="6"/>
      <c r="T5719" s="6"/>
      <c r="U5719" s="6"/>
      <c r="V5719" s="6"/>
      <c r="W5719" s="6"/>
      <c r="X5719" s="6"/>
      <c r="Y5719" s="6"/>
      <c r="Z5719"/>
    </row>
    <row r="5720" spans="1:26">
      <c r="A5720" s="1"/>
      <c r="P5720" s="6"/>
      <c r="Q5720" s="6"/>
      <c r="R5720" s="6"/>
      <c r="T5720" s="6"/>
      <c r="U5720" s="6"/>
      <c r="V5720" s="6"/>
      <c r="W5720" s="6"/>
      <c r="X5720" s="6"/>
      <c r="Y5720" s="6"/>
      <c r="Z5720"/>
    </row>
    <row r="5721" spans="1:26">
      <c r="A5721" s="1"/>
      <c r="P5721" s="6"/>
      <c r="Q5721" s="6"/>
      <c r="R5721" s="6"/>
      <c r="T5721" s="6"/>
      <c r="U5721" s="6"/>
      <c r="V5721" s="6"/>
      <c r="W5721" s="6"/>
      <c r="X5721" s="6"/>
      <c r="Y5721" s="6"/>
      <c r="Z5721"/>
    </row>
    <row r="5722" spans="1:26">
      <c r="A5722" s="1"/>
      <c r="P5722" s="6"/>
      <c r="Q5722" s="6"/>
      <c r="R5722" s="6"/>
      <c r="T5722" s="6"/>
      <c r="U5722" s="6"/>
      <c r="V5722" s="6"/>
      <c r="W5722" s="6"/>
      <c r="X5722" s="6"/>
      <c r="Y5722" s="6"/>
      <c r="Z5722"/>
    </row>
    <row r="5723" spans="1:26">
      <c r="A5723" s="1"/>
      <c r="P5723" s="6"/>
      <c r="Q5723" s="6"/>
      <c r="R5723" s="6"/>
      <c r="T5723" s="6"/>
      <c r="U5723" s="6"/>
      <c r="V5723" s="6"/>
      <c r="W5723" s="6"/>
      <c r="X5723" s="6"/>
      <c r="Y5723" s="6"/>
      <c r="Z5723"/>
    </row>
    <row r="5724" spans="1:26">
      <c r="A5724" s="1"/>
      <c r="P5724" s="6"/>
      <c r="Q5724" s="6"/>
      <c r="R5724" s="6"/>
      <c r="T5724" s="6"/>
      <c r="U5724" s="6"/>
      <c r="V5724" s="6"/>
      <c r="W5724" s="6"/>
      <c r="X5724" s="6"/>
      <c r="Y5724" s="6"/>
      <c r="Z5724"/>
    </row>
    <row r="5725" spans="1:26">
      <c r="A5725" s="1"/>
      <c r="P5725" s="6"/>
      <c r="Q5725" s="6"/>
      <c r="R5725" s="6"/>
      <c r="T5725" s="6"/>
      <c r="U5725" s="6"/>
      <c r="V5725" s="6"/>
      <c r="W5725" s="6"/>
      <c r="X5725" s="6"/>
      <c r="Y5725" s="6"/>
      <c r="Z5725"/>
    </row>
    <row r="5726" spans="1:26">
      <c r="A5726" s="1"/>
      <c r="P5726" s="6"/>
      <c r="Q5726" s="6"/>
      <c r="R5726" s="6"/>
      <c r="T5726" s="6"/>
      <c r="U5726" s="6"/>
      <c r="V5726" s="6"/>
      <c r="W5726" s="6"/>
      <c r="X5726" s="6"/>
      <c r="Y5726" s="6"/>
      <c r="Z5726"/>
    </row>
    <row r="5727" spans="1:26">
      <c r="A5727" s="1"/>
      <c r="P5727" s="6"/>
      <c r="Q5727" s="6"/>
      <c r="R5727" s="6"/>
      <c r="T5727" s="6"/>
      <c r="U5727" s="6"/>
      <c r="V5727" s="6"/>
      <c r="W5727" s="6"/>
      <c r="X5727" s="6"/>
      <c r="Y5727" s="6"/>
      <c r="Z5727"/>
    </row>
    <row r="5728" spans="1:26">
      <c r="A5728" s="1"/>
      <c r="P5728" s="6"/>
      <c r="Q5728" s="6"/>
      <c r="R5728" s="6"/>
      <c r="T5728" s="6"/>
      <c r="U5728" s="6"/>
      <c r="V5728" s="6"/>
      <c r="W5728" s="6"/>
      <c r="X5728" s="6"/>
      <c r="Y5728" s="6"/>
      <c r="Z5728"/>
    </row>
    <row r="5729" spans="1:26">
      <c r="A5729" s="1"/>
      <c r="P5729" s="6"/>
      <c r="Q5729" s="6"/>
      <c r="R5729" s="6"/>
      <c r="T5729" s="6"/>
      <c r="U5729" s="6"/>
      <c r="V5729" s="6"/>
      <c r="W5729" s="6"/>
      <c r="X5729" s="6"/>
      <c r="Y5729" s="6"/>
      <c r="Z5729"/>
    </row>
    <row r="5730" spans="1:26">
      <c r="A5730" s="1"/>
      <c r="P5730" s="6"/>
      <c r="Q5730" s="6"/>
      <c r="R5730" s="6"/>
      <c r="T5730" s="6"/>
      <c r="U5730" s="6"/>
      <c r="V5730" s="6"/>
      <c r="W5730" s="6"/>
      <c r="X5730" s="6"/>
      <c r="Y5730" s="6"/>
      <c r="Z5730"/>
    </row>
    <row r="5731" spans="1:26">
      <c r="A5731" s="1"/>
      <c r="P5731" s="6"/>
      <c r="Q5731" s="6"/>
      <c r="R5731" s="6"/>
      <c r="T5731" s="6"/>
      <c r="U5731" s="6"/>
      <c r="V5731" s="6"/>
      <c r="W5731" s="6"/>
      <c r="X5731" s="6"/>
      <c r="Y5731" s="6"/>
      <c r="Z5731"/>
    </row>
    <row r="5732" spans="1:26">
      <c r="A5732" s="1"/>
      <c r="P5732" s="6"/>
      <c r="Q5732" s="6"/>
      <c r="R5732" s="6"/>
      <c r="T5732" s="6"/>
      <c r="U5732" s="6"/>
      <c r="V5732" s="6"/>
      <c r="W5732" s="6"/>
      <c r="X5732" s="6"/>
      <c r="Y5732" s="6"/>
      <c r="Z5732"/>
    </row>
    <row r="5733" spans="1:26">
      <c r="A5733" s="1"/>
      <c r="P5733" s="6"/>
      <c r="Q5733" s="6"/>
      <c r="R5733" s="6"/>
      <c r="T5733" s="6"/>
      <c r="U5733" s="6"/>
      <c r="V5733" s="6"/>
      <c r="W5733" s="6"/>
      <c r="X5733" s="6"/>
      <c r="Y5733" s="6"/>
      <c r="Z5733"/>
    </row>
    <row r="5734" spans="1:26">
      <c r="A5734" s="1"/>
      <c r="P5734" s="6"/>
      <c r="Q5734" s="6"/>
      <c r="R5734" s="6"/>
      <c r="T5734" s="6"/>
      <c r="U5734" s="6"/>
      <c r="V5734" s="6"/>
      <c r="W5734" s="6"/>
      <c r="X5734" s="6"/>
      <c r="Y5734" s="6"/>
      <c r="Z5734"/>
    </row>
    <row r="5735" spans="1:26">
      <c r="A5735" s="1"/>
      <c r="P5735" s="6"/>
      <c r="Q5735" s="6"/>
      <c r="R5735" s="6"/>
      <c r="T5735" s="6"/>
      <c r="U5735" s="6"/>
      <c r="V5735" s="6"/>
      <c r="W5735" s="6"/>
      <c r="X5735" s="6"/>
      <c r="Y5735" s="6"/>
      <c r="Z5735"/>
    </row>
    <row r="5736" spans="1:26">
      <c r="A5736" s="1"/>
      <c r="P5736" s="6"/>
      <c r="Q5736" s="6"/>
      <c r="R5736" s="6"/>
      <c r="T5736" s="6"/>
      <c r="U5736" s="6"/>
      <c r="V5736" s="6"/>
      <c r="W5736" s="6"/>
      <c r="X5736" s="6"/>
      <c r="Y5736" s="6"/>
      <c r="Z5736"/>
    </row>
    <row r="5737" spans="1:26">
      <c r="A5737" s="1"/>
      <c r="P5737" s="6"/>
      <c r="Q5737" s="6"/>
      <c r="R5737" s="6"/>
      <c r="T5737" s="6"/>
      <c r="U5737" s="6"/>
      <c r="V5737" s="6"/>
      <c r="W5737" s="6"/>
      <c r="X5737" s="6"/>
      <c r="Y5737" s="6"/>
      <c r="Z5737"/>
    </row>
    <row r="5738" spans="1:26">
      <c r="A5738" s="1"/>
      <c r="P5738" s="6"/>
      <c r="Q5738" s="6"/>
      <c r="R5738" s="6"/>
      <c r="T5738" s="6"/>
      <c r="U5738" s="6"/>
      <c r="V5738" s="6"/>
      <c r="W5738" s="6"/>
      <c r="X5738" s="6"/>
      <c r="Y5738" s="6"/>
      <c r="Z5738"/>
    </row>
    <row r="5739" spans="1:26">
      <c r="A5739" s="1"/>
      <c r="P5739" s="6"/>
      <c r="Q5739" s="6"/>
      <c r="R5739" s="6"/>
      <c r="T5739" s="6"/>
      <c r="U5739" s="6"/>
      <c r="V5739" s="6"/>
      <c r="W5739" s="6"/>
      <c r="X5739" s="6"/>
      <c r="Y5739" s="6"/>
      <c r="Z5739"/>
    </row>
    <row r="5740" spans="1:26">
      <c r="A5740" s="1"/>
      <c r="P5740" s="6"/>
      <c r="Q5740" s="6"/>
      <c r="R5740" s="6"/>
      <c r="T5740" s="6"/>
      <c r="U5740" s="6"/>
      <c r="V5740" s="6"/>
      <c r="W5740" s="6"/>
      <c r="X5740" s="6"/>
      <c r="Y5740" s="6"/>
      <c r="Z5740"/>
    </row>
    <row r="5741" spans="1:26">
      <c r="A5741" s="1"/>
      <c r="P5741" s="6"/>
      <c r="Q5741" s="6"/>
      <c r="R5741" s="6"/>
      <c r="T5741" s="6"/>
      <c r="U5741" s="6"/>
      <c r="V5741" s="6"/>
      <c r="W5741" s="6"/>
      <c r="X5741" s="6"/>
      <c r="Y5741" s="6"/>
      <c r="Z5741"/>
    </row>
    <row r="5742" spans="1:26">
      <c r="A5742" s="1"/>
      <c r="P5742" s="6"/>
      <c r="Q5742" s="6"/>
      <c r="R5742" s="6"/>
      <c r="T5742" s="6"/>
      <c r="U5742" s="6"/>
      <c r="V5742" s="6"/>
      <c r="W5742" s="6"/>
      <c r="X5742" s="6"/>
      <c r="Y5742" s="6"/>
      <c r="Z5742"/>
    </row>
    <row r="5743" spans="1:26">
      <c r="A5743" s="1"/>
      <c r="P5743" s="6"/>
      <c r="Q5743" s="6"/>
      <c r="R5743" s="6"/>
      <c r="T5743" s="6"/>
      <c r="U5743" s="6"/>
      <c r="V5743" s="6"/>
      <c r="W5743" s="6"/>
      <c r="X5743" s="6"/>
      <c r="Y5743" s="6"/>
      <c r="Z5743"/>
    </row>
    <row r="5744" spans="1:26">
      <c r="A5744" s="1"/>
      <c r="P5744" s="6"/>
      <c r="Q5744" s="6"/>
      <c r="R5744" s="6"/>
      <c r="T5744" s="6"/>
      <c r="U5744" s="6"/>
      <c r="V5744" s="6"/>
      <c r="W5744" s="6"/>
      <c r="X5744" s="6"/>
      <c r="Y5744" s="6"/>
      <c r="Z5744"/>
    </row>
    <row r="5745" spans="1:26">
      <c r="A5745" s="1"/>
      <c r="P5745" s="6"/>
      <c r="Q5745" s="6"/>
      <c r="R5745" s="6"/>
      <c r="T5745" s="6"/>
      <c r="U5745" s="6"/>
      <c r="V5745" s="6"/>
      <c r="W5745" s="6"/>
      <c r="X5745" s="6"/>
      <c r="Y5745" s="6"/>
      <c r="Z5745"/>
    </row>
    <row r="5746" spans="1:26">
      <c r="A5746" s="1"/>
      <c r="P5746" s="6"/>
      <c r="Q5746" s="6"/>
      <c r="R5746" s="6"/>
      <c r="T5746" s="6"/>
      <c r="U5746" s="6"/>
      <c r="V5746" s="6"/>
      <c r="W5746" s="6"/>
      <c r="X5746" s="6"/>
      <c r="Y5746" s="6"/>
      <c r="Z5746"/>
    </row>
    <row r="5747" spans="1:26">
      <c r="A5747" s="1"/>
      <c r="P5747" s="6"/>
      <c r="Q5747" s="6"/>
      <c r="R5747" s="6"/>
      <c r="T5747" s="6"/>
      <c r="U5747" s="6"/>
      <c r="V5747" s="6"/>
      <c r="W5747" s="6"/>
      <c r="X5747" s="6"/>
      <c r="Y5747" s="6"/>
      <c r="Z5747"/>
    </row>
    <row r="5748" spans="1:26">
      <c r="A5748" s="1"/>
      <c r="P5748" s="6"/>
      <c r="Q5748" s="6"/>
      <c r="R5748" s="6"/>
      <c r="T5748" s="6"/>
      <c r="U5748" s="6"/>
      <c r="V5748" s="6"/>
      <c r="W5748" s="6"/>
      <c r="X5748" s="6"/>
      <c r="Y5748" s="6"/>
      <c r="Z5748"/>
    </row>
    <row r="5749" spans="1:26">
      <c r="A5749" s="1"/>
      <c r="P5749" s="6"/>
      <c r="Q5749" s="6"/>
      <c r="R5749" s="6"/>
      <c r="T5749" s="6"/>
      <c r="U5749" s="6"/>
      <c r="V5749" s="6"/>
      <c r="W5749" s="6"/>
      <c r="X5749" s="6"/>
      <c r="Y5749" s="6"/>
      <c r="Z5749"/>
    </row>
    <row r="5750" spans="1:26">
      <c r="A5750" s="1"/>
      <c r="P5750" s="6"/>
      <c r="Q5750" s="6"/>
      <c r="R5750" s="6"/>
      <c r="T5750" s="6"/>
      <c r="U5750" s="6"/>
      <c r="V5750" s="6"/>
      <c r="W5750" s="6"/>
      <c r="X5750" s="6"/>
      <c r="Y5750" s="6"/>
      <c r="Z5750"/>
    </row>
    <row r="5751" spans="1:26">
      <c r="A5751" s="1"/>
      <c r="P5751" s="6"/>
      <c r="Q5751" s="6"/>
      <c r="R5751" s="6"/>
      <c r="T5751" s="6"/>
      <c r="U5751" s="6"/>
      <c r="V5751" s="6"/>
      <c r="W5751" s="6"/>
      <c r="X5751" s="6"/>
      <c r="Y5751" s="6"/>
      <c r="Z5751"/>
    </row>
    <row r="5752" spans="1:26">
      <c r="A5752" s="1"/>
      <c r="P5752" s="6"/>
      <c r="Q5752" s="6"/>
      <c r="R5752" s="6"/>
      <c r="T5752" s="6"/>
      <c r="U5752" s="6"/>
      <c r="V5752" s="6"/>
      <c r="W5752" s="6"/>
      <c r="X5752" s="6"/>
      <c r="Y5752" s="6"/>
      <c r="Z5752"/>
    </row>
    <row r="5753" spans="1:26">
      <c r="A5753" s="1"/>
      <c r="P5753" s="6"/>
      <c r="Q5753" s="6"/>
      <c r="R5753" s="6"/>
      <c r="T5753" s="6"/>
      <c r="U5753" s="6"/>
      <c r="V5753" s="6"/>
      <c r="W5753" s="6"/>
      <c r="X5753" s="6"/>
      <c r="Y5753" s="6"/>
      <c r="Z5753"/>
    </row>
    <row r="5754" spans="1:26">
      <c r="A5754" s="1"/>
      <c r="P5754" s="6"/>
      <c r="Q5754" s="6"/>
      <c r="R5754" s="6"/>
      <c r="T5754" s="6"/>
      <c r="U5754" s="6"/>
      <c r="V5754" s="6"/>
      <c r="W5754" s="6"/>
      <c r="X5754" s="6"/>
      <c r="Y5754" s="6"/>
      <c r="Z5754"/>
    </row>
    <row r="5755" spans="1:26">
      <c r="A5755" s="1"/>
      <c r="P5755" s="6"/>
      <c r="Q5755" s="6"/>
      <c r="R5755" s="6"/>
      <c r="T5755" s="6"/>
      <c r="U5755" s="6"/>
      <c r="V5755" s="6"/>
      <c r="W5755" s="6"/>
      <c r="X5755" s="6"/>
      <c r="Y5755" s="6"/>
      <c r="Z5755"/>
    </row>
    <row r="5756" spans="1:26">
      <c r="A5756" s="1"/>
      <c r="P5756" s="6"/>
      <c r="Q5756" s="6"/>
      <c r="R5756" s="6"/>
      <c r="T5756" s="6"/>
      <c r="U5756" s="6"/>
      <c r="V5756" s="6"/>
      <c r="W5756" s="6"/>
      <c r="X5756" s="6"/>
      <c r="Y5756" s="6"/>
      <c r="Z5756"/>
    </row>
    <row r="5757" spans="1:26">
      <c r="A5757" s="1"/>
      <c r="P5757" s="6"/>
      <c r="Q5757" s="6"/>
      <c r="R5757" s="6"/>
      <c r="T5757" s="6"/>
      <c r="U5757" s="6"/>
      <c r="V5757" s="6"/>
      <c r="W5757" s="6"/>
      <c r="X5757" s="6"/>
      <c r="Y5757" s="6"/>
      <c r="Z5757"/>
    </row>
    <row r="5758" spans="1:26">
      <c r="A5758" s="1"/>
      <c r="P5758" s="6"/>
      <c r="Q5758" s="6"/>
      <c r="R5758" s="6"/>
      <c r="T5758" s="6"/>
      <c r="U5758" s="6"/>
      <c r="V5758" s="6"/>
      <c r="W5758" s="6"/>
      <c r="X5758" s="6"/>
      <c r="Y5758" s="6"/>
      <c r="Z5758"/>
    </row>
    <row r="5759" spans="1:26">
      <c r="A5759" s="1"/>
      <c r="P5759" s="6"/>
      <c r="Q5759" s="6"/>
      <c r="R5759" s="6"/>
      <c r="T5759" s="6"/>
      <c r="U5759" s="6"/>
      <c r="V5759" s="6"/>
      <c r="W5759" s="6"/>
      <c r="X5759" s="6"/>
      <c r="Y5759" s="6"/>
      <c r="Z5759"/>
    </row>
    <row r="5760" spans="1:26">
      <c r="A5760" s="1"/>
      <c r="P5760" s="6"/>
      <c r="Q5760" s="6"/>
      <c r="R5760" s="6"/>
      <c r="T5760" s="6"/>
      <c r="U5760" s="6"/>
      <c r="V5760" s="6"/>
      <c r="W5760" s="6"/>
      <c r="X5760" s="6"/>
      <c r="Y5760" s="6"/>
      <c r="Z5760"/>
    </row>
    <row r="5761" spans="1:26">
      <c r="A5761" s="1"/>
      <c r="P5761" s="6"/>
      <c r="Q5761" s="6"/>
      <c r="R5761" s="6"/>
      <c r="T5761" s="6"/>
      <c r="U5761" s="6"/>
      <c r="V5761" s="6"/>
      <c r="W5761" s="6"/>
      <c r="X5761" s="6"/>
      <c r="Y5761" s="6"/>
      <c r="Z5761"/>
    </row>
    <row r="5762" spans="1:26">
      <c r="A5762" s="1"/>
      <c r="P5762" s="6"/>
      <c r="Q5762" s="6"/>
      <c r="R5762" s="6"/>
      <c r="T5762" s="6"/>
      <c r="U5762" s="6"/>
      <c r="V5762" s="6"/>
      <c r="W5762" s="6"/>
      <c r="X5762" s="6"/>
      <c r="Y5762" s="6"/>
      <c r="Z5762"/>
    </row>
    <row r="5763" spans="1:26">
      <c r="A5763" s="1"/>
      <c r="P5763" s="6"/>
      <c r="Q5763" s="6"/>
      <c r="R5763" s="6"/>
      <c r="T5763" s="6"/>
      <c r="U5763" s="6"/>
      <c r="V5763" s="6"/>
      <c r="W5763" s="6"/>
      <c r="X5763" s="6"/>
      <c r="Y5763" s="6"/>
      <c r="Z5763"/>
    </row>
    <row r="5764" spans="1:26">
      <c r="A5764" s="1"/>
      <c r="P5764" s="6"/>
      <c r="Q5764" s="6"/>
      <c r="R5764" s="6"/>
      <c r="T5764" s="6"/>
      <c r="U5764" s="6"/>
      <c r="V5764" s="6"/>
      <c r="W5764" s="6"/>
      <c r="X5764" s="6"/>
      <c r="Y5764" s="6"/>
      <c r="Z5764"/>
    </row>
    <row r="5765" spans="1:26">
      <c r="A5765" s="1"/>
      <c r="P5765" s="6"/>
      <c r="Q5765" s="6"/>
      <c r="R5765" s="6"/>
      <c r="T5765" s="6"/>
      <c r="U5765" s="6"/>
      <c r="V5765" s="6"/>
      <c r="W5765" s="6"/>
      <c r="X5765" s="6"/>
      <c r="Y5765" s="6"/>
      <c r="Z5765"/>
    </row>
    <row r="5766" spans="1:26">
      <c r="A5766" s="1"/>
      <c r="P5766" s="6"/>
      <c r="Q5766" s="6"/>
      <c r="R5766" s="6"/>
      <c r="T5766" s="6"/>
      <c r="U5766" s="6"/>
      <c r="V5766" s="6"/>
      <c r="W5766" s="6"/>
      <c r="X5766" s="6"/>
      <c r="Y5766" s="6"/>
      <c r="Z5766"/>
    </row>
    <row r="5767" spans="1:26">
      <c r="A5767" s="1"/>
      <c r="P5767" s="6"/>
      <c r="Q5767" s="6"/>
      <c r="R5767" s="6"/>
      <c r="T5767" s="6"/>
      <c r="U5767" s="6"/>
      <c r="V5767" s="6"/>
      <c r="W5767" s="6"/>
      <c r="X5767" s="6"/>
      <c r="Y5767" s="6"/>
      <c r="Z5767"/>
    </row>
    <row r="5768" spans="1:26">
      <c r="A5768" s="1"/>
      <c r="P5768" s="6"/>
      <c r="Q5768" s="6"/>
      <c r="R5768" s="6"/>
      <c r="T5768" s="6"/>
      <c r="U5768" s="6"/>
      <c r="V5768" s="6"/>
      <c r="W5768" s="6"/>
      <c r="X5768" s="6"/>
      <c r="Y5768" s="6"/>
      <c r="Z5768"/>
    </row>
    <row r="5769" spans="1:26">
      <c r="A5769" s="1"/>
      <c r="P5769" s="6"/>
      <c r="Q5769" s="6"/>
      <c r="R5769" s="6"/>
      <c r="T5769" s="6"/>
      <c r="U5769" s="6"/>
      <c r="V5769" s="6"/>
      <c r="W5769" s="6"/>
      <c r="X5769" s="6"/>
      <c r="Y5769" s="6"/>
      <c r="Z5769"/>
    </row>
    <row r="5770" spans="1:26">
      <c r="A5770" s="1"/>
      <c r="P5770" s="6"/>
      <c r="Q5770" s="6"/>
      <c r="R5770" s="6"/>
      <c r="T5770" s="6"/>
      <c r="U5770" s="6"/>
      <c r="V5770" s="6"/>
      <c r="W5770" s="6"/>
      <c r="X5770" s="6"/>
      <c r="Y5770" s="6"/>
      <c r="Z5770"/>
    </row>
    <row r="5771" spans="1:26">
      <c r="A5771" s="1"/>
      <c r="P5771" s="6"/>
      <c r="Q5771" s="6"/>
      <c r="R5771" s="6"/>
      <c r="T5771" s="6"/>
      <c r="U5771" s="6"/>
      <c r="V5771" s="6"/>
      <c r="W5771" s="6"/>
      <c r="X5771" s="6"/>
      <c r="Y5771" s="6"/>
      <c r="Z5771"/>
    </row>
    <row r="5772" spans="1:26">
      <c r="A5772" s="1"/>
      <c r="P5772" s="6"/>
      <c r="Q5772" s="6"/>
      <c r="R5772" s="6"/>
      <c r="T5772" s="6"/>
      <c r="U5772" s="6"/>
      <c r="V5772" s="6"/>
      <c r="W5772" s="6"/>
      <c r="X5772" s="6"/>
      <c r="Y5772" s="6"/>
      <c r="Z5772"/>
    </row>
    <row r="5773" spans="1:26">
      <c r="A5773" s="1"/>
      <c r="P5773" s="6"/>
      <c r="Q5773" s="6"/>
      <c r="R5773" s="6"/>
      <c r="T5773" s="6"/>
      <c r="U5773" s="6"/>
      <c r="V5773" s="6"/>
      <c r="W5773" s="6"/>
      <c r="X5773" s="6"/>
      <c r="Y5773" s="6"/>
      <c r="Z5773"/>
    </row>
    <row r="5774" spans="1:26">
      <c r="A5774" s="1"/>
      <c r="P5774" s="6"/>
      <c r="Q5774" s="6"/>
      <c r="R5774" s="6"/>
      <c r="T5774" s="6"/>
      <c r="U5774" s="6"/>
      <c r="V5774" s="6"/>
      <c r="W5774" s="6"/>
      <c r="X5774" s="6"/>
      <c r="Y5774" s="6"/>
      <c r="Z5774"/>
    </row>
    <row r="5775" spans="1:26">
      <c r="A5775" s="1"/>
      <c r="P5775" s="6"/>
      <c r="Q5775" s="6"/>
      <c r="R5775" s="6"/>
      <c r="T5775" s="6"/>
      <c r="U5775" s="6"/>
      <c r="V5775" s="6"/>
      <c r="W5775" s="6"/>
      <c r="X5775" s="6"/>
      <c r="Y5775" s="6"/>
      <c r="Z5775"/>
    </row>
    <row r="5776" spans="1:26">
      <c r="A5776" s="1"/>
      <c r="P5776" s="6"/>
      <c r="Q5776" s="6"/>
      <c r="R5776" s="6"/>
      <c r="T5776" s="6"/>
      <c r="U5776" s="6"/>
      <c r="V5776" s="6"/>
      <c r="W5776" s="6"/>
      <c r="X5776" s="6"/>
      <c r="Y5776" s="6"/>
      <c r="Z5776"/>
    </row>
    <row r="5777" spans="1:26">
      <c r="A5777" s="1"/>
      <c r="P5777" s="6"/>
      <c r="Q5777" s="6"/>
      <c r="R5777" s="6"/>
      <c r="T5777" s="6"/>
      <c r="U5777" s="6"/>
      <c r="V5777" s="6"/>
      <c r="W5777" s="6"/>
      <c r="X5777" s="6"/>
      <c r="Y5777" s="6"/>
      <c r="Z5777"/>
    </row>
    <row r="5778" spans="1:26">
      <c r="A5778" s="1"/>
      <c r="P5778" s="6"/>
      <c r="Q5778" s="6"/>
      <c r="R5778" s="6"/>
      <c r="T5778" s="6"/>
      <c r="U5778" s="6"/>
      <c r="V5778" s="6"/>
      <c r="W5778" s="6"/>
      <c r="X5778" s="6"/>
      <c r="Y5778" s="6"/>
      <c r="Z5778"/>
    </row>
    <row r="5779" spans="1:26">
      <c r="A5779" s="1"/>
      <c r="P5779" s="6"/>
      <c r="Q5779" s="6"/>
      <c r="R5779" s="6"/>
      <c r="T5779" s="6"/>
      <c r="U5779" s="6"/>
      <c r="V5779" s="6"/>
      <c r="W5779" s="6"/>
      <c r="X5779" s="6"/>
      <c r="Y5779" s="6"/>
      <c r="Z5779"/>
    </row>
    <row r="5780" spans="1:26">
      <c r="A5780" s="1"/>
      <c r="P5780" s="6"/>
      <c r="Q5780" s="6"/>
      <c r="R5780" s="6"/>
      <c r="T5780" s="6"/>
      <c r="U5780" s="6"/>
      <c r="V5780" s="6"/>
      <c r="W5780" s="6"/>
      <c r="X5780" s="6"/>
      <c r="Y5780" s="6"/>
      <c r="Z5780"/>
    </row>
    <row r="5781" spans="1:26">
      <c r="A5781" s="1"/>
      <c r="P5781" s="6"/>
      <c r="Q5781" s="6"/>
      <c r="R5781" s="6"/>
      <c r="T5781" s="6"/>
      <c r="U5781" s="6"/>
      <c r="V5781" s="6"/>
      <c r="W5781" s="6"/>
      <c r="X5781" s="6"/>
      <c r="Y5781" s="6"/>
      <c r="Z5781"/>
    </row>
    <row r="5782" spans="1:26">
      <c r="A5782" s="1"/>
      <c r="P5782" s="6"/>
      <c r="Q5782" s="6"/>
      <c r="R5782" s="6"/>
      <c r="T5782" s="6"/>
      <c r="U5782" s="6"/>
      <c r="V5782" s="6"/>
      <c r="W5782" s="6"/>
      <c r="X5782" s="6"/>
      <c r="Y5782" s="6"/>
      <c r="Z5782"/>
    </row>
    <row r="5783" spans="1:26">
      <c r="A5783" s="1"/>
      <c r="P5783" s="6"/>
      <c r="Q5783" s="6"/>
      <c r="R5783" s="6"/>
      <c r="T5783" s="6"/>
      <c r="U5783" s="6"/>
      <c r="V5783" s="6"/>
      <c r="W5783" s="6"/>
      <c r="X5783" s="6"/>
      <c r="Y5783" s="6"/>
      <c r="Z5783"/>
    </row>
    <row r="5784" spans="1:26">
      <c r="A5784" s="1"/>
      <c r="P5784" s="6"/>
      <c r="Q5784" s="6"/>
      <c r="R5784" s="6"/>
      <c r="T5784" s="6"/>
      <c r="U5784" s="6"/>
      <c r="V5784" s="6"/>
      <c r="W5784" s="6"/>
      <c r="X5784" s="6"/>
      <c r="Y5784" s="6"/>
      <c r="Z5784"/>
    </row>
    <row r="5785" spans="1:26">
      <c r="A5785" s="1"/>
      <c r="P5785" s="6"/>
      <c r="Q5785" s="6"/>
      <c r="R5785" s="6"/>
      <c r="T5785" s="6"/>
      <c r="U5785" s="6"/>
      <c r="V5785" s="6"/>
      <c r="W5785" s="6"/>
      <c r="X5785" s="6"/>
      <c r="Y5785" s="6"/>
      <c r="Z5785"/>
    </row>
    <row r="5786" spans="1:26">
      <c r="A5786" s="1"/>
      <c r="P5786" s="6"/>
      <c r="Q5786" s="6"/>
      <c r="R5786" s="6"/>
      <c r="T5786" s="6"/>
      <c r="U5786" s="6"/>
      <c r="V5786" s="6"/>
      <c r="W5786" s="6"/>
      <c r="X5786" s="6"/>
      <c r="Y5786" s="6"/>
      <c r="Z5786"/>
    </row>
    <row r="5787" spans="1:26">
      <c r="A5787" s="1"/>
      <c r="P5787" s="6"/>
      <c r="Q5787" s="6"/>
      <c r="R5787" s="6"/>
      <c r="T5787" s="6"/>
      <c r="U5787" s="6"/>
      <c r="V5787" s="6"/>
      <c r="W5787" s="6"/>
      <c r="X5787" s="6"/>
      <c r="Y5787" s="6"/>
      <c r="Z5787"/>
    </row>
    <row r="5788" spans="1:26">
      <c r="A5788" s="1"/>
      <c r="P5788" s="6"/>
      <c r="Q5788" s="6"/>
      <c r="R5788" s="6"/>
      <c r="T5788" s="6"/>
      <c r="U5788" s="6"/>
      <c r="V5788" s="6"/>
      <c r="W5788" s="6"/>
      <c r="X5788" s="6"/>
      <c r="Y5788" s="6"/>
      <c r="Z5788"/>
    </row>
    <row r="5789" spans="1:26">
      <c r="A5789" s="1"/>
      <c r="P5789" s="6"/>
      <c r="Q5789" s="6"/>
      <c r="R5789" s="6"/>
      <c r="T5789" s="6"/>
      <c r="U5789" s="6"/>
      <c r="V5789" s="6"/>
      <c r="W5789" s="6"/>
      <c r="X5789" s="6"/>
      <c r="Y5789" s="6"/>
      <c r="Z5789"/>
    </row>
    <row r="5790" spans="1:26">
      <c r="A5790" s="1"/>
      <c r="P5790" s="6"/>
      <c r="Q5790" s="6"/>
      <c r="R5790" s="6"/>
      <c r="T5790" s="6"/>
      <c r="U5790" s="6"/>
      <c r="V5790" s="6"/>
      <c r="W5790" s="6"/>
      <c r="X5790" s="6"/>
      <c r="Y5790" s="6"/>
      <c r="Z5790"/>
    </row>
    <row r="5791" spans="1:26">
      <c r="A5791" s="1"/>
      <c r="P5791" s="6"/>
      <c r="Q5791" s="6"/>
      <c r="R5791" s="6"/>
      <c r="T5791" s="6"/>
      <c r="U5791" s="6"/>
      <c r="V5791" s="6"/>
      <c r="W5791" s="6"/>
      <c r="X5791" s="6"/>
      <c r="Y5791" s="6"/>
      <c r="Z5791"/>
    </row>
    <row r="5792" spans="1:26">
      <c r="A5792" s="1"/>
      <c r="P5792" s="6"/>
      <c r="Q5792" s="6"/>
      <c r="R5792" s="6"/>
      <c r="T5792" s="6"/>
      <c r="U5792" s="6"/>
      <c r="V5792" s="6"/>
      <c r="W5792" s="6"/>
      <c r="X5792" s="6"/>
      <c r="Y5792" s="6"/>
      <c r="Z5792"/>
    </row>
    <row r="5793" spans="1:26">
      <c r="A5793" s="1"/>
      <c r="P5793" s="6"/>
      <c r="Q5793" s="6"/>
      <c r="R5793" s="6"/>
      <c r="T5793" s="6"/>
      <c r="U5793" s="6"/>
      <c r="V5793" s="6"/>
      <c r="W5793" s="6"/>
      <c r="X5793" s="6"/>
      <c r="Y5793" s="6"/>
      <c r="Z5793"/>
    </row>
    <row r="5794" spans="1:26">
      <c r="A5794" s="1"/>
      <c r="P5794" s="6"/>
      <c r="Q5794" s="6"/>
      <c r="R5794" s="6"/>
      <c r="T5794" s="6"/>
      <c r="U5794" s="6"/>
      <c r="V5794" s="6"/>
      <c r="W5794" s="6"/>
      <c r="X5794" s="6"/>
      <c r="Y5794" s="6"/>
      <c r="Z5794"/>
    </row>
    <row r="5795" spans="1:26">
      <c r="A5795" s="1"/>
      <c r="P5795" s="6"/>
      <c r="Q5795" s="6"/>
      <c r="R5795" s="6"/>
      <c r="T5795" s="6"/>
      <c r="U5795" s="6"/>
      <c r="V5795" s="6"/>
      <c r="W5795" s="6"/>
      <c r="X5795" s="6"/>
      <c r="Y5795" s="6"/>
      <c r="Z5795"/>
    </row>
    <row r="5796" spans="1:26">
      <c r="A5796" s="1"/>
      <c r="P5796" s="6"/>
      <c r="Q5796" s="6"/>
      <c r="R5796" s="6"/>
      <c r="T5796" s="6"/>
      <c r="U5796" s="6"/>
      <c r="V5796" s="6"/>
      <c r="W5796" s="6"/>
      <c r="X5796" s="6"/>
      <c r="Y5796" s="6"/>
      <c r="Z5796"/>
    </row>
    <row r="5797" spans="1:26">
      <c r="A5797" s="1"/>
      <c r="P5797" s="6"/>
      <c r="Q5797" s="6"/>
      <c r="R5797" s="6"/>
      <c r="T5797" s="6"/>
      <c r="U5797" s="6"/>
      <c r="V5797" s="6"/>
      <c r="W5797" s="6"/>
      <c r="X5797" s="6"/>
      <c r="Y5797" s="6"/>
      <c r="Z5797"/>
    </row>
    <row r="5798" spans="1:26">
      <c r="A5798" s="1"/>
      <c r="P5798" s="6"/>
      <c r="Q5798" s="6"/>
      <c r="R5798" s="6"/>
      <c r="T5798" s="6"/>
      <c r="U5798" s="6"/>
      <c r="V5798" s="6"/>
      <c r="W5798" s="6"/>
      <c r="X5798" s="6"/>
      <c r="Y5798" s="6"/>
      <c r="Z5798"/>
    </row>
    <row r="5799" spans="1:26">
      <c r="A5799" s="1"/>
      <c r="P5799" s="6"/>
      <c r="Q5799" s="6"/>
      <c r="R5799" s="6"/>
      <c r="T5799" s="6"/>
      <c r="U5799" s="6"/>
      <c r="V5799" s="6"/>
      <c r="W5799" s="6"/>
      <c r="X5799" s="6"/>
      <c r="Y5799" s="6"/>
      <c r="Z5799"/>
    </row>
    <row r="5800" spans="1:26">
      <c r="A5800" s="1"/>
      <c r="P5800" s="6"/>
      <c r="Q5800" s="6"/>
      <c r="R5800" s="6"/>
      <c r="T5800" s="6"/>
      <c r="U5800" s="6"/>
      <c r="V5800" s="6"/>
      <c r="W5800" s="6"/>
      <c r="X5800" s="6"/>
      <c r="Y5800" s="6"/>
      <c r="Z5800"/>
    </row>
    <row r="5801" spans="1:26">
      <c r="A5801" s="1"/>
      <c r="P5801" s="6"/>
      <c r="Q5801" s="6"/>
      <c r="R5801" s="6"/>
      <c r="T5801" s="6"/>
      <c r="U5801" s="6"/>
      <c r="V5801" s="6"/>
      <c r="W5801" s="6"/>
      <c r="X5801" s="6"/>
      <c r="Y5801" s="6"/>
      <c r="Z5801"/>
    </row>
    <row r="5802" spans="1:26">
      <c r="A5802" s="1"/>
      <c r="P5802" s="6"/>
      <c r="Q5802" s="6"/>
      <c r="R5802" s="6"/>
      <c r="T5802" s="6"/>
      <c r="U5802" s="6"/>
      <c r="V5802" s="6"/>
      <c r="W5802" s="6"/>
      <c r="X5802" s="6"/>
      <c r="Y5802" s="6"/>
      <c r="Z5802"/>
    </row>
    <row r="5803" spans="1:26">
      <c r="A5803" s="1"/>
      <c r="P5803" s="6"/>
      <c r="Q5803" s="6"/>
      <c r="R5803" s="6"/>
      <c r="T5803" s="6"/>
      <c r="U5803" s="6"/>
      <c r="V5803" s="6"/>
      <c r="W5803" s="6"/>
      <c r="X5803" s="6"/>
      <c r="Y5803" s="6"/>
      <c r="Z5803"/>
    </row>
    <row r="5804" spans="1:26">
      <c r="A5804" s="1"/>
      <c r="P5804" s="6"/>
      <c r="Q5804" s="6"/>
      <c r="R5804" s="6"/>
      <c r="T5804" s="6"/>
      <c r="U5804" s="6"/>
      <c r="V5804" s="6"/>
      <c r="W5804" s="6"/>
      <c r="X5804" s="6"/>
      <c r="Y5804" s="6"/>
      <c r="Z5804"/>
    </row>
    <row r="5805" spans="1:26">
      <c r="A5805" s="1"/>
      <c r="P5805" s="6"/>
      <c r="Q5805" s="6"/>
      <c r="R5805" s="6"/>
      <c r="T5805" s="6"/>
      <c r="U5805" s="6"/>
      <c r="V5805" s="6"/>
      <c r="W5805" s="6"/>
      <c r="X5805" s="6"/>
      <c r="Y5805" s="6"/>
      <c r="Z5805"/>
    </row>
    <row r="5806" spans="1:26">
      <c r="A5806" s="1"/>
      <c r="P5806" s="6"/>
      <c r="Q5806" s="6"/>
      <c r="R5806" s="6"/>
      <c r="T5806" s="6"/>
      <c r="U5806" s="6"/>
      <c r="V5806" s="6"/>
      <c r="W5806" s="6"/>
      <c r="X5806" s="6"/>
      <c r="Y5806" s="6"/>
      <c r="Z5806"/>
    </row>
    <row r="5807" spans="1:26">
      <c r="A5807" s="1"/>
      <c r="P5807" s="6"/>
      <c r="Q5807" s="6"/>
      <c r="R5807" s="6"/>
      <c r="T5807" s="6"/>
      <c r="U5807" s="6"/>
      <c r="V5807" s="6"/>
      <c r="W5807" s="6"/>
      <c r="X5807" s="6"/>
      <c r="Y5807" s="6"/>
      <c r="Z5807"/>
    </row>
    <row r="5808" spans="1:26">
      <c r="A5808" s="1"/>
      <c r="P5808" s="6"/>
      <c r="Q5808" s="6"/>
      <c r="R5808" s="6"/>
      <c r="T5808" s="6"/>
      <c r="U5808" s="6"/>
      <c r="V5808" s="6"/>
      <c r="W5808" s="6"/>
      <c r="X5808" s="6"/>
      <c r="Y5808" s="6"/>
      <c r="Z5808"/>
    </row>
    <row r="5809" spans="1:26">
      <c r="A5809" s="1"/>
      <c r="P5809" s="6"/>
      <c r="Q5809" s="6"/>
      <c r="R5809" s="6"/>
      <c r="T5809" s="6"/>
      <c r="U5809" s="6"/>
      <c r="V5809" s="6"/>
      <c r="W5809" s="6"/>
      <c r="X5809" s="6"/>
      <c r="Y5809" s="6"/>
      <c r="Z5809"/>
    </row>
    <row r="5810" spans="1:26">
      <c r="A5810" s="1"/>
      <c r="P5810" s="6"/>
      <c r="Q5810" s="6"/>
      <c r="R5810" s="6"/>
      <c r="T5810" s="6"/>
      <c r="U5810" s="6"/>
      <c r="V5810" s="6"/>
      <c r="W5810" s="6"/>
      <c r="X5810" s="6"/>
      <c r="Y5810" s="6"/>
      <c r="Z5810"/>
    </row>
    <row r="5811" spans="1:26">
      <c r="A5811" s="1"/>
      <c r="P5811" s="6"/>
      <c r="Q5811" s="6"/>
      <c r="R5811" s="6"/>
      <c r="T5811" s="6"/>
      <c r="U5811" s="6"/>
      <c r="V5811" s="6"/>
      <c r="W5811" s="6"/>
      <c r="X5811" s="6"/>
      <c r="Y5811" s="6"/>
      <c r="Z5811"/>
    </row>
    <row r="5812" spans="1:26">
      <c r="A5812" s="1"/>
      <c r="P5812" s="6"/>
      <c r="Q5812" s="6"/>
      <c r="R5812" s="6"/>
      <c r="T5812" s="6"/>
      <c r="U5812" s="6"/>
      <c r="V5812" s="6"/>
      <c r="W5812" s="6"/>
      <c r="X5812" s="6"/>
      <c r="Y5812" s="6"/>
      <c r="Z5812"/>
    </row>
    <row r="5813" spans="1:26">
      <c r="A5813" s="1"/>
      <c r="P5813" s="6"/>
      <c r="Q5813" s="6"/>
      <c r="R5813" s="6"/>
      <c r="T5813" s="6"/>
      <c r="U5813" s="6"/>
      <c r="V5813" s="6"/>
      <c r="W5813" s="6"/>
      <c r="X5813" s="6"/>
      <c r="Y5813" s="6"/>
      <c r="Z5813"/>
    </row>
    <row r="5814" spans="1:26">
      <c r="A5814" s="1"/>
      <c r="P5814" s="6"/>
      <c r="Q5814" s="6"/>
      <c r="R5814" s="6"/>
      <c r="T5814" s="6"/>
      <c r="U5814" s="6"/>
      <c r="V5814" s="6"/>
      <c r="W5814" s="6"/>
      <c r="X5814" s="6"/>
      <c r="Y5814" s="6"/>
      <c r="Z5814"/>
    </row>
    <row r="5815" spans="1:26">
      <c r="A5815" s="1"/>
      <c r="P5815" s="6"/>
      <c r="Q5815" s="6"/>
      <c r="R5815" s="6"/>
      <c r="T5815" s="6"/>
      <c r="U5815" s="6"/>
      <c r="V5815" s="6"/>
      <c r="W5815" s="6"/>
      <c r="X5815" s="6"/>
      <c r="Y5815" s="6"/>
      <c r="Z5815"/>
    </row>
    <row r="5816" spans="1:26">
      <c r="A5816" s="1"/>
      <c r="P5816" s="6"/>
      <c r="Q5816" s="6"/>
      <c r="R5816" s="6"/>
      <c r="T5816" s="6"/>
      <c r="U5816" s="6"/>
      <c r="V5816" s="6"/>
      <c r="W5816" s="6"/>
      <c r="X5816" s="6"/>
      <c r="Y5816" s="6"/>
      <c r="Z5816"/>
    </row>
    <row r="5817" spans="1:26">
      <c r="A5817" s="1"/>
      <c r="P5817" s="6"/>
      <c r="Q5817" s="6"/>
      <c r="R5817" s="6"/>
      <c r="T5817" s="6"/>
      <c r="U5817" s="6"/>
      <c r="V5817" s="6"/>
      <c r="W5817" s="6"/>
      <c r="X5817" s="6"/>
      <c r="Y5817" s="6"/>
      <c r="Z5817"/>
    </row>
    <row r="5818" spans="1:26">
      <c r="A5818" s="1"/>
      <c r="P5818" s="6"/>
      <c r="Q5818" s="6"/>
      <c r="R5818" s="6"/>
      <c r="T5818" s="6"/>
      <c r="U5818" s="6"/>
      <c r="V5818" s="6"/>
      <c r="W5818" s="6"/>
      <c r="X5818" s="6"/>
      <c r="Y5818" s="6"/>
      <c r="Z5818"/>
    </row>
    <row r="5819" spans="1:26">
      <c r="A5819" s="1"/>
      <c r="P5819" s="6"/>
      <c r="Q5819" s="6"/>
      <c r="R5819" s="6"/>
      <c r="T5819" s="6"/>
      <c r="U5819" s="6"/>
      <c r="V5819" s="6"/>
      <c r="W5819" s="6"/>
      <c r="X5819" s="6"/>
      <c r="Y5819" s="6"/>
      <c r="Z5819"/>
    </row>
    <row r="5820" spans="1:26">
      <c r="A5820" s="1"/>
      <c r="P5820" s="6"/>
      <c r="Q5820" s="6"/>
      <c r="R5820" s="6"/>
      <c r="T5820" s="6"/>
      <c r="U5820" s="6"/>
      <c r="V5820" s="6"/>
      <c r="W5820" s="6"/>
      <c r="X5820" s="6"/>
      <c r="Y5820" s="6"/>
      <c r="Z5820"/>
    </row>
    <row r="5821" spans="1:26">
      <c r="A5821" s="1"/>
      <c r="P5821" s="6"/>
      <c r="Q5821" s="6"/>
      <c r="R5821" s="6"/>
      <c r="T5821" s="6"/>
      <c r="U5821" s="6"/>
      <c r="V5821" s="6"/>
      <c r="W5821" s="6"/>
      <c r="X5821" s="6"/>
      <c r="Y5821" s="6"/>
      <c r="Z5821"/>
    </row>
    <row r="5822" spans="1:26">
      <c r="A5822" s="1"/>
      <c r="P5822" s="6"/>
      <c r="Q5822" s="6"/>
      <c r="R5822" s="6"/>
      <c r="T5822" s="6"/>
      <c r="U5822" s="6"/>
      <c r="V5822" s="6"/>
      <c r="W5822" s="6"/>
      <c r="X5822" s="6"/>
      <c r="Y5822" s="6"/>
      <c r="Z5822"/>
    </row>
    <row r="5823" spans="1:26">
      <c r="A5823" s="1"/>
      <c r="P5823" s="6"/>
      <c r="Q5823" s="6"/>
      <c r="R5823" s="6"/>
      <c r="T5823" s="6"/>
      <c r="U5823" s="6"/>
      <c r="V5823" s="6"/>
      <c r="W5823" s="6"/>
      <c r="X5823" s="6"/>
      <c r="Y5823" s="6"/>
      <c r="Z5823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104"/>
  <sheetViews>
    <sheetView workbookViewId="0">
      <selection activeCell="D41" sqref="D41"/>
    </sheetView>
  </sheetViews>
  <sheetFormatPr defaultRowHeight="15.75"/>
  <cols>
    <col min="1" max="1" width="19.42578125" style="3" bestFit="1" customWidth="1"/>
    <col min="2" max="2" width="47.7109375" bestFit="1" customWidth="1"/>
    <col min="3" max="3" width="13.85546875" bestFit="1" customWidth="1"/>
  </cols>
  <sheetData>
    <row r="1" spans="1:5">
      <c r="A1" s="4" t="s">
        <v>76</v>
      </c>
      <c r="B1" s="5" t="s">
        <v>77</v>
      </c>
      <c r="C1" s="5" t="s">
        <v>78</v>
      </c>
      <c r="D1" s="5" t="s">
        <v>79</v>
      </c>
    </row>
    <row r="2" spans="1:5">
      <c r="A2" s="4" t="s">
        <v>15</v>
      </c>
      <c r="B2" s="5" t="s">
        <v>66</v>
      </c>
      <c r="C2" s="5" t="s">
        <v>97</v>
      </c>
      <c r="D2" s="5" t="s">
        <v>67</v>
      </c>
      <c r="E2" t="s">
        <v>95</v>
      </c>
    </row>
    <row r="3" spans="1:5">
      <c r="A3" s="3">
        <v>4714781020046</v>
      </c>
      <c r="B3" t="s">
        <v>57</v>
      </c>
      <c r="C3" t="s">
        <v>1301</v>
      </c>
      <c r="D3">
        <v>179</v>
      </c>
    </row>
    <row r="4" spans="1:5">
      <c r="A4" s="3">
        <v>4714781020053</v>
      </c>
      <c r="B4" t="s">
        <v>55</v>
      </c>
      <c r="C4" t="s">
        <v>150</v>
      </c>
      <c r="D4">
        <v>280</v>
      </c>
      <c r="E4" t="s">
        <v>425</v>
      </c>
    </row>
    <row r="5" spans="1:5">
      <c r="A5" s="3">
        <v>4714781020107</v>
      </c>
      <c r="B5" t="s">
        <v>38</v>
      </c>
      <c r="C5" t="s">
        <v>1049</v>
      </c>
      <c r="D5">
        <v>459</v>
      </c>
      <c r="E5" t="s">
        <v>425</v>
      </c>
    </row>
    <row r="6" spans="1:5">
      <c r="A6" s="3">
        <v>4714781020107</v>
      </c>
      <c r="B6" t="s">
        <v>38</v>
      </c>
      <c r="C6" t="s">
        <v>5153</v>
      </c>
      <c r="D6">
        <v>1144</v>
      </c>
    </row>
    <row r="7" spans="1:5">
      <c r="A7" s="3">
        <v>4714781020121</v>
      </c>
      <c r="B7" t="s">
        <v>47</v>
      </c>
      <c r="C7" t="s">
        <v>108</v>
      </c>
      <c r="D7">
        <v>12</v>
      </c>
      <c r="E7" t="s">
        <v>425</v>
      </c>
    </row>
    <row r="8" spans="1:5">
      <c r="A8" s="3">
        <v>4714781020138</v>
      </c>
      <c r="B8" t="s">
        <v>51</v>
      </c>
      <c r="C8" t="s">
        <v>616</v>
      </c>
      <c r="D8">
        <v>300</v>
      </c>
      <c r="E8" t="s">
        <v>425</v>
      </c>
    </row>
    <row r="9" spans="1:5">
      <c r="A9" s="3">
        <v>4714781020152</v>
      </c>
      <c r="B9" t="s">
        <v>91</v>
      </c>
      <c r="C9" t="s">
        <v>1467</v>
      </c>
      <c r="D9">
        <v>919</v>
      </c>
      <c r="E9" t="s">
        <v>425</v>
      </c>
    </row>
    <row r="10" spans="1:5">
      <c r="A10" s="3">
        <v>4714781020169</v>
      </c>
      <c r="B10" t="s">
        <v>93</v>
      </c>
      <c r="C10" t="s">
        <v>135</v>
      </c>
      <c r="D10">
        <v>421</v>
      </c>
      <c r="E10" t="s">
        <v>425</v>
      </c>
    </row>
    <row r="11" spans="1:5">
      <c r="A11" s="3">
        <v>4714781020268</v>
      </c>
      <c r="B11" t="s">
        <v>53</v>
      </c>
      <c r="C11" t="s">
        <v>1472</v>
      </c>
      <c r="D11">
        <v>527</v>
      </c>
    </row>
    <row r="12" spans="1:5">
      <c r="A12" s="3">
        <v>4714781020275</v>
      </c>
      <c r="B12" t="s">
        <v>45</v>
      </c>
      <c r="C12" t="s">
        <v>158</v>
      </c>
      <c r="D12">
        <v>1811</v>
      </c>
      <c r="E12" t="s">
        <v>425</v>
      </c>
    </row>
    <row r="13" spans="1:5">
      <c r="A13" s="3">
        <v>4714781020282</v>
      </c>
      <c r="B13" t="s">
        <v>30</v>
      </c>
      <c r="C13" t="s">
        <v>2424</v>
      </c>
      <c r="D13">
        <v>11</v>
      </c>
    </row>
    <row r="14" spans="1:5">
      <c r="A14" s="3">
        <v>4714781020282</v>
      </c>
      <c r="B14" t="s">
        <v>30</v>
      </c>
      <c r="C14" t="s">
        <v>1383</v>
      </c>
      <c r="D14">
        <v>1433</v>
      </c>
    </row>
    <row r="15" spans="1:5">
      <c r="A15" s="3">
        <v>4714781020299</v>
      </c>
      <c r="B15" t="s">
        <v>32</v>
      </c>
      <c r="C15" t="s">
        <v>1302</v>
      </c>
      <c r="D15">
        <v>29</v>
      </c>
      <c r="E15" t="s">
        <v>425</v>
      </c>
    </row>
    <row r="16" spans="1:5">
      <c r="A16" s="3">
        <v>4714781020299</v>
      </c>
      <c r="B16" t="s">
        <v>32</v>
      </c>
      <c r="C16" t="s">
        <v>427</v>
      </c>
      <c r="D16">
        <v>570</v>
      </c>
    </row>
    <row r="17" spans="1:5">
      <c r="A17" s="3">
        <v>4714781020299</v>
      </c>
      <c r="B17" t="s">
        <v>32</v>
      </c>
      <c r="C17" t="s">
        <v>1046</v>
      </c>
      <c r="D17">
        <v>1029</v>
      </c>
    </row>
    <row r="18" spans="1:5">
      <c r="A18" s="3">
        <v>4714781020381</v>
      </c>
      <c r="B18" t="s">
        <v>61</v>
      </c>
      <c r="C18" t="s">
        <v>1086</v>
      </c>
      <c r="D18">
        <v>5</v>
      </c>
      <c r="E18" t="s">
        <v>425</v>
      </c>
    </row>
    <row r="19" spans="1:5">
      <c r="A19" s="3">
        <v>4714781020466</v>
      </c>
      <c r="B19" t="s">
        <v>22</v>
      </c>
      <c r="C19" t="s">
        <v>1301</v>
      </c>
      <c r="D19">
        <v>6358</v>
      </c>
    </row>
    <row r="20" spans="1:5">
      <c r="A20" s="3">
        <v>4714781020473</v>
      </c>
      <c r="B20" t="s">
        <v>618</v>
      </c>
      <c r="C20" t="s">
        <v>619</v>
      </c>
      <c r="D20">
        <v>3</v>
      </c>
      <c r="E20" t="s">
        <v>425</v>
      </c>
    </row>
    <row r="21" spans="1:5">
      <c r="A21" s="3">
        <v>4714781020473</v>
      </c>
      <c r="B21" t="s">
        <v>618</v>
      </c>
      <c r="C21" t="s">
        <v>1085</v>
      </c>
      <c r="D21">
        <v>1</v>
      </c>
    </row>
    <row r="22" spans="1:5">
      <c r="A22" s="3">
        <v>4714781020503</v>
      </c>
      <c r="B22" t="s">
        <v>34</v>
      </c>
      <c r="C22" t="s">
        <v>1304</v>
      </c>
      <c r="D22">
        <v>1772</v>
      </c>
    </row>
    <row r="23" spans="1:5">
      <c r="A23" s="3">
        <v>4714781020503</v>
      </c>
      <c r="B23" t="s">
        <v>34</v>
      </c>
      <c r="C23" t="s">
        <v>1384</v>
      </c>
      <c r="D23">
        <v>3505</v>
      </c>
    </row>
    <row r="24" spans="1:5">
      <c r="A24" s="3">
        <v>4714781020510</v>
      </c>
      <c r="B24" t="s">
        <v>62</v>
      </c>
      <c r="C24" t="s">
        <v>1467</v>
      </c>
      <c r="D24">
        <v>21</v>
      </c>
    </row>
    <row r="25" spans="1:5">
      <c r="A25" s="3">
        <v>4714781020510</v>
      </c>
      <c r="B25" t="s">
        <v>62</v>
      </c>
      <c r="C25" t="s">
        <v>2109</v>
      </c>
      <c r="D25">
        <v>1103</v>
      </c>
    </row>
    <row r="26" spans="1:5">
      <c r="A26" s="3">
        <v>4714781020541</v>
      </c>
      <c r="B26" t="s">
        <v>112</v>
      </c>
      <c r="C26" t="s">
        <v>1169</v>
      </c>
      <c r="D26">
        <v>70</v>
      </c>
      <c r="E26" t="s">
        <v>425</v>
      </c>
    </row>
    <row r="27" spans="1:5">
      <c r="A27" s="3">
        <v>4714781020541</v>
      </c>
      <c r="B27" t="s">
        <v>112</v>
      </c>
      <c r="C27" t="s">
        <v>1813</v>
      </c>
      <c r="D27">
        <v>951</v>
      </c>
    </row>
    <row r="28" spans="1:5">
      <c r="A28" s="3">
        <v>4714781020558</v>
      </c>
      <c r="B28" t="s">
        <v>36</v>
      </c>
      <c r="C28" t="s">
        <v>1384</v>
      </c>
      <c r="D28">
        <v>5798</v>
      </c>
    </row>
    <row r="29" spans="1:5">
      <c r="A29" s="3">
        <v>4714781020589</v>
      </c>
      <c r="B29" t="s">
        <v>627</v>
      </c>
      <c r="C29" t="s">
        <v>628</v>
      </c>
      <c r="D29">
        <v>169</v>
      </c>
      <c r="E29" t="s">
        <v>425</v>
      </c>
    </row>
    <row r="30" spans="1:5">
      <c r="A30" s="3">
        <v>4714781020596</v>
      </c>
      <c r="B30" t="s">
        <v>63</v>
      </c>
      <c r="C30" t="s">
        <v>151</v>
      </c>
      <c r="D30">
        <v>47</v>
      </c>
      <c r="E30" t="s">
        <v>425</v>
      </c>
    </row>
    <row r="31" spans="1:5">
      <c r="A31" s="3">
        <v>4714781020602</v>
      </c>
      <c r="B31" t="s">
        <v>40</v>
      </c>
      <c r="C31" t="s">
        <v>170</v>
      </c>
      <c r="D31">
        <v>96</v>
      </c>
      <c r="E31" t="s">
        <v>425</v>
      </c>
    </row>
    <row r="32" spans="1:5">
      <c r="A32" s="3">
        <v>4714781020619</v>
      </c>
      <c r="B32" t="s">
        <v>114</v>
      </c>
      <c r="C32" t="s">
        <v>170</v>
      </c>
      <c r="D32">
        <v>3</v>
      </c>
      <c r="E32" t="s">
        <v>425</v>
      </c>
    </row>
    <row r="33" spans="1:5">
      <c r="A33" s="3">
        <v>4714781020718</v>
      </c>
      <c r="B33" t="s">
        <v>431</v>
      </c>
      <c r="C33" t="s">
        <v>1814</v>
      </c>
      <c r="D33">
        <v>18</v>
      </c>
      <c r="E33" t="s">
        <v>425</v>
      </c>
    </row>
    <row r="34" spans="1:5">
      <c r="A34" s="3">
        <v>4714781020718</v>
      </c>
      <c r="B34" t="s">
        <v>431</v>
      </c>
      <c r="C34" t="s">
        <v>1815</v>
      </c>
      <c r="D34">
        <v>17</v>
      </c>
    </row>
    <row r="35" spans="1:5">
      <c r="A35" s="3">
        <v>4714781020718</v>
      </c>
      <c r="B35" t="s">
        <v>431</v>
      </c>
      <c r="C35" t="s">
        <v>1084</v>
      </c>
      <c r="D35">
        <v>8</v>
      </c>
    </row>
    <row r="36" spans="1:5">
      <c r="A36" s="3">
        <v>4714781020718</v>
      </c>
      <c r="B36" t="s">
        <v>431</v>
      </c>
      <c r="C36" t="s">
        <v>1307</v>
      </c>
      <c r="D36">
        <v>86</v>
      </c>
    </row>
    <row r="37" spans="1:5">
      <c r="A37" s="3">
        <v>4714781020725</v>
      </c>
      <c r="B37" t="s">
        <v>433</v>
      </c>
      <c r="C37" t="s">
        <v>427</v>
      </c>
      <c r="D37">
        <v>22</v>
      </c>
      <c r="E37" t="s">
        <v>425</v>
      </c>
    </row>
    <row r="38" spans="1:5">
      <c r="A38" s="3">
        <v>4714781020725</v>
      </c>
      <c r="B38" t="s">
        <v>433</v>
      </c>
      <c r="C38" t="s">
        <v>1815</v>
      </c>
      <c r="D38">
        <v>80</v>
      </c>
    </row>
    <row r="39" spans="1:5">
      <c r="A39" s="3">
        <v>4714781020725</v>
      </c>
      <c r="B39" t="s">
        <v>433</v>
      </c>
      <c r="C39" t="s">
        <v>1084</v>
      </c>
      <c r="D39">
        <v>286</v>
      </c>
    </row>
    <row r="40" spans="1:5">
      <c r="A40" s="3">
        <v>4714781020725</v>
      </c>
      <c r="B40" t="s">
        <v>433</v>
      </c>
      <c r="C40" t="s">
        <v>1304</v>
      </c>
      <c r="D40">
        <v>1981</v>
      </c>
    </row>
    <row r="41" spans="1:5">
      <c r="A41" s="3">
        <v>4714781020732</v>
      </c>
      <c r="B41" t="s">
        <v>630</v>
      </c>
      <c r="C41" t="s">
        <v>5158</v>
      </c>
      <c r="D41">
        <v>3</v>
      </c>
      <c r="E41" t="s">
        <v>425</v>
      </c>
    </row>
    <row r="42" spans="1:5">
      <c r="A42" s="3">
        <v>4714781020732</v>
      </c>
      <c r="B42" t="s">
        <v>630</v>
      </c>
      <c r="C42" t="s">
        <v>1812</v>
      </c>
      <c r="D42">
        <v>21</v>
      </c>
    </row>
    <row r="43" spans="1:5">
      <c r="A43" s="3">
        <v>4714781020732</v>
      </c>
      <c r="B43" t="s">
        <v>630</v>
      </c>
      <c r="C43" t="s">
        <v>1304</v>
      </c>
      <c r="D43">
        <v>44</v>
      </c>
    </row>
    <row r="44" spans="1:5">
      <c r="A44" s="3">
        <v>4714781020770</v>
      </c>
      <c r="B44" t="s">
        <v>136</v>
      </c>
      <c r="C44" t="s">
        <v>1467</v>
      </c>
      <c r="D44">
        <v>352</v>
      </c>
    </row>
    <row r="45" spans="1:5">
      <c r="A45" s="3">
        <v>4714781020770</v>
      </c>
      <c r="B45" t="s">
        <v>136</v>
      </c>
      <c r="C45" t="s">
        <v>2425</v>
      </c>
      <c r="D45">
        <v>4093</v>
      </c>
    </row>
    <row r="46" spans="1:5">
      <c r="A46" s="3">
        <v>4714781020787</v>
      </c>
      <c r="B46" t="s">
        <v>137</v>
      </c>
      <c r="C46" t="s">
        <v>1467</v>
      </c>
      <c r="D46">
        <v>282</v>
      </c>
    </row>
    <row r="47" spans="1:5">
      <c r="A47" s="3">
        <v>4714781020787</v>
      </c>
      <c r="B47" t="s">
        <v>137</v>
      </c>
      <c r="C47" t="s">
        <v>2426</v>
      </c>
      <c r="D47">
        <v>3987</v>
      </c>
    </row>
    <row r="48" spans="1:5">
      <c r="A48" s="3">
        <v>4714781020794</v>
      </c>
      <c r="B48" t="s">
        <v>138</v>
      </c>
      <c r="C48" t="s">
        <v>859</v>
      </c>
      <c r="D48">
        <v>38</v>
      </c>
    </row>
    <row r="49" spans="1:5">
      <c r="A49" s="3">
        <v>4714781020794</v>
      </c>
      <c r="B49" t="s">
        <v>138</v>
      </c>
      <c r="C49" t="s">
        <v>1813</v>
      </c>
      <c r="D49">
        <v>2385</v>
      </c>
    </row>
    <row r="50" spans="1:5">
      <c r="A50" s="3">
        <v>4714781020800</v>
      </c>
      <c r="B50" t="s">
        <v>139</v>
      </c>
      <c r="C50" t="s">
        <v>859</v>
      </c>
      <c r="D50">
        <v>14</v>
      </c>
    </row>
    <row r="51" spans="1:5">
      <c r="A51" s="3">
        <v>4714781020800</v>
      </c>
      <c r="B51" t="s">
        <v>139</v>
      </c>
      <c r="C51" t="s">
        <v>1469</v>
      </c>
      <c r="D51">
        <v>991</v>
      </c>
    </row>
    <row r="52" spans="1:5">
      <c r="A52" s="3">
        <v>4714781020817</v>
      </c>
      <c r="B52" t="s">
        <v>140</v>
      </c>
      <c r="C52" t="s">
        <v>859</v>
      </c>
      <c r="D52">
        <v>7</v>
      </c>
      <c r="E52" t="s">
        <v>425</v>
      </c>
    </row>
    <row r="53" spans="1:5">
      <c r="A53" s="3">
        <v>4714781020817</v>
      </c>
      <c r="B53" t="s">
        <v>140</v>
      </c>
      <c r="C53" t="s">
        <v>1473</v>
      </c>
      <c r="D53">
        <v>574</v>
      </c>
    </row>
    <row r="54" spans="1:5">
      <c r="A54" s="3">
        <v>4714781020824</v>
      </c>
      <c r="B54" t="s">
        <v>122</v>
      </c>
      <c r="C54" t="s">
        <v>141</v>
      </c>
      <c r="D54">
        <v>24</v>
      </c>
      <c r="E54" t="s">
        <v>425</v>
      </c>
    </row>
    <row r="55" spans="1:5">
      <c r="A55" s="3">
        <v>4714781020824</v>
      </c>
      <c r="B55" t="s">
        <v>122</v>
      </c>
      <c r="C55" t="s">
        <v>1467</v>
      </c>
      <c r="D55">
        <v>818</v>
      </c>
    </row>
    <row r="56" spans="1:5">
      <c r="A56" s="3">
        <v>4714781020831</v>
      </c>
      <c r="B56" t="s">
        <v>124</v>
      </c>
      <c r="C56" t="s">
        <v>125</v>
      </c>
      <c r="D56">
        <v>108</v>
      </c>
      <c r="E56" t="s">
        <v>425</v>
      </c>
    </row>
    <row r="57" spans="1:5">
      <c r="A57" s="3">
        <v>4714781020831</v>
      </c>
      <c r="B57" t="s">
        <v>124</v>
      </c>
      <c r="C57" t="s">
        <v>1385</v>
      </c>
      <c r="D57">
        <v>262</v>
      </c>
    </row>
    <row r="58" spans="1:5">
      <c r="A58" s="3">
        <v>4714781020848</v>
      </c>
      <c r="B58" t="s">
        <v>142</v>
      </c>
      <c r="C58" t="s">
        <v>1300</v>
      </c>
      <c r="D58">
        <v>10</v>
      </c>
    </row>
    <row r="59" spans="1:5">
      <c r="A59" s="3">
        <v>4714781020848</v>
      </c>
      <c r="B59" t="s">
        <v>142</v>
      </c>
      <c r="C59" t="s">
        <v>2110</v>
      </c>
      <c r="D59">
        <v>990</v>
      </c>
    </row>
    <row r="60" spans="1:5">
      <c r="A60" s="3">
        <v>4714781020855</v>
      </c>
      <c r="B60" t="s">
        <v>143</v>
      </c>
      <c r="C60" t="s">
        <v>1301</v>
      </c>
      <c r="D60">
        <v>109</v>
      </c>
    </row>
    <row r="61" spans="1:5">
      <c r="A61" s="3">
        <v>4714781020855</v>
      </c>
      <c r="B61" t="s">
        <v>143</v>
      </c>
      <c r="C61" t="s">
        <v>2110</v>
      </c>
      <c r="D61">
        <v>1210</v>
      </c>
    </row>
    <row r="62" spans="1:5">
      <c r="A62" s="3">
        <v>4714781020954</v>
      </c>
      <c r="B62" t="s">
        <v>144</v>
      </c>
      <c r="C62" t="s">
        <v>1468</v>
      </c>
      <c r="D62">
        <v>2425</v>
      </c>
    </row>
    <row r="63" spans="1:5">
      <c r="A63" s="3">
        <v>4714781020961</v>
      </c>
      <c r="B63" t="s">
        <v>153</v>
      </c>
      <c r="C63" t="s">
        <v>145</v>
      </c>
      <c r="D63">
        <v>410</v>
      </c>
      <c r="E63" t="s">
        <v>425</v>
      </c>
    </row>
    <row r="64" spans="1:5">
      <c r="A64" s="3">
        <v>4714781020978</v>
      </c>
      <c r="B64" t="s">
        <v>155</v>
      </c>
      <c r="C64" t="s">
        <v>145</v>
      </c>
      <c r="D64">
        <v>616</v>
      </c>
      <c r="E64" t="s">
        <v>425</v>
      </c>
    </row>
    <row r="65" spans="1:5">
      <c r="A65" s="3">
        <v>4714781020985</v>
      </c>
      <c r="B65" t="s">
        <v>157</v>
      </c>
      <c r="C65" t="s">
        <v>145</v>
      </c>
      <c r="D65">
        <v>662</v>
      </c>
      <c r="E65" t="s">
        <v>425</v>
      </c>
    </row>
    <row r="66" spans="1:5">
      <c r="A66" s="3">
        <v>4714781021005</v>
      </c>
      <c r="B66" t="s">
        <v>421</v>
      </c>
      <c r="C66" t="s">
        <v>1385</v>
      </c>
      <c r="D66">
        <v>2776</v>
      </c>
    </row>
    <row r="67" spans="1:5">
      <c r="A67" s="3">
        <v>4714781021012</v>
      </c>
      <c r="B67" t="s">
        <v>160</v>
      </c>
      <c r="C67" t="s">
        <v>1308</v>
      </c>
      <c r="D67">
        <v>1581</v>
      </c>
    </row>
    <row r="68" spans="1:5">
      <c r="A68" s="3">
        <v>4714781021029</v>
      </c>
      <c r="B68" t="s">
        <v>162</v>
      </c>
      <c r="C68" t="s">
        <v>1308</v>
      </c>
      <c r="D68">
        <v>4819</v>
      </c>
    </row>
    <row r="69" spans="1:5">
      <c r="A69" s="3">
        <v>4714781021036</v>
      </c>
      <c r="B69" t="s">
        <v>118</v>
      </c>
      <c r="C69" t="s">
        <v>1303</v>
      </c>
      <c r="D69">
        <v>760</v>
      </c>
      <c r="E69" t="s">
        <v>425</v>
      </c>
    </row>
    <row r="70" spans="1:5">
      <c r="A70" s="3">
        <v>4714781021043</v>
      </c>
      <c r="B70" t="s">
        <v>120</v>
      </c>
      <c r="C70" t="s">
        <v>119</v>
      </c>
      <c r="D70">
        <v>639</v>
      </c>
      <c r="E70" t="s">
        <v>425</v>
      </c>
    </row>
    <row r="71" spans="1:5">
      <c r="A71" s="3">
        <v>4714781021050</v>
      </c>
      <c r="B71" t="s">
        <v>147</v>
      </c>
      <c r="C71" t="s">
        <v>148</v>
      </c>
      <c r="D71">
        <v>350</v>
      </c>
      <c r="E71" t="s">
        <v>425</v>
      </c>
    </row>
    <row r="72" spans="1:5">
      <c r="A72" s="3">
        <v>4714781021203</v>
      </c>
      <c r="B72" t="s">
        <v>634</v>
      </c>
      <c r="C72" t="s">
        <v>632</v>
      </c>
      <c r="D72">
        <v>1</v>
      </c>
      <c r="E72" t="s">
        <v>425</v>
      </c>
    </row>
    <row r="73" spans="1:5">
      <c r="A73" s="3">
        <v>4714781021203</v>
      </c>
      <c r="B73" t="s">
        <v>634</v>
      </c>
      <c r="C73" t="s">
        <v>1473</v>
      </c>
      <c r="D73">
        <v>1</v>
      </c>
    </row>
    <row r="74" spans="1:5">
      <c r="A74" s="3">
        <v>4714781021203</v>
      </c>
      <c r="B74" t="s">
        <v>634</v>
      </c>
      <c r="C74" t="s">
        <v>2109</v>
      </c>
      <c r="D74">
        <v>348</v>
      </c>
    </row>
    <row r="75" spans="1:5">
      <c r="A75" s="3">
        <v>4714781021227</v>
      </c>
      <c r="B75" t="s">
        <v>1611</v>
      </c>
      <c r="C75" t="s">
        <v>859</v>
      </c>
      <c r="D75">
        <v>254</v>
      </c>
      <c r="E75" t="s">
        <v>425</v>
      </c>
    </row>
    <row r="76" spans="1:5">
      <c r="A76" s="3">
        <v>4714781021227</v>
      </c>
      <c r="B76" t="s">
        <v>1611</v>
      </c>
      <c r="C76" t="s">
        <v>1469</v>
      </c>
      <c r="D76">
        <v>4344</v>
      </c>
    </row>
    <row r="77" spans="1:5">
      <c r="A77" s="3">
        <v>4714781021234</v>
      </c>
      <c r="B77" t="s">
        <v>1612</v>
      </c>
      <c r="C77" t="s">
        <v>1385</v>
      </c>
      <c r="D77">
        <v>4501</v>
      </c>
    </row>
    <row r="78" spans="1:5">
      <c r="A78" s="3">
        <v>4714781021241</v>
      </c>
      <c r="B78" t="s">
        <v>1613</v>
      </c>
      <c r="C78" t="s">
        <v>859</v>
      </c>
      <c r="D78">
        <v>266</v>
      </c>
      <c r="E78" t="s">
        <v>425</v>
      </c>
    </row>
    <row r="79" spans="1:5">
      <c r="A79" s="3">
        <v>4714781021241</v>
      </c>
      <c r="B79" t="s">
        <v>1613</v>
      </c>
      <c r="C79" t="s">
        <v>1385</v>
      </c>
      <c r="D79">
        <v>4767</v>
      </c>
    </row>
    <row r="80" spans="1:5">
      <c r="A80" s="3">
        <v>4714781021265</v>
      </c>
      <c r="B80" t="s">
        <v>423</v>
      </c>
      <c r="C80" t="s">
        <v>134</v>
      </c>
      <c r="D80">
        <v>1435</v>
      </c>
      <c r="E80" t="s">
        <v>425</v>
      </c>
    </row>
    <row r="81" spans="1:5">
      <c r="A81" s="3">
        <v>4714781021272</v>
      </c>
      <c r="B81" t="s">
        <v>1295</v>
      </c>
      <c r="C81" t="s">
        <v>1171</v>
      </c>
      <c r="D81">
        <v>47</v>
      </c>
      <c r="E81" t="s">
        <v>425</v>
      </c>
    </row>
    <row r="82" spans="1:5">
      <c r="A82" s="3">
        <v>4714781021289</v>
      </c>
      <c r="B82" t="s">
        <v>708</v>
      </c>
      <c r="C82" t="s">
        <v>1229</v>
      </c>
      <c r="D82">
        <v>49</v>
      </c>
      <c r="E82" t="s">
        <v>425</v>
      </c>
    </row>
    <row r="83" spans="1:5">
      <c r="A83" s="3">
        <v>4714781021296</v>
      </c>
      <c r="B83" t="s">
        <v>1297</v>
      </c>
      <c r="C83" t="s">
        <v>1298</v>
      </c>
      <c r="D83">
        <v>48</v>
      </c>
      <c r="E83" t="s">
        <v>425</v>
      </c>
    </row>
    <row r="84" spans="1:5">
      <c r="A84" s="3">
        <v>4714781021395</v>
      </c>
      <c r="B84" t="s">
        <v>1047</v>
      </c>
      <c r="C84" t="s">
        <v>860</v>
      </c>
      <c r="D84">
        <v>1750</v>
      </c>
      <c r="E84" t="s">
        <v>425</v>
      </c>
    </row>
    <row r="85" spans="1:5">
      <c r="A85" s="3">
        <v>4714781021401</v>
      </c>
      <c r="B85" t="s">
        <v>1173</v>
      </c>
      <c r="C85" t="s">
        <v>1174</v>
      </c>
      <c r="D85">
        <v>344</v>
      </c>
      <c r="E85" t="s">
        <v>425</v>
      </c>
    </row>
    <row r="86" spans="1:5">
      <c r="A86" s="3">
        <v>4714781021463</v>
      </c>
      <c r="B86" t="s">
        <v>1306</v>
      </c>
      <c r="C86" t="s">
        <v>1301</v>
      </c>
      <c r="D86">
        <v>208</v>
      </c>
      <c r="E86" t="s">
        <v>425</v>
      </c>
    </row>
    <row r="87" spans="1:5">
      <c r="A87" s="3">
        <v>4714781021593</v>
      </c>
      <c r="B87" t="s">
        <v>2112</v>
      </c>
      <c r="C87" t="s">
        <v>2113</v>
      </c>
      <c r="D87">
        <v>6318</v>
      </c>
      <c r="E87" t="s">
        <v>425</v>
      </c>
    </row>
    <row r="88" spans="1:5">
      <c r="A88" s="3">
        <v>4714781021609</v>
      </c>
      <c r="B88" t="s">
        <v>2115</v>
      </c>
      <c r="C88" t="s">
        <v>2113</v>
      </c>
      <c r="D88">
        <v>2369</v>
      </c>
      <c r="E88" t="s">
        <v>425</v>
      </c>
    </row>
    <row r="89" spans="1:5">
      <c r="A89" s="3">
        <v>4714781021616</v>
      </c>
      <c r="B89" t="s">
        <v>2117</v>
      </c>
      <c r="C89" t="s">
        <v>2113</v>
      </c>
      <c r="D89">
        <v>2681</v>
      </c>
      <c r="E89" t="s">
        <v>425</v>
      </c>
    </row>
    <row r="90" spans="1:5">
      <c r="A90" s="3">
        <v>4714781021623</v>
      </c>
      <c r="B90" t="s">
        <v>1884</v>
      </c>
      <c r="C90" t="s">
        <v>1712</v>
      </c>
      <c r="D90">
        <v>4361</v>
      </c>
      <c r="E90" t="s">
        <v>425</v>
      </c>
    </row>
    <row r="91" spans="1:5">
      <c r="A91" s="3">
        <v>4714781021630</v>
      </c>
      <c r="B91" t="s">
        <v>1714</v>
      </c>
      <c r="C91" t="s">
        <v>1712</v>
      </c>
      <c r="D91">
        <v>6750</v>
      </c>
      <c r="E91" t="s">
        <v>425</v>
      </c>
    </row>
    <row r="92" spans="1:5">
      <c r="A92" s="3">
        <v>4714781021647</v>
      </c>
      <c r="B92" t="s">
        <v>1716</v>
      </c>
      <c r="C92" t="s">
        <v>1717</v>
      </c>
      <c r="D92">
        <v>6054</v>
      </c>
      <c r="E92" t="s">
        <v>425</v>
      </c>
    </row>
    <row r="93" spans="1:5">
      <c r="A93" s="3">
        <v>4714781021715</v>
      </c>
      <c r="B93" t="s">
        <v>2119</v>
      </c>
      <c r="C93" t="s">
        <v>1813</v>
      </c>
      <c r="D93">
        <v>1738</v>
      </c>
      <c r="E93" t="s">
        <v>425</v>
      </c>
    </row>
    <row r="94" spans="1:5">
      <c r="A94" s="3">
        <v>4714781024716</v>
      </c>
      <c r="B94" t="s">
        <v>24</v>
      </c>
      <c r="C94" t="s">
        <v>1711</v>
      </c>
      <c r="D94">
        <v>1850</v>
      </c>
    </row>
    <row r="95" spans="1:5">
      <c r="A95" s="3">
        <v>4714781024723</v>
      </c>
      <c r="B95" t="s">
        <v>26</v>
      </c>
      <c r="C95" t="s">
        <v>1301</v>
      </c>
      <c r="D95">
        <v>119</v>
      </c>
    </row>
    <row r="96" spans="1:5">
      <c r="A96" s="3">
        <v>4714781024723</v>
      </c>
      <c r="B96" t="s">
        <v>26</v>
      </c>
      <c r="C96" t="s">
        <v>1711</v>
      </c>
      <c r="D96">
        <v>1875</v>
      </c>
    </row>
    <row r="97" spans="1:5">
      <c r="A97" s="3">
        <v>4714781024730</v>
      </c>
      <c r="B97" t="s">
        <v>28</v>
      </c>
      <c r="C97" t="s">
        <v>1885</v>
      </c>
      <c r="D97">
        <v>3</v>
      </c>
    </row>
    <row r="98" spans="1:5">
      <c r="A98" s="3">
        <v>4714781024730</v>
      </c>
      <c r="B98" t="s">
        <v>28</v>
      </c>
      <c r="C98" t="s">
        <v>2109</v>
      </c>
      <c r="D98">
        <v>1795</v>
      </c>
    </row>
    <row r="99" spans="1:5">
      <c r="A99" s="3">
        <v>4714781024815</v>
      </c>
      <c r="B99" t="s">
        <v>59</v>
      </c>
      <c r="C99" t="s">
        <v>1718</v>
      </c>
      <c r="D99">
        <v>44</v>
      </c>
      <c r="E99" t="s">
        <v>425</v>
      </c>
    </row>
    <row r="100" spans="1:5">
      <c r="A100" s="3">
        <v>4714781024815</v>
      </c>
      <c r="B100" t="s">
        <v>59</v>
      </c>
      <c r="C100" t="s">
        <v>429</v>
      </c>
      <c r="D100">
        <v>12</v>
      </c>
    </row>
    <row r="101" spans="1:5">
      <c r="A101" s="3">
        <v>4714781024815</v>
      </c>
      <c r="B101" t="s">
        <v>59</v>
      </c>
      <c r="C101" t="s">
        <v>1813</v>
      </c>
      <c r="D101">
        <v>859</v>
      </c>
    </row>
    <row r="102" spans="1:5">
      <c r="A102" s="3">
        <v>4714781024853</v>
      </c>
      <c r="B102" t="s">
        <v>42</v>
      </c>
      <c r="C102" t="s">
        <v>109</v>
      </c>
      <c r="D102">
        <v>151</v>
      </c>
      <c r="E102" t="s">
        <v>425</v>
      </c>
    </row>
    <row r="103" spans="1:5">
      <c r="A103" s="3">
        <v>4714781024877</v>
      </c>
      <c r="B103" t="s">
        <v>49</v>
      </c>
      <c r="C103" t="s">
        <v>149</v>
      </c>
      <c r="D103">
        <v>617</v>
      </c>
      <c r="E103" t="s">
        <v>425</v>
      </c>
    </row>
    <row r="104" spans="1:5">
      <c r="A104" s="3" t="s">
        <v>20</v>
      </c>
      <c r="B104" t="s">
        <v>43</v>
      </c>
      <c r="C104" t="s">
        <v>709</v>
      </c>
      <c r="D104">
        <v>7</v>
      </c>
      <c r="E104" t="s">
        <v>425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U147"/>
  <sheetViews>
    <sheetView topLeftCell="A19" zoomScale="70" zoomScaleNormal="70" workbookViewId="0">
      <selection activeCell="G30" sqref="G30"/>
    </sheetView>
  </sheetViews>
  <sheetFormatPr defaultRowHeight="15.75"/>
  <cols>
    <col min="1" max="1" width="20.140625" style="30" customWidth="1"/>
    <col min="2" max="2" width="44.140625" style="30" customWidth="1"/>
    <col min="3" max="3" width="14.42578125" style="30" customWidth="1"/>
    <col min="4" max="5" width="21.28515625" style="30" customWidth="1"/>
    <col min="6" max="6" width="28.140625" style="30" customWidth="1"/>
    <col min="7" max="7" width="22.42578125" style="31" customWidth="1"/>
    <col min="8" max="8" width="25.85546875" style="31" customWidth="1"/>
    <col min="9" max="9" width="12.140625" style="31" customWidth="1"/>
    <col min="10" max="10" width="21.28515625" style="31" customWidth="1"/>
    <col min="11" max="11" width="12.140625" style="31" customWidth="1"/>
    <col min="12" max="12" width="21.28515625" style="31" customWidth="1"/>
    <col min="13" max="13" width="12.140625" style="31" customWidth="1"/>
    <col min="14" max="14" width="20.140625" style="31" customWidth="1"/>
    <col min="15" max="15" width="14.42578125" style="31" customWidth="1"/>
    <col min="16" max="16" width="21.28515625" style="31" customWidth="1"/>
    <col min="17" max="17" width="14.42578125" style="31" customWidth="1"/>
    <col min="18" max="18" width="23.5703125" style="31" customWidth="1"/>
    <col min="19" max="19" width="13.28515625" style="31" customWidth="1"/>
    <col min="20" max="20" width="21.28515625" style="31" customWidth="1"/>
    <col min="21" max="21" width="16.7109375" style="31" customWidth="1"/>
    <col min="257" max="257" width="20.140625" customWidth="1"/>
    <col min="258" max="258" width="44.140625" customWidth="1"/>
    <col min="259" max="259" width="14.42578125" customWidth="1"/>
    <col min="260" max="261" width="21.28515625" customWidth="1"/>
    <col min="262" max="262" width="28.140625" customWidth="1"/>
    <col min="263" max="263" width="22.42578125" customWidth="1"/>
    <col min="264" max="264" width="25.85546875" customWidth="1"/>
    <col min="265" max="265" width="12.140625" customWidth="1"/>
    <col min="266" max="266" width="21.28515625" customWidth="1"/>
    <col min="267" max="267" width="12.140625" customWidth="1"/>
    <col min="268" max="268" width="21.28515625" customWidth="1"/>
    <col min="269" max="269" width="12.140625" customWidth="1"/>
    <col min="270" max="270" width="20.140625" customWidth="1"/>
    <col min="271" max="271" width="14.42578125" customWidth="1"/>
    <col min="272" max="272" width="21.28515625" customWidth="1"/>
    <col min="273" max="273" width="14.42578125" customWidth="1"/>
    <col min="274" max="274" width="23.5703125" customWidth="1"/>
    <col min="275" max="275" width="13.28515625" customWidth="1"/>
    <col min="276" max="276" width="21.28515625" customWidth="1"/>
    <col min="277" max="277" width="16.7109375" customWidth="1"/>
    <col min="513" max="513" width="20.140625" customWidth="1"/>
    <col min="514" max="514" width="44.140625" customWidth="1"/>
    <col min="515" max="515" width="14.42578125" customWidth="1"/>
    <col min="516" max="517" width="21.28515625" customWidth="1"/>
    <col min="518" max="518" width="28.140625" customWidth="1"/>
    <col min="519" max="519" width="22.42578125" customWidth="1"/>
    <col min="520" max="520" width="25.85546875" customWidth="1"/>
    <col min="521" max="521" width="12.140625" customWidth="1"/>
    <col min="522" max="522" width="21.28515625" customWidth="1"/>
    <col min="523" max="523" width="12.140625" customWidth="1"/>
    <col min="524" max="524" width="21.28515625" customWidth="1"/>
    <col min="525" max="525" width="12.140625" customWidth="1"/>
    <col min="526" max="526" width="20.140625" customWidth="1"/>
    <col min="527" max="527" width="14.42578125" customWidth="1"/>
    <col min="528" max="528" width="21.28515625" customWidth="1"/>
    <col min="529" max="529" width="14.42578125" customWidth="1"/>
    <col min="530" max="530" width="23.5703125" customWidth="1"/>
    <col min="531" max="531" width="13.28515625" customWidth="1"/>
    <col min="532" max="532" width="21.28515625" customWidth="1"/>
    <col min="533" max="533" width="16.7109375" customWidth="1"/>
    <col min="769" max="769" width="20.140625" customWidth="1"/>
    <col min="770" max="770" width="44.140625" customWidth="1"/>
    <col min="771" max="771" width="14.42578125" customWidth="1"/>
    <col min="772" max="773" width="21.28515625" customWidth="1"/>
    <col min="774" max="774" width="28.140625" customWidth="1"/>
    <col min="775" max="775" width="22.42578125" customWidth="1"/>
    <col min="776" max="776" width="25.85546875" customWidth="1"/>
    <col min="777" max="777" width="12.140625" customWidth="1"/>
    <col min="778" max="778" width="21.28515625" customWidth="1"/>
    <col min="779" max="779" width="12.140625" customWidth="1"/>
    <col min="780" max="780" width="21.28515625" customWidth="1"/>
    <col min="781" max="781" width="12.140625" customWidth="1"/>
    <col min="782" max="782" width="20.140625" customWidth="1"/>
    <col min="783" max="783" width="14.42578125" customWidth="1"/>
    <col min="784" max="784" width="21.28515625" customWidth="1"/>
    <col min="785" max="785" width="14.42578125" customWidth="1"/>
    <col min="786" max="786" width="23.5703125" customWidth="1"/>
    <col min="787" max="787" width="13.28515625" customWidth="1"/>
    <col min="788" max="788" width="21.28515625" customWidth="1"/>
    <col min="789" max="789" width="16.7109375" customWidth="1"/>
    <col min="1025" max="1025" width="20.140625" customWidth="1"/>
    <col min="1026" max="1026" width="44.140625" customWidth="1"/>
    <col min="1027" max="1027" width="14.42578125" customWidth="1"/>
    <col min="1028" max="1029" width="21.28515625" customWidth="1"/>
    <col min="1030" max="1030" width="28.140625" customWidth="1"/>
    <col min="1031" max="1031" width="22.42578125" customWidth="1"/>
    <col min="1032" max="1032" width="25.85546875" customWidth="1"/>
    <col min="1033" max="1033" width="12.140625" customWidth="1"/>
    <col min="1034" max="1034" width="21.28515625" customWidth="1"/>
    <col min="1035" max="1035" width="12.140625" customWidth="1"/>
    <col min="1036" max="1036" width="21.28515625" customWidth="1"/>
    <col min="1037" max="1037" width="12.140625" customWidth="1"/>
    <col min="1038" max="1038" width="20.140625" customWidth="1"/>
    <col min="1039" max="1039" width="14.42578125" customWidth="1"/>
    <col min="1040" max="1040" width="21.28515625" customWidth="1"/>
    <col min="1041" max="1041" width="14.42578125" customWidth="1"/>
    <col min="1042" max="1042" width="23.5703125" customWidth="1"/>
    <col min="1043" max="1043" width="13.28515625" customWidth="1"/>
    <col min="1044" max="1044" width="21.28515625" customWidth="1"/>
    <col min="1045" max="1045" width="16.7109375" customWidth="1"/>
    <col min="1281" max="1281" width="20.140625" customWidth="1"/>
    <col min="1282" max="1282" width="44.140625" customWidth="1"/>
    <col min="1283" max="1283" width="14.42578125" customWidth="1"/>
    <col min="1284" max="1285" width="21.28515625" customWidth="1"/>
    <col min="1286" max="1286" width="28.140625" customWidth="1"/>
    <col min="1287" max="1287" width="22.42578125" customWidth="1"/>
    <col min="1288" max="1288" width="25.85546875" customWidth="1"/>
    <col min="1289" max="1289" width="12.140625" customWidth="1"/>
    <col min="1290" max="1290" width="21.28515625" customWidth="1"/>
    <col min="1291" max="1291" width="12.140625" customWidth="1"/>
    <col min="1292" max="1292" width="21.28515625" customWidth="1"/>
    <col min="1293" max="1293" width="12.140625" customWidth="1"/>
    <col min="1294" max="1294" width="20.140625" customWidth="1"/>
    <col min="1295" max="1295" width="14.42578125" customWidth="1"/>
    <col min="1296" max="1296" width="21.28515625" customWidth="1"/>
    <col min="1297" max="1297" width="14.42578125" customWidth="1"/>
    <col min="1298" max="1298" width="23.5703125" customWidth="1"/>
    <col min="1299" max="1299" width="13.28515625" customWidth="1"/>
    <col min="1300" max="1300" width="21.28515625" customWidth="1"/>
    <col min="1301" max="1301" width="16.7109375" customWidth="1"/>
    <col min="1537" max="1537" width="20.140625" customWidth="1"/>
    <col min="1538" max="1538" width="44.140625" customWidth="1"/>
    <col min="1539" max="1539" width="14.42578125" customWidth="1"/>
    <col min="1540" max="1541" width="21.28515625" customWidth="1"/>
    <col min="1542" max="1542" width="28.140625" customWidth="1"/>
    <col min="1543" max="1543" width="22.42578125" customWidth="1"/>
    <col min="1544" max="1544" width="25.85546875" customWidth="1"/>
    <col min="1545" max="1545" width="12.140625" customWidth="1"/>
    <col min="1546" max="1546" width="21.28515625" customWidth="1"/>
    <col min="1547" max="1547" width="12.140625" customWidth="1"/>
    <col min="1548" max="1548" width="21.28515625" customWidth="1"/>
    <col min="1549" max="1549" width="12.140625" customWidth="1"/>
    <col min="1550" max="1550" width="20.140625" customWidth="1"/>
    <col min="1551" max="1551" width="14.42578125" customWidth="1"/>
    <col min="1552" max="1552" width="21.28515625" customWidth="1"/>
    <col min="1553" max="1553" width="14.42578125" customWidth="1"/>
    <col min="1554" max="1554" width="23.5703125" customWidth="1"/>
    <col min="1555" max="1555" width="13.28515625" customWidth="1"/>
    <col min="1556" max="1556" width="21.28515625" customWidth="1"/>
    <col min="1557" max="1557" width="16.7109375" customWidth="1"/>
    <col min="1793" max="1793" width="20.140625" customWidth="1"/>
    <col min="1794" max="1794" width="44.140625" customWidth="1"/>
    <col min="1795" max="1795" width="14.42578125" customWidth="1"/>
    <col min="1796" max="1797" width="21.28515625" customWidth="1"/>
    <col min="1798" max="1798" width="28.140625" customWidth="1"/>
    <col min="1799" max="1799" width="22.42578125" customWidth="1"/>
    <col min="1800" max="1800" width="25.85546875" customWidth="1"/>
    <col min="1801" max="1801" width="12.140625" customWidth="1"/>
    <col min="1802" max="1802" width="21.28515625" customWidth="1"/>
    <col min="1803" max="1803" width="12.140625" customWidth="1"/>
    <col min="1804" max="1804" width="21.28515625" customWidth="1"/>
    <col min="1805" max="1805" width="12.140625" customWidth="1"/>
    <col min="1806" max="1806" width="20.140625" customWidth="1"/>
    <col min="1807" max="1807" width="14.42578125" customWidth="1"/>
    <col min="1808" max="1808" width="21.28515625" customWidth="1"/>
    <col min="1809" max="1809" width="14.42578125" customWidth="1"/>
    <col min="1810" max="1810" width="23.5703125" customWidth="1"/>
    <col min="1811" max="1811" width="13.28515625" customWidth="1"/>
    <col min="1812" max="1812" width="21.28515625" customWidth="1"/>
    <col min="1813" max="1813" width="16.7109375" customWidth="1"/>
    <col min="2049" max="2049" width="20.140625" customWidth="1"/>
    <col min="2050" max="2050" width="44.140625" customWidth="1"/>
    <col min="2051" max="2051" width="14.42578125" customWidth="1"/>
    <col min="2052" max="2053" width="21.28515625" customWidth="1"/>
    <col min="2054" max="2054" width="28.140625" customWidth="1"/>
    <col min="2055" max="2055" width="22.42578125" customWidth="1"/>
    <col min="2056" max="2056" width="25.85546875" customWidth="1"/>
    <col min="2057" max="2057" width="12.140625" customWidth="1"/>
    <col min="2058" max="2058" width="21.28515625" customWidth="1"/>
    <col min="2059" max="2059" width="12.140625" customWidth="1"/>
    <col min="2060" max="2060" width="21.28515625" customWidth="1"/>
    <col min="2061" max="2061" width="12.140625" customWidth="1"/>
    <col min="2062" max="2062" width="20.140625" customWidth="1"/>
    <col min="2063" max="2063" width="14.42578125" customWidth="1"/>
    <col min="2064" max="2064" width="21.28515625" customWidth="1"/>
    <col min="2065" max="2065" width="14.42578125" customWidth="1"/>
    <col min="2066" max="2066" width="23.5703125" customWidth="1"/>
    <col min="2067" max="2067" width="13.28515625" customWidth="1"/>
    <col min="2068" max="2068" width="21.28515625" customWidth="1"/>
    <col min="2069" max="2069" width="16.7109375" customWidth="1"/>
    <col min="2305" max="2305" width="20.140625" customWidth="1"/>
    <col min="2306" max="2306" width="44.140625" customWidth="1"/>
    <col min="2307" max="2307" width="14.42578125" customWidth="1"/>
    <col min="2308" max="2309" width="21.28515625" customWidth="1"/>
    <col min="2310" max="2310" width="28.140625" customWidth="1"/>
    <col min="2311" max="2311" width="22.42578125" customWidth="1"/>
    <col min="2312" max="2312" width="25.85546875" customWidth="1"/>
    <col min="2313" max="2313" width="12.140625" customWidth="1"/>
    <col min="2314" max="2314" width="21.28515625" customWidth="1"/>
    <col min="2315" max="2315" width="12.140625" customWidth="1"/>
    <col min="2316" max="2316" width="21.28515625" customWidth="1"/>
    <col min="2317" max="2317" width="12.140625" customWidth="1"/>
    <col min="2318" max="2318" width="20.140625" customWidth="1"/>
    <col min="2319" max="2319" width="14.42578125" customWidth="1"/>
    <col min="2320" max="2320" width="21.28515625" customWidth="1"/>
    <col min="2321" max="2321" width="14.42578125" customWidth="1"/>
    <col min="2322" max="2322" width="23.5703125" customWidth="1"/>
    <col min="2323" max="2323" width="13.28515625" customWidth="1"/>
    <col min="2324" max="2324" width="21.28515625" customWidth="1"/>
    <col min="2325" max="2325" width="16.7109375" customWidth="1"/>
    <col min="2561" max="2561" width="20.140625" customWidth="1"/>
    <col min="2562" max="2562" width="44.140625" customWidth="1"/>
    <col min="2563" max="2563" width="14.42578125" customWidth="1"/>
    <col min="2564" max="2565" width="21.28515625" customWidth="1"/>
    <col min="2566" max="2566" width="28.140625" customWidth="1"/>
    <col min="2567" max="2567" width="22.42578125" customWidth="1"/>
    <col min="2568" max="2568" width="25.85546875" customWidth="1"/>
    <col min="2569" max="2569" width="12.140625" customWidth="1"/>
    <col min="2570" max="2570" width="21.28515625" customWidth="1"/>
    <col min="2571" max="2571" width="12.140625" customWidth="1"/>
    <col min="2572" max="2572" width="21.28515625" customWidth="1"/>
    <col min="2573" max="2573" width="12.140625" customWidth="1"/>
    <col min="2574" max="2574" width="20.140625" customWidth="1"/>
    <col min="2575" max="2575" width="14.42578125" customWidth="1"/>
    <col min="2576" max="2576" width="21.28515625" customWidth="1"/>
    <col min="2577" max="2577" width="14.42578125" customWidth="1"/>
    <col min="2578" max="2578" width="23.5703125" customWidth="1"/>
    <col min="2579" max="2579" width="13.28515625" customWidth="1"/>
    <col min="2580" max="2580" width="21.28515625" customWidth="1"/>
    <col min="2581" max="2581" width="16.7109375" customWidth="1"/>
    <col min="2817" max="2817" width="20.140625" customWidth="1"/>
    <col min="2818" max="2818" width="44.140625" customWidth="1"/>
    <col min="2819" max="2819" width="14.42578125" customWidth="1"/>
    <col min="2820" max="2821" width="21.28515625" customWidth="1"/>
    <col min="2822" max="2822" width="28.140625" customWidth="1"/>
    <col min="2823" max="2823" width="22.42578125" customWidth="1"/>
    <col min="2824" max="2824" width="25.85546875" customWidth="1"/>
    <col min="2825" max="2825" width="12.140625" customWidth="1"/>
    <col min="2826" max="2826" width="21.28515625" customWidth="1"/>
    <col min="2827" max="2827" width="12.140625" customWidth="1"/>
    <col min="2828" max="2828" width="21.28515625" customWidth="1"/>
    <col min="2829" max="2829" width="12.140625" customWidth="1"/>
    <col min="2830" max="2830" width="20.140625" customWidth="1"/>
    <col min="2831" max="2831" width="14.42578125" customWidth="1"/>
    <col min="2832" max="2832" width="21.28515625" customWidth="1"/>
    <col min="2833" max="2833" width="14.42578125" customWidth="1"/>
    <col min="2834" max="2834" width="23.5703125" customWidth="1"/>
    <col min="2835" max="2835" width="13.28515625" customWidth="1"/>
    <col min="2836" max="2836" width="21.28515625" customWidth="1"/>
    <col min="2837" max="2837" width="16.7109375" customWidth="1"/>
    <col min="3073" max="3073" width="20.140625" customWidth="1"/>
    <col min="3074" max="3074" width="44.140625" customWidth="1"/>
    <col min="3075" max="3075" width="14.42578125" customWidth="1"/>
    <col min="3076" max="3077" width="21.28515625" customWidth="1"/>
    <col min="3078" max="3078" width="28.140625" customWidth="1"/>
    <col min="3079" max="3079" width="22.42578125" customWidth="1"/>
    <col min="3080" max="3080" width="25.85546875" customWidth="1"/>
    <col min="3081" max="3081" width="12.140625" customWidth="1"/>
    <col min="3082" max="3082" width="21.28515625" customWidth="1"/>
    <col min="3083" max="3083" width="12.140625" customWidth="1"/>
    <col min="3084" max="3084" width="21.28515625" customWidth="1"/>
    <col min="3085" max="3085" width="12.140625" customWidth="1"/>
    <col min="3086" max="3086" width="20.140625" customWidth="1"/>
    <col min="3087" max="3087" width="14.42578125" customWidth="1"/>
    <col min="3088" max="3088" width="21.28515625" customWidth="1"/>
    <col min="3089" max="3089" width="14.42578125" customWidth="1"/>
    <col min="3090" max="3090" width="23.5703125" customWidth="1"/>
    <col min="3091" max="3091" width="13.28515625" customWidth="1"/>
    <col min="3092" max="3092" width="21.28515625" customWidth="1"/>
    <col min="3093" max="3093" width="16.7109375" customWidth="1"/>
    <col min="3329" max="3329" width="20.140625" customWidth="1"/>
    <col min="3330" max="3330" width="44.140625" customWidth="1"/>
    <col min="3331" max="3331" width="14.42578125" customWidth="1"/>
    <col min="3332" max="3333" width="21.28515625" customWidth="1"/>
    <col min="3334" max="3334" width="28.140625" customWidth="1"/>
    <col min="3335" max="3335" width="22.42578125" customWidth="1"/>
    <col min="3336" max="3336" width="25.85546875" customWidth="1"/>
    <col min="3337" max="3337" width="12.140625" customWidth="1"/>
    <col min="3338" max="3338" width="21.28515625" customWidth="1"/>
    <col min="3339" max="3339" width="12.140625" customWidth="1"/>
    <col min="3340" max="3340" width="21.28515625" customWidth="1"/>
    <col min="3341" max="3341" width="12.140625" customWidth="1"/>
    <col min="3342" max="3342" width="20.140625" customWidth="1"/>
    <col min="3343" max="3343" width="14.42578125" customWidth="1"/>
    <col min="3344" max="3344" width="21.28515625" customWidth="1"/>
    <col min="3345" max="3345" width="14.42578125" customWidth="1"/>
    <col min="3346" max="3346" width="23.5703125" customWidth="1"/>
    <col min="3347" max="3347" width="13.28515625" customWidth="1"/>
    <col min="3348" max="3348" width="21.28515625" customWidth="1"/>
    <col min="3349" max="3349" width="16.7109375" customWidth="1"/>
    <col min="3585" max="3585" width="20.140625" customWidth="1"/>
    <col min="3586" max="3586" width="44.140625" customWidth="1"/>
    <col min="3587" max="3587" width="14.42578125" customWidth="1"/>
    <col min="3588" max="3589" width="21.28515625" customWidth="1"/>
    <col min="3590" max="3590" width="28.140625" customWidth="1"/>
    <col min="3591" max="3591" width="22.42578125" customWidth="1"/>
    <col min="3592" max="3592" width="25.85546875" customWidth="1"/>
    <col min="3593" max="3593" width="12.140625" customWidth="1"/>
    <col min="3594" max="3594" width="21.28515625" customWidth="1"/>
    <col min="3595" max="3595" width="12.140625" customWidth="1"/>
    <col min="3596" max="3596" width="21.28515625" customWidth="1"/>
    <col min="3597" max="3597" width="12.140625" customWidth="1"/>
    <col min="3598" max="3598" width="20.140625" customWidth="1"/>
    <col min="3599" max="3599" width="14.42578125" customWidth="1"/>
    <col min="3600" max="3600" width="21.28515625" customWidth="1"/>
    <col min="3601" max="3601" width="14.42578125" customWidth="1"/>
    <col min="3602" max="3602" width="23.5703125" customWidth="1"/>
    <col min="3603" max="3603" width="13.28515625" customWidth="1"/>
    <col min="3604" max="3604" width="21.28515625" customWidth="1"/>
    <col min="3605" max="3605" width="16.7109375" customWidth="1"/>
    <col min="3841" max="3841" width="20.140625" customWidth="1"/>
    <col min="3842" max="3842" width="44.140625" customWidth="1"/>
    <col min="3843" max="3843" width="14.42578125" customWidth="1"/>
    <col min="3844" max="3845" width="21.28515625" customWidth="1"/>
    <col min="3846" max="3846" width="28.140625" customWidth="1"/>
    <col min="3847" max="3847" width="22.42578125" customWidth="1"/>
    <col min="3848" max="3848" width="25.85546875" customWidth="1"/>
    <col min="3849" max="3849" width="12.140625" customWidth="1"/>
    <col min="3850" max="3850" width="21.28515625" customWidth="1"/>
    <col min="3851" max="3851" width="12.140625" customWidth="1"/>
    <col min="3852" max="3852" width="21.28515625" customWidth="1"/>
    <col min="3853" max="3853" width="12.140625" customWidth="1"/>
    <col min="3854" max="3854" width="20.140625" customWidth="1"/>
    <col min="3855" max="3855" width="14.42578125" customWidth="1"/>
    <col min="3856" max="3856" width="21.28515625" customWidth="1"/>
    <col min="3857" max="3857" width="14.42578125" customWidth="1"/>
    <col min="3858" max="3858" width="23.5703125" customWidth="1"/>
    <col min="3859" max="3859" width="13.28515625" customWidth="1"/>
    <col min="3860" max="3860" width="21.28515625" customWidth="1"/>
    <col min="3861" max="3861" width="16.7109375" customWidth="1"/>
    <col min="4097" max="4097" width="20.140625" customWidth="1"/>
    <col min="4098" max="4098" width="44.140625" customWidth="1"/>
    <col min="4099" max="4099" width="14.42578125" customWidth="1"/>
    <col min="4100" max="4101" width="21.28515625" customWidth="1"/>
    <col min="4102" max="4102" width="28.140625" customWidth="1"/>
    <col min="4103" max="4103" width="22.42578125" customWidth="1"/>
    <col min="4104" max="4104" width="25.85546875" customWidth="1"/>
    <col min="4105" max="4105" width="12.140625" customWidth="1"/>
    <col min="4106" max="4106" width="21.28515625" customWidth="1"/>
    <col min="4107" max="4107" width="12.140625" customWidth="1"/>
    <col min="4108" max="4108" width="21.28515625" customWidth="1"/>
    <col min="4109" max="4109" width="12.140625" customWidth="1"/>
    <col min="4110" max="4110" width="20.140625" customWidth="1"/>
    <col min="4111" max="4111" width="14.42578125" customWidth="1"/>
    <col min="4112" max="4112" width="21.28515625" customWidth="1"/>
    <col min="4113" max="4113" width="14.42578125" customWidth="1"/>
    <col min="4114" max="4114" width="23.5703125" customWidth="1"/>
    <col min="4115" max="4115" width="13.28515625" customWidth="1"/>
    <col min="4116" max="4116" width="21.28515625" customWidth="1"/>
    <col min="4117" max="4117" width="16.7109375" customWidth="1"/>
    <col min="4353" max="4353" width="20.140625" customWidth="1"/>
    <col min="4354" max="4354" width="44.140625" customWidth="1"/>
    <col min="4355" max="4355" width="14.42578125" customWidth="1"/>
    <col min="4356" max="4357" width="21.28515625" customWidth="1"/>
    <col min="4358" max="4358" width="28.140625" customWidth="1"/>
    <col min="4359" max="4359" width="22.42578125" customWidth="1"/>
    <col min="4360" max="4360" width="25.85546875" customWidth="1"/>
    <col min="4361" max="4361" width="12.140625" customWidth="1"/>
    <col min="4362" max="4362" width="21.28515625" customWidth="1"/>
    <col min="4363" max="4363" width="12.140625" customWidth="1"/>
    <col min="4364" max="4364" width="21.28515625" customWidth="1"/>
    <col min="4365" max="4365" width="12.140625" customWidth="1"/>
    <col min="4366" max="4366" width="20.140625" customWidth="1"/>
    <col min="4367" max="4367" width="14.42578125" customWidth="1"/>
    <col min="4368" max="4368" width="21.28515625" customWidth="1"/>
    <col min="4369" max="4369" width="14.42578125" customWidth="1"/>
    <col min="4370" max="4370" width="23.5703125" customWidth="1"/>
    <col min="4371" max="4371" width="13.28515625" customWidth="1"/>
    <col min="4372" max="4372" width="21.28515625" customWidth="1"/>
    <col min="4373" max="4373" width="16.7109375" customWidth="1"/>
    <col min="4609" max="4609" width="20.140625" customWidth="1"/>
    <col min="4610" max="4610" width="44.140625" customWidth="1"/>
    <col min="4611" max="4611" width="14.42578125" customWidth="1"/>
    <col min="4612" max="4613" width="21.28515625" customWidth="1"/>
    <col min="4614" max="4614" width="28.140625" customWidth="1"/>
    <col min="4615" max="4615" width="22.42578125" customWidth="1"/>
    <col min="4616" max="4616" width="25.85546875" customWidth="1"/>
    <col min="4617" max="4617" width="12.140625" customWidth="1"/>
    <col min="4618" max="4618" width="21.28515625" customWidth="1"/>
    <col min="4619" max="4619" width="12.140625" customWidth="1"/>
    <col min="4620" max="4620" width="21.28515625" customWidth="1"/>
    <col min="4621" max="4621" width="12.140625" customWidth="1"/>
    <col min="4622" max="4622" width="20.140625" customWidth="1"/>
    <col min="4623" max="4623" width="14.42578125" customWidth="1"/>
    <col min="4624" max="4624" width="21.28515625" customWidth="1"/>
    <col min="4625" max="4625" width="14.42578125" customWidth="1"/>
    <col min="4626" max="4626" width="23.5703125" customWidth="1"/>
    <col min="4627" max="4627" width="13.28515625" customWidth="1"/>
    <col min="4628" max="4628" width="21.28515625" customWidth="1"/>
    <col min="4629" max="4629" width="16.7109375" customWidth="1"/>
    <col min="4865" max="4865" width="20.140625" customWidth="1"/>
    <col min="4866" max="4866" width="44.140625" customWidth="1"/>
    <col min="4867" max="4867" width="14.42578125" customWidth="1"/>
    <col min="4868" max="4869" width="21.28515625" customWidth="1"/>
    <col min="4870" max="4870" width="28.140625" customWidth="1"/>
    <col min="4871" max="4871" width="22.42578125" customWidth="1"/>
    <col min="4872" max="4872" width="25.85546875" customWidth="1"/>
    <col min="4873" max="4873" width="12.140625" customWidth="1"/>
    <col min="4874" max="4874" width="21.28515625" customWidth="1"/>
    <col min="4875" max="4875" width="12.140625" customWidth="1"/>
    <col min="4876" max="4876" width="21.28515625" customWidth="1"/>
    <col min="4877" max="4877" width="12.140625" customWidth="1"/>
    <col min="4878" max="4878" width="20.140625" customWidth="1"/>
    <col min="4879" max="4879" width="14.42578125" customWidth="1"/>
    <col min="4880" max="4880" width="21.28515625" customWidth="1"/>
    <col min="4881" max="4881" width="14.42578125" customWidth="1"/>
    <col min="4882" max="4882" width="23.5703125" customWidth="1"/>
    <col min="4883" max="4883" width="13.28515625" customWidth="1"/>
    <col min="4884" max="4884" width="21.28515625" customWidth="1"/>
    <col min="4885" max="4885" width="16.7109375" customWidth="1"/>
    <col min="5121" max="5121" width="20.140625" customWidth="1"/>
    <col min="5122" max="5122" width="44.140625" customWidth="1"/>
    <col min="5123" max="5123" width="14.42578125" customWidth="1"/>
    <col min="5124" max="5125" width="21.28515625" customWidth="1"/>
    <col min="5126" max="5126" width="28.140625" customWidth="1"/>
    <col min="5127" max="5127" width="22.42578125" customWidth="1"/>
    <col min="5128" max="5128" width="25.85546875" customWidth="1"/>
    <col min="5129" max="5129" width="12.140625" customWidth="1"/>
    <col min="5130" max="5130" width="21.28515625" customWidth="1"/>
    <col min="5131" max="5131" width="12.140625" customWidth="1"/>
    <col min="5132" max="5132" width="21.28515625" customWidth="1"/>
    <col min="5133" max="5133" width="12.140625" customWidth="1"/>
    <col min="5134" max="5134" width="20.140625" customWidth="1"/>
    <col min="5135" max="5135" width="14.42578125" customWidth="1"/>
    <col min="5136" max="5136" width="21.28515625" customWidth="1"/>
    <col min="5137" max="5137" width="14.42578125" customWidth="1"/>
    <col min="5138" max="5138" width="23.5703125" customWidth="1"/>
    <col min="5139" max="5139" width="13.28515625" customWidth="1"/>
    <col min="5140" max="5140" width="21.28515625" customWidth="1"/>
    <col min="5141" max="5141" width="16.7109375" customWidth="1"/>
    <col min="5377" max="5377" width="20.140625" customWidth="1"/>
    <col min="5378" max="5378" width="44.140625" customWidth="1"/>
    <col min="5379" max="5379" width="14.42578125" customWidth="1"/>
    <col min="5380" max="5381" width="21.28515625" customWidth="1"/>
    <col min="5382" max="5382" width="28.140625" customWidth="1"/>
    <col min="5383" max="5383" width="22.42578125" customWidth="1"/>
    <col min="5384" max="5384" width="25.85546875" customWidth="1"/>
    <col min="5385" max="5385" width="12.140625" customWidth="1"/>
    <col min="5386" max="5386" width="21.28515625" customWidth="1"/>
    <col min="5387" max="5387" width="12.140625" customWidth="1"/>
    <col min="5388" max="5388" width="21.28515625" customWidth="1"/>
    <col min="5389" max="5389" width="12.140625" customWidth="1"/>
    <col min="5390" max="5390" width="20.140625" customWidth="1"/>
    <col min="5391" max="5391" width="14.42578125" customWidth="1"/>
    <col min="5392" max="5392" width="21.28515625" customWidth="1"/>
    <col min="5393" max="5393" width="14.42578125" customWidth="1"/>
    <col min="5394" max="5394" width="23.5703125" customWidth="1"/>
    <col min="5395" max="5395" width="13.28515625" customWidth="1"/>
    <col min="5396" max="5396" width="21.28515625" customWidth="1"/>
    <col min="5397" max="5397" width="16.7109375" customWidth="1"/>
    <col min="5633" max="5633" width="20.140625" customWidth="1"/>
    <col min="5634" max="5634" width="44.140625" customWidth="1"/>
    <col min="5635" max="5635" width="14.42578125" customWidth="1"/>
    <col min="5636" max="5637" width="21.28515625" customWidth="1"/>
    <col min="5638" max="5638" width="28.140625" customWidth="1"/>
    <col min="5639" max="5639" width="22.42578125" customWidth="1"/>
    <col min="5640" max="5640" width="25.85546875" customWidth="1"/>
    <col min="5641" max="5641" width="12.140625" customWidth="1"/>
    <col min="5642" max="5642" width="21.28515625" customWidth="1"/>
    <col min="5643" max="5643" width="12.140625" customWidth="1"/>
    <col min="5644" max="5644" width="21.28515625" customWidth="1"/>
    <col min="5645" max="5645" width="12.140625" customWidth="1"/>
    <col min="5646" max="5646" width="20.140625" customWidth="1"/>
    <col min="5647" max="5647" width="14.42578125" customWidth="1"/>
    <col min="5648" max="5648" width="21.28515625" customWidth="1"/>
    <col min="5649" max="5649" width="14.42578125" customWidth="1"/>
    <col min="5650" max="5650" width="23.5703125" customWidth="1"/>
    <col min="5651" max="5651" width="13.28515625" customWidth="1"/>
    <col min="5652" max="5652" width="21.28515625" customWidth="1"/>
    <col min="5653" max="5653" width="16.7109375" customWidth="1"/>
    <col min="5889" max="5889" width="20.140625" customWidth="1"/>
    <col min="5890" max="5890" width="44.140625" customWidth="1"/>
    <col min="5891" max="5891" width="14.42578125" customWidth="1"/>
    <col min="5892" max="5893" width="21.28515625" customWidth="1"/>
    <col min="5894" max="5894" width="28.140625" customWidth="1"/>
    <col min="5895" max="5895" width="22.42578125" customWidth="1"/>
    <col min="5896" max="5896" width="25.85546875" customWidth="1"/>
    <col min="5897" max="5897" width="12.140625" customWidth="1"/>
    <col min="5898" max="5898" width="21.28515625" customWidth="1"/>
    <col min="5899" max="5899" width="12.140625" customWidth="1"/>
    <col min="5900" max="5900" width="21.28515625" customWidth="1"/>
    <col min="5901" max="5901" width="12.140625" customWidth="1"/>
    <col min="5902" max="5902" width="20.140625" customWidth="1"/>
    <col min="5903" max="5903" width="14.42578125" customWidth="1"/>
    <col min="5904" max="5904" width="21.28515625" customWidth="1"/>
    <col min="5905" max="5905" width="14.42578125" customWidth="1"/>
    <col min="5906" max="5906" width="23.5703125" customWidth="1"/>
    <col min="5907" max="5907" width="13.28515625" customWidth="1"/>
    <col min="5908" max="5908" width="21.28515625" customWidth="1"/>
    <col min="5909" max="5909" width="16.7109375" customWidth="1"/>
    <col min="6145" max="6145" width="20.140625" customWidth="1"/>
    <col min="6146" max="6146" width="44.140625" customWidth="1"/>
    <col min="6147" max="6147" width="14.42578125" customWidth="1"/>
    <col min="6148" max="6149" width="21.28515625" customWidth="1"/>
    <col min="6150" max="6150" width="28.140625" customWidth="1"/>
    <col min="6151" max="6151" width="22.42578125" customWidth="1"/>
    <col min="6152" max="6152" width="25.85546875" customWidth="1"/>
    <col min="6153" max="6153" width="12.140625" customWidth="1"/>
    <col min="6154" max="6154" width="21.28515625" customWidth="1"/>
    <col min="6155" max="6155" width="12.140625" customWidth="1"/>
    <col min="6156" max="6156" width="21.28515625" customWidth="1"/>
    <col min="6157" max="6157" width="12.140625" customWidth="1"/>
    <col min="6158" max="6158" width="20.140625" customWidth="1"/>
    <col min="6159" max="6159" width="14.42578125" customWidth="1"/>
    <col min="6160" max="6160" width="21.28515625" customWidth="1"/>
    <col min="6161" max="6161" width="14.42578125" customWidth="1"/>
    <col min="6162" max="6162" width="23.5703125" customWidth="1"/>
    <col min="6163" max="6163" width="13.28515625" customWidth="1"/>
    <col min="6164" max="6164" width="21.28515625" customWidth="1"/>
    <col min="6165" max="6165" width="16.7109375" customWidth="1"/>
    <col min="6401" max="6401" width="20.140625" customWidth="1"/>
    <col min="6402" max="6402" width="44.140625" customWidth="1"/>
    <col min="6403" max="6403" width="14.42578125" customWidth="1"/>
    <col min="6404" max="6405" width="21.28515625" customWidth="1"/>
    <col min="6406" max="6406" width="28.140625" customWidth="1"/>
    <col min="6407" max="6407" width="22.42578125" customWidth="1"/>
    <col min="6408" max="6408" width="25.85546875" customWidth="1"/>
    <col min="6409" max="6409" width="12.140625" customWidth="1"/>
    <col min="6410" max="6410" width="21.28515625" customWidth="1"/>
    <col min="6411" max="6411" width="12.140625" customWidth="1"/>
    <col min="6412" max="6412" width="21.28515625" customWidth="1"/>
    <col min="6413" max="6413" width="12.140625" customWidth="1"/>
    <col min="6414" max="6414" width="20.140625" customWidth="1"/>
    <col min="6415" max="6415" width="14.42578125" customWidth="1"/>
    <col min="6416" max="6416" width="21.28515625" customWidth="1"/>
    <col min="6417" max="6417" width="14.42578125" customWidth="1"/>
    <col min="6418" max="6418" width="23.5703125" customWidth="1"/>
    <col min="6419" max="6419" width="13.28515625" customWidth="1"/>
    <col min="6420" max="6420" width="21.28515625" customWidth="1"/>
    <col min="6421" max="6421" width="16.7109375" customWidth="1"/>
    <col min="6657" max="6657" width="20.140625" customWidth="1"/>
    <col min="6658" max="6658" width="44.140625" customWidth="1"/>
    <col min="6659" max="6659" width="14.42578125" customWidth="1"/>
    <col min="6660" max="6661" width="21.28515625" customWidth="1"/>
    <col min="6662" max="6662" width="28.140625" customWidth="1"/>
    <col min="6663" max="6663" width="22.42578125" customWidth="1"/>
    <col min="6664" max="6664" width="25.85546875" customWidth="1"/>
    <col min="6665" max="6665" width="12.140625" customWidth="1"/>
    <col min="6666" max="6666" width="21.28515625" customWidth="1"/>
    <col min="6667" max="6667" width="12.140625" customWidth="1"/>
    <col min="6668" max="6668" width="21.28515625" customWidth="1"/>
    <col min="6669" max="6669" width="12.140625" customWidth="1"/>
    <col min="6670" max="6670" width="20.140625" customWidth="1"/>
    <col min="6671" max="6671" width="14.42578125" customWidth="1"/>
    <col min="6672" max="6672" width="21.28515625" customWidth="1"/>
    <col min="6673" max="6673" width="14.42578125" customWidth="1"/>
    <col min="6674" max="6674" width="23.5703125" customWidth="1"/>
    <col min="6675" max="6675" width="13.28515625" customWidth="1"/>
    <col min="6676" max="6676" width="21.28515625" customWidth="1"/>
    <col min="6677" max="6677" width="16.7109375" customWidth="1"/>
    <col min="6913" max="6913" width="20.140625" customWidth="1"/>
    <col min="6914" max="6914" width="44.140625" customWidth="1"/>
    <col min="6915" max="6915" width="14.42578125" customWidth="1"/>
    <col min="6916" max="6917" width="21.28515625" customWidth="1"/>
    <col min="6918" max="6918" width="28.140625" customWidth="1"/>
    <col min="6919" max="6919" width="22.42578125" customWidth="1"/>
    <col min="6920" max="6920" width="25.85546875" customWidth="1"/>
    <col min="6921" max="6921" width="12.140625" customWidth="1"/>
    <col min="6922" max="6922" width="21.28515625" customWidth="1"/>
    <col min="6923" max="6923" width="12.140625" customWidth="1"/>
    <col min="6924" max="6924" width="21.28515625" customWidth="1"/>
    <col min="6925" max="6925" width="12.140625" customWidth="1"/>
    <col min="6926" max="6926" width="20.140625" customWidth="1"/>
    <col min="6927" max="6927" width="14.42578125" customWidth="1"/>
    <col min="6928" max="6928" width="21.28515625" customWidth="1"/>
    <col min="6929" max="6929" width="14.42578125" customWidth="1"/>
    <col min="6930" max="6930" width="23.5703125" customWidth="1"/>
    <col min="6931" max="6931" width="13.28515625" customWidth="1"/>
    <col min="6932" max="6932" width="21.28515625" customWidth="1"/>
    <col min="6933" max="6933" width="16.7109375" customWidth="1"/>
    <col min="7169" max="7169" width="20.140625" customWidth="1"/>
    <col min="7170" max="7170" width="44.140625" customWidth="1"/>
    <col min="7171" max="7171" width="14.42578125" customWidth="1"/>
    <col min="7172" max="7173" width="21.28515625" customWidth="1"/>
    <col min="7174" max="7174" width="28.140625" customWidth="1"/>
    <col min="7175" max="7175" width="22.42578125" customWidth="1"/>
    <col min="7176" max="7176" width="25.85546875" customWidth="1"/>
    <col min="7177" max="7177" width="12.140625" customWidth="1"/>
    <col min="7178" max="7178" width="21.28515625" customWidth="1"/>
    <col min="7179" max="7179" width="12.140625" customWidth="1"/>
    <col min="7180" max="7180" width="21.28515625" customWidth="1"/>
    <col min="7181" max="7181" width="12.140625" customWidth="1"/>
    <col min="7182" max="7182" width="20.140625" customWidth="1"/>
    <col min="7183" max="7183" width="14.42578125" customWidth="1"/>
    <col min="7184" max="7184" width="21.28515625" customWidth="1"/>
    <col min="7185" max="7185" width="14.42578125" customWidth="1"/>
    <col min="7186" max="7186" width="23.5703125" customWidth="1"/>
    <col min="7187" max="7187" width="13.28515625" customWidth="1"/>
    <col min="7188" max="7188" width="21.28515625" customWidth="1"/>
    <col min="7189" max="7189" width="16.7109375" customWidth="1"/>
    <col min="7425" max="7425" width="20.140625" customWidth="1"/>
    <col min="7426" max="7426" width="44.140625" customWidth="1"/>
    <col min="7427" max="7427" width="14.42578125" customWidth="1"/>
    <col min="7428" max="7429" width="21.28515625" customWidth="1"/>
    <col min="7430" max="7430" width="28.140625" customWidth="1"/>
    <col min="7431" max="7431" width="22.42578125" customWidth="1"/>
    <col min="7432" max="7432" width="25.85546875" customWidth="1"/>
    <col min="7433" max="7433" width="12.140625" customWidth="1"/>
    <col min="7434" max="7434" width="21.28515625" customWidth="1"/>
    <col min="7435" max="7435" width="12.140625" customWidth="1"/>
    <col min="7436" max="7436" width="21.28515625" customWidth="1"/>
    <col min="7437" max="7437" width="12.140625" customWidth="1"/>
    <col min="7438" max="7438" width="20.140625" customWidth="1"/>
    <col min="7439" max="7439" width="14.42578125" customWidth="1"/>
    <col min="7440" max="7440" width="21.28515625" customWidth="1"/>
    <col min="7441" max="7441" width="14.42578125" customWidth="1"/>
    <col min="7442" max="7442" width="23.5703125" customWidth="1"/>
    <col min="7443" max="7443" width="13.28515625" customWidth="1"/>
    <col min="7444" max="7444" width="21.28515625" customWidth="1"/>
    <col min="7445" max="7445" width="16.7109375" customWidth="1"/>
    <col min="7681" max="7681" width="20.140625" customWidth="1"/>
    <col min="7682" max="7682" width="44.140625" customWidth="1"/>
    <col min="7683" max="7683" width="14.42578125" customWidth="1"/>
    <col min="7684" max="7685" width="21.28515625" customWidth="1"/>
    <col min="7686" max="7686" width="28.140625" customWidth="1"/>
    <col min="7687" max="7687" width="22.42578125" customWidth="1"/>
    <col min="7688" max="7688" width="25.85546875" customWidth="1"/>
    <col min="7689" max="7689" width="12.140625" customWidth="1"/>
    <col min="7690" max="7690" width="21.28515625" customWidth="1"/>
    <col min="7691" max="7691" width="12.140625" customWidth="1"/>
    <col min="7692" max="7692" width="21.28515625" customWidth="1"/>
    <col min="7693" max="7693" width="12.140625" customWidth="1"/>
    <col min="7694" max="7694" width="20.140625" customWidth="1"/>
    <col min="7695" max="7695" width="14.42578125" customWidth="1"/>
    <col min="7696" max="7696" width="21.28515625" customWidth="1"/>
    <col min="7697" max="7697" width="14.42578125" customWidth="1"/>
    <col min="7698" max="7698" width="23.5703125" customWidth="1"/>
    <col min="7699" max="7699" width="13.28515625" customWidth="1"/>
    <col min="7700" max="7700" width="21.28515625" customWidth="1"/>
    <col min="7701" max="7701" width="16.7109375" customWidth="1"/>
    <col min="7937" max="7937" width="20.140625" customWidth="1"/>
    <col min="7938" max="7938" width="44.140625" customWidth="1"/>
    <col min="7939" max="7939" width="14.42578125" customWidth="1"/>
    <col min="7940" max="7941" width="21.28515625" customWidth="1"/>
    <col min="7942" max="7942" width="28.140625" customWidth="1"/>
    <col min="7943" max="7943" width="22.42578125" customWidth="1"/>
    <col min="7944" max="7944" width="25.85546875" customWidth="1"/>
    <col min="7945" max="7945" width="12.140625" customWidth="1"/>
    <col min="7946" max="7946" width="21.28515625" customWidth="1"/>
    <col min="7947" max="7947" width="12.140625" customWidth="1"/>
    <col min="7948" max="7948" width="21.28515625" customWidth="1"/>
    <col min="7949" max="7949" width="12.140625" customWidth="1"/>
    <col min="7950" max="7950" width="20.140625" customWidth="1"/>
    <col min="7951" max="7951" width="14.42578125" customWidth="1"/>
    <col min="7952" max="7952" width="21.28515625" customWidth="1"/>
    <col min="7953" max="7953" width="14.42578125" customWidth="1"/>
    <col min="7954" max="7954" width="23.5703125" customWidth="1"/>
    <col min="7955" max="7955" width="13.28515625" customWidth="1"/>
    <col min="7956" max="7956" width="21.28515625" customWidth="1"/>
    <col min="7957" max="7957" width="16.7109375" customWidth="1"/>
    <col min="8193" max="8193" width="20.140625" customWidth="1"/>
    <col min="8194" max="8194" width="44.140625" customWidth="1"/>
    <col min="8195" max="8195" width="14.42578125" customWidth="1"/>
    <col min="8196" max="8197" width="21.28515625" customWidth="1"/>
    <col min="8198" max="8198" width="28.140625" customWidth="1"/>
    <col min="8199" max="8199" width="22.42578125" customWidth="1"/>
    <col min="8200" max="8200" width="25.85546875" customWidth="1"/>
    <col min="8201" max="8201" width="12.140625" customWidth="1"/>
    <col min="8202" max="8202" width="21.28515625" customWidth="1"/>
    <col min="8203" max="8203" width="12.140625" customWidth="1"/>
    <col min="8204" max="8204" width="21.28515625" customWidth="1"/>
    <col min="8205" max="8205" width="12.140625" customWidth="1"/>
    <col min="8206" max="8206" width="20.140625" customWidth="1"/>
    <col min="8207" max="8207" width="14.42578125" customWidth="1"/>
    <col min="8208" max="8208" width="21.28515625" customWidth="1"/>
    <col min="8209" max="8209" width="14.42578125" customWidth="1"/>
    <col min="8210" max="8210" width="23.5703125" customWidth="1"/>
    <col min="8211" max="8211" width="13.28515625" customWidth="1"/>
    <col min="8212" max="8212" width="21.28515625" customWidth="1"/>
    <col min="8213" max="8213" width="16.7109375" customWidth="1"/>
    <col min="8449" max="8449" width="20.140625" customWidth="1"/>
    <col min="8450" max="8450" width="44.140625" customWidth="1"/>
    <col min="8451" max="8451" width="14.42578125" customWidth="1"/>
    <col min="8452" max="8453" width="21.28515625" customWidth="1"/>
    <col min="8454" max="8454" width="28.140625" customWidth="1"/>
    <col min="8455" max="8455" width="22.42578125" customWidth="1"/>
    <col min="8456" max="8456" width="25.85546875" customWidth="1"/>
    <col min="8457" max="8457" width="12.140625" customWidth="1"/>
    <col min="8458" max="8458" width="21.28515625" customWidth="1"/>
    <col min="8459" max="8459" width="12.140625" customWidth="1"/>
    <col min="8460" max="8460" width="21.28515625" customWidth="1"/>
    <col min="8461" max="8461" width="12.140625" customWidth="1"/>
    <col min="8462" max="8462" width="20.140625" customWidth="1"/>
    <col min="8463" max="8463" width="14.42578125" customWidth="1"/>
    <col min="8464" max="8464" width="21.28515625" customWidth="1"/>
    <col min="8465" max="8465" width="14.42578125" customWidth="1"/>
    <col min="8466" max="8466" width="23.5703125" customWidth="1"/>
    <col min="8467" max="8467" width="13.28515625" customWidth="1"/>
    <col min="8468" max="8468" width="21.28515625" customWidth="1"/>
    <col min="8469" max="8469" width="16.7109375" customWidth="1"/>
    <col min="8705" max="8705" width="20.140625" customWidth="1"/>
    <col min="8706" max="8706" width="44.140625" customWidth="1"/>
    <col min="8707" max="8707" width="14.42578125" customWidth="1"/>
    <col min="8708" max="8709" width="21.28515625" customWidth="1"/>
    <col min="8710" max="8710" width="28.140625" customWidth="1"/>
    <col min="8711" max="8711" width="22.42578125" customWidth="1"/>
    <col min="8712" max="8712" width="25.85546875" customWidth="1"/>
    <col min="8713" max="8713" width="12.140625" customWidth="1"/>
    <col min="8714" max="8714" width="21.28515625" customWidth="1"/>
    <col min="8715" max="8715" width="12.140625" customWidth="1"/>
    <col min="8716" max="8716" width="21.28515625" customWidth="1"/>
    <col min="8717" max="8717" width="12.140625" customWidth="1"/>
    <col min="8718" max="8718" width="20.140625" customWidth="1"/>
    <col min="8719" max="8719" width="14.42578125" customWidth="1"/>
    <col min="8720" max="8720" width="21.28515625" customWidth="1"/>
    <col min="8721" max="8721" width="14.42578125" customWidth="1"/>
    <col min="8722" max="8722" width="23.5703125" customWidth="1"/>
    <col min="8723" max="8723" width="13.28515625" customWidth="1"/>
    <col min="8724" max="8724" width="21.28515625" customWidth="1"/>
    <col min="8725" max="8725" width="16.7109375" customWidth="1"/>
    <col min="8961" max="8961" width="20.140625" customWidth="1"/>
    <col min="8962" max="8962" width="44.140625" customWidth="1"/>
    <col min="8963" max="8963" width="14.42578125" customWidth="1"/>
    <col min="8964" max="8965" width="21.28515625" customWidth="1"/>
    <col min="8966" max="8966" width="28.140625" customWidth="1"/>
    <col min="8967" max="8967" width="22.42578125" customWidth="1"/>
    <col min="8968" max="8968" width="25.85546875" customWidth="1"/>
    <col min="8969" max="8969" width="12.140625" customWidth="1"/>
    <col min="8970" max="8970" width="21.28515625" customWidth="1"/>
    <col min="8971" max="8971" width="12.140625" customWidth="1"/>
    <col min="8972" max="8972" width="21.28515625" customWidth="1"/>
    <col min="8973" max="8973" width="12.140625" customWidth="1"/>
    <col min="8974" max="8974" width="20.140625" customWidth="1"/>
    <col min="8975" max="8975" width="14.42578125" customWidth="1"/>
    <col min="8976" max="8976" width="21.28515625" customWidth="1"/>
    <col min="8977" max="8977" width="14.42578125" customWidth="1"/>
    <col min="8978" max="8978" width="23.5703125" customWidth="1"/>
    <col min="8979" max="8979" width="13.28515625" customWidth="1"/>
    <col min="8980" max="8980" width="21.28515625" customWidth="1"/>
    <col min="8981" max="8981" width="16.7109375" customWidth="1"/>
    <col min="9217" max="9217" width="20.140625" customWidth="1"/>
    <col min="9218" max="9218" width="44.140625" customWidth="1"/>
    <col min="9219" max="9219" width="14.42578125" customWidth="1"/>
    <col min="9220" max="9221" width="21.28515625" customWidth="1"/>
    <col min="9222" max="9222" width="28.140625" customWidth="1"/>
    <col min="9223" max="9223" width="22.42578125" customWidth="1"/>
    <col min="9224" max="9224" width="25.85546875" customWidth="1"/>
    <col min="9225" max="9225" width="12.140625" customWidth="1"/>
    <col min="9226" max="9226" width="21.28515625" customWidth="1"/>
    <col min="9227" max="9227" width="12.140625" customWidth="1"/>
    <col min="9228" max="9228" width="21.28515625" customWidth="1"/>
    <col min="9229" max="9229" width="12.140625" customWidth="1"/>
    <col min="9230" max="9230" width="20.140625" customWidth="1"/>
    <col min="9231" max="9231" width="14.42578125" customWidth="1"/>
    <col min="9232" max="9232" width="21.28515625" customWidth="1"/>
    <col min="9233" max="9233" width="14.42578125" customWidth="1"/>
    <col min="9234" max="9234" width="23.5703125" customWidth="1"/>
    <col min="9235" max="9235" width="13.28515625" customWidth="1"/>
    <col min="9236" max="9236" width="21.28515625" customWidth="1"/>
    <col min="9237" max="9237" width="16.7109375" customWidth="1"/>
    <col min="9473" max="9473" width="20.140625" customWidth="1"/>
    <col min="9474" max="9474" width="44.140625" customWidth="1"/>
    <col min="9475" max="9475" width="14.42578125" customWidth="1"/>
    <col min="9476" max="9477" width="21.28515625" customWidth="1"/>
    <col min="9478" max="9478" width="28.140625" customWidth="1"/>
    <col min="9479" max="9479" width="22.42578125" customWidth="1"/>
    <col min="9480" max="9480" width="25.85546875" customWidth="1"/>
    <col min="9481" max="9481" width="12.140625" customWidth="1"/>
    <col min="9482" max="9482" width="21.28515625" customWidth="1"/>
    <col min="9483" max="9483" width="12.140625" customWidth="1"/>
    <col min="9484" max="9484" width="21.28515625" customWidth="1"/>
    <col min="9485" max="9485" width="12.140625" customWidth="1"/>
    <col min="9486" max="9486" width="20.140625" customWidth="1"/>
    <col min="9487" max="9487" width="14.42578125" customWidth="1"/>
    <col min="9488" max="9488" width="21.28515625" customWidth="1"/>
    <col min="9489" max="9489" width="14.42578125" customWidth="1"/>
    <col min="9490" max="9490" width="23.5703125" customWidth="1"/>
    <col min="9491" max="9491" width="13.28515625" customWidth="1"/>
    <col min="9492" max="9492" width="21.28515625" customWidth="1"/>
    <col min="9493" max="9493" width="16.7109375" customWidth="1"/>
    <col min="9729" max="9729" width="20.140625" customWidth="1"/>
    <col min="9730" max="9730" width="44.140625" customWidth="1"/>
    <col min="9731" max="9731" width="14.42578125" customWidth="1"/>
    <col min="9732" max="9733" width="21.28515625" customWidth="1"/>
    <col min="9734" max="9734" width="28.140625" customWidth="1"/>
    <col min="9735" max="9735" width="22.42578125" customWidth="1"/>
    <col min="9736" max="9736" width="25.85546875" customWidth="1"/>
    <col min="9737" max="9737" width="12.140625" customWidth="1"/>
    <col min="9738" max="9738" width="21.28515625" customWidth="1"/>
    <col min="9739" max="9739" width="12.140625" customWidth="1"/>
    <col min="9740" max="9740" width="21.28515625" customWidth="1"/>
    <col min="9741" max="9741" width="12.140625" customWidth="1"/>
    <col min="9742" max="9742" width="20.140625" customWidth="1"/>
    <col min="9743" max="9743" width="14.42578125" customWidth="1"/>
    <col min="9744" max="9744" width="21.28515625" customWidth="1"/>
    <col min="9745" max="9745" width="14.42578125" customWidth="1"/>
    <col min="9746" max="9746" width="23.5703125" customWidth="1"/>
    <col min="9747" max="9747" width="13.28515625" customWidth="1"/>
    <col min="9748" max="9748" width="21.28515625" customWidth="1"/>
    <col min="9749" max="9749" width="16.7109375" customWidth="1"/>
    <col min="9985" max="9985" width="20.140625" customWidth="1"/>
    <col min="9986" max="9986" width="44.140625" customWidth="1"/>
    <col min="9987" max="9987" width="14.42578125" customWidth="1"/>
    <col min="9988" max="9989" width="21.28515625" customWidth="1"/>
    <col min="9990" max="9990" width="28.140625" customWidth="1"/>
    <col min="9991" max="9991" width="22.42578125" customWidth="1"/>
    <col min="9992" max="9992" width="25.85546875" customWidth="1"/>
    <col min="9993" max="9993" width="12.140625" customWidth="1"/>
    <col min="9994" max="9994" width="21.28515625" customWidth="1"/>
    <col min="9995" max="9995" width="12.140625" customWidth="1"/>
    <col min="9996" max="9996" width="21.28515625" customWidth="1"/>
    <col min="9997" max="9997" width="12.140625" customWidth="1"/>
    <col min="9998" max="9998" width="20.140625" customWidth="1"/>
    <col min="9999" max="9999" width="14.42578125" customWidth="1"/>
    <col min="10000" max="10000" width="21.28515625" customWidth="1"/>
    <col min="10001" max="10001" width="14.42578125" customWidth="1"/>
    <col min="10002" max="10002" width="23.5703125" customWidth="1"/>
    <col min="10003" max="10003" width="13.28515625" customWidth="1"/>
    <col min="10004" max="10004" width="21.28515625" customWidth="1"/>
    <col min="10005" max="10005" width="16.7109375" customWidth="1"/>
    <col min="10241" max="10241" width="20.140625" customWidth="1"/>
    <col min="10242" max="10242" width="44.140625" customWidth="1"/>
    <col min="10243" max="10243" width="14.42578125" customWidth="1"/>
    <col min="10244" max="10245" width="21.28515625" customWidth="1"/>
    <col min="10246" max="10246" width="28.140625" customWidth="1"/>
    <col min="10247" max="10247" width="22.42578125" customWidth="1"/>
    <col min="10248" max="10248" width="25.85546875" customWidth="1"/>
    <col min="10249" max="10249" width="12.140625" customWidth="1"/>
    <col min="10250" max="10250" width="21.28515625" customWidth="1"/>
    <col min="10251" max="10251" width="12.140625" customWidth="1"/>
    <col min="10252" max="10252" width="21.28515625" customWidth="1"/>
    <col min="10253" max="10253" width="12.140625" customWidth="1"/>
    <col min="10254" max="10254" width="20.140625" customWidth="1"/>
    <col min="10255" max="10255" width="14.42578125" customWidth="1"/>
    <col min="10256" max="10256" width="21.28515625" customWidth="1"/>
    <col min="10257" max="10257" width="14.42578125" customWidth="1"/>
    <col min="10258" max="10258" width="23.5703125" customWidth="1"/>
    <col min="10259" max="10259" width="13.28515625" customWidth="1"/>
    <col min="10260" max="10260" width="21.28515625" customWidth="1"/>
    <col min="10261" max="10261" width="16.7109375" customWidth="1"/>
    <col min="10497" max="10497" width="20.140625" customWidth="1"/>
    <col min="10498" max="10498" width="44.140625" customWidth="1"/>
    <col min="10499" max="10499" width="14.42578125" customWidth="1"/>
    <col min="10500" max="10501" width="21.28515625" customWidth="1"/>
    <col min="10502" max="10502" width="28.140625" customWidth="1"/>
    <col min="10503" max="10503" width="22.42578125" customWidth="1"/>
    <col min="10504" max="10504" width="25.85546875" customWidth="1"/>
    <col min="10505" max="10505" width="12.140625" customWidth="1"/>
    <col min="10506" max="10506" width="21.28515625" customWidth="1"/>
    <col min="10507" max="10507" width="12.140625" customWidth="1"/>
    <col min="10508" max="10508" width="21.28515625" customWidth="1"/>
    <col min="10509" max="10509" width="12.140625" customWidth="1"/>
    <col min="10510" max="10510" width="20.140625" customWidth="1"/>
    <col min="10511" max="10511" width="14.42578125" customWidth="1"/>
    <col min="10512" max="10512" width="21.28515625" customWidth="1"/>
    <col min="10513" max="10513" width="14.42578125" customWidth="1"/>
    <col min="10514" max="10514" width="23.5703125" customWidth="1"/>
    <col min="10515" max="10515" width="13.28515625" customWidth="1"/>
    <col min="10516" max="10516" width="21.28515625" customWidth="1"/>
    <col min="10517" max="10517" width="16.7109375" customWidth="1"/>
    <col min="10753" max="10753" width="20.140625" customWidth="1"/>
    <col min="10754" max="10754" width="44.140625" customWidth="1"/>
    <col min="10755" max="10755" width="14.42578125" customWidth="1"/>
    <col min="10756" max="10757" width="21.28515625" customWidth="1"/>
    <col min="10758" max="10758" width="28.140625" customWidth="1"/>
    <col min="10759" max="10759" width="22.42578125" customWidth="1"/>
    <col min="10760" max="10760" width="25.85546875" customWidth="1"/>
    <col min="10761" max="10761" width="12.140625" customWidth="1"/>
    <col min="10762" max="10762" width="21.28515625" customWidth="1"/>
    <col min="10763" max="10763" width="12.140625" customWidth="1"/>
    <col min="10764" max="10764" width="21.28515625" customWidth="1"/>
    <col min="10765" max="10765" width="12.140625" customWidth="1"/>
    <col min="10766" max="10766" width="20.140625" customWidth="1"/>
    <col min="10767" max="10767" width="14.42578125" customWidth="1"/>
    <col min="10768" max="10768" width="21.28515625" customWidth="1"/>
    <col min="10769" max="10769" width="14.42578125" customWidth="1"/>
    <col min="10770" max="10770" width="23.5703125" customWidth="1"/>
    <col min="10771" max="10771" width="13.28515625" customWidth="1"/>
    <col min="10772" max="10772" width="21.28515625" customWidth="1"/>
    <col min="10773" max="10773" width="16.7109375" customWidth="1"/>
    <col min="11009" max="11009" width="20.140625" customWidth="1"/>
    <col min="11010" max="11010" width="44.140625" customWidth="1"/>
    <col min="11011" max="11011" width="14.42578125" customWidth="1"/>
    <col min="11012" max="11013" width="21.28515625" customWidth="1"/>
    <col min="11014" max="11014" width="28.140625" customWidth="1"/>
    <col min="11015" max="11015" width="22.42578125" customWidth="1"/>
    <col min="11016" max="11016" width="25.85546875" customWidth="1"/>
    <col min="11017" max="11017" width="12.140625" customWidth="1"/>
    <col min="11018" max="11018" width="21.28515625" customWidth="1"/>
    <col min="11019" max="11019" width="12.140625" customWidth="1"/>
    <col min="11020" max="11020" width="21.28515625" customWidth="1"/>
    <col min="11021" max="11021" width="12.140625" customWidth="1"/>
    <col min="11022" max="11022" width="20.140625" customWidth="1"/>
    <col min="11023" max="11023" width="14.42578125" customWidth="1"/>
    <col min="11024" max="11024" width="21.28515625" customWidth="1"/>
    <col min="11025" max="11025" width="14.42578125" customWidth="1"/>
    <col min="11026" max="11026" width="23.5703125" customWidth="1"/>
    <col min="11027" max="11027" width="13.28515625" customWidth="1"/>
    <col min="11028" max="11028" width="21.28515625" customWidth="1"/>
    <col min="11029" max="11029" width="16.7109375" customWidth="1"/>
    <col min="11265" max="11265" width="20.140625" customWidth="1"/>
    <col min="11266" max="11266" width="44.140625" customWidth="1"/>
    <col min="11267" max="11267" width="14.42578125" customWidth="1"/>
    <col min="11268" max="11269" width="21.28515625" customWidth="1"/>
    <col min="11270" max="11270" width="28.140625" customWidth="1"/>
    <col min="11271" max="11271" width="22.42578125" customWidth="1"/>
    <col min="11272" max="11272" width="25.85546875" customWidth="1"/>
    <col min="11273" max="11273" width="12.140625" customWidth="1"/>
    <col min="11274" max="11274" width="21.28515625" customWidth="1"/>
    <col min="11275" max="11275" width="12.140625" customWidth="1"/>
    <col min="11276" max="11276" width="21.28515625" customWidth="1"/>
    <col min="11277" max="11277" width="12.140625" customWidth="1"/>
    <col min="11278" max="11278" width="20.140625" customWidth="1"/>
    <col min="11279" max="11279" width="14.42578125" customWidth="1"/>
    <col min="11280" max="11280" width="21.28515625" customWidth="1"/>
    <col min="11281" max="11281" width="14.42578125" customWidth="1"/>
    <col min="11282" max="11282" width="23.5703125" customWidth="1"/>
    <col min="11283" max="11283" width="13.28515625" customWidth="1"/>
    <col min="11284" max="11284" width="21.28515625" customWidth="1"/>
    <col min="11285" max="11285" width="16.7109375" customWidth="1"/>
    <col min="11521" max="11521" width="20.140625" customWidth="1"/>
    <col min="11522" max="11522" width="44.140625" customWidth="1"/>
    <col min="11523" max="11523" width="14.42578125" customWidth="1"/>
    <col min="11524" max="11525" width="21.28515625" customWidth="1"/>
    <col min="11526" max="11526" width="28.140625" customWidth="1"/>
    <col min="11527" max="11527" width="22.42578125" customWidth="1"/>
    <col min="11528" max="11528" width="25.85546875" customWidth="1"/>
    <col min="11529" max="11529" width="12.140625" customWidth="1"/>
    <col min="11530" max="11530" width="21.28515625" customWidth="1"/>
    <col min="11531" max="11531" width="12.140625" customWidth="1"/>
    <col min="11532" max="11532" width="21.28515625" customWidth="1"/>
    <col min="11533" max="11533" width="12.140625" customWidth="1"/>
    <col min="11534" max="11534" width="20.140625" customWidth="1"/>
    <col min="11535" max="11535" width="14.42578125" customWidth="1"/>
    <col min="11536" max="11536" width="21.28515625" customWidth="1"/>
    <col min="11537" max="11537" width="14.42578125" customWidth="1"/>
    <col min="11538" max="11538" width="23.5703125" customWidth="1"/>
    <col min="11539" max="11539" width="13.28515625" customWidth="1"/>
    <col min="11540" max="11540" width="21.28515625" customWidth="1"/>
    <col min="11541" max="11541" width="16.7109375" customWidth="1"/>
    <col min="11777" max="11777" width="20.140625" customWidth="1"/>
    <col min="11778" max="11778" width="44.140625" customWidth="1"/>
    <col min="11779" max="11779" width="14.42578125" customWidth="1"/>
    <col min="11780" max="11781" width="21.28515625" customWidth="1"/>
    <col min="11782" max="11782" width="28.140625" customWidth="1"/>
    <col min="11783" max="11783" width="22.42578125" customWidth="1"/>
    <col min="11784" max="11784" width="25.85546875" customWidth="1"/>
    <col min="11785" max="11785" width="12.140625" customWidth="1"/>
    <col min="11786" max="11786" width="21.28515625" customWidth="1"/>
    <col min="11787" max="11787" width="12.140625" customWidth="1"/>
    <col min="11788" max="11788" width="21.28515625" customWidth="1"/>
    <col min="11789" max="11789" width="12.140625" customWidth="1"/>
    <col min="11790" max="11790" width="20.140625" customWidth="1"/>
    <col min="11791" max="11791" width="14.42578125" customWidth="1"/>
    <col min="11792" max="11792" width="21.28515625" customWidth="1"/>
    <col min="11793" max="11793" width="14.42578125" customWidth="1"/>
    <col min="11794" max="11794" width="23.5703125" customWidth="1"/>
    <col min="11795" max="11795" width="13.28515625" customWidth="1"/>
    <col min="11796" max="11796" width="21.28515625" customWidth="1"/>
    <col min="11797" max="11797" width="16.7109375" customWidth="1"/>
    <col min="12033" max="12033" width="20.140625" customWidth="1"/>
    <col min="12034" max="12034" width="44.140625" customWidth="1"/>
    <col min="12035" max="12035" width="14.42578125" customWidth="1"/>
    <col min="12036" max="12037" width="21.28515625" customWidth="1"/>
    <col min="12038" max="12038" width="28.140625" customWidth="1"/>
    <col min="12039" max="12039" width="22.42578125" customWidth="1"/>
    <col min="12040" max="12040" width="25.85546875" customWidth="1"/>
    <col min="12041" max="12041" width="12.140625" customWidth="1"/>
    <col min="12042" max="12042" width="21.28515625" customWidth="1"/>
    <col min="12043" max="12043" width="12.140625" customWidth="1"/>
    <col min="12044" max="12044" width="21.28515625" customWidth="1"/>
    <col min="12045" max="12045" width="12.140625" customWidth="1"/>
    <col min="12046" max="12046" width="20.140625" customWidth="1"/>
    <col min="12047" max="12047" width="14.42578125" customWidth="1"/>
    <col min="12048" max="12048" width="21.28515625" customWidth="1"/>
    <col min="12049" max="12049" width="14.42578125" customWidth="1"/>
    <col min="12050" max="12050" width="23.5703125" customWidth="1"/>
    <col min="12051" max="12051" width="13.28515625" customWidth="1"/>
    <col min="12052" max="12052" width="21.28515625" customWidth="1"/>
    <col min="12053" max="12053" width="16.7109375" customWidth="1"/>
    <col min="12289" max="12289" width="20.140625" customWidth="1"/>
    <col min="12290" max="12290" width="44.140625" customWidth="1"/>
    <col min="12291" max="12291" width="14.42578125" customWidth="1"/>
    <col min="12292" max="12293" width="21.28515625" customWidth="1"/>
    <col min="12294" max="12294" width="28.140625" customWidth="1"/>
    <col min="12295" max="12295" width="22.42578125" customWidth="1"/>
    <col min="12296" max="12296" width="25.85546875" customWidth="1"/>
    <col min="12297" max="12297" width="12.140625" customWidth="1"/>
    <col min="12298" max="12298" width="21.28515625" customWidth="1"/>
    <col min="12299" max="12299" width="12.140625" customWidth="1"/>
    <col min="12300" max="12300" width="21.28515625" customWidth="1"/>
    <col min="12301" max="12301" width="12.140625" customWidth="1"/>
    <col min="12302" max="12302" width="20.140625" customWidth="1"/>
    <col min="12303" max="12303" width="14.42578125" customWidth="1"/>
    <col min="12304" max="12304" width="21.28515625" customWidth="1"/>
    <col min="12305" max="12305" width="14.42578125" customWidth="1"/>
    <col min="12306" max="12306" width="23.5703125" customWidth="1"/>
    <col min="12307" max="12307" width="13.28515625" customWidth="1"/>
    <col min="12308" max="12308" width="21.28515625" customWidth="1"/>
    <col min="12309" max="12309" width="16.7109375" customWidth="1"/>
    <col min="12545" max="12545" width="20.140625" customWidth="1"/>
    <col min="12546" max="12546" width="44.140625" customWidth="1"/>
    <col min="12547" max="12547" width="14.42578125" customWidth="1"/>
    <col min="12548" max="12549" width="21.28515625" customWidth="1"/>
    <col min="12550" max="12550" width="28.140625" customWidth="1"/>
    <col min="12551" max="12551" width="22.42578125" customWidth="1"/>
    <col min="12552" max="12552" width="25.85546875" customWidth="1"/>
    <col min="12553" max="12553" width="12.140625" customWidth="1"/>
    <col min="12554" max="12554" width="21.28515625" customWidth="1"/>
    <col min="12555" max="12555" width="12.140625" customWidth="1"/>
    <col min="12556" max="12556" width="21.28515625" customWidth="1"/>
    <col min="12557" max="12557" width="12.140625" customWidth="1"/>
    <col min="12558" max="12558" width="20.140625" customWidth="1"/>
    <col min="12559" max="12559" width="14.42578125" customWidth="1"/>
    <col min="12560" max="12560" width="21.28515625" customWidth="1"/>
    <col min="12561" max="12561" width="14.42578125" customWidth="1"/>
    <col min="12562" max="12562" width="23.5703125" customWidth="1"/>
    <col min="12563" max="12563" width="13.28515625" customWidth="1"/>
    <col min="12564" max="12564" width="21.28515625" customWidth="1"/>
    <col min="12565" max="12565" width="16.7109375" customWidth="1"/>
    <col min="12801" max="12801" width="20.140625" customWidth="1"/>
    <col min="12802" max="12802" width="44.140625" customWidth="1"/>
    <col min="12803" max="12803" width="14.42578125" customWidth="1"/>
    <col min="12804" max="12805" width="21.28515625" customWidth="1"/>
    <col min="12806" max="12806" width="28.140625" customWidth="1"/>
    <col min="12807" max="12807" width="22.42578125" customWidth="1"/>
    <col min="12808" max="12808" width="25.85546875" customWidth="1"/>
    <col min="12809" max="12809" width="12.140625" customWidth="1"/>
    <col min="12810" max="12810" width="21.28515625" customWidth="1"/>
    <col min="12811" max="12811" width="12.140625" customWidth="1"/>
    <col min="12812" max="12812" width="21.28515625" customWidth="1"/>
    <col min="12813" max="12813" width="12.140625" customWidth="1"/>
    <col min="12814" max="12814" width="20.140625" customWidth="1"/>
    <col min="12815" max="12815" width="14.42578125" customWidth="1"/>
    <col min="12816" max="12816" width="21.28515625" customWidth="1"/>
    <col min="12817" max="12817" width="14.42578125" customWidth="1"/>
    <col min="12818" max="12818" width="23.5703125" customWidth="1"/>
    <col min="12819" max="12819" width="13.28515625" customWidth="1"/>
    <col min="12820" max="12820" width="21.28515625" customWidth="1"/>
    <col min="12821" max="12821" width="16.7109375" customWidth="1"/>
    <col min="13057" max="13057" width="20.140625" customWidth="1"/>
    <col min="13058" max="13058" width="44.140625" customWidth="1"/>
    <col min="13059" max="13059" width="14.42578125" customWidth="1"/>
    <col min="13060" max="13061" width="21.28515625" customWidth="1"/>
    <col min="13062" max="13062" width="28.140625" customWidth="1"/>
    <col min="13063" max="13063" width="22.42578125" customWidth="1"/>
    <col min="13064" max="13064" width="25.85546875" customWidth="1"/>
    <col min="13065" max="13065" width="12.140625" customWidth="1"/>
    <col min="13066" max="13066" width="21.28515625" customWidth="1"/>
    <col min="13067" max="13067" width="12.140625" customWidth="1"/>
    <col min="13068" max="13068" width="21.28515625" customWidth="1"/>
    <col min="13069" max="13069" width="12.140625" customWidth="1"/>
    <col min="13070" max="13070" width="20.140625" customWidth="1"/>
    <col min="13071" max="13071" width="14.42578125" customWidth="1"/>
    <col min="13072" max="13072" width="21.28515625" customWidth="1"/>
    <col min="13073" max="13073" width="14.42578125" customWidth="1"/>
    <col min="13074" max="13074" width="23.5703125" customWidth="1"/>
    <col min="13075" max="13075" width="13.28515625" customWidth="1"/>
    <col min="13076" max="13076" width="21.28515625" customWidth="1"/>
    <col min="13077" max="13077" width="16.7109375" customWidth="1"/>
    <col min="13313" max="13313" width="20.140625" customWidth="1"/>
    <col min="13314" max="13314" width="44.140625" customWidth="1"/>
    <col min="13315" max="13315" width="14.42578125" customWidth="1"/>
    <col min="13316" max="13317" width="21.28515625" customWidth="1"/>
    <col min="13318" max="13318" width="28.140625" customWidth="1"/>
    <col min="13319" max="13319" width="22.42578125" customWidth="1"/>
    <col min="13320" max="13320" width="25.85546875" customWidth="1"/>
    <col min="13321" max="13321" width="12.140625" customWidth="1"/>
    <col min="13322" max="13322" width="21.28515625" customWidth="1"/>
    <col min="13323" max="13323" width="12.140625" customWidth="1"/>
    <col min="13324" max="13324" width="21.28515625" customWidth="1"/>
    <col min="13325" max="13325" width="12.140625" customWidth="1"/>
    <col min="13326" max="13326" width="20.140625" customWidth="1"/>
    <col min="13327" max="13327" width="14.42578125" customWidth="1"/>
    <col min="13328" max="13328" width="21.28515625" customWidth="1"/>
    <col min="13329" max="13329" width="14.42578125" customWidth="1"/>
    <col min="13330" max="13330" width="23.5703125" customWidth="1"/>
    <col min="13331" max="13331" width="13.28515625" customWidth="1"/>
    <col min="13332" max="13332" width="21.28515625" customWidth="1"/>
    <col min="13333" max="13333" width="16.7109375" customWidth="1"/>
    <col min="13569" max="13569" width="20.140625" customWidth="1"/>
    <col min="13570" max="13570" width="44.140625" customWidth="1"/>
    <col min="13571" max="13571" width="14.42578125" customWidth="1"/>
    <col min="13572" max="13573" width="21.28515625" customWidth="1"/>
    <col min="13574" max="13574" width="28.140625" customWidth="1"/>
    <col min="13575" max="13575" width="22.42578125" customWidth="1"/>
    <col min="13576" max="13576" width="25.85546875" customWidth="1"/>
    <col min="13577" max="13577" width="12.140625" customWidth="1"/>
    <col min="13578" max="13578" width="21.28515625" customWidth="1"/>
    <col min="13579" max="13579" width="12.140625" customWidth="1"/>
    <col min="13580" max="13580" width="21.28515625" customWidth="1"/>
    <col min="13581" max="13581" width="12.140625" customWidth="1"/>
    <col min="13582" max="13582" width="20.140625" customWidth="1"/>
    <col min="13583" max="13583" width="14.42578125" customWidth="1"/>
    <col min="13584" max="13584" width="21.28515625" customWidth="1"/>
    <col min="13585" max="13585" width="14.42578125" customWidth="1"/>
    <col min="13586" max="13586" width="23.5703125" customWidth="1"/>
    <col min="13587" max="13587" width="13.28515625" customWidth="1"/>
    <col min="13588" max="13588" width="21.28515625" customWidth="1"/>
    <col min="13589" max="13589" width="16.7109375" customWidth="1"/>
    <col min="13825" max="13825" width="20.140625" customWidth="1"/>
    <col min="13826" max="13826" width="44.140625" customWidth="1"/>
    <col min="13827" max="13827" width="14.42578125" customWidth="1"/>
    <col min="13828" max="13829" width="21.28515625" customWidth="1"/>
    <col min="13830" max="13830" width="28.140625" customWidth="1"/>
    <col min="13831" max="13831" width="22.42578125" customWidth="1"/>
    <col min="13832" max="13832" width="25.85546875" customWidth="1"/>
    <col min="13833" max="13833" width="12.140625" customWidth="1"/>
    <col min="13834" max="13834" width="21.28515625" customWidth="1"/>
    <col min="13835" max="13835" width="12.140625" customWidth="1"/>
    <col min="13836" max="13836" width="21.28515625" customWidth="1"/>
    <col min="13837" max="13837" width="12.140625" customWidth="1"/>
    <col min="13838" max="13838" width="20.140625" customWidth="1"/>
    <col min="13839" max="13839" width="14.42578125" customWidth="1"/>
    <col min="13840" max="13840" width="21.28515625" customWidth="1"/>
    <col min="13841" max="13841" width="14.42578125" customWidth="1"/>
    <col min="13842" max="13842" width="23.5703125" customWidth="1"/>
    <col min="13843" max="13843" width="13.28515625" customWidth="1"/>
    <col min="13844" max="13844" width="21.28515625" customWidth="1"/>
    <col min="13845" max="13845" width="16.7109375" customWidth="1"/>
    <col min="14081" max="14081" width="20.140625" customWidth="1"/>
    <col min="14082" max="14082" width="44.140625" customWidth="1"/>
    <col min="14083" max="14083" width="14.42578125" customWidth="1"/>
    <col min="14084" max="14085" width="21.28515625" customWidth="1"/>
    <col min="14086" max="14086" width="28.140625" customWidth="1"/>
    <col min="14087" max="14087" width="22.42578125" customWidth="1"/>
    <col min="14088" max="14088" width="25.85546875" customWidth="1"/>
    <col min="14089" max="14089" width="12.140625" customWidth="1"/>
    <col min="14090" max="14090" width="21.28515625" customWidth="1"/>
    <col min="14091" max="14091" width="12.140625" customWidth="1"/>
    <col min="14092" max="14092" width="21.28515625" customWidth="1"/>
    <col min="14093" max="14093" width="12.140625" customWidth="1"/>
    <col min="14094" max="14094" width="20.140625" customWidth="1"/>
    <col min="14095" max="14095" width="14.42578125" customWidth="1"/>
    <col min="14096" max="14096" width="21.28515625" customWidth="1"/>
    <col min="14097" max="14097" width="14.42578125" customWidth="1"/>
    <col min="14098" max="14098" width="23.5703125" customWidth="1"/>
    <col min="14099" max="14099" width="13.28515625" customWidth="1"/>
    <col min="14100" max="14100" width="21.28515625" customWidth="1"/>
    <col min="14101" max="14101" width="16.7109375" customWidth="1"/>
    <col min="14337" max="14337" width="20.140625" customWidth="1"/>
    <col min="14338" max="14338" width="44.140625" customWidth="1"/>
    <col min="14339" max="14339" width="14.42578125" customWidth="1"/>
    <col min="14340" max="14341" width="21.28515625" customWidth="1"/>
    <col min="14342" max="14342" width="28.140625" customWidth="1"/>
    <col min="14343" max="14343" width="22.42578125" customWidth="1"/>
    <col min="14344" max="14344" width="25.85546875" customWidth="1"/>
    <col min="14345" max="14345" width="12.140625" customWidth="1"/>
    <col min="14346" max="14346" width="21.28515625" customWidth="1"/>
    <col min="14347" max="14347" width="12.140625" customWidth="1"/>
    <col min="14348" max="14348" width="21.28515625" customWidth="1"/>
    <col min="14349" max="14349" width="12.140625" customWidth="1"/>
    <col min="14350" max="14350" width="20.140625" customWidth="1"/>
    <col min="14351" max="14351" width="14.42578125" customWidth="1"/>
    <col min="14352" max="14352" width="21.28515625" customWidth="1"/>
    <col min="14353" max="14353" width="14.42578125" customWidth="1"/>
    <col min="14354" max="14354" width="23.5703125" customWidth="1"/>
    <col min="14355" max="14355" width="13.28515625" customWidth="1"/>
    <col min="14356" max="14356" width="21.28515625" customWidth="1"/>
    <col min="14357" max="14357" width="16.7109375" customWidth="1"/>
    <col min="14593" max="14593" width="20.140625" customWidth="1"/>
    <col min="14594" max="14594" width="44.140625" customWidth="1"/>
    <col min="14595" max="14595" width="14.42578125" customWidth="1"/>
    <col min="14596" max="14597" width="21.28515625" customWidth="1"/>
    <col min="14598" max="14598" width="28.140625" customWidth="1"/>
    <col min="14599" max="14599" width="22.42578125" customWidth="1"/>
    <col min="14600" max="14600" width="25.85546875" customWidth="1"/>
    <col min="14601" max="14601" width="12.140625" customWidth="1"/>
    <col min="14602" max="14602" width="21.28515625" customWidth="1"/>
    <col min="14603" max="14603" width="12.140625" customWidth="1"/>
    <col min="14604" max="14604" width="21.28515625" customWidth="1"/>
    <col min="14605" max="14605" width="12.140625" customWidth="1"/>
    <col min="14606" max="14606" width="20.140625" customWidth="1"/>
    <col min="14607" max="14607" width="14.42578125" customWidth="1"/>
    <col min="14608" max="14608" width="21.28515625" customWidth="1"/>
    <col min="14609" max="14609" width="14.42578125" customWidth="1"/>
    <col min="14610" max="14610" width="23.5703125" customWidth="1"/>
    <col min="14611" max="14611" width="13.28515625" customWidth="1"/>
    <col min="14612" max="14612" width="21.28515625" customWidth="1"/>
    <col min="14613" max="14613" width="16.7109375" customWidth="1"/>
    <col min="14849" max="14849" width="20.140625" customWidth="1"/>
    <col min="14850" max="14850" width="44.140625" customWidth="1"/>
    <col min="14851" max="14851" width="14.42578125" customWidth="1"/>
    <col min="14852" max="14853" width="21.28515625" customWidth="1"/>
    <col min="14854" max="14854" width="28.140625" customWidth="1"/>
    <col min="14855" max="14855" width="22.42578125" customWidth="1"/>
    <col min="14856" max="14856" width="25.85546875" customWidth="1"/>
    <col min="14857" max="14857" width="12.140625" customWidth="1"/>
    <col min="14858" max="14858" width="21.28515625" customWidth="1"/>
    <col min="14859" max="14859" width="12.140625" customWidth="1"/>
    <col min="14860" max="14860" width="21.28515625" customWidth="1"/>
    <col min="14861" max="14861" width="12.140625" customWidth="1"/>
    <col min="14862" max="14862" width="20.140625" customWidth="1"/>
    <col min="14863" max="14863" width="14.42578125" customWidth="1"/>
    <col min="14864" max="14864" width="21.28515625" customWidth="1"/>
    <col min="14865" max="14865" width="14.42578125" customWidth="1"/>
    <col min="14866" max="14866" width="23.5703125" customWidth="1"/>
    <col min="14867" max="14867" width="13.28515625" customWidth="1"/>
    <col min="14868" max="14868" width="21.28515625" customWidth="1"/>
    <col min="14869" max="14869" width="16.7109375" customWidth="1"/>
    <col min="15105" max="15105" width="20.140625" customWidth="1"/>
    <col min="15106" max="15106" width="44.140625" customWidth="1"/>
    <col min="15107" max="15107" width="14.42578125" customWidth="1"/>
    <col min="15108" max="15109" width="21.28515625" customWidth="1"/>
    <col min="15110" max="15110" width="28.140625" customWidth="1"/>
    <col min="15111" max="15111" width="22.42578125" customWidth="1"/>
    <col min="15112" max="15112" width="25.85546875" customWidth="1"/>
    <col min="15113" max="15113" width="12.140625" customWidth="1"/>
    <col min="15114" max="15114" width="21.28515625" customWidth="1"/>
    <col min="15115" max="15115" width="12.140625" customWidth="1"/>
    <col min="15116" max="15116" width="21.28515625" customWidth="1"/>
    <col min="15117" max="15117" width="12.140625" customWidth="1"/>
    <col min="15118" max="15118" width="20.140625" customWidth="1"/>
    <col min="15119" max="15119" width="14.42578125" customWidth="1"/>
    <col min="15120" max="15120" width="21.28515625" customWidth="1"/>
    <col min="15121" max="15121" width="14.42578125" customWidth="1"/>
    <col min="15122" max="15122" width="23.5703125" customWidth="1"/>
    <col min="15123" max="15123" width="13.28515625" customWidth="1"/>
    <col min="15124" max="15124" width="21.28515625" customWidth="1"/>
    <col min="15125" max="15125" width="16.7109375" customWidth="1"/>
    <col min="15361" max="15361" width="20.140625" customWidth="1"/>
    <col min="15362" max="15362" width="44.140625" customWidth="1"/>
    <col min="15363" max="15363" width="14.42578125" customWidth="1"/>
    <col min="15364" max="15365" width="21.28515625" customWidth="1"/>
    <col min="15366" max="15366" width="28.140625" customWidth="1"/>
    <col min="15367" max="15367" width="22.42578125" customWidth="1"/>
    <col min="15368" max="15368" width="25.85546875" customWidth="1"/>
    <col min="15369" max="15369" width="12.140625" customWidth="1"/>
    <col min="15370" max="15370" width="21.28515625" customWidth="1"/>
    <col min="15371" max="15371" width="12.140625" customWidth="1"/>
    <col min="15372" max="15372" width="21.28515625" customWidth="1"/>
    <col min="15373" max="15373" width="12.140625" customWidth="1"/>
    <col min="15374" max="15374" width="20.140625" customWidth="1"/>
    <col min="15375" max="15375" width="14.42578125" customWidth="1"/>
    <col min="15376" max="15376" width="21.28515625" customWidth="1"/>
    <col min="15377" max="15377" width="14.42578125" customWidth="1"/>
    <col min="15378" max="15378" width="23.5703125" customWidth="1"/>
    <col min="15379" max="15379" width="13.28515625" customWidth="1"/>
    <col min="15380" max="15380" width="21.28515625" customWidth="1"/>
    <col min="15381" max="15381" width="16.7109375" customWidth="1"/>
    <col min="15617" max="15617" width="20.140625" customWidth="1"/>
    <col min="15618" max="15618" width="44.140625" customWidth="1"/>
    <col min="15619" max="15619" width="14.42578125" customWidth="1"/>
    <col min="15620" max="15621" width="21.28515625" customWidth="1"/>
    <col min="15622" max="15622" width="28.140625" customWidth="1"/>
    <col min="15623" max="15623" width="22.42578125" customWidth="1"/>
    <col min="15624" max="15624" width="25.85546875" customWidth="1"/>
    <col min="15625" max="15625" width="12.140625" customWidth="1"/>
    <col min="15626" max="15626" width="21.28515625" customWidth="1"/>
    <col min="15627" max="15627" width="12.140625" customWidth="1"/>
    <col min="15628" max="15628" width="21.28515625" customWidth="1"/>
    <col min="15629" max="15629" width="12.140625" customWidth="1"/>
    <col min="15630" max="15630" width="20.140625" customWidth="1"/>
    <col min="15631" max="15631" width="14.42578125" customWidth="1"/>
    <col min="15632" max="15632" width="21.28515625" customWidth="1"/>
    <col min="15633" max="15633" width="14.42578125" customWidth="1"/>
    <col min="15634" max="15634" width="23.5703125" customWidth="1"/>
    <col min="15635" max="15635" width="13.28515625" customWidth="1"/>
    <col min="15636" max="15636" width="21.28515625" customWidth="1"/>
    <col min="15637" max="15637" width="16.7109375" customWidth="1"/>
    <col min="15873" max="15873" width="20.140625" customWidth="1"/>
    <col min="15874" max="15874" width="44.140625" customWidth="1"/>
    <col min="15875" max="15875" width="14.42578125" customWidth="1"/>
    <col min="15876" max="15877" width="21.28515625" customWidth="1"/>
    <col min="15878" max="15878" width="28.140625" customWidth="1"/>
    <col min="15879" max="15879" width="22.42578125" customWidth="1"/>
    <col min="15880" max="15880" width="25.85546875" customWidth="1"/>
    <col min="15881" max="15881" width="12.140625" customWidth="1"/>
    <col min="15882" max="15882" width="21.28515625" customWidth="1"/>
    <col min="15883" max="15883" width="12.140625" customWidth="1"/>
    <col min="15884" max="15884" width="21.28515625" customWidth="1"/>
    <col min="15885" max="15885" width="12.140625" customWidth="1"/>
    <col min="15886" max="15886" width="20.140625" customWidth="1"/>
    <col min="15887" max="15887" width="14.42578125" customWidth="1"/>
    <col min="15888" max="15888" width="21.28515625" customWidth="1"/>
    <col min="15889" max="15889" width="14.42578125" customWidth="1"/>
    <col min="15890" max="15890" width="23.5703125" customWidth="1"/>
    <col min="15891" max="15891" width="13.28515625" customWidth="1"/>
    <col min="15892" max="15892" width="21.28515625" customWidth="1"/>
    <col min="15893" max="15893" width="16.7109375" customWidth="1"/>
    <col min="16129" max="16129" width="20.140625" customWidth="1"/>
    <col min="16130" max="16130" width="44.140625" customWidth="1"/>
    <col min="16131" max="16131" width="14.42578125" customWidth="1"/>
    <col min="16132" max="16133" width="21.28515625" customWidth="1"/>
    <col min="16134" max="16134" width="28.140625" customWidth="1"/>
    <col min="16135" max="16135" width="22.42578125" customWidth="1"/>
    <col min="16136" max="16136" width="25.85546875" customWidth="1"/>
    <col min="16137" max="16137" width="12.140625" customWidth="1"/>
    <col min="16138" max="16138" width="21.28515625" customWidth="1"/>
    <col min="16139" max="16139" width="12.140625" customWidth="1"/>
    <col min="16140" max="16140" width="21.28515625" customWidth="1"/>
    <col min="16141" max="16141" width="12.140625" customWidth="1"/>
    <col min="16142" max="16142" width="20.140625" customWidth="1"/>
    <col min="16143" max="16143" width="14.42578125" customWidth="1"/>
    <col min="16144" max="16144" width="21.28515625" customWidth="1"/>
    <col min="16145" max="16145" width="14.42578125" customWidth="1"/>
    <col min="16146" max="16146" width="23.5703125" customWidth="1"/>
    <col min="16147" max="16147" width="13.28515625" customWidth="1"/>
    <col min="16148" max="16148" width="21.28515625" customWidth="1"/>
    <col min="16149" max="16149" width="16.7109375" customWidth="1"/>
  </cols>
  <sheetData>
    <row r="1" spans="1:21">
      <c r="A1" s="47" t="s">
        <v>64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</row>
    <row r="2" spans="1:21">
      <c r="A2" s="47" t="s">
        <v>94</v>
      </c>
      <c r="B2" s="48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</row>
    <row r="3" spans="1:21">
      <c r="A3" s="46" t="s">
        <v>2422</v>
      </c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</row>
    <row r="4" spans="1:21">
      <c r="A4" s="46" t="s">
        <v>424</v>
      </c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</row>
    <row r="5" spans="1:21">
      <c r="A5" s="46" t="s">
        <v>65</v>
      </c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</row>
    <row r="6" spans="1:21">
      <c r="A6" s="46" t="s">
        <v>2423</v>
      </c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</row>
    <row r="7" spans="1:21">
      <c r="A7" s="46" t="s">
        <v>5152</v>
      </c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</row>
    <row r="8" spans="1:21">
      <c r="A8" s="40" t="s">
        <v>15</v>
      </c>
      <c r="B8" s="40" t="s">
        <v>66</v>
      </c>
      <c r="C8" s="40" t="s">
        <v>95</v>
      </c>
      <c r="D8" s="40" t="s">
        <v>96</v>
      </c>
      <c r="E8" s="40" t="s">
        <v>97</v>
      </c>
      <c r="F8" s="40" t="s">
        <v>98</v>
      </c>
      <c r="G8" s="41" t="s">
        <v>67</v>
      </c>
      <c r="H8" s="41" t="s">
        <v>99</v>
      </c>
      <c r="I8" s="41" t="s">
        <v>68</v>
      </c>
      <c r="J8" s="41" t="s">
        <v>100</v>
      </c>
      <c r="K8" s="41" t="s">
        <v>69</v>
      </c>
      <c r="L8" s="41" t="s">
        <v>101</v>
      </c>
      <c r="M8" s="41" t="s">
        <v>102</v>
      </c>
      <c r="N8" s="41" t="s">
        <v>103</v>
      </c>
      <c r="O8" s="41" t="s">
        <v>104</v>
      </c>
      <c r="P8" s="41" t="s">
        <v>105</v>
      </c>
      <c r="Q8" s="41" t="s">
        <v>106</v>
      </c>
      <c r="R8" s="41" t="s">
        <v>107</v>
      </c>
      <c r="S8" s="41" t="s">
        <v>70</v>
      </c>
      <c r="T8" s="41" t="s">
        <v>71</v>
      </c>
      <c r="U8" s="41" t="s">
        <v>72</v>
      </c>
    </row>
    <row r="9" spans="1:21">
      <c r="A9" s="45" t="s">
        <v>56</v>
      </c>
      <c r="B9" s="45" t="s">
        <v>57</v>
      </c>
      <c r="C9" s="45" t="s">
        <v>425</v>
      </c>
      <c r="D9" s="45" t="s">
        <v>426</v>
      </c>
      <c r="E9" s="45" t="s">
        <v>150</v>
      </c>
      <c r="F9" s="45"/>
      <c r="G9" s="42">
        <v>6</v>
      </c>
      <c r="H9" s="42">
        <v>74.677499999999995</v>
      </c>
      <c r="I9" s="42"/>
      <c r="J9" s="42"/>
      <c r="K9" s="42"/>
      <c r="L9" s="42"/>
      <c r="M9" s="42"/>
      <c r="N9" s="42"/>
      <c r="O9" s="42"/>
      <c r="P9" s="42"/>
      <c r="Q9" s="42">
        <v>6</v>
      </c>
      <c r="R9" s="42">
        <v>74.677499999999995</v>
      </c>
      <c r="S9" s="42"/>
      <c r="T9" s="42"/>
      <c r="U9" s="42"/>
    </row>
    <row r="10" spans="1:21">
      <c r="A10" s="45"/>
      <c r="B10" s="45"/>
      <c r="C10" s="45"/>
      <c r="D10" s="45"/>
      <c r="E10" s="45" t="s">
        <v>1301</v>
      </c>
      <c r="F10" s="45"/>
      <c r="G10" s="42">
        <v>183</v>
      </c>
      <c r="H10" s="42">
        <v>6942.57</v>
      </c>
      <c r="I10" s="42"/>
      <c r="J10" s="42"/>
      <c r="K10" s="42"/>
      <c r="L10" s="42"/>
      <c r="M10" s="42"/>
      <c r="N10" s="42"/>
      <c r="O10" s="42"/>
      <c r="P10" s="42"/>
      <c r="Q10" s="42">
        <v>183</v>
      </c>
      <c r="R10" s="42">
        <v>6942.57</v>
      </c>
      <c r="S10" s="42">
        <v>189</v>
      </c>
      <c r="T10" s="42">
        <v>7017.2475000000004</v>
      </c>
      <c r="U10" s="42">
        <v>37.128300000000003</v>
      </c>
    </row>
    <row r="11" spans="1:21">
      <c r="A11" s="45" t="s">
        <v>54</v>
      </c>
      <c r="B11" s="45" t="s">
        <v>55</v>
      </c>
      <c r="C11" s="45" t="s">
        <v>425</v>
      </c>
      <c r="D11" s="45" t="s">
        <v>426</v>
      </c>
      <c r="E11" s="45" t="s">
        <v>150</v>
      </c>
      <c r="F11" s="45"/>
      <c r="G11" s="42">
        <v>283</v>
      </c>
      <c r="H11" s="42">
        <v>11065.526400000001</v>
      </c>
      <c r="I11" s="42"/>
      <c r="J11" s="42"/>
      <c r="K11" s="42"/>
      <c r="L11" s="42"/>
      <c r="M11" s="42"/>
      <c r="N11" s="42"/>
      <c r="O11" s="42"/>
      <c r="P11" s="42"/>
      <c r="Q11" s="42">
        <v>283</v>
      </c>
      <c r="R11" s="42">
        <v>11065.526400000001</v>
      </c>
      <c r="S11" s="42">
        <v>283</v>
      </c>
      <c r="T11" s="42">
        <v>11065.526400000001</v>
      </c>
      <c r="U11" s="42">
        <v>39.1008</v>
      </c>
    </row>
    <row r="12" spans="1:21">
      <c r="A12" s="45" t="s">
        <v>37</v>
      </c>
      <c r="B12" s="45" t="s">
        <v>38</v>
      </c>
      <c r="C12" s="45" t="s">
        <v>425</v>
      </c>
      <c r="D12" s="45" t="s">
        <v>426</v>
      </c>
      <c r="E12" s="45" t="s">
        <v>1049</v>
      </c>
      <c r="F12" s="45"/>
      <c r="G12" s="42">
        <v>581</v>
      </c>
      <c r="H12" s="42">
        <v>56245.087299999999</v>
      </c>
      <c r="I12" s="42"/>
      <c r="J12" s="42"/>
      <c r="K12" s="42"/>
      <c r="L12" s="42"/>
      <c r="M12" s="42"/>
      <c r="N12" s="42"/>
      <c r="O12" s="42"/>
      <c r="P12" s="42"/>
      <c r="Q12" s="42">
        <v>581</v>
      </c>
      <c r="R12" s="42">
        <v>56245.087299999999</v>
      </c>
      <c r="S12" s="42"/>
      <c r="T12" s="42"/>
      <c r="U12" s="42"/>
    </row>
    <row r="13" spans="1:21">
      <c r="A13" s="45"/>
      <c r="B13" s="45"/>
      <c r="C13" s="45"/>
      <c r="D13" s="45"/>
      <c r="E13" s="45" t="s">
        <v>5153</v>
      </c>
      <c r="F13" s="45"/>
      <c r="G13" s="42">
        <v>1144</v>
      </c>
      <c r="H13" s="42">
        <v>122203.3928</v>
      </c>
      <c r="I13" s="42"/>
      <c r="J13" s="42"/>
      <c r="K13" s="42"/>
      <c r="L13" s="42"/>
      <c r="M13" s="42"/>
      <c r="N13" s="42"/>
      <c r="O13" s="42"/>
      <c r="P13" s="42"/>
      <c r="Q13" s="42">
        <v>1144</v>
      </c>
      <c r="R13" s="42">
        <v>122203.3928</v>
      </c>
      <c r="S13" s="42">
        <v>1725</v>
      </c>
      <c r="T13" s="42">
        <v>178448.48009999999</v>
      </c>
      <c r="U13" s="42">
        <v>103.44840000000001</v>
      </c>
    </row>
    <row r="14" spans="1:21">
      <c r="A14" s="45" t="s">
        <v>46</v>
      </c>
      <c r="B14" s="45" t="s">
        <v>47</v>
      </c>
      <c r="C14" s="45" t="s">
        <v>425</v>
      </c>
      <c r="D14" s="45" t="s">
        <v>426</v>
      </c>
      <c r="E14" s="45" t="s">
        <v>108</v>
      </c>
      <c r="F14" s="45"/>
      <c r="G14" s="42">
        <v>12</v>
      </c>
      <c r="H14" s="42">
        <v>497.59440000000001</v>
      </c>
      <c r="I14" s="42"/>
      <c r="J14" s="42"/>
      <c r="K14" s="42"/>
      <c r="L14" s="42"/>
      <c r="M14" s="42"/>
      <c r="N14" s="42"/>
      <c r="O14" s="42"/>
      <c r="P14" s="42"/>
      <c r="Q14" s="42">
        <v>12</v>
      </c>
      <c r="R14" s="42">
        <v>497.59440000000001</v>
      </c>
      <c r="S14" s="42">
        <v>12</v>
      </c>
      <c r="T14" s="42">
        <v>497.59440000000001</v>
      </c>
      <c r="U14" s="42">
        <v>41.466200000000001</v>
      </c>
    </row>
    <row r="15" spans="1:21">
      <c r="A15" s="45" t="s">
        <v>50</v>
      </c>
      <c r="B15" s="45" t="s">
        <v>51</v>
      </c>
      <c r="C15" s="45" t="s">
        <v>425</v>
      </c>
      <c r="D15" s="45" t="s">
        <v>426</v>
      </c>
      <c r="E15" s="45" t="s">
        <v>616</v>
      </c>
      <c r="F15" s="45"/>
      <c r="G15" s="42">
        <v>306</v>
      </c>
      <c r="H15" s="42">
        <v>16973.050299999999</v>
      </c>
      <c r="I15" s="42"/>
      <c r="J15" s="42"/>
      <c r="K15" s="42"/>
      <c r="L15" s="42"/>
      <c r="M15" s="42"/>
      <c r="N15" s="42"/>
      <c r="O15" s="42"/>
      <c r="P15" s="42"/>
      <c r="Q15" s="42">
        <v>306</v>
      </c>
      <c r="R15" s="42">
        <v>16973.050299999999</v>
      </c>
      <c r="S15" s="42">
        <v>306</v>
      </c>
      <c r="T15" s="42">
        <v>16973.050299999999</v>
      </c>
      <c r="U15" s="42">
        <v>55.467500000000001</v>
      </c>
    </row>
    <row r="16" spans="1:21">
      <c r="A16" s="45" t="s">
        <v>90</v>
      </c>
      <c r="B16" s="45" t="s">
        <v>91</v>
      </c>
      <c r="C16" s="45" t="s">
        <v>425</v>
      </c>
      <c r="D16" s="45" t="s">
        <v>426</v>
      </c>
      <c r="E16" s="45" t="s">
        <v>1467</v>
      </c>
      <c r="F16" s="45"/>
      <c r="G16" s="42">
        <v>965</v>
      </c>
      <c r="H16" s="42">
        <v>18847.175200000001</v>
      </c>
      <c r="I16" s="42"/>
      <c r="J16" s="42"/>
      <c r="K16" s="42"/>
      <c r="L16" s="42"/>
      <c r="M16" s="42"/>
      <c r="N16" s="42"/>
      <c r="O16" s="42"/>
      <c r="P16" s="42"/>
      <c r="Q16" s="42">
        <v>965</v>
      </c>
      <c r="R16" s="42">
        <v>18847.175200000001</v>
      </c>
      <c r="S16" s="42">
        <v>965</v>
      </c>
      <c r="T16" s="42">
        <v>18847.175200000001</v>
      </c>
      <c r="U16" s="42">
        <v>19.530799999999999</v>
      </c>
    </row>
    <row r="17" spans="1:21">
      <c r="A17" s="45" t="s">
        <v>92</v>
      </c>
      <c r="B17" s="45" t="s">
        <v>93</v>
      </c>
      <c r="C17" s="45" t="s">
        <v>425</v>
      </c>
      <c r="D17" s="45" t="s">
        <v>426</v>
      </c>
      <c r="E17" s="45" t="s">
        <v>135</v>
      </c>
      <c r="F17" s="45"/>
      <c r="G17" s="42">
        <v>460</v>
      </c>
      <c r="H17" s="42">
        <v>9401.5720000000001</v>
      </c>
      <c r="I17" s="42"/>
      <c r="J17" s="42"/>
      <c r="K17" s="42"/>
      <c r="L17" s="42"/>
      <c r="M17" s="42"/>
      <c r="N17" s="42"/>
      <c r="O17" s="42"/>
      <c r="P17" s="42"/>
      <c r="Q17" s="42">
        <v>460</v>
      </c>
      <c r="R17" s="42">
        <v>9401.5720000000001</v>
      </c>
      <c r="S17" s="42">
        <v>460</v>
      </c>
      <c r="T17" s="42">
        <v>9401.5720000000001</v>
      </c>
      <c r="U17" s="42">
        <v>20.438199999999998</v>
      </c>
    </row>
    <row r="18" spans="1:21">
      <c r="A18" s="45" t="s">
        <v>52</v>
      </c>
      <c r="B18" s="45" t="s">
        <v>53</v>
      </c>
      <c r="C18" s="45" t="s">
        <v>425</v>
      </c>
      <c r="D18" s="45" t="s">
        <v>426</v>
      </c>
      <c r="E18" s="45" t="s">
        <v>5154</v>
      </c>
      <c r="F18" s="45"/>
      <c r="G18" s="42">
        <v>1</v>
      </c>
      <c r="H18" s="42">
        <v>742.66179999999997</v>
      </c>
      <c r="I18" s="42"/>
      <c r="J18" s="42"/>
      <c r="K18" s="42"/>
      <c r="L18" s="42"/>
      <c r="M18" s="42"/>
      <c r="N18" s="42"/>
      <c r="O18" s="42"/>
      <c r="P18" s="42"/>
      <c r="Q18" s="42">
        <v>1</v>
      </c>
      <c r="R18" s="42">
        <v>742.66179999999997</v>
      </c>
      <c r="S18" s="42"/>
      <c r="T18" s="42"/>
      <c r="U18" s="42"/>
    </row>
    <row r="19" spans="1:21">
      <c r="A19" s="45"/>
      <c r="B19" s="45"/>
      <c r="C19" s="45"/>
      <c r="D19" s="45"/>
      <c r="E19" s="45" t="s">
        <v>1472</v>
      </c>
      <c r="F19" s="45"/>
      <c r="G19" s="42">
        <v>572</v>
      </c>
      <c r="H19" s="42">
        <v>38226.837399999997</v>
      </c>
      <c r="I19" s="42"/>
      <c r="J19" s="42"/>
      <c r="K19" s="42"/>
      <c r="L19" s="42"/>
      <c r="M19" s="42"/>
      <c r="N19" s="42"/>
      <c r="O19" s="42"/>
      <c r="P19" s="42"/>
      <c r="Q19" s="42">
        <v>572</v>
      </c>
      <c r="R19" s="42">
        <v>38226.837399999997</v>
      </c>
      <c r="S19" s="42">
        <v>573</v>
      </c>
      <c r="T19" s="42">
        <v>38969.499199999998</v>
      </c>
      <c r="U19" s="42">
        <v>68.009600000000006</v>
      </c>
    </row>
    <row r="20" spans="1:21">
      <c r="A20" s="45" t="s">
        <v>44</v>
      </c>
      <c r="B20" s="45" t="s">
        <v>45</v>
      </c>
      <c r="C20" s="45" t="s">
        <v>425</v>
      </c>
      <c r="D20" s="45" t="s">
        <v>426</v>
      </c>
      <c r="E20" s="45" t="s">
        <v>158</v>
      </c>
      <c r="F20" s="45"/>
      <c r="G20" s="42">
        <v>1846</v>
      </c>
      <c r="H20" s="42">
        <v>67888.495999999999</v>
      </c>
      <c r="I20" s="42"/>
      <c r="J20" s="42"/>
      <c r="K20" s="42"/>
      <c r="L20" s="42"/>
      <c r="M20" s="42"/>
      <c r="N20" s="42"/>
      <c r="O20" s="42"/>
      <c r="P20" s="42"/>
      <c r="Q20" s="42">
        <v>1846</v>
      </c>
      <c r="R20" s="42">
        <v>67888.495999999999</v>
      </c>
      <c r="S20" s="42">
        <v>1846</v>
      </c>
      <c r="T20" s="42">
        <v>67888.495999999999</v>
      </c>
      <c r="U20" s="42">
        <v>36.776000000000003</v>
      </c>
    </row>
    <row r="21" spans="1:21">
      <c r="A21" s="45" t="s">
        <v>29</v>
      </c>
      <c r="B21" s="45" t="s">
        <v>30</v>
      </c>
      <c r="C21" s="45" t="s">
        <v>425</v>
      </c>
      <c r="D21" s="45" t="s">
        <v>426</v>
      </c>
      <c r="E21" s="45" t="s">
        <v>2484</v>
      </c>
      <c r="F21" s="45"/>
      <c r="G21" s="42">
        <v>1</v>
      </c>
      <c r="H21" s="42">
        <v>65.971999999999994</v>
      </c>
      <c r="I21" s="42"/>
      <c r="J21" s="42"/>
      <c r="K21" s="42"/>
      <c r="L21" s="42"/>
      <c r="M21" s="42"/>
      <c r="N21" s="42"/>
      <c r="O21" s="42"/>
      <c r="P21" s="42"/>
      <c r="Q21" s="42">
        <v>1</v>
      </c>
      <c r="R21" s="42">
        <v>65.971999999999994</v>
      </c>
      <c r="S21" s="42"/>
      <c r="T21" s="42"/>
      <c r="U21" s="42"/>
    </row>
    <row r="22" spans="1:21">
      <c r="A22" s="45"/>
      <c r="B22" s="45"/>
      <c r="C22" s="45"/>
      <c r="D22" s="45"/>
      <c r="E22" s="45" t="s">
        <v>2424</v>
      </c>
      <c r="F22" s="45"/>
      <c r="G22" s="42">
        <v>65</v>
      </c>
      <c r="H22" s="42">
        <v>1631.9636</v>
      </c>
      <c r="I22" s="42"/>
      <c r="J22" s="42"/>
      <c r="K22" s="42"/>
      <c r="L22" s="42"/>
      <c r="M22" s="42"/>
      <c r="N22" s="42"/>
      <c r="O22" s="42"/>
      <c r="P22" s="42"/>
      <c r="Q22" s="42">
        <v>65</v>
      </c>
      <c r="R22" s="42">
        <v>1631.9636</v>
      </c>
      <c r="S22" s="42"/>
      <c r="T22" s="42"/>
      <c r="U22" s="42"/>
    </row>
    <row r="23" spans="1:21">
      <c r="A23" s="45"/>
      <c r="B23" s="45"/>
      <c r="C23" s="45"/>
      <c r="D23" s="45"/>
      <c r="E23" s="45" t="s">
        <v>1383</v>
      </c>
      <c r="F23" s="45"/>
      <c r="G23" s="42">
        <v>1433</v>
      </c>
      <c r="H23" s="42">
        <v>36633.267699999997</v>
      </c>
      <c r="I23" s="42"/>
      <c r="J23" s="42"/>
      <c r="K23" s="42"/>
      <c r="L23" s="42"/>
      <c r="M23" s="42"/>
      <c r="N23" s="42"/>
      <c r="O23" s="42"/>
      <c r="P23" s="42"/>
      <c r="Q23" s="42">
        <v>1433</v>
      </c>
      <c r="R23" s="42">
        <v>36633.267699999997</v>
      </c>
      <c r="S23" s="42">
        <v>1499</v>
      </c>
      <c r="T23" s="42">
        <v>38331.203300000001</v>
      </c>
      <c r="U23" s="42">
        <v>25.571200000000001</v>
      </c>
    </row>
    <row r="24" spans="1:21">
      <c r="A24" s="45" t="s">
        <v>31</v>
      </c>
      <c r="B24" s="45" t="s">
        <v>32</v>
      </c>
      <c r="C24" s="45" t="s">
        <v>425</v>
      </c>
      <c r="D24" s="45" t="s">
        <v>426</v>
      </c>
      <c r="E24" s="45" t="s">
        <v>1302</v>
      </c>
      <c r="F24" s="45"/>
      <c r="G24" s="42">
        <v>29</v>
      </c>
      <c r="H24" s="42">
        <v>767.55380000000002</v>
      </c>
      <c r="I24" s="42"/>
      <c r="J24" s="42"/>
      <c r="K24" s="42"/>
      <c r="L24" s="42"/>
      <c r="M24" s="42"/>
      <c r="N24" s="42"/>
      <c r="O24" s="42"/>
      <c r="P24" s="42"/>
      <c r="Q24" s="42">
        <v>29</v>
      </c>
      <c r="R24" s="42">
        <v>767.55380000000002</v>
      </c>
      <c r="S24" s="42"/>
      <c r="T24" s="42"/>
      <c r="U24" s="42"/>
    </row>
    <row r="25" spans="1:21">
      <c r="A25" s="45"/>
      <c r="B25" s="45"/>
      <c r="C25" s="45"/>
      <c r="D25" s="45"/>
      <c r="E25" s="45" t="s">
        <v>427</v>
      </c>
      <c r="F25" s="45"/>
      <c r="G25" s="42">
        <v>570</v>
      </c>
      <c r="H25" s="42">
        <v>14544.8418</v>
      </c>
      <c r="I25" s="42"/>
      <c r="J25" s="42"/>
      <c r="K25" s="42"/>
      <c r="L25" s="42"/>
      <c r="M25" s="42"/>
      <c r="N25" s="42"/>
      <c r="O25" s="42"/>
      <c r="P25" s="42"/>
      <c r="Q25" s="42">
        <v>570</v>
      </c>
      <c r="R25" s="42">
        <v>14544.8418</v>
      </c>
      <c r="S25" s="42"/>
      <c r="T25" s="42"/>
      <c r="U25" s="42"/>
    </row>
    <row r="26" spans="1:21">
      <c r="A26" s="45"/>
      <c r="B26" s="45"/>
      <c r="C26" s="45"/>
      <c r="D26" s="45"/>
      <c r="E26" s="45" t="s">
        <v>1046</v>
      </c>
      <c r="F26" s="45"/>
      <c r="G26" s="42">
        <v>1029</v>
      </c>
      <c r="H26" s="42">
        <v>26753.687699999999</v>
      </c>
      <c r="I26" s="42"/>
      <c r="J26" s="42"/>
      <c r="K26" s="42"/>
      <c r="L26" s="42"/>
      <c r="M26" s="42"/>
      <c r="N26" s="42"/>
      <c r="O26" s="42"/>
      <c r="P26" s="42"/>
      <c r="Q26" s="42">
        <v>1029</v>
      </c>
      <c r="R26" s="42">
        <v>26753.687699999999</v>
      </c>
      <c r="S26" s="42">
        <v>1628</v>
      </c>
      <c r="T26" s="42">
        <v>42066.083299999998</v>
      </c>
      <c r="U26" s="42">
        <v>25.839099999999998</v>
      </c>
    </row>
    <row r="27" spans="1:21">
      <c r="A27" s="45" t="s">
        <v>60</v>
      </c>
      <c r="B27" s="45" t="s">
        <v>61</v>
      </c>
      <c r="C27" s="45" t="s">
        <v>425</v>
      </c>
      <c r="D27" s="45" t="s">
        <v>426</v>
      </c>
      <c r="E27" s="45" t="s">
        <v>1086</v>
      </c>
      <c r="F27" s="45"/>
      <c r="G27" s="42">
        <v>5</v>
      </c>
      <c r="H27" s="42">
        <v>334.5265</v>
      </c>
      <c r="I27" s="42"/>
      <c r="J27" s="42"/>
      <c r="K27" s="42"/>
      <c r="L27" s="42"/>
      <c r="M27" s="42"/>
      <c r="N27" s="42"/>
      <c r="O27" s="42"/>
      <c r="P27" s="42"/>
      <c r="Q27" s="42">
        <v>5</v>
      </c>
      <c r="R27" s="42">
        <v>334.5265</v>
      </c>
      <c r="S27" s="42">
        <v>5</v>
      </c>
      <c r="T27" s="42">
        <v>334.5265</v>
      </c>
      <c r="U27" s="42">
        <v>66.905299999999997</v>
      </c>
    </row>
    <row r="28" spans="1:21">
      <c r="A28" s="45" t="s">
        <v>21</v>
      </c>
      <c r="B28" s="45" t="s">
        <v>22</v>
      </c>
      <c r="C28" s="45" t="s">
        <v>425</v>
      </c>
      <c r="D28" s="45" t="s">
        <v>426</v>
      </c>
      <c r="E28" s="45" t="s">
        <v>1084</v>
      </c>
      <c r="F28" s="45"/>
      <c r="G28" s="42">
        <v>8</v>
      </c>
      <c r="H28" s="42">
        <v>-381.50560000000002</v>
      </c>
      <c r="I28" s="42"/>
      <c r="J28" s="42"/>
      <c r="K28" s="42"/>
      <c r="L28" s="42"/>
      <c r="M28" s="42"/>
      <c r="N28" s="42"/>
      <c r="O28" s="42"/>
      <c r="P28" s="42"/>
      <c r="Q28" s="42">
        <v>8</v>
      </c>
      <c r="R28" s="42">
        <v>-381.50560000000002</v>
      </c>
      <c r="S28" s="42"/>
      <c r="T28" s="42"/>
      <c r="U28" s="42"/>
    </row>
    <row r="29" spans="1:21">
      <c r="A29" s="45"/>
      <c r="B29" s="45"/>
      <c r="C29" s="45"/>
      <c r="D29" s="45"/>
      <c r="E29" s="45" t="s">
        <v>1171</v>
      </c>
      <c r="F29" s="45"/>
      <c r="G29" s="42">
        <v>18</v>
      </c>
      <c r="H29" s="42">
        <v>1128.8976</v>
      </c>
      <c r="I29" s="42"/>
      <c r="J29" s="42"/>
      <c r="K29" s="42"/>
      <c r="L29" s="42"/>
      <c r="M29" s="42"/>
      <c r="N29" s="42"/>
      <c r="O29" s="42"/>
      <c r="P29" s="42"/>
      <c r="Q29" s="42">
        <v>18</v>
      </c>
      <c r="R29" s="42">
        <v>1128.8976</v>
      </c>
      <c r="S29" s="42"/>
      <c r="T29" s="42"/>
      <c r="U29" s="42"/>
    </row>
    <row r="30" spans="1:21">
      <c r="A30" s="45"/>
      <c r="B30" s="45"/>
      <c r="C30" s="45"/>
      <c r="D30" s="45"/>
      <c r="E30" s="45" t="s">
        <v>1301</v>
      </c>
      <c r="F30" s="45"/>
      <c r="G30" s="42">
        <v>6416</v>
      </c>
      <c r="H30" s="42">
        <v>256876.54500000001</v>
      </c>
      <c r="I30" s="42"/>
      <c r="J30" s="42"/>
      <c r="K30" s="42"/>
      <c r="L30" s="42"/>
      <c r="M30" s="42"/>
      <c r="N30" s="42"/>
      <c r="O30" s="42"/>
      <c r="P30" s="42"/>
      <c r="Q30" s="42">
        <v>6416</v>
      </c>
      <c r="R30" s="42">
        <v>256876.54500000001</v>
      </c>
      <c r="S30" s="42">
        <v>6442</v>
      </c>
      <c r="T30" s="42">
        <v>257623.93700000001</v>
      </c>
      <c r="U30" s="42">
        <v>39.991300000000003</v>
      </c>
    </row>
    <row r="31" spans="1:21">
      <c r="A31" s="45" t="s">
        <v>617</v>
      </c>
      <c r="B31" s="45" t="s">
        <v>618</v>
      </c>
      <c r="C31" s="45" t="s">
        <v>425</v>
      </c>
      <c r="D31" s="45" t="s">
        <v>426</v>
      </c>
      <c r="E31" s="45" t="s">
        <v>619</v>
      </c>
      <c r="F31" s="45"/>
      <c r="G31" s="42">
        <v>3</v>
      </c>
      <c r="H31" s="42">
        <v>140.57429999999999</v>
      </c>
      <c r="I31" s="42"/>
      <c r="J31" s="42"/>
      <c r="K31" s="42"/>
      <c r="L31" s="42"/>
      <c r="M31" s="42"/>
      <c r="N31" s="42"/>
      <c r="O31" s="42"/>
      <c r="P31" s="42"/>
      <c r="Q31" s="42">
        <v>3</v>
      </c>
      <c r="R31" s="42">
        <v>140.57429999999999</v>
      </c>
      <c r="S31" s="42"/>
      <c r="T31" s="42"/>
      <c r="U31" s="42"/>
    </row>
    <row r="32" spans="1:21">
      <c r="A32" s="45"/>
      <c r="B32" s="45"/>
      <c r="C32" s="45"/>
      <c r="D32" s="45"/>
      <c r="E32" s="45" t="s">
        <v>1085</v>
      </c>
      <c r="F32" s="45"/>
      <c r="G32" s="42">
        <v>1</v>
      </c>
      <c r="H32" s="42">
        <v>46.8581</v>
      </c>
      <c r="I32" s="42"/>
      <c r="J32" s="42"/>
      <c r="K32" s="42"/>
      <c r="L32" s="42"/>
      <c r="M32" s="42"/>
      <c r="N32" s="42"/>
      <c r="O32" s="42"/>
      <c r="P32" s="42"/>
      <c r="Q32" s="42">
        <v>1</v>
      </c>
      <c r="R32" s="42">
        <v>46.8581</v>
      </c>
      <c r="S32" s="42">
        <v>4</v>
      </c>
      <c r="T32" s="42">
        <v>187.4324</v>
      </c>
      <c r="U32" s="42">
        <v>46.8581</v>
      </c>
    </row>
    <row r="33" spans="1:21">
      <c r="A33" s="45" t="s">
        <v>33</v>
      </c>
      <c r="B33" s="45" t="s">
        <v>34</v>
      </c>
      <c r="C33" s="45" t="s">
        <v>425</v>
      </c>
      <c r="D33" s="45" t="s">
        <v>426</v>
      </c>
      <c r="E33" s="45" t="s">
        <v>5155</v>
      </c>
      <c r="F33" s="45"/>
      <c r="G33" s="42">
        <v>2</v>
      </c>
      <c r="H33" s="42">
        <v>567.92449999999997</v>
      </c>
      <c r="I33" s="42"/>
      <c r="J33" s="42"/>
      <c r="K33" s="42"/>
      <c r="L33" s="42"/>
      <c r="M33" s="42"/>
      <c r="N33" s="42"/>
      <c r="O33" s="42"/>
      <c r="P33" s="42"/>
      <c r="Q33" s="42">
        <v>2</v>
      </c>
      <c r="R33" s="42">
        <v>567.92449999999997</v>
      </c>
      <c r="S33" s="42"/>
      <c r="T33" s="42"/>
      <c r="U33" s="42"/>
    </row>
    <row r="34" spans="1:21">
      <c r="A34" s="45"/>
      <c r="B34" s="45"/>
      <c r="C34" s="45"/>
      <c r="D34" s="45"/>
      <c r="E34" s="45" t="s">
        <v>1812</v>
      </c>
      <c r="F34" s="45"/>
      <c r="G34" s="42">
        <v>5</v>
      </c>
      <c r="H34" s="42">
        <v>-509.59769999999997</v>
      </c>
      <c r="I34" s="42"/>
      <c r="J34" s="42"/>
      <c r="K34" s="42"/>
      <c r="L34" s="42"/>
      <c r="M34" s="42"/>
      <c r="N34" s="42"/>
      <c r="O34" s="42"/>
      <c r="P34" s="42"/>
      <c r="Q34" s="42">
        <v>5</v>
      </c>
      <c r="R34" s="42">
        <v>-509.59769999999997</v>
      </c>
      <c r="S34" s="42"/>
      <c r="T34" s="42"/>
      <c r="U34" s="42"/>
    </row>
    <row r="35" spans="1:21">
      <c r="A35" s="45"/>
      <c r="B35" s="45"/>
      <c r="C35" s="45"/>
      <c r="D35" s="45"/>
      <c r="E35" s="45" t="s">
        <v>1229</v>
      </c>
      <c r="F35" s="45"/>
      <c r="G35" s="42">
        <v>33</v>
      </c>
      <c r="H35" s="42">
        <v>976.54060000000004</v>
      </c>
      <c r="I35" s="42"/>
      <c r="J35" s="42"/>
      <c r="K35" s="42"/>
      <c r="L35" s="42"/>
      <c r="M35" s="42"/>
      <c r="N35" s="42"/>
      <c r="O35" s="42"/>
      <c r="P35" s="42"/>
      <c r="Q35" s="42">
        <v>33</v>
      </c>
      <c r="R35" s="42">
        <v>976.54060000000004</v>
      </c>
      <c r="S35" s="42"/>
      <c r="T35" s="42"/>
      <c r="U35" s="42"/>
    </row>
    <row r="36" spans="1:21">
      <c r="A36" s="45"/>
      <c r="B36" s="45"/>
      <c r="C36" s="45"/>
      <c r="D36" s="45"/>
      <c r="E36" s="45" t="s">
        <v>1304</v>
      </c>
      <c r="F36" s="45"/>
      <c r="G36" s="42">
        <v>1840</v>
      </c>
      <c r="H36" s="42">
        <v>75697.1394</v>
      </c>
      <c r="I36" s="42"/>
      <c r="J36" s="42"/>
      <c r="K36" s="42"/>
      <c r="L36" s="42"/>
      <c r="M36" s="42"/>
      <c r="N36" s="42"/>
      <c r="O36" s="42"/>
      <c r="P36" s="42"/>
      <c r="Q36" s="42">
        <v>1840</v>
      </c>
      <c r="R36" s="42">
        <v>75697.1394</v>
      </c>
      <c r="S36" s="42"/>
      <c r="T36" s="42"/>
      <c r="U36" s="42"/>
    </row>
    <row r="37" spans="1:21">
      <c r="A37" s="45"/>
      <c r="B37" s="45"/>
      <c r="C37" s="45"/>
      <c r="D37" s="45"/>
      <c r="E37" s="45" t="s">
        <v>1384</v>
      </c>
      <c r="F37" s="45"/>
      <c r="G37" s="42">
        <v>3505</v>
      </c>
      <c r="H37" s="42">
        <v>144565.0226</v>
      </c>
      <c r="I37" s="42"/>
      <c r="J37" s="42"/>
      <c r="K37" s="42"/>
      <c r="L37" s="42"/>
      <c r="M37" s="42"/>
      <c r="N37" s="42"/>
      <c r="O37" s="42"/>
      <c r="P37" s="42"/>
      <c r="Q37" s="42">
        <v>3505</v>
      </c>
      <c r="R37" s="42">
        <v>144565.0226</v>
      </c>
      <c r="S37" s="42">
        <v>5385</v>
      </c>
      <c r="T37" s="42">
        <v>221297.0294</v>
      </c>
      <c r="U37" s="42">
        <v>41.095100000000002</v>
      </c>
    </row>
    <row r="38" spans="1:21">
      <c r="A38" s="45" t="s">
        <v>73</v>
      </c>
      <c r="B38" s="45" t="s">
        <v>62</v>
      </c>
      <c r="C38" s="45" t="s">
        <v>425</v>
      </c>
      <c r="D38" s="45" t="s">
        <v>426</v>
      </c>
      <c r="E38" s="45" t="s">
        <v>5156</v>
      </c>
      <c r="F38" s="45"/>
      <c r="G38" s="42">
        <v>1</v>
      </c>
      <c r="H38" s="42">
        <v>487.8098</v>
      </c>
      <c r="I38" s="42"/>
      <c r="J38" s="42"/>
      <c r="K38" s="42"/>
      <c r="L38" s="42"/>
      <c r="M38" s="42"/>
      <c r="N38" s="42"/>
      <c r="O38" s="42"/>
      <c r="P38" s="42"/>
      <c r="Q38" s="42">
        <v>1</v>
      </c>
      <c r="R38" s="42">
        <v>487.8098</v>
      </c>
      <c r="S38" s="42"/>
      <c r="T38" s="42"/>
      <c r="U38" s="42"/>
    </row>
    <row r="39" spans="1:21">
      <c r="A39" s="45"/>
      <c r="B39" s="45"/>
      <c r="C39" s="45"/>
      <c r="D39" s="45"/>
      <c r="E39" s="45" t="s">
        <v>5157</v>
      </c>
      <c r="F39" s="45"/>
      <c r="G39" s="42">
        <v>8</v>
      </c>
      <c r="H39" s="42">
        <v>936.74839999999995</v>
      </c>
      <c r="I39" s="42"/>
      <c r="J39" s="42"/>
      <c r="K39" s="42"/>
      <c r="L39" s="42"/>
      <c r="M39" s="42"/>
      <c r="N39" s="42"/>
      <c r="O39" s="42"/>
      <c r="P39" s="42"/>
      <c r="Q39" s="42">
        <v>8</v>
      </c>
      <c r="R39" s="42">
        <v>936.74839999999995</v>
      </c>
      <c r="S39" s="42"/>
      <c r="T39" s="42"/>
      <c r="U39" s="42"/>
    </row>
    <row r="40" spans="1:21">
      <c r="A40" s="45"/>
      <c r="B40" s="45"/>
      <c r="C40" s="45"/>
      <c r="D40" s="45"/>
      <c r="E40" s="45" t="s">
        <v>1467</v>
      </c>
      <c r="F40" s="45"/>
      <c r="G40" s="42">
        <v>42</v>
      </c>
      <c r="H40" s="42">
        <v>1757.5793000000001</v>
      </c>
      <c r="I40" s="42"/>
      <c r="J40" s="42"/>
      <c r="K40" s="42"/>
      <c r="L40" s="42"/>
      <c r="M40" s="42"/>
      <c r="N40" s="42"/>
      <c r="O40" s="42"/>
      <c r="P40" s="42"/>
      <c r="Q40" s="42">
        <v>42</v>
      </c>
      <c r="R40" s="42">
        <v>1757.5793000000001</v>
      </c>
      <c r="S40" s="42"/>
      <c r="T40" s="42"/>
      <c r="U40" s="42"/>
    </row>
    <row r="41" spans="1:21">
      <c r="A41" s="45"/>
      <c r="B41" s="45"/>
      <c r="C41" s="45"/>
      <c r="D41" s="45"/>
      <c r="E41" s="45" t="s">
        <v>2109</v>
      </c>
      <c r="F41" s="45"/>
      <c r="G41" s="42">
        <v>1103</v>
      </c>
      <c r="H41" s="42">
        <v>50769.928399999997</v>
      </c>
      <c r="I41" s="42"/>
      <c r="J41" s="42"/>
      <c r="K41" s="42"/>
      <c r="L41" s="42"/>
      <c r="M41" s="42"/>
      <c r="N41" s="42"/>
      <c r="O41" s="42"/>
      <c r="P41" s="42"/>
      <c r="Q41" s="42">
        <v>1103</v>
      </c>
      <c r="R41" s="42">
        <v>50769.928399999997</v>
      </c>
      <c r="S41" s="42">
        <v>1154</v>
      </c>
      <c r="T41" s="42">
        <v>53952.065900000001</v>
      </c>
      <c r="U41" s="42">
        <v>46.752200000000002</v>
      </c>
    </row>
    <row r="42" spans="1:21">
      <c r="A42" s="45" t="s">
        <v>111</v>
      </c>
      <c r="B42" s="45" t="s">
        <v>112</v>
      </c>
      <c r="C42" s="45" t="s">
        <v>425</v>
      </c>
      <c r="D42" s="45" t="s">
        <v>426</v>
      </c>
      <c r="E42" s="45" t="s">
        <v>1169</v>
      </c>
      <c r="F42" s="45"/>
      <c r="G42" s="42">
        <v>104</v>
      </c>
      <c r="H42" s="42">
        <v>3106.0783000000001</v>
      </c>
      <c r="I42" s="42"/>
      <c r="J42" s="42"/>
      <c r="K42" s="42"/>
      <c r="L42" s="42"/>
      <c r="M42" s="42"/>
      <c r="N42" s="42"/>
      <c r="O42" s="42"/>
      <c r="P42" s="42"/>
      <c r="Q42" s="42">
        <v>104</v>
      </c>
      <c r="R42" s="42">
        <v>3106.0783000000001</v>
      </c>
      <c r="S42" s="42"/>
      <c r="T42" s="42"/>
      <c r="U42" s="42"/>
    </row>
    <row r="43" spans="1:21">
      <c r="A43" s="45"/>
      <c r="B43" s="45"/>
      <c r="C43" s="45"/>
      <c r="D43" s="45"/>
      <c r="E43" s="45" t="s">
        <v>1813</v>
      </c>
      <c r="F43" s="45"/>
      <c r="G43" s="42">
        <v>951</v>
      </c>
      <c r="H43" s="42">
        <v>54453.968099999998</v>
      </c>
      <c r="I43" s="42"/>
      <c r="J43" s="42"/>
      <c r="K43" s="42"/>
      <c r="L43" s="42"/>
      <c r="M43" s="42"/>
      <c r="N43" s="42"/>
      <c r="O43" s="42"/>
      <c r="P43" s="42"/>
      <c r="Q43" s="42">
        <v>951</v>
      </c>
      <c r="R43" s="42">
        <v>54453.968099999998</v>
      </c>
      <c r="S43" s="42">
        <v>1055</v>
      </c>
      <c r="T43" s="42">
        <v>57560.046399999999</v>
      </c>
      <c r="U43" s="42">
        <v>54.5593</v>
      </c>
    </row>
    <row r="44" spans="1:21">
      <c r="A44" s="45" t="s">
        <v>35</v>
      </c>
      <c r="B44" s="45" t="s">
        <v>36</v>
      </c>
      <c r="C44" s="45" t="s">
        <v>425</v>
      </c>
      <c r="D44" s="45" t="s">
        <v>426</v>
      </c>
      <c r="E44" s="45" t="s">
        <v>1812</v>
      </c>
      <c r="F44" s="45"/>
      <c r="G44" s="42">
        <v>1</v>
      </c>
      <c r="H44" s="42">
        <v>619.61530000000005</v>
      </c>
      <c r="I44" s="42"/>
      <c r="J44" s="42"/>
      <c r="K44" s="42"/>
      <c r="L44" s="42"/>
      <c r="M44" s="42"/>
      <c r="N44" s="42"/>
      <c r="O44" s="42"/>
      <c r="P44" s="42"/>
      <c r="Q44" s="42">
        <v>1</v>
      </c>
      <c r="R44" s="42">
        <v>619.61530000000005</v>
      </c>
      <c r="S44" s="42"/>
      <c r="T44" s="42"/>
      <c r="U44" s="42"/>
    </row>
    <row r="45" spans="1:21">
      <c r="A45" s="45"/>
      <c r="B45" s="45"/>
      <c r="C45" s="45"/>
      <c r="D45" s="45"/>
      <c r="E45" s="45" t="s">
        <v>1171</v>
      </c>
      <c r="F45" s="45"/>
      <c r="G45" s="42">
        <v>34</v>
      </c>
      <c r="H45" s="42">
        <v>1342.3928000000001</v>
      </c>
      <c r="I45" s="42"/>
      <c r="J45" s="42"/>
      <c r="K45" s="42"/>
      <c r="L45" s="42"/>
      <c r="M45" s="42"/>
      <c r="N45" s="42"/>
      <c r="O45" s="42"/>
      <c r="P45" s="42"/>
      <c r="Q45" s="42">
        <v>34</v>
      </c>
      <c r="R45" s="42">
        <v>1342.3928000000001</v>
      </c>
      <c r="S45" s="42"/>
      <c r="T45" s="42"/>
      <c r="U45" s="42"/>
    </row>
    <row r="46" spans="1:21">
      <c r="A46" s="45"/>
      <c r="B46" s="45"/>
      <c r="C46" s="45"/>
      <c r="D46" s="45"/>
      <c r="E46" s="45" t="s">
        <v>1304</v>
      </c>
      <c r="F46" s="45"/>
      <c r="G46" s="42">
        <v>4</v>
      </c>
      <c r="H46" s="42">
        <v>60.9634</v>
      </c>
      <c r="I46" s="42"/>
      <c r="J46" s="42"/>
      <c r="K46" s="42"/>
      <c r="L46" s="42"/>
      <c r="M46" s="42"/>
      <c r="N46" s="42"/>
      <c r="O46" s="42"/>
      <c r="P46" s="42"/>
      <c r="Q46" s="42">
        <v>4</v>
      </c>
      <c r="R46" s="42">
        <v>60.9634</v>
      </c>
      <c r="S46" s="42"/>
      <c r="T46" s="42"/>
      <c r="U46" s="42"/>
    </row>
    <row r="47" spans="1:21">
      <c r="A47" s="45"/>
      <c r="B47" s="45"/>
      <c r="C47" s="45"/>
      <c r="D47" s="45"/>
      <c r="E47" s="45" t="s">
        <v>1384</v>
      </c>
      <c r="F47" s="45"/>
      <c r="G47" s="42">
        <v>5844</v>
      </c>
      <c r="H47" s="42">
        <v>238435.0545</v>
      </c>
      <c r="I47" s="42"/>
      <c r="J47" s="42"/>
      <c r="K47" s="42"/>
      <c r="L47" s="42"/>
      <c r="M47" s="42"/>
      <c r="N47" s="42"/>
      <c r="O47" s="42"/>
      <c r="P47" s="42"/>
      <c r="Q47" s="42">
        <v>5844</v>
      </c>
      <c r="R47" s="42">
        <v>238435.0545</v>
      </c>
      <c r="S47" s="42">
        <v>5883</v>
      </c>
      <c r="T47" s="42">
        <v>240458.02600000001</v>
      </c>
      <c r="U47" s="42">
        <v>40.873399999999997</v>
      </c>
    </row>
    <row r="48" spans="1:21">
      <c r="A48" s="45" t="s">
        <v>626</v>
      </c>
      <c r="B48" s="45" t="s">
        <v>627</v>
      </c>
      <c r="C48" s="45" t="s">
        <v>425</v>
      </c>
      <c r="D48" s="45" t="s">
        <v>426</v>
      </c>
      <c r="E48" s="45" t="s">
        <v>628</v>
      </c>
      <c r="F48" s="45"/>
      <c r="G48" s="42">
        <v>169</v>
      </c>
      <c r="H48" s="42">
        <v>3467.1702</v>
      </c>
      <c r="I48" s="42"/>
      <c r="J48" s="42"/>
      <c r="K48" s="42"/>
      <c r="L48" s="42"/>
      <c r="M48" s="42"/>
      <c r="N48" s="42"/>
      <c r="O48" s="42"/>
      <c r="P48" s="42"/>
      <c r="Q48" s="42">
        <v>169</v>
      </c>
      <c r="R48" s="42">
        <v>3467.1702</v>
      </c>
      <c r="S48" s="42">
        <v>169</v>
      </c>
      <c r="T48" s="42">
        <v>3467.1702</v>
      </c>
      <c r="U48" s="42">
        <v>20.515799999999999</v>
      </c>
    </row>
    <row r="49" spans="1:21">
      <c r="A49" s="45" t="s">
        <v>74</v>
      </c>
      <c r="B49" s="45" t="s">
        <v>63</v>
      </c>
      <c r="C49" s="45" t="s">
        <v>425</v>
      </c>
      <c r="D49" s="45" t="s">
        <v>426</v>
      </c>
      <c r="E49" s="45" t="s">
        <v>151</v>
      </c>
      <c r="F49" s="45"/>
      <c r="G49" s="42">
        <v>47</v>
      </c>
      <c r="H49" s="42">
        <v>2311.6104</v>
      </c>
      <c r="I49" s="42"/>
      <c r="J49" s="42"/>
      <c r="K49" s="42"/>
      <c r="L49" s="42"/>
      <c r="M49" s="42"/>
      <c r="N49" s="42"/>
      <c r="O49" s="42"/>
      <c r="P49" s="42"/>
      <c r="Q49" s="42">
        <v>47</v>
      </c>
      <c r="R49" s="42">
        <v>2311.6104</v>
      </c>
      <c r="S49" s="42">
        <v>47</v>
      </c>
      <c r="T49" s="42">
        <v>2311.6104</v>
      </c>
      <c r="U49" s="42">
        <v>49.183199999999999</v>
      </c>
    </row>
    <row r="50" spans="1:21">
      <c r="A50" s="45" t="s">
        <v>39</v>
      </c>
      <c r="B50" s="45" t="s">
        <v>40</v>
      </c>
      <c r="C50" s="45" t="s">
        <v>425</v>
      </c>
      <c r="D50" s="45" t="s">
        <v>426</v>
      </c>
      <c r="E50" s="45" t="s">
        <v>170</v>
      </c>
      <c r="F50" s="45"/>
      <c r="G50" s="42">
        <v>96</v>
      </c>
      <c r="H50" s="42">
        <v>2043.2352000000001</v>
      </c>
      <c r="I50" s="42"/>
      <c r="J50" s="42"/>
      <c r="K50" s="42"/>
      <c r="L50" s="42"/>
      <c r="M50" s="42"/>
      <c r="N50" s="42"/>
      <c r="O50" s="42"/>
      <c r="P50" s="42"/>
      <c r="Q50" s="42">
        <v>96</v>
      </c>
      <c r="R50" s="42">
        <v>2043.2352000000001</v>
      </c>
      <c r="S50" s="42">
        <v>96</v>
      </c>
      <c r="T50" s="42">
        <v>2043.2352000000001</v>
      </c>
      <c r="U50" s="42">
        <v>21.2837</v>
      </c>
    </row>
    <row r="51" spans="1:21">
      <c r="A51" s="45" t="s">
        <v>113</v>
      </c>
      <c r="B51" s="45" t="s">
        <v>114</v>
      </c>
      <c r="C51" s="45" t="s">
        <v>425</v>
      </c>
      <c r="D51" s="45" t="s">
        <v>426</v>
      </c>
      <c r="E51" s="45" t="s">
        <v>170</v>
      </c>
      <c r="F51" s="45"/>
      <c r="G51" s="42">
        <v>3</v>
      </c>
      <c r="H51" s="42">
        <v>54.389699999999998</v>
      </c>
      <c r="I51" s="42"/>
      <c r="J51" s="42"/>
      <c r="K51" s="42"/>
      <c r="L51" s="42"/>
      <c r="M51" s="42"/>
      <c r="N51" s="42"/>
      <c r="O51" s="42"/>
      <c r="P51" s="42"/>
      <c r="Q51" s="42">
        <v>3</v>
      </c>
      <c r="R51" s="42">
        <v>54.389699999999998</v>
      </c>
      <c r="S51" s="42">
        <v>3</v>
      </c>
      <c r="T51" s="42">
        <v>54.389699999999998</v>
      </c>
      <c r="U51" s="42">
        <v>18.129899999999999</v>
      </c>
    </row>
    <row r="52" spans="1:21">
      <c r="A52" s="45" t="s">
        <v>430</v>
      </c>
      <c r="B52" s="45" t="s">
        <v>431</v>
      </c>
      <c r="C52" s="45" t="s">
        <v>425</v>
      </c>
      <c r="D52" s="45" t="s">
        <v>426</v>
      </c>
      <c r="E52" s="45" t="s">
        <v>1814</v>
      </c>
      <c r="F52" s="45"/>
      <c r="G52" s="42">
        <v>18</v>
      </c>
      <c r="H52" s="42">
        <v>276.91520000000003</v>
      </c>
      <c r="I52" s="42"/>
      <c r="J52" s="42"/>
      <c r="K52" s="42"/>
      <c r="L52" s="42"/>
      <c r="M52" s="42"/>
      <c r="N52" s="42"/>
      <c r="O52" s="42"/>
      <c r="P52" s="42"/>
      <c r="Q52" s="42">
        <v>18</v>
      </c>
      <c r="R52" s="42">
        <v>276.91520000000003</v>
      </c>
      <c r="S52" s="42"/>
      <c r="T52" s="42"/>
      <c r="U52" s="42"/>
    </row>
    <row r="53" spans="1:21">
      <c r="A53" s="45"/>
      <c r="B53" s="45"/>
      <c r="C53" s="45"/>
      <c r="D53" s="45"/>
      <c r="E53" s="45" t="s">
        <v>1815</v>
      </c>
      <c r="F53" s="45"/>
      <c r="G53" s="42">
        <v>17</v>
      </c>
      <c r="H53" s="42">
        <v>281.54020000000003</v>
      </c>
      <c r="I53" s="42"/>
      <c r="J53" s="42"/>
      <c r="K53" s="42"/>
      <c r="L53" s="42"/>
      <c r="M53" s="42"/>
      <c r="N53" s="42"/>
      <c r="O53" s="42"/>
      <c r="P53" s="42"/>
      <c r="Q53" s="42">
        <v>17</v>
      </c>
      <c r="R53" s="42">
        <v>281.54020000000003</v>
      </c>
      <c r="S53" s="42"/>
      <c r="T53" s="42"/>
      <c r="U53" s="42"/>
    </row>
    <row r="54" spans="1:21">
      <c r="A54" s="45"/>
      <c r="B54" s="45"/>
      <c r="C54" s="45"/>
      <c r="D54" s="45"/>
      <c r="E54" s="45" t="s">
        <v>1084</v>
      </c>
      <c r="F54" s="45"/>
      <c r="G54" s="42">
        <v>8</v>
      </c>
      <c r="H54" s="42">
        <v>128.94309999999999</v>
      </c>
      <c r="I54" s="42"/>
      <c r="J54" s="42"/>
      <c r="K54" s="42"/>
      <c r="L54" s="42"/>
      <c r="M54" s="42"/>
      <c r="N54" s="42"/>
      <c r="O54" s="42"/>
      <c r="P54" s="42"/>
      <c r="Q54" s="42">
        <v>8</v>
      </c>
      <c r="R54" s="42">
        <v>128.94309999999999</v>
      </c>
      <c r="S54" s="42"/>
      <c r="T54" s="42"/>
      <c r="U54" s="42"/>
    </row>
    <row r="55" spans="1:21">
      <c r="A55" s="45"/>
      <c r="B55" s="45"/>
      <c r="C55" s="45"/>
      <c r="D55" s="45"/>
      <c r="E55" s="45" t="s">
        <v>1307</v>
      </c>
      <c r="F55" s="45"/>
      <c r="G55" s="42">
        <v>86</v>
      </c>
      <c r="H55" s="42">
        <v>1424.8386</v>
      </c>
      <c r="I55" s="42"/>
      <c r="J55" s="42"/>
      <c r="K55" s="42"/>
      <c r="L55" s="42"/>
      <c r="M55" s="42"/>
      <c r="N55" s="42"/>
      <c r="O55" s="42"/>
      <c r="P55" s="42"/>
      <c r="Q55" s="42">
        <v>86</v>
      </c>
      <c r="R55" s="42">
        <v>1424.8386</v>
      </c>
      <c r="S55" s="42">
        <v>129</v>
      </c>
      <c r="T55" s="42">
        <v>2112.2370999999998</v>
      </c>
      <c r="U55" s="42">
        <v>16.373899999999999</v>
      </c>
    </row>
    <row r="56" spans="1:21">
      <c r="A56" s="45" t="s">
        <v>432</v>
      </c>
      <c r="B56" s="45" t="s">
        <v>433</v>
      </c>
      <c r="C56" s="45" t="s">
        <v>425</v>
      </c>
      <c r="D56" s="45" t="s">
        <v>426</v>
      </c>
      <c r="E56" s="45" t="s">
        <v>427</v>
      </c>
      <c r="F56" s="45"/>
      <c r="G56" s="42">
        <v>22</v>
      </c>
      <c r="H56" s="42">
        <v>360.29969999999997</v>
      </c>
      <c r="I56" s="42"/>
      <c r="J56" s="42"/>
      <c r="K56" s="42"/>
      <c r="L56" s="42"/>
      <c r="M56" s="42"/>
      <c r="N56" s="42"/>
      <c r="O56" s="42"/>
      <c r="P56" s="42"/>
      <c r="Q56" s="42">
        <v>22</v>
      </c>
      <c r="R56" s="42">
        <v>360.29969999999997</v>
      </c>
      <c r="S56" s="42"/>
      <c r="T56" s="42"/>
      <c r="U56" s="42"/>
    </row>
    <row r="57" spans="1:21">
      <c r="A57" s="45"/>
      <c r="B57" s="45"/>
      <c r="C57" s="45"/>
      <c r="D57" s="45"/>
      <c r="E57" s="45" t="s">
        <v>1815</v>
      </c>
      <c r="F57" s="45"/>
      <c r="G57" s="42">
        <v>80</v>
      </c>
      <c r="H57" s="42">
        <v>1338.3508999999999</v>
      </c>
      <c r="I57" s="42"/>
      <c r="J57" s="42"/>
      <c r="K57" s="42"/>
      <c r="L57" s="42"/>
      <c r="M57" s="42"/>
      <c r="N57" s="42"/>
      <c r="O57" s="42"/>
      <c r="P57" s="42"/>
      <c r="Q57" s="42">
        <v>80</v>
      </c>
      <c r="R57" s="42">
        <v>1338.3508999999999</v>
      </c>
      <c r="S57" s="42"/>
      <c r="T57" s="42"/>
      <c r="U57" s="42"/>
    </row>
    <row r="58" spans="1:21">
      <c r="A58" s="45"/>
      <c r="B58" s="45"/>
      <c r="C58" s="45"/>
      <c r="D58" s="45"/>
      <c r="E58" s="45" t="s">
        <v>1084</v>
      </c>
      <c r="F58" s="45"/>
      <c r="G58" s="42">
        <v>286</v>
      </c>
      <c r="H58" s="42">
        <v>4705.1677</v>
      </c>
      <c r="I58" s="42"/>
      <c r="J58" s="42"/>
      <c r="K58" s="42"/>
      <c r="L58" s="42"/>
      <c r="M58" s="42"/>
      <c r="N58" s="42"/>
      <c r="O58" s="42"/>
      <c r="P58" s="42"/>
      <c r="Q58" s="42">
        <v>286</v>
      </c>
      <c r="R58" s="42">
        <v>4705.1677</v>
      </c>
      <c r="S58" s="42"/>
      <c r="T58" s="42"/>
      <c r="U58" s="42"/>
    </row>
    <row r="59" spans="1:21">
      <c r="A59" s="45"/>
      <c r="B59" s="45"/>
      <c r="C59" s="45"/>
      <c r="D59" s="45"/>
      <c r="E59" s="45" t="s">
        <v>1304</v>
      </c>
      <c r="F59" s="45"/>
      <c r="G59" s="42">
        <v>1981</v>
      </c>
      <c r="H59" s="42">
        <v>33090.311399999999</v>
      </c>
      <c r="I59" s="42"/>
      <c r="J59" s="42"/>
      <c r="K59" s="42"/>
      <c r="L59" s="42"/>
      <c r="M59" s="42"/>
      <c r="N59" s="42"/>
      <c r="O59" s="42"/>
      <c r="P59" s="42"/>
      <c r="Q59" s="42">
        <v>1981</v>
      </c>
      <c r="R59" s="42">
        <v>33090.311399999999</v>
      </c>
      <c r="S59" s="42">
        <v>2369</v>
      </c>
      <c r="T59" s="42">
        <v>39494.129699999998</v>
      </c>
      <c r="U59" s="42">
        <v>16.671199999999999</v>
      </c>
    </row>
    <row r="60" spans="1:21">
      <c r="A60" s="45" t="s">
        <v>629</v>
      </c>
      <c r="B60" s="45" t="s">
        <v>630</v>
      </c>
      <c r="C60" s="45" t="s">
        <v>425</v>
      </c>
      <c r="D60" s="45" t="s">
        <v>426</v>
      </c>
      <c r="E60" s="45" t="s">
        <v>5158</v>
      </c>
      <c r="F60" s="45"/>
      <c r="G60" s="42">
        <v>3</v>
      </c>
      <c r="H60" s="42">
        <v>105.18219999999999</v>
      </c>
      <c r="I60" s="42"/>
      <c r="J60" s="42"/>
      <c r="K60" s="42"/>
      <c r="L60" s="42"/>
      <c r="M60" s="42"/>
      <c r="N60" s="42"/>
      <c r="O60" s="42"/>
      <c r="P60" s="42"/>
      <c r="Q60" s="42">
        <v>3</v>
      </c>
      <c r="R60" s="42">
        <v>105.18219999999999</v>
      </c>
      <c r="S60" s="42"/>
      <c r="T60" s="42"/>
      <c r="U60" s="42"/>
    </row>
    <row r="61" spans="1:21">
      <c r="A61" s="45"/>
      <c r="B61" s="45"/>
      <c r="C61" s="45"/>
      <c r="D61" s="45"/>
      <c r="E61" s="45" t="s">
        <v>1812</v>
      </c>
      <c r="F61" s="45"/>
      <c r="G61" s="42">
        <v>21</v>
      </c>
      <c r="H61" s="42">
        <v>358.34649999999999</v>
      </c>
      <c r="I61" s="42"/>
      <c r="J61" s="42"/>
      <c r="K61" s="42"/>
      <c r="L61" s="42"/>
      <c r="M61" s="42"/>
      <c r="N61" s="42"/>
      <c r="O61" s="42"/>
      <c r="P61" s="42"/>
      <c r="Q61" s="42">
        <v>21</v>
      </c>
      <c r="R61" s="42">
        <v>358.34649999999999</v>
      </c>
      <c r="S61" s="42"/>
      <c r="T61" s="42"/>
      <c r="U61" s="42"/>
    </row>
    <row r="62" spans="1:21">
      <c r="A62" s="45"/>
      <c r="B62" s="45"/>
      <c r="C62" s="45"/>
      <c r="D62" s="45"/>
      <c r="E62" s="45" t="s">
        <v>1304</v>
      </c>
      <c r="F62" s="45"/>
      <c r="G62" s="42">
        <v>44</v>
      </c>
      <c r="H62" s="42">
        <v>1023.3792</v>
      </c>
      <c r="I62" s="42"/>
      <c r="J62" s="42"/>
      <c r="K62" s="42"/>
      <c r="L62" s="42"/>
      <c r="M62" s="42"/>
      <c r="N62" s="42"/>
      <c r="O62" s="42"/>
      <c r="P62" s="42"/>
      <c r="Q62" s="42">
        <v>44</v>
      </c>
      <c r="R62" s="42">
        <v>1023.3792</v>
      </c>
      <c r="S62" s="42">
        <v>68</v>
      </c>
      <c r="T62" s="42">
        <v>1486.9078999999999</v>
      </c>
      <c r="U62" s="42">
        <v>21.866299999999999</v>
      </c>
    </row>
    <row r="63" spans="1:21">
      <c r="A63" s="45" t="s">
        <v>128</v>
      </c>
      <c r="B63" s="45" t="s">
        <v>136</v>
      </c>
      <c r="C63" s="45" t="s">
        <v>425</v>
      </c>
      <c r="D63" s="45" t="s">
        <v>426</v>
      </c>
      <c r="E63" s="45" t="s">
        <v>632</v>
      </c>
      <c r="F63" s="45"/>
      <c r="G63" s="42">
        <v>5</v>
      </c>
      <c r="H63" s="42">
        <v>498.88990000000001</v>
      </c>
      <c r="I63" s="42"/>
      <c r="J63" s="42"/>
      <c r="K63" s="42"/>
      <c r="L63" s="42"/>
      <c r="M63" s="42"/>
      <c r="N63" s="42"/>
      <c r="O63" s="42"/>
      <c r="P63" s="42"/>
      <c r="Q63" s="42">
        <v>5</v>
      </c>
      <c r="R63" s="42">
        <v>498.88990000000001</v>
      </c>
      <c r="S63" s="42"/>
      <c r="T63" s="42"/>
      <c r="U63" s="42"/>
    </row>
    <row r="64" spans="1:21">
      <c r="A64" s="45"/>
      <c r="B64" s="45"/>
      <c r="C64" s="45"/>
      <c r="D64" s="45"/>
      <c r="E64" s="45" t="s">
        <v>865</v>
      </c>
      <c r="F64" s="45"/>
      <c r="G64" s="42">
        <v>30</v>
      </c>
      <c r="H64" s="42">
        <v>726.34799999999996</v>
      </c>
      <c r="I64" s="42"/>
      <c r="J64" s="42"/>
      <c r="K64" s="42"/>
      <c r="L64" s="42"/>
      <c r="M64" s="42"/>
      <c r="N64" s="42"/>
      <c r="O64" s="42"/>
      <c r="P64" s="42"/>
      <c r="Q64" s="42">
        <v>30</v>
      </c>
      <c r="R64" s="42">
        <v>726.34799999999996</v>
      </c>
      <c r="S64" s="42"/>
      <c r="T64" s="42"/>
      <c r="U64" s="42"/>
    </row>
    <row r="65" spans="1:21">
      <c r="A65" s="45"/>
      <c r="B65" s="45"/>
      <c r="C65" s="45"/>
      <c r="D65" s="45"/>
      <c r="E65" s="45" t="s">
        <v>1467</v>
      </c>
      <c r="F65" s="45"/>
      <c r="G65" s="42">
        <v>369</v>
      </c>
      <c r="H65" s="42">
        <v>8161.2521999999999</v>
      </c>
      <c r="I65" s="42"/>
      <c r="J65" s="42"/>
      <c r="K65" s="42"/>
      <c r="L65" s="42"/>
      <c r="M65" s="42"/>
      <c r="N65" s="42"/>
      <c r="O65" s="42"/>
      <c r="P65" s="42"/>
      <c r="Q65" s="42">
        <v>369</v>
      </c>
      <c r="R65" s="42">
        <v>8161.2521999999999</v>
      </c>
      <c r="S65" s="42"/>
      <c r="T65" s="42"/>
      <c r="U65" s="42"/>
    </row>
    <row r="66" spans="1:21">
      <c r="A66" s="45"/>
      <c r="B66" s="45"/>
      <c r="C66" s="45"/>
      <c r="D66" s="45"/>
      <c r="E66" s="45" t="s">
        <v>2425</v>
      </c>
      <c r="F66" s="45"/>
      <c r="G66" s="42">
        <v>4093</v>
      </c>
      <c r="H66" s="42">
        <v>89613.525999999998</v>
      </c>
      <c r="I66" s="42"/>
      <c r="J66" s="42"/>
      <c r="K66" s="42"/>
      <c r="L66" s="42"/>
      <c r="M66" s="42"/>
      <c r="N66" s="42"/>
      <c r="O66" s="42"/>
      <c r="P66" s="42"/>
      <c r="Q66" s="42">
        <v>4093</v>
      </c>
      <c r="R66" s="42">
        <v>89613.525999999998</v>
      </c>
      <c r="S66" s="42">
        <v>4497</v>
      </c>
      <c r="T66" s="42">
        <v>99000.016099999993</v>
      </c>
      <c r="U66" s="42">
        <v>22.014700000000001</v>
      </c>
    </row>
    <row r="67" spans="1:21">
      <c r="A67" s="45" t="s">
        <v>127</v>
      </c>
      <c r="B67" s="45" t="s">
        <v>137</v>
      </c>
      <c r="C67" s="45" t="s">
        <v>425</v>
      </c>
      <c r="D67" s="45" t="s">
        <v>426</v>
      </c>
      <c r="E67" s="45" t="s">
        <v>632</v>
      </c>
      <c r="F67" s="45"/>
      <c r="G67" s="42">
        <v>4</v>
      </c>
      <c r="H67" s="42">
        <v>314.25220000000002</v>
      </c>
      <c r="I67" s="42"/>
      <c r="J67" s="42"/>
      <c r="K67" s="42"/>
      <c r="L67" s="42"/>
      <c r="M67" s="42"/>
      <c r="N67" s="42"/>
      <c r="O67" s="42"/>
      <c r="P67" s="42"/>
      <c r="Q67" s="42">
        <v>4</v>
      </c>
      <c r="R67" s="42">
        <v>314.25220000000002</v>
      </c>
      <c r="S67" s="42"/>
      <c r="T67" s="42"/>
      <c r="U67" s="42"/>
    </row>
    <row r="68" spans="1:21">
      <c r="A68" s="45"/>
      <c r="B68" s="45"/>
      <c r="C68" s="45"/>
      <c r="D68" s="45"/>
      <c r="E68" s="45" t="s">
        <v>5159</v>
      </c>
      <c r="F68" s="45"/>
      <c r="G68" s="42">
        <v>33</v>
      </c>
      <c r="H68" s="42">
        <v>479.09910000000002</v>
      </c>
      <c r="I68" s="42"/>
      <c r="J68" s="42"/>
      <c r="K68" s="42"/>
      <c r="L68" s="42"/>
      <c r="M68" s="42"/>
      <c r="N68" s="42"/>
      <c r="O68" s="42"/>
      <c r="P68" s="42"/>
      <c r="Q68" s="42">
        <v>33</v>
      </c>
      <c r="R68" s="42">
        <v>479.09910000000002</v>
      </c>
      <c r="S68" s="42"/>
      <c r="T68" s="42"/>
      <c r="U68" s="42"/>
    </row>
    <row r="69" spans="1:21">
      <c r="A69" s="45"/>
      <c r="B69" s="45"/>
      <c r="C69" s="45"/>
      <c r="D69" s="45"/>
      <c r="E69" s="45" t="s">
        <v>1467</v>
      </c>
      <c r="F69" s="45"/>
      <c r="G69" s="42">
        <v>314</v>
      </c>
      <c r="H69" s="42">
        <v>7279.2349999999997</v>
      </c>
      <c r="I69" s="42"/>
      <c r="J69" s="42"/>
      <c r="K69" s="42"/>
      <c r="L69" s="42"/>
      <c r="M69" s="42"/>
      <c r="N69" s="42"/>
      <c r="O69" s="42"/>
      <c r="P69" s="42"/>
      <c r="Q69" s="42">
        <v>314</v>
      </c>
      <c r="R69" s="42">
        <v>7279.2349999999997</v>
      </c>
      <c r="S69" s="42"/>
      <c r="T69" s="42"/>
      <c r="U69" s="42"/>
    </row>
    <row r="70" spans="1:21">
      <c r="A70" s="45"/>
      <c r="B70" s="45"/>
      <c r="C70" s="45"/>
      <c r="D70" s="45"/>
      <c r="E70" s="45" t="s">
        <v>2426</v>
      </c>
      <c r="F70" s="45"/>
      <c r="G70" s="42">
        <v>3987</v>
      </c>
      <c r="H70" s="42">
        <v>86785.015299999999</v>
      </c>
      <c r="I70" s="42"/>
      <c r="J70" s="42"/>
      <c r="K70" s="42"/>
      <c r="L70" s="42"/>
      <c r="M70" s="42"/>
      <c r="N70" s="42"/>
      <c r="O70" s="42"/>
      <c r="P70" s="42"/>
      <c r="Q70" s="42">
        <v>3987</v>
      </c>
      <c r="R70" s="42">
        <v>86785.015299999999</v>
      </c>
      <c r="S70" s="42">
        <v>4338</v>
      </c>
      <c r="T70" s="42">
        <v>94857.601599999995</v>
      </c>
      <c r="U70" s="42">
        <v>21.866700000000002</v>
      </c>
    </row>
    <row r="71" spans="1:21">
      <c r="A71" s="45" t="s">
        <v>132</v>
      </c>
      <c r="B71" s="45" t="s">
        <v>138</v>
      </c>
      <c r="C71" s="45" t="s">
        <v>425</v>
      </c>
      <c r="D71" s="45" t="s">
        <v>426</v>
      </c>
      <c r="E71" s="45" t="s">
        <v>135</v>
      </c>
      <c r="F71" s="45"/>
      <c r="G71" s="42">
        <v>18</v>
      </c>
      <c r="H71" s="42">
        <v>78.958799999999997</v>
      </c>
      <c r="I71" s="42"/>
      <c r="J71" s="42"/>
      <c r="K71" s="42"/>
      <c r="L71" s="42"/>
      <c r="M71" s="42"/>
      <c r="N71" s="42"/>
      <c r="O71" s="42"/>
      <c r="P71" s="42"/>
      <c r="Q71" s="42">
        <v>18</v>
      </c>
      <c r="R71" s="42">
        <v>78.958799999999997</v>
      </c>
      <c r="S71" s="42"/>
      <c r="T71" s="42"/>
      <c r="U71" s="42"/>
    </row>
    <row r="72" spans="1:21">
      <c r="A72" s="45"/>
      <c r="B72" s="45"/>
      <c r="C72" s="45"/>
      <c r="D72" s="45"/>
      <c r="E72" s="45" t="s">
        <v>859</v>
      </c>
      <c r="F72" s="45"/>
      <c r="G72" s="42">
        <v>47</v>
      </c>
      <c r="H72" s="42">
        <v>4387.7797</v>
      </c>
      <c r="I72" s="42"/>
      <c r="J72" s="42"/>
      <c r="K72" s="42"/>
      <c r="L72" s="42"/>
      <c r="M72" s="42"/>
      <c r="N72" s="42"/>
      <c r="O72" s="42"/>
      <c r="P72" s="42"/>
      <c r="Q72" s="42">
        <v>47</v>
      </c>
      <c r="R72" s="42">
        <v>4387.7797</v>
      </c>
      <c r="S72" s="42"/>
      <c r="T72" s="42"/>
      <c r="U72" s="42"/>
    </row>
    <row r="73" spans="1:21">
      <c r="A73" s="45"/>
      <c r="B73" s="45"/>
      <c r="C73" s="45"/>
      <c r="D73" s="45"/>
      <c r="E73" s="45" t="s">
        <v>1813</v>
      </c>
      <c r="F73" s="45"/>
      <c r="G73" s="42">
        <v>2385</v>
      </c>
      <c r="H73" s="42">
        <v>45500.347199999997</v>
      </c>
      <c r="I73" s="42"/>
      <c r="J73" s="42"/>
      <c r="K73" s="42"/>
      <c r="L73" s="42"/>
      <c r="M73" s="42"/>
      <c r="N73" s="42"/>
      <c r="O73" s="42"/>
      <c r="P73" s="42"/>
      <c r="Q73" s="42">
        <v>2385</v>
      </c>
      <c r="R73" s="42">
        <v>45500.347199999997</v>
      </c>
      <c r="S73" s="42">
        <v>2450</v>
      </c>
      <c r="T73" s="42">
        <v>49967.085700000003</v>
      </c>
      <c r="U73" s="42">
        <v>20.3947</v>
      </c>
    </row>
    <row r="74" spans="1:21">
      <c r="A74" s="45" t="s">
        <v>131</v>
      </c>
      <c r="B74" s="45" t="s">
        <v>139</v>
      </c>
      <c r="C74" s="45" t="s">
        <v>425</v>
      </c>
      <c r="D74" s="45" t="s">
        <v>426</v>
      </c>
      <c r="E74" s="45" t="s">
        <v>135</v>
      </c>
      <c r="F74" s="45"/>
      <c r="G74" s="42">
        <v>1</v>
      </c>
      <c r="H74" s="42">
        <v>-263.57209999999998</v>
      </c>
      <c r="I74" s="42"/>
      <c r="J74" s="42"/>
      <c r="K74" s="42"/>
      <c r="L74" s="42"/>
      <c r="M74" s="42"/>
      <c r="N74" s="42"/>
      <c r="O74" s="42"/>
      <c r="P74" s="42"/>
      <c r="Q74" s="42">
        <v>1</v>
      </c>
      <c r="R74" s="42">
        <v>-263.57209999999998</v>
      </c>
      <c r="S74" s="42"/>
      <c r="T74" s="42"/>
      <c r="U74" s="42"/>
    </row>
    <row r="75" spans="1:21">
      <c r="A75" s="45"/>
      <c r="B75" s="45"/>
      <c r="C75" s="45"/>
      <c r="D75" s="45"/>
      <c r="E75" s="45" t="s">
        <v>859</v>
      </c>
      <c r="F75" s="45"/>
      <c r="G75" s="42">
        <v>42</v>
      </c>
      <c r="H75" s="42">
        <v>2510.0972000000002</v>
      </c>
      <c r="I75" s="42"/>
      <c r="J75" s="42"/>
      <c r="K75" s="42"/>
      <c r="L75" s="42"/>
      <c r="M75" s="42"/>
      <c r="N75" s="42"/>
      <c r="O75" s="42"/>
      <c r="P75" s="42"/>
      <c r="Q75" s="42">
        <v>42</v>
      </c>
      <c r="R75" s="42">
        <v>2510.0972000000002</v>
      </c>
      <c r="S75" s="42"/>
      <c r="T75" s="42"/>
      <c r="U75" s="42"/>
    </row>
    <row r="76" spans="1:21">
      <c r="A76" s="45"/>
      <c r="B76" s="45"/>
      <c r="C76" s="45"/>
      <c r="D76" s="45"/>
      <c r="E76" s="45" t="s">
        <v>1469</v>
      </c>
      <c r="F76" s="45"/>
      <c r="G76" s="42">
        <v>991</v>
      </c>
      <c r="H76" s="42">
        <v>21754.820800000001</v>
      </c>
      <c r="I76" s="42"/>
      <c r="J76" s="42"/>
      <c r="K76" s="42"/>
      <c r="L76" s="42"/>
      <c r="M76" s="42"/>
      <c r="N76" s="42"/>
      <c r="O76" s="42"/>
      <c r="P76" s="42"/>
      <c r="Q76" s="42">
        <v>991</v>
      </c>
      <c r="R76" s="42">
        <v>21754.820800000001</v>
      </c>
      <c r="S76" s="42">
        <v>1034</v>
      </c>
      <c r="T76" s="42">
        <v>24001.3459</v>
      </c>
      <c r="U76" s="42">
        <v>23.2121</v>
      </c>
    </row>
    <row r="77" spans="1:21">
      <c r="A77" s="45" t="s">
        <v>130</v>
      </c>
      <c r="B77" s="45" t="s">
        <v>140</v>
      </c>
      <c r="C77" s="45" t="s">
        <v>425</v>
      </c>
      <c r="D77" s="45" t="s">
        <v>426</v>
      </c>
      <c r="E77" s="45" t="s">
        <v>859</v>
      </c>
      <c r="F77" s="45"/>
      <c r="G77" s="42">
        <v>45</v>
      </c>
      <c r="H77" s="42">
        <v>1868.4416000000001</v>
      </c>
      <c r="I77" s="42"/>
      <c r="J77" s="42"/>
      <c r="K77" s="42"/>
      <c r="L77" s="42"/>
      <c r="M77" s="42"/>
      <c r="N77" s="42"/>
      <c r="O77" s="42"/>
      <c r="P77" s="42"/>
      <c r="Q77" s="42">
        <v>45</v>
      </c>
      <c r="R77" s="42">
        <v>1868.4416000000001</v>
      </c>
      <c r="S77" s="42"/>
      <c r="T77" s="42"/>
      <c r="U77" s="42"/>
    </row>
    <row r="78" spans="1:21">
      <c r="A78" s="45"/>
      <c r="B78" s="45"/>
      <c r="C78" s="45"/>
      <c r="D78" s="45"/>
      <c r="E78" s="45" t="s">
        <v>1473</v>
      </c>
      <c r="F78" s="45"/>
      <c r="G78" s="42">
        <v>574</v>
      </c>
      <c r="H78" s="42">
        <v>12779.387699999999</v>
      </c>
      <c r="I78" s="42"/>
      <c r="J78" s="42"/>
      <c r="K78" s="42"/>
      <c r="L78" s="42"/>
      <c r="M78" s="42"/>
      <c r="N78" s="42"/>
      <c r="O78" s="42"/>
      <c r="P78" s="42"/>
      <c r="Q78" s="42">
        <v>574</v>
      </c>
      <c r="R78" s="42">
        <v>12779.387699999999</v>
      </c>
      <c r="S78" s="42">
        <v>619</v>
      </c>
      <c r="T78" s="42">
        <v>14647.829299999999</v>
      </c>
      <c r="U78" s="42">
        <v>23.663699999999999</v>
      </c>
    </row>
    <row r="79" spans="1:21">
      <c r="A79" s="45" t="s">
        <v>121</v>
      </c>
      <c r="B79" s="45" t="s">
        <v>122</v>
      </c>
      <c r="C79" s="45" t="s">
        <v>425</v>
      </c>
      <c r="D79" s="45" t="s">
        <v>426</v>
      </c>
      <c r="E79" s="45" t="s">
        <v>141</v>
      </c>
      <c r="F79" s="45"/>
      <c r="G79" s="42">
        <v>42</v>
      </c>
      <c r="H79" s="42">
        <v>2363.8386</v>
      </c>
      <c r="I79" s="42"/>
      <c r="J79" s="42"/>
      <c r="K79" s="42"/>
      <c r="L79" s="42"/>
      <c r="M79" s="42"/>
      <c r="N79" s="42"/>
      <c r="O79" s="42"/>
      <c r="P79" s="42"/>
      <c r="Q79" s="42">
        <v>42</v>
      </c>
      <c r="R79" s="42">
        <v>2363.8386</v>
      </c>
      <c r="S79" s="42"/>
      <c r="T79" s="42"/>
      <c r="U79" s="42"/>
    </row>
    <row r="80" spans="1:21">
      <c r="A80" s="45"/>
      <c r="B80" s="45"/>
      <c r="C80" s="45"/>
      <c r="D80" s="45"/>
      <c r="E80" s="45" t="s">
        <v>1467</v>
      </c>
      <c r="F80" s="45"/>
      <c r="G80" s="42">
        <v>818</v>
      </c>
      <c r="H80" s="42">
        <v>44173.477099999996</v>
      </c>
      <c r="I80" s="42"/>
      <c r="J80" s="42"/>
      <c r="K80" s="42"/>
      <c r="L80" s="42"/>
      <c r="M80" s="42"/>
      <c r="N80" s="42"/>
      <c r="O80" s="42"/>
      <c r="P80" s="42"/>
      <c r="Q80" s="42">
        <v>818</v>
      </c>
      <c r="R80" s="42">
        <v>44173.477099999996</v>
      </c>
      <c r="S80" s="42">
        <v>860</v>
      </c>
      <c r="T80" s="42">
        <v>46537.315699999999</v>
      </c>
      <c r="U80" s="42">
        <v>54.113199999999999</v>
      </c>
    </row>
    <row r="81" spans="1:21">
      <c r="A81" s="45" t="s">
        <v>123</v>
      </c>
      <c r="B81" s="45" t="s">
        <v>124</v>
      </c>
      <c r="C81" s="45" t="s">
        <v>425</v>
      </c>
      <c r="D81" s="45" t="s">
        <v>426</v>
      </c>
      <c r="E81" s="45" t="s">
        <v>125</v>
      </c>
      <c r="F81" s="45"/>
      <c r="G81" s="42">
        <v>121</v>
      </c>
      <c r="H81" s="42">
        <v>6564.4516999999996</v>
      </c>
      <c r="I81" s="42"/>
      <c r="J81" s="42"/>
      <c r="K81" s="42"/>
      <c r="L81" s="42"/>
      <c r="M81" s="42"/>
      <c r="N81" s="42"/>
      <c r="O81" s="42"/>
      <c r="P81" s="42"/>
      <c r="Q81" s="42">
        <v>121</v>
      </c>
      <c r="R81" s="42">
        <v>6564.4516999999996</v>
      </c>
      <c r="S81" s="42"/>
      <c r="T81" s="42"/>
      <c r="U81" s="42"/>
    </row>
    <row r="82" spans="1:21">
      <c r="A82" s="45"/>
      <c r="B82" s="45"/>
      <c r="C82" s="45"/>
      <c r="D82" s="45"/>
      <c r="E82" s="45" t="s">
        <v>1385</v>
      </c>
      <c r="F82" s="45"/>
      <c r="G82" s="42">
        <v>262</v>
      </c>
      <c r="H82" s="42">
        <v>14225.706200000001</v>
      </c>
      <c r="I82" s="42"/>
      <c r="J82" s="42"/>
      <c r="K82" s="42"/>
      <c r="L82" s="42"/>
      <c r="M82" s="42"/>
      <c r="N82" s="42"/>
      <c r="O82" s="42"/>
      <c r="P82" s="42"/>
      <c r="Q82" s="42">
        <v>262</v>
      </c>
      <c r="R82" s="42">
        <v>14225.706200000001</v>
      </c>
      <c r="S82" s="42">
        <v>383</v>
      </c>
      <c r="T82" s="42">
        <v>20790.157899999998</v>
      </c>
      <c r="U82" s="42">
        <v>54.282400000000003</v>
      </c>
    </row>
    <row r="83" spans="1:21">
      <c r="A83" s="45" t="s">
        <v>126</v>
      </c>
      <c r="B83" s="45" t="s">
        <v>142</v>
      </c>
      <c r="C83" s="45" t="s">
        <v>425</v>
      </c>
      <c r="D83" s="45" t="s">
        <v>426</v>
      </c>
      <c r="E83" s="45" t="s">
        <v>2424</v>
      </c>
      <c r="F83" s="45"/>
      <c r="G83" s="42">
        <v>11</v>
      </c>
      <c r="H83" s="42">
        <v>98.353800000000007</v>
      </c>
      <c r="I83" s="42"/>
      <c r="J83" s="42"/>
      <c r="K83" s="42"/>
      <c r="L83" s="42"/>
      <c r="M83" s="42"/>
      <c r="N83" s="42"/>
      <c r="O83" s="42"/>
      <c r="P83" s="42"/>
      <c r="Q83" s="42">
        <v>11</v>
      </c>
      <c r="R83" s="42">
        <v>98.353800000000007</v>
      </c>
      <c r="S83" s="42"/>
      <c r="T83" s="42"/>
      <c r="U83" s="42"/>
    </row>
    <row r="84" spans="1:21">
      <c r="A84" s="45"/>
      <c r="B84" s="45"/>
      <c r="C84" s="45"/>
      <c r="D84" s="45"/>
      <c r="E84" s="45" t="s">
        <v>1300</v>
      </c>
      <c r="F84" s="45"/>
      <c r="G84" s="42">
        <v>42</v>
      </c>
      <c r="H84" s="42">
        <v>1929.05</v>
      </c>
      <c r="I84" s="42"/>
      <c r="J84" s="42"/>
      <c r="K84" s="42"/>
      <c r="L84" s="42"/>
      <c r="M84" s="42"/>
      <c r="N84" s="42"/>
      <c r="O84" s="42"/>
      <c r="P84" s="42"/>
      <c r="Q84" s="42">
        <v>42</v>
      </c>
      <c r="R84" s="42">
        <v>1929.05</v>
      </c>
      <c r="S84" s="42"/>
      <c r="T84" s="42"/>
      <c r="U84" s="42"/>
    </row>
    <row r="85" spans="1:21">
      <c r="A85" s="45"/>
      <c r="B85" s="45"/>
      <c r="C85" s="45"/>
      <c r="D85" s="45"/>
      <c r="E85" s="45" t="s">
        <v>2110</v>
      </c>
      <c r="F85" s="45"/>
      <c r="G85" s="42">
        <v>990</v>
      </c>
      <c r="H85" s="42">
        <v>42296.710500000001</v>
      </c>
      <c r="I85" s="42"/>
      <c r="J85" s="42"/>
      <c r="K85" s="42"/>
      <c r="L85" s="42"/>
      <c r="M85" s="42"/>
      <c r="N85" s="42"/>
      <c r="O85" s="42"/>
      <c r="P85" s="42"/>
      <c r="Q85" s="42">
        <v>990</v>
      </c>
      <c r="R85" s="42">
        <v>42296.710500000001</v>
      </c>
      <c r="S85" s="42">
        <v>1043</v>
      </c>
      <c r="T85" s="42">
        <v>44324.114300000001</v>
      </c>
      <c r="U85" s="42">
        <v>42.4968</v>
      </c>
    </row>
    <row r="86" spans="1:21">
      <c r="A86" s="45" t="s">
        <v>129</v>
      </c>
      <c r="B86" s="45" t="s">
        <v>143</v>
      </c>
      <c r="C86" s="45" t="s">
        <v>425</v>
      </c>
      <c r="D86" s="45" t="s">
        <v>426</v>
      </c>
      <c r="E86" s="45" t="s">
        <v>2424</v>
      </c>
      <c r="F86" s="45"/>
      <c r="G86" s="42">
        <v>12</v>
      </c>
      <c r="H86" s="42">
        <v>119.384</v>
      </c>
      <c r="I86" s="42"/>
      <c r="J86" s="42"/>
      <c r="K86" s="42"/>
      <c r="L86" s="42"/>
      <c r="M86" s="42"/>
      <c r="N86" s="42"/>
      <c r="O86" s="42"/>
      <c r="P86" s="42"/>
      <c r="Q86" s="42">
        <v>12</v>
      </c>
      <c r="R86" s="42">
        <v>119.384</v>
      </c>
      <c r="S86" s="42"/>
      <c r="T86" s="42"/>
      <c r="U86" s="42"/>
    </row>
    <row r="87" spans="1:21">
      <c r="A87" s="45"/>
      <c r="B87" s="45"/>
      <c r="C87" s="45"/>
      <c r="D87" s="45"/>
      <c r="E87" s="45" t="s">
        <v>1301</v>
      </c>
      <c r="F87" s="45"/>
      <c r="G87" s="42">
        <v>119</v>
      </c>
      <c r="H87" s="42">
        <v>4065.0626000000002</v>
      </c>
      <c r="I87" s="42"/>
      <c r="J87" s="42"/>
      <c r="K87" s="42"/>
      <c r="L87" s="42"/>
      <c r="M87" s="42"/>
      <c r="N87" s="42"/>
      <c r="O87" s="42"/>
      <c r="P87" s="42"/>
      <c r="Q87" s="42">
        <v>119</v>
      </c>
      <c r="R87" s="42">
        <v>4065.0626000000002</v>
      </c>
      <c r="S87" s="42"/>
      <c r="T87" s="42"/>
      <c r="U87" s="42"/>
    </row>
    <row r="88" spans="1:21">
      <c r="A88" s="45"/>
      <c r="B88" s="45"/>
      <c r="C88" s="45"/>
      <c r="D88" s="45"/>
      <c r="E88" s="45" t="s">
        <v>2110</v>
      </c>
      <c r="F88" s="45"/>
      <c r="G88" s="42">
        <v>1210</v>
      </c>
      <c r="H88" s="42">
        <v>50923.185299999997</v>
      </c>
      <c r="I88" s="42"/>
      <c r="J88" s="42"/>
      <c r="K88" s="42"/>
      <c r="L88" s="42"/>
      <c r="M88" s="42"/>
      <c r="N88" s="42"/>
      <c r="O88" s="42"/>
      <c r="P88" s="42"/>
      <c r="Q88" s="42">
        <v>1210</v>
      </c>
      <c r="R88" s="42">
        <v>50923.185299999997</v>
      </c>
      <c r="S88" s="42">
        <v>1341</v>
      </c>
      <c r="T88" s="42">
        <v>55107.6319</v>
      </c>
      <c r="U88" s="42">
        <v>41.0944</v>
      </c>
    </row>
    <row r="89" spans="1:21">
      <c r="A89" s="45" t="s">
        <v>133</v>
      </c>
      <c r="B89" s="45" t="s">
        <v>144</v>
      </c>
      <c r="C89" s="45" t="s">
        <v>425</v>
      </c>
      <c r="D89" s="45" t="s">
        <v>426</v>
      </c>
      <c r="E89" s="45" t="s">
        <v>145</v>
      </c>
      <c r="F89" s="45"/>
      <c r="G89" s="42">
        <v>24</v>
      </c>
      <c r="H89" s="42">
        <v>11667.915800000001</v>
      </c>
      <c r="I89" s="42"/>
      <c r="J89" s="42"/>
      <c r="K89" s="42"/>
      <c r="L89" s="42"/>
      <c r="M89" s="42"/>
      <c r="N89" s="42"/>
      <c r="O89" s="42"/>
      <c r="P89" s="42"/>
      <c r="Q89" s="42">
        <v>24</v>
      </c>
      <c r="R89" s="42">
        <v>11667.915800000001</v>
      </c>
      <c r="S89" s="42"/>
      <c r="T89" s="42"/>
      <c r="U89" s="42"/>
    </row>
    <row r="90" spans="1:21">
      <c r="A90" s="45"/>
      <c r="B90" s="45"/>
      <c r="C90" s="45"/>
      <c r="D90" s="45"/>
      <c r="E90" s="45" t="s">
        <v>1468</v>
      </c>
      <c r="F90" s="45"/>
      <c r="G90" s="42">
        <v>2500</v>
      </c>
      <c r="H90" s="42">
        <v>104913.6828</v>
      </c>
      <c r="I90" s="42"/>
      <c r="J90" s="42"/>
      <c r="K90" s="42"/>
      <c r="L90" s="42"/>
      <c r="M90" s="42"/>
      <c r="N90" s="42"/>
      <c r="O90" s="42"/>
      <c r="P90" s="42"/>
      <c r="Q90" s="42">
        <v>2500</v>
      </c>
      <c r="R90" s="42">
        <v>104913.6828</v>
      </c>
      <c r="S90" s="42">
        <v>2524</v>
      </c>
      <c r="T90" s="42">
        <v>116581.5986</v>
      </c>
      <c r="U90" s="42">
        <v>46.1892</v>
      </c>
    </row>
    <row r="91" spans="1:21">
      <c r="A91" s="45" t="s">
        <v>152</v>
      </c>
      <c r="B91" s="45" t="s">
        <v>153</v>
      </c>
      <c r="C91" s="45" t="s">
        <v>425</v>
      </c>
      <c r="D91" s="45" t="s">
        <v>426</v>
      </c>
      <c r="E91" s="45" t="s">
        <v>145</v>
      </c>
      <c r="F91" s="45"/>
      <c r="G91" s="42">
        <v>416</v>
      </c>
      <c r="H91" s="42">
        <v>8022.3621999999996</v>
      </c>
      <c r="I91" s="42"/>
      <c r="J91" s="42"/>
      <c r="K91" s="42"/>
      <c r="L91" s="42"/>
      <c r="M91" s="42"/>
      <c r="N91" s="42"/>
      <c r="O91" s="42"/>
      <c r="P91" s="42"/>
      <c r="Q91" s="42">
        <v>416</v>
      </c>
      <c r="R91" s="42">
        <v>8022.3621999999996</v>
      </c>
      <c r="S91" s="42">
        <v>416</v>
      </c>
      <c r="T91" s="42">
        <v>8022.3621999999996</v>
      </c>
      <c r="U91" s="42">
        <v>19.284500000000001</v>
      </c>
    </row>
    <row r="92" spans="1:21">
      <c r="A92" s="45" t="s">
        <v>154</v>
      </c>
      <c r="B92" s="45" t="s">
        <v>155</v>
      </c>
      <c r="C92" s="45" t="s">
        <v>425</v>
      </c>
      <c r="D92" s="45" t="s">
        <v>426</v>
      </c>
      <c r="E92" s="45" t="s">
        <v>145</v>
      </c>
      <c r="F92" s="45"/>
      <c r="G92" s="42">
        <v>619</v>
      </c>
      <c r="H92" s="42">
        <v>11952.383099999999</v>
      </c>
      <c r="I92" s="42"/>
      <c r="J92" s="42"/>
      <c r="K92" s="42"/>
      <c r="L92" s="42"/>
      <c r="M92" s="42"/>
      <c r="N92" s="42"/>
      <c r="O92" s="42"/>
      <c r="P92" s="42"/>
      <c r="Q92" s="42">
        <v>619</v>
      </c>
      <c r="R92" s="42">
        <v>11952.383099999999</v>
      </c>
      <c r="S92" s="42">
        <v>619</v>
      </c>
      <c r="T92" s="42">
        <v>11952.383099999999</v>
      </c>
      <c r="U92" s="42">
        <v>19.309200000000001</v>
      </c>
    </row>
    <row r="93" spans="1:21">
      <c r="A93" s="45" t="s">
        <v>156</v>
      </c>
      <c r="B93" s="45" t="s">
        <v>157</v>
      </c>
      <c r="C93" s="45" t="s">
        <v>425</v>
      </c>
      <c r="D93" s="45" t="s">
        <v>426</v>
      </c>
      <c r="E93" s="45" t="s">
        <v>145</v>
      </c>
      <c r="F93" s="45"/>
      <c r="G93" s="42">
        <v>666</v>
      </c>
      <c r="H93" s="42">
        <v>13072.271699999999</v>
      </c>
      <c r="I93" s="42"/>
      <c r="J93" s="42"/>
      <c r="K93" s="42"/>
      <c r="L93" s="42"/>
      <c r="M93" s="42"/>
      <c r="N93" s="42"/>
      <c r="O93" s="42"/>
      <c r="P93" s="42"/>
      <c r="Q93" s="42">
        <v>666</v>
      </c>
      <c r="R93" s="42">
        <v>13072.271699999999</v>
      </c>
      <c r="S93" s="42">
        <v>666</v>
      </c>
      <c r="T93" s="42">
        <v>13072.271699999999</v>
      </c>
      <c r="U93" s="42">
        <v>19.628</v>
      </c>
    </row>
    <row r="94" spans="1:21">
      <c r="A94" s="45" t="s">
        <v>420</v>
      </c>
      <c r="B94" s="45" t="s">
        <v>421</v>
      </c>
      <c r="C94" s="45" t="s">
        <v>425</v>
      </c>
      <c r="D94" s="45" t="s">
        <v>426</v>
      </c>
      <c r="E94" s="45" t="s">
        <v>2427</v>
      </c>
      <c r="F94" s="45"/>
      <c r="G94" s="42">
        <v>25</v>
      </c>
      <c r="H94" s="42">
        <v>2183.9321</v>
      </c>
      <c r="I94" s="42"/>
      <c r="J94" s="42"/>
      <c r="K94" s="42"/>
      <c r="L94" s="42"/>
      <c r="M94" s="42"/>
      <c r="N94" s="42"/>
      <c r="O94" s="42"/>
      <c r="P94" s="42"/>
      <c r="Q94" s="42">
        <v>25</v>
      </c>
      <c r="R94" s="42">
        <v>2183.9321</v>
      </c>
      <c r="S94" s="42"/>
      <c r="T94" s="42"/>
      <c r="U94" s="42"/>
    </row>
    <row r="95" spans="1:21">
      <c r="A95" s="45"/>
      <c r="B95" s="45"/>
      <c r="C95" s="45"/>
      <c r="D95" s="45"/>
      <c r="E95" s="45" t="s">
        <v>2485</v>
      </c>
      <c r="F95" s="45"/>
      <c r="G95" s="42">
        <v>18</v>
      </c>
      <c r="H95" s="42">
        <v>-10757.0005</v>
      </c>
      <c r="I95" s="42"/>
      <c r="J95" s="42"/>
      <c r="K95" s="42"/>
      <c r="L95" s="42"/>
      <c r="M95" s="42"/>
      <c r="N95" s="42"/>
      <c r="O95" s="42"/>
      <c r="P95" s="42"/>
      <c r="Q95" s="42">
        <v>18</v>
      </c>
      <c r="R95" s="42">
        <v>-10757.0005</v>
      </c>
      <c r="S95" s="42"/>
      <c r="T95" s="42"/>
      <c r="U95" s="42"/>
    </row>
    <row r="96" spans="1:21">
      <c r="A96" s="45"/>
      <c r="B96" s="45"/>
      <c r="C96" s="45"/>
      <c r="D96" s="45"/>
      <c r="E96" s="45" t="s">
        <v>1385</v>
      </c>
      <c r="F96" s="45"/>
      <c r="G96" s="42">
        <v>2982</v>
      </c>
      <c r="H96" s="42">
        <v>111129.05499999999</v>
      </c>
      <c r="I96" s="42"/>
      <c r="J96" s="42"/>
      <c r="K96" s="42"/>
      <c r="L96" s="42"/>
      <c r="M96" s="42"/>
      <c r="N96" s="42"/>
      <c r="O96" s="42"/>
      <c r="P96" s="42"/>
      <c r="Q96" s="42">
        <v>2982</v>
      </c>
      <c r="R96" s="42">
        <v>111129.05499999999</v>
      </c>
      <c r="S96" s="42">
        <v>3025</v>
      </c>
      <c r="T96" s="42">
        <v>102555.9866</v>
      </c>
      <c r="U96" s="42">
        <v>33.902799999999999</v>
      </c>
    </row>
    <row r="97" spans="1:21">
      <c r="A97" s="45" t="s">
        <v>159</v>
      </c>
      <c r="B97" s="45" t="s">
        <v>160</v>
      </c>
      <c r="C97" s="45" t="s">
        <v>425</v>
      </c>
      <c r="D97" s="45" t="s">
        <v>426</v>
      </c>
      <c r="E97" s="45" t="s">
        <v>2427</v>
      </c>
      <c r="F97" s="45"/>
      <c r="G97" s="42">
        <v>32</v>
      </c>
      <c r="H97" s="42">
        <v>-86.878900000000002</v>
      </c>
      <c r="I97" s="42"/>
      <c r="J97" s="42"/>
      <c r="K97" s="42"/>
      <c r="L97" s="42"/>
      <c r="M97" s="42"/>
      <c r="N97" s="42"/>
      <c r="O97" s="42"/>
      <c r="P97" s="42"/>
      <c r="Q97" s="42">
        <v>32</v>
      </c>
      <c r="R97" s="42">
        <v>-86.878900000000002</v>
      </c>
      <c r="S97" s="42"/>
      <c r="T97" s="42"/>
      <c r="U97" s="42"/>
    </row>
    <row r="98" spans="1:21">
      <c r="A98" s="45"/>
      <c r="B98" s="45"/>
      <c r="C98" s="45"/>
      <c r="D98" s="45"/>
      <c r="E98" s="45" t="s">
        <v>860</v>
      </c>
      <c r="F98" s="45"/>
      <c r="G98" s="42">
        <v>15</v>
      </c>
      <c r="H98" s="42">
        <v>121.2397</v>
      </c>
      <c r="I98" s="42"/>
      <c r="J98" s="42"/>
      <c r="K98" s="42"/>
      <c r="L98" s="42"/>
      <c r="M98" s="42"/>
      <c r="N98" s="42"/>
      <c r="O98" s="42"/>
      <c r="P98" s="42"/>
      <c r="Q98" s="42">
        <v>15</v>
      </c>
      <c r="R98" s="42">
        <v>121.2397</v>
      </c>
      <c r="S98" s="42"/>
      <c r="T98" s="42"/>
      <c r="U98" s="42"/>
    </row>
    <row r="99" spans="1:21">
      <c r="A99" s="45"/>
      <c r="B99" s="45"/>
      <c r="C99" s="45"/>
      <c r="D99" s="45"/>
      <c r="E99" s="45" t="s">
        <v>1308</v>
      </c>
      <c r="F99" s="45"/>
      <c r="G99" s="42">
        <v>1723</v>
      </c>
      <c r="H99" s="42">
        <v>59245.5052</v>
      </c>
      <c r="I99" s="42"/>
      <c r="J99" s="42"/>
      <c r="K99" s="42"/>
      <c r="L99" s="42"/>
      <c r="M99" s="42"/>
      <c r="N99" s="42"/>
      <c r="O99" s="42"/>
      <c r="P99" s="42"/>
      <c r="Q99" s="42">
        <v>1723</v>
      </c>
      <c r="R99" s="42">
        <v>59245.5052</v>
      </c>
      <c r="S99" s="42">
        <v>1770</v>
      </c>
      <c r="T99" s="42">
        <v>59279.866000000002</v>
      </c>
      <c r="U99" s="42">
        <v>33.491399999999999</v>
      </c>
    </row>
    <row r="100" spans="1:21">
      <c r="A100" s="45" t="s">
        <v>161</v>
      </c>
      <c r="B100" s="45" t="s">
        <v>162</v>
      </c>
      <c r="C100" s="45" t="s">
        <v>425</v>
      </c>
      <c r="D100" s="45" t="s">
        <v>426</v>
      </c>
      <c r="E100" s="45" t="s">
        <v>2427</v>
      </c>
      <c r="F100" s="45"/>
      <c r="G100" s="42">
        <v>29</v>
      </c>
      <c r="H100" s="42">
        <v>-309.93400000000003</v>
      </c>
      <c r="I100" s="42"/>
      <c r="J100" s="42"/>
      <c r="K100" s="42"/>
      <c r="L100" s="42"/>
      <c r="M100" s="42"/>
      <c r="N100" s="42"/>
      <c r="O100" s="42"/>
      <c r="P100" s="42"/>
      <c r="Q100" s="42">
        <v>29</v>
      </c>
      <c r="R100" s="42">
        <v>-309.93400000000003</v>
      </c>
      <c r="S100" s="42"/>
      <c r="T100" s="42"/>
      <c r="U100" s="42"/>
    </row>
    <row r="101" spans="1:21">
      <c r="A101" s="45"/>
      <c r="B101" s="45"/>
      <c r="C101" s="45"/>
      <c r="D101" s="45"/>
      <c r="E101" s="45" t="s">
        <v>860</v>
      </c>
      <c r="F101" s="45"/>
      <c r="G101" s="42">
        <v>5</v>
      </c>
      <c r="H101" s="42">
        <v>-439.72910000000002</v>
      </c>
      <c r="I101" s="42"/>
      <c r="J101" s="42"/>
      <c r="K101" s="42"/>
      <c r="L101" s="42"/>
      <c r="M101" s="42"/>
      <c r="N101" s="42"/>
      <c r="O101" s="42"/>
      <c r="P101" s="42"/>
      <c r="Q101" s="42">
        <v>5</v>
      </c>
      <c r="R101" s="42">
        <v>-439.72910000000002</v>
      </c>
      <c r="S101" s="42"/>
      <c r="T101" s="42"/>
      <c r="U101" s="42"/>
    </row>
    <row r="102" spans="1:21">
      <c r="A102" s="45"/>
      <c r="B102" s="45"/>
      <c r="C102" s="45"/>
      <c r="D102" s="45"/>
      <c r="E102" s="45" t="s">
        <v>1308</v>
      </c>
      <c r="F102" s="45"/>
      <c r="G102" s="42">
        <v>4963</v>
      </c>
      <c r="H102" s="42">
        <v>169940.0159</v>
      </c>
      <c r="I102" s="42"/>
      <c r="J102" s="42"/>
      <c r="K102" s="42"/>
      <c r="L102" s="42"/>
      <c r="M102" s="42"/>
      <c r="N102" s="42"/>
      <c r="O102" s="42"/>
      <c r="P102" s="42"/>
      <c r="Q102" s="42">
        <v>4963</v>
      </c>
      <c r="R102" s="42">
        <v>169940.0159</v>
      </c>
      <c r="S102" s="42">
        <v>4997</v>
      </c>
      <c r="T102" s="42">
        <v>169190.35279999999</v>
      </c>
      <c r="U102" s="42">
        <v>33.858400000000003</v>
      </c>
    </row>
    <row r="103" spans="1:21">
      <c r="A103" s="45" t="s">
        <v>117</v>
      </c>
      <c r="B103" s="45" t="s">
        <v>118</v>
      </c>
      <c r="C103" s="45" t="s">
        <v>425</v>
      </c>
      <c r="D103" s="45" t="s">
        <v>426</v>
      </c>
      <c r="E103" s="45" t="s">
        <v>1303</v>
      </c>
      <c r="F103" s="45"/>
      <c r="G103" s="42">
        <v>766</v>
      </c>
      <c r="H103" s="42">
        <v>18237.0046</v>
      </c>
      <c r="I103" s="42"/>
      <c r="J103" s="42"/>
      <c r="K103" s="42"/>
      <c r="L103" s="42"/>
      <c r="M103" s="42"/>
      <c r="N103" s="42"/>
      <c r="O103" s="42"/>
      <c r="P103" s="42"/>
      <c r="Q103" s="42">
        <v>766</v>
      </c>
      <c r="R103" s="42">
        <v>18237.0046</v>
      </c>
      <c r="S103" s="42">
        <v>766</v>
      </c>
      <c r="T103" s="42">
        <v>18237.0046</v>
      </c>
      <c r="U103" s="42">
        <v>23.8081</v>
      </c>
    </row>
    <row r="104" spans="1:21">
      <c r="A104" s="45" t="s">
        <v>116</v>
      </c>
      <c r="B104" s="45" t="s">
        <v>120</v>
      </c>
      <c r="C104" s="45" t="s">
        <v>425</v>
      </c>
      <c r="D104" s="45" t="s">
        <v>426</v>
      </c>
      <c r="E104" s="45" t="s">
        <v>119</v>
      </c>
      <c r="F104" s="45"/>
      <c r="G104" s="42">
        <v>645</v>
      </c>
      <c r="H104" s="42">
        <v>14462.319</v>
      </c>
      <c r="I104" s="42"/>
      <c r="J104" s="42"/>
      <c r="K104" s="42"/>
      <c r="L104" s="42"/>
      <c r="M104" s="42"/>
      <c r="N104" s="42"/>
      <c r="O104" s="42"/>
      <c r="P104" s="42"/>
      <c r="Q104" s="42">
        <v>645</v>
      </c>
      <c r="R104" s="42">
        <v>14462.319</v>
      </c>
      <c r="S104" s="42">
        <v>645</v>
      </c>
      <c r="T104" s="42">
        <v>14462.319</v>
      </c>
      <c r="U104" s="42">
        <v>22.4222</v>
      </c>
    </row>
    <row r="105" spans="1:21">
      <c r="A105" s="45" t="s">
        <v>146</v>
      </c>
      <c r="B105" s="45" t="s">
        <v>147</v>
      </c>
      <c r="C105" s="45" t="s">
        <v>425</v>
      </c>
      <c r="D105" s="45" t="s">
        <v>426</v>
      </c>
      <c r="E105" s="45" t="s">
        <v>148</v>
      </c>
      <c r="F105" s="45"/>
      <c r="G105" s="42">
        <v>354</v>
      </c>
      <c r="H105" s="42">
        <v>10105.815000000001</v>
      </c>
      <c r="I105" s="42"/>
      <c r="J105" s="42"/>
      <c r="K105" s="42"/>
      <c r="L105" s="42"/>
      <c r="M105" s="42"/>
      <c r="N105" s="42"/>
      <c r="O105" s="42"/>
      <c r="P105" s="42"/>
      <c r="Q105" s="42">
        <v>354</v>
      </c>
      <c r="R105" s="42">
        <v>10105.815000000001</v>
      </c>
      <c r="S105" s="42">
        <v>354</v>
      </c>
      <c r="T105" s="42">
        <v>10105.815000000001</v>
      </c>
      <c r="U105" s="42">
        <v>28.547499999999999</v>
      </c>
    </row>
    <row r="106" spans="1:21">
      <c r="A106" s="45" t="s">
        <v>633</v>
      </c>
      <c r="B106" s="45" t="s">
        <v>634</v>
      </c>
      <c r="C106" s="45" t="s">
        <v>425</v>
      </c>
      <c r="D106" s="45" t="s">
        <v>426</v>
      </c>
      <c r="E106" s="45" t="s">
        <v>632</v>
      </c>
      <c r="F106" s="45"/>
      <c r="G106" s="42">
        <v>1</v>
      </c>
      <c r="H106" s="42">
        <v>328.81380000000001</v>
      </c>
      <c r="I106" s="42"/>
      <c r="J106" s="42"/>
      <c r="K106" s="42"/>
      <c r="L106" s="42"/>
      <c r="M106" s="42"/>
      <c r="N106" s="42"/>
      <c r="O106" s="42"/>
      <c r="P106" s="42"/>
      <c r="Q106" s="42">
        <v>1</v>
      </c>
      <c r="R106" s="42">
        <v>328.81380000000001</v>
      </c>
      <c r="S106" s="42"/>
      <c r="T106" s="42"/>
      <c r="U106" s="42"/>
    </row>
    <row r="107" spans="1:21">
      <c r="A107" s="45"/>
      <c r="B107" s="45"/>
      <c r="C107" s="45"/>
      <c r="D107" s="45"/>
      <c r="E107" s="45" t="s">
        <v>1473</v>
      </c>
      <c r="F107" s="45"/>
      <c r="G107" s="42">
        <v>1</v>
      </c>
      <c r="H107" s="42">
        <v>86.583600000000004</v>
      </c>
      <c r="I107" s="42"/>
      <c r="J107" s="42"/>
      <c r="K107" s="42"/>
      <c r="L107" s="42"/>
      <c r="M107" s="42"/>
      <c r="N107" s="42"/>
      <c r="O107" s="42"/>
      <c r="P107" s="42"/>
      <c r="Q107" s="42">
        <v>1</v>
      </c>
      <c r="R107" s="42">
        <v>86.583600000000004</v>
      </c>
      <c r="S107" s="42"/>
      <c r="T107" s="42"/>
      <c r="U107" s="42"/>
    </row>
    <row r="108" spans="1:21">
      <c r="A108" s="45"/>
      <c r="B108" s="45"/>
      <c r="C108" s="45"/>
      <c r="D108" s="45"/>
      <c r="E108" s="45" t="s">
        <v>2109</v>
      </c>
      <c r="F108" s="45"/>
      <c r="G108" s="42">
        <v>348</v>
      </c>
      <c r="H108" s="42">
        <v>25959.7886</v>
      </c>
      <c r="I108" s="42"/>
      <c r="J108" s="42"/>
      <c r="K108" s="42"/>
      <c r="L108" s="42"/>
      <c r="M108" s="42"/>
      <c r="N108" s="42"/>
      <c r="O108" s="42"/>
      <c r="P108" s="42"/>
      <c r="Q108" s="42">
        <v>348</v>
      </c>
      <c r="R108" s="42">
        <v>25959.7886</v>
      </c>
      <c r="S108" s="42">
        <v>350</v>
      </c>
      <c r="T108" s="42">
        <v>26375.186000000002</v>
      </c>
      <c r="U108" s="42">
        <v>75.357699999999994</v>
      </c>
    </row>
    <row r="109" spans="1:21">
      <c r="A109" s="45" t="s">
        <v>861</v>
      </c>
      <c r="B109" s="45" t="s">
        <v>1611</v>
      </c>
      <c r="C109" s="45" t="s">
        <v>425</v>
      </c>
      <c r="D109" s="45" t="s">
        <v>426</v>
      </c>
      <c r="E109" s="45" t="s">
        <v>859</v>
      </c>
      <c r="F109" s="45"/>
      <c r="G109" s="42">
        <v>298</v>
      </c>
      <c r="H109" s="42">
        <v>6036.6764000000003</v>
      </c>
      <c r="I109" s="42"/>
      <c r="J109" s="42"/>
      <c r="K109" s="42"/>
      <c r="L109" s="42"/>
      <c r="M109" s="42"/>
      <c r="N109" s="42"/>
      <c r="O109" s="42"/>
      <c r="P109" s="42"/>
      <c r="Q109" s="42">
        <v>298</v>
      </c>
      <c r="R109" s="42">
        <v>6036.6764000000003</v>
      </c>
      <c r="S109" s="42"/>
      <c r="T109" s="42"/>
      <c r="U109" s="42"/>
    </row>
    <row r="110" spans="1:21">
      <c r="A110" s="45"/>
      <c r="B110" s="45"/>
      <c r="C110" s="45"/>
      <c r="D110" s="45"/>
      <c r="E110" s="45" t="s">
        <v>1469</v>
      </c>
      <c r="F110" s="45"/>
      <c r="G110" s="42">
        <v>4344</v>
      </c>
      <c r="H110" s="42">
        <v>87998.098800000007</v>
      </c>
      <c r="I110" s="42"/>
      <c r="J110" s="42"/>
      <c r="K110" s="42"/>
      <c r="L110" s="42"/>
      <c r="M110" s="42"/>
      <c r="N110" s="42"/>
      <c r="O110" s="42"/>
      <c r="P110" s="42"/>
      <c r="Q110" s="42">
        <v>4344</v>
      </c>
      <c r="R110" s="42">
        <v>87998.098800000007</v>
      </c>
      <c r="S110" s="42">
        <v>4642</v>
      </c>
      <c r="T110" s="42">
        <v>94034.775200000004</v>
      </c>
      <c r="U110" s="42">
        <v>20.257400000000001</v>
      </c>
    </row>
    <row r="111" spans="1:21">
      <c r="A111" s="45" t="s">
        <v>863</v>
      </c>
      <c r="B111" s="45" t="s">
        <v>1612</v>
      </c>
      <c r="C111" s="45" t="s">
        <v>425</v>
      </c>
      <c r="D111" s="45" t="s">
        <v>426</v>
      </c>
      <c r="E111" s="45" t="s">
        <v>865</v>
      </c>
      <c r="F111" s="45"/>
      <c r="G111" s="42">
        <v>14</v>
      </c>
      <c r="H111" s="42">
        <v>-15.393800000000001</v>
      </c>
      <c r="I111" s="42"/>
      <c r="J111" s="42"/>
      <c r="K111" s="42"/>
      <c r="L111" s="42"/>
      <c r="M111" s="42"/>
      <c r="N111" s="42"/>
      <c r="O111" s="42"/>
      <c r="P111" s="42"/>
      <c r="Q111" s="42">
        <v>14</v>
      </c>
      <c r="R111" s="42">
        <v>-15.393800000000001</v>
      </c>
      <c r="S111" s="42"/>
      <c r="T111" s="42"/>
      <c r="U111" s="42"/>
    </row>
    <row r="112" spans="1:21">
      <c r="A112" s="45"/>
      <c r="B112" s="45"/>
      <c r="C112" s="45"/>
      <c r="D112" s="45"/>
      <c r="E112" s="45" t="s">
        <v>1385</v>
      </c>
      <c r="F112" s="45"/>
      <c r="G112" s="42">
        <v>4539</v>
      </c>
      <c r="H112" s="42">
        <v>92277.735700000005</v>
      </c>
      <c r="I112" s="42"/>
      <c r="J112" s="42"/>
      <c r="K112" s="42"/>
      <c r="L112" s="42"/>
      <c r="M112" s="42"/>
      <c r="N112" s="42"/>
      <c r="O112" s="42"/>
      <c r="P112" s="42"/>
      <c r="Q112" s="42">
        <v>4539</v>
      </c>
      <c r="R112" s="42">
        <v>92277.735700000005</v>
      </c>
      <c r="S112" s="42">
        <v>4553</v>
      </c>
      <c r="T112" s="42">
        <v>92262.341899999999</v>
      </c>
      <c r="U112" s="42">
        <v>20.264099999999999</v>
      </c>
    </row>
    <row r="113" spans="1:21">
      <c r="A113" s="45" t="s">
        <v>866</v>
      </c>
      <c r="B113" s="45" t="s">
        <v>1613</v>
      </c>
      <c r="C113" s="45" t="s">
        <v>425</v>
      </c>
      <c r="D113" s="45" t="s">
        <v>426</v>
      </c>
      <c r="E113" s="45" t="s">
        <v>859</v>
      </c>
      <c r="F113" s="45"/>
      <c r="G113" s="42">
        <v>309</v>
      </c>
      <c r="H113" s="42">
        <v>6424.4198999999999</v>
      </c>
      <c r="I113" s="42"/>
      <c r="J113" s="42"/>
      <c r="K113" s="42"/>
      <c r="L113" s="42"/>
      <c r="M113" s="42"/>
      <c r="N113" s="42"/>
      <c r="O113" s="42"/>
      <c r="P113" s="42"/>
      <c r="Q113" s="42">
        <v>309</v>
      </c>
      <c r="R113" s="42">
        <v>6424.4198999999999</v>
      </c>
      <c r="S113" s="42"/>
      <c r="T113" s="42"/>
      <c r="U113" s="42"/>
    </row>
    <row r="114" spans="1:21">
      <c r="A114" s="45"/>
      <c r="B114" s="45"/>
      <c r="C114" s="45"/>
      <c r="D114" s="45"/>
      <c r="E114" s="45" t="s">
        <v>1385</v>
      </c>
      <c r="F114" s="45"/>
      <c r="G114" s="42">
        <v>4767</v>
      </c>
      <c r="H114" s="42">
        <v>96688.950800000006</v>
      </c>
      <c r="I114" s="42"/>
      <c r="J114" s="42"/>
      <c r="K114" s="42"/>
      <c r="L114" s="42"/>
      <c r="M114" s="42"/>
      <c r="N114" s="42"/>
      <c r="O114" s="42"/>
      <c r="P114" s="42"/>
      <c r="Q114" s="42">
        <v>4767</v>
      </c>
      <c r="R114" s="42">
        <v>96688.950800000006</v>
      </c>
      <c r="S114" s="42">
        <v>5076</v>
      </c>
      <c r="T114" s="42">
        <v>103113.3707</v>
      </c>
      <c r="U114" s="42">
        <v>20.3139</v>
      </c>
    </row>
    <row r="115" spans="1:21">
      <c r="A115" s="45" t="s">
        <v>428</v>
      </c>
      <c r="B115" s="45" t="s">
        <v>423</v>
      </c>
      <c r="C115" s="45" t="s">
        <v>425</v>
      </c>
      <c r="D115" s="45" t="s">
        <v>426</v>
      </c>
      <c r="E115" s="45" t="s">
        <v>134</v>
      </c>
      <c r="F115" s="45"/>
      <c r="G115" s="42">
        <v>1442</v>
      </c>
      <c r="H115" s="42">
        <v>56933.044000000002</v>
      </c>
      <c r="I115" s="42"/>
      <c r="J115" s="42"/>
      <c r="K115" s="42"/>
      <c r="L115" s="42"/>
      <c r="M115" s="42"/>
      <c r="N115" s="42"/>
      <c r="O115" s="42"/>
      <c r="P115" s="42"/>
      <c r="Q115" s="42">
        <v>1442</v>
      </c>
      <c r="R115" s="42">
        <v>56933.044000000002</v>
      </c>
      <c r="S115" s="42">
        <v>1442</v>
      </c>
      <c r="T115" s="42">
        <v>56933.044000000002</v>
      </c>
      <c r="U115" s="42">
        <v>39.481999999999999</v>
      </c>
    </row>
    <row r="116" spans="1:21">
      <c r="A116" s="45" t="s">
        <v>1294</v>
      </c>
      <c r="B116" s="45" t="s">
        <v>1295</v>
      </c>
      <c r="C116" s="45" t="s">
        <v>425</v>
      </c>
      <c r="D116" s="45" t="s">
        <v>426</v>
      </c>
      <c r="E116" s="45" t="s">
        <v>1171</v>
      </c>
      <c r="F116" s="45"/>
      <c r="G116" s="42">
        <v>47</v>
      </c>
      <c r="H116" s="42">
        <v>4544.4754999999996</v>
      </c>
      <c r="I116" s="42"/>
      <c r="J116" s="42"/>
      <c r="K116" s="42"/>
      <c r="L116" s="42"/>
      <c r="M116" s="42"/>
      <c r="N116" s="42"/>
      <c r="O116" s="42"/>
      <c r="P116" s="42"/>
      <c r="Q116" s="42">
        <v>47</v>
      </c>
      <c r="R116" s="42">
        <v>4544.4754999999996</v>
      </c>
      <c r="S116" s="42">
        <v>47</v>
      </c>
      <c r="T116" s="42">
        <v>4544.4754999999996</v>
      </c>
      <c r="U116" s="42">
        <v>96.691000000000003</v>
      </c>
    </row>
    <row r="117" spans="1:21">
      <c r="A117" s="45" t="s">
        <v>631</v>
      </c>
      <c r="B117" s="45" t="s">
        <v>708</v>
      </c>
      <c r="C117" s="45" t="s">
        <v>425</v>
      </c>
      <c r="D117" s="45" t="s">
        <v>426</v>
      </c>
      <c r="E117" s="45" t="s">
        <v>1229</v>
      </c>
      <c r="F117" s="45"/>
      <c r="G117" s="42">
        <v>49</v>
      </c>
      <c r="H117" s="42">
        <v>5036.9621999999999</v>
      </c>
      <c r="I117" s="42"/>
      <c r="J117" s="42"/>
      <c r="K117" s="42"/>
      <c r="L117" s="42"/>
      <c r="M117" s="42"/>
      <c r="N117" s="42"/>
      <c r="O117" s="42"/>
      <c r="P117" s="42"/>
      <c r="Q117" s="42">
        <v>49</v>
      </c>
      <c r="R117" s="42">
        <v>5036.9621999999999</v>
      </c>
      <c r="S117" s="42">
        <v>49</v>
      </c>
      <c r="T117" s="42">
        <v>5036.9621999999999</v>
      </c>
      <c r="U117" s="42">
        <v>102.79510000000001</v>
      </c>
    </row>
    <row r="118" spans="1:21">
      <c r="A118" s="45" t="s">
        <v>1296</v>
      </c>
      <c r="B118" s="45" t="s">
        <v>1297</v>
      </c>
      <c r="C118" s="45" t="s">
        <v>425</v>
      </c>
      <c r="D118" s="45" t="s">
        <v>426</v>
      </c>
      <c r="E118" s="45" t="s">
        <v>1298</v>
      </c>
      <c r="F118" s="45"/>
      <c r="G118" s="42">
        <v>48</v>
      </c>
      <c r="H118" s="42">
        <v>-6726.7363999999998</v>
      </c>
      <c r="I118" s="42"/>
      <c r="J118" s="42"/>
      <c r="K118" s="42"/>
      <c r="L118" s="42"/>
      <c r="M118" s="42"/>
      <c r="N118" s="42"/>
      <c r="O118" s="42"/>
      <c r="P118" s="42"/>
      <c r="Q118" s="42">
        <v>48</v>
      </c>
      <c r="R118" s="42">
        <v>-6726.7363999999998</v>
      </c>
      <c r="S118" s="42">
        <v>48</v>
      </c>
      <c r="T118" s="42">
        <v>-6726.7363999999998</v>
      </c>
      <c r="U118" s="42" t="s">
        <v>1809</v>
      </c>
    </row>
    <row r="119" spans="1:21">
      <c r="A119" s="45" t="s">
        <v>887</v>
      </c>
      <c r="B119" s="45" t="s">
        <v>1047</v>
      </c>
      <c r="C119" s="45" t="s">
        <v>425</v>
      </c>
      <c r="D119" s="45" t="s">
        <v>426</v>
      </c>
      <c r="E119" s="45" t="s">
        <v>860</v>
      </c>
      <c r="F119" s="45"/>
      <c r="G119" s="42">
        <v>1750</v>
      </c>
      <c r="H119" s="42">
        <v>64042.456400000003</v>
      </c>
      <c r="I119" s="42"/>
      <c r="J119" s="42"/>
      <c r="K119" s="42"/>
      <c r="L119" s="42"/>
      <c r="M119" s="42"/>
      <c r="N119" s="42"/>
      <c r="O119" s="42"/>
      <c r="P119" s="42"/>
      <c r="Q119" s="42">
        <v>1750</v>
      </c>
      <c r="R119" s="42">
        <v>64042.456400000003</v>
      </c>
      <c r="S119" s="42">
        <v>1750</v>
      </c>
      <c r="T119" s="42">
        <v>64042.456400000003</v>
      </c>
      <c r="U119" s="42">
        <v>36.595700000000001</v>
      </c>
    </row>
    <row r="120" spans="1:21">
      <c r="A120" s="45" t="s">
        <v>1172</v>
      </c>
      <c r="B120" s="45" t="s">
        <v>1173</v>
      </c>
      <c r="C120" s="45" t="s">
        <v>425</v>
      </c>
      <c r="D120" s="45" t="s">
        <v>426</v>
      </c>
      <c r="E120" s="45" t="s">
        <v>1174</v>
      </c>
      <c r="F120" s="45"/>
      <c r="G120" s="42">
        <v>351</v>
      </c>
      <c r="H120" s="42">
        <v>6674.6049999999996</v>
      </c>
      <c r="I120" s="42"/>
      <c r="J120" s="42"/>
      <c r="K120" s="42"/>
      <c r="L120" s="42"/>
      <c r="M120" s="42"/>
      <c r="N120" s="42"/>
      <c r="O120" s="42"/>
      <c r="P120" s="42"/>
      <c r="Q120" s="42">
        <v>351</v>
      </c>
      <c r="R120" s="42">
        <v>6674.6049999999996</v>
      </c>
      <c r="S120" s="42">
        <v>351</v>
      </c>
      <c r="T120" s="42">
        <v>6674.6049999999996</v>
      </c>
      <c r="U120" s="42">
        <v>19.015999999999998</v>
      </c>
    </row>
    <row r="121" spans="1:21">
      <c r="A121" s="45" t="s">
        <v>1305</v>
      </c>
      <c r="B121" s="45" t="s">
        <v>1306</v>
      </c>
      <c r="C121" s="45" t="s">
        <v>425</v>
      </c>
      <c r="D121" s="45" t="s">
        <v>426</v>
      </c>
      <c r="E121" s="45" t="s">
        <v>1301</v>
      </c>
      <c r="F121" s="45"/>
      <c r="G121" s="42">
        <v>298</v>
      </c>
      <c r="H121" s="42">
        <v>5974.6706000000004</v>
      </c>
      <c r="I121" s="42"/>
      <c r="J121" s="42"/>
      <c r="K121" s="42"/>
      <c r="L121" s="42"/>
      <c r="M121" s="42"/>
      <c r="N121" s="42"/>
      <c r="O121" s="42"/>
      <c r="P121" s="42"/>
      <c r="Q121" s="42">
        <v>298</v>
      </c>
      <c r="R121" s="42">
        <v>5974.6706000000004</v>
      </c>
      <c r="S121" s="42">
        <v>298</v>
      </c>
      <c r="T121" s="42">
        <v>5974.6706000000004</v>
      </c>
      <c r="U121" s="42">
        <v>20.049199999999999</v>
      </c>
    </row>
    <row r="122" spans="1:21">
      <c r="A122" s="45" t="s">
        <v>2111</v>
      </c>
      <c r="B122" s="45" t="s">
        <v>2112</v>
      </c>
      <c r="C122" s="45" t="s">
        <v>425</v>
      </c>
      <c r="D122" s="45" t="s">
        <v>426</v>
      </c>
      <c r="E122" s="45" t="s">
        <v>2113</v>
      </c>
      <c r="F122" s="45"/>
      <c r="G122" s="42">
        <v>6318</v>
      </c>
      <c r="H122" s="42">
        <v>217064.29810000001</v>
      </c>
      <c r="I122" s="42"/>
      <c r="J122" s="42"/>
      <c r="K122" s="42"/>
      <c r="L122" s="42"/>
      <c r="M122" s="42"/>
      <c r="N122" s="42"/>
      <c r="O122" s="42"/>
      <c r="P122" s="42"/>
      <c r="Q122" s="42">
        <v>6318</v>
      </c>
      <c r="R122" s="42">
        <v>217064.29810000001</v>
      </c>
      <c r="S122" s="42">
        <v>6318</v>
      </c>
      <c r="T122" s="42">
        <v>217064.29810000001</v>
      </c>
      <c r="U122" s="42">
        <v>34.356499999999997</v>
      </c>
    </row>
    <row r="123" spans="1:21">
      <c r="A123" s="45" t="s">
        <v>2114</v>
      </c>
      <c r="B123" s="45" t="s">
        <v>2115</v>
      </c>
      <c r="C123" s="45" t="s">
        <v>425</v>
      </c>
      <c r="D123" s="45" t="s">
        <v>426</v>
      </c>
      <c r="E123" s="45" t="s">
        <v>2113</v>
      </c>
      <c r="F123" s="45"/>
      <c r="G123" s="42">
        <v>2369</v>
      </c>
      <c r="H123" s="42">
        <v>81944.406499999997</v>
      </c>
      <c r="I123" s="42"/>
      <c r="J123" s="42"/>
      <c r="K123" s="42"/>
      <c r="L123" s="42"/>
      <c r="M123" s="42"/>
      <c r="N123" s="42"/>
      <c r="O123" s="42"/>
      <c r="P123" s="42"/>
      <c r="Q123" s="42">
        <v>2369</v>
      </c>
      <c r="R123" s="42">
        <v>81944.406499999997</v>
      </c>
      <c r="S123" s="42">
        <v>2369</v>
      </c>
      <c r="T123" s="42">
        <v>81944.406499999997</v>
      </c>
      <c r="U123" s="42">
        <v>34.590299999999999</v>
      </c>
    </row>
    <row r="124" spans="1:21">
      <c r="A124" s="45" t="s">
        <v>2116</v>
      </c>
      <c r="B124" s="45" t="s">
        <v>2117</v>
      </c>
      <c r="C124" s="45" t="s">
        <v>425</v>
      </c>
      <c r="D124" s="45" t="s">
        <v>426</v>
      </c>
      <c r="E124" s="45" t="s">
        <v>2113</v>
      </c>
      <c r="F124" s="45"/>
      <c r="G124" s="42">
        <v>2681</v>
      </c>
      <c r="H124" s="42">
        <v>91285.466899999999</v>
      </c>
      <c r="I124" s="42"/>
      <c r="J124" s="42"/>
      <c r="K124" s="42"/>
      <c r="L124" s="42"/>
      <c r="M124" s="42"/>
      <c r="N124" s="42"/>
      <c r="O124" s="42"/>
      <c r="P124" s="42"/>
      <c r="Q124" s="42">
        <v>2681</v>
      </c>
      <c r="R124" s="42">
        <v>91285.466899999999</v>
      </c>
      <c r="S124" s="42">
        <v>2681</v>
      </c>
      <c r="T124" s="42">
        <v>91285.466899999999</v>
      </c>
      <c r="U124" s="42">
        <v>34.048999999999999</v>
      </c>
    </row>
    <row r="125" spans="1:21">
      <c r="A125" s="45" t="s">
        <v>1883</v>
      </c>
      <c r="B125" s="45" t="s">
        <v>1884</v>
      </c>
      <c r="C125" s="45" t="s">
        <v>425</v>
      </c>
      <c r="D125" s="45" t="s">
        <v>426</v>
      </c>
      <c r="E125" s="45" t="s">
        <v>1712</v>
      </c>
      <c r="F125" s="45"/>
      <c r="G125" s="42">
        <v>4361</v>
      </c>
      <c r="H125" s="42">
        <v>71565.274900000004</v>
      </c>
      <c r="I125" s="42"/>
      <c r="J125" s="42"/>
      <c r="K125" s="42"/>
      <c r="L125" s="42"/>
      <c r="M125" s="42"/>
      <c r="N125" s="42"/>
      <c r="O125" s="42"/>
      <c r="P125" s="42"/>
      <c r="Q125" s="42">
        <v>4361</v>
      </c>
      <c r="R125" s="42">
        <v>71565.274900000004</v>
      </c>
      <c r="S125" s="42">
        <v>4361</v>
      </c>
      <c r="T125" s="42">
        <v>71565.274900000004</v>
      </c>
      <c r="U125" s="42">
        <v>16.410299999999999</v>
      </c>
    </row>
    <row r="126" spans="1:21">
      <c r="A126" s="45" t="s">
        <v>1713</v>
      </c>
      <c r="B126" s="45" t="s">
        <v>1714</v>
      </c>
      <c r="C126" s="45" t="s">
        <v>425</v>
      </c>
      <c r="D126" s="45" t="s">
        <v>426</v>
      </c>
      <c r="E126" s="45" t="s">
        <v>1712</v>
      </c>
      <c r="F126" s="45"/>
      <c r="G126" s="42">
        <v>6750</v>
      </c>
      <c r="H126" s="42">
        <v>111309.6045</v>
      </c>
      <c r="I126" s="42"/>
      <c r="J126" s="42"/>
      <c r="K126" s="42"/>
      <c r="L126" s="42"/>
      <c r="M126" s="42"/>
      <c r="N126" s="42"/>
      <c r="O126" s="42"/>
      <c r="P126" s="42"/>
      <c r="Q126" s="42">
        <v>6750</v>
      </c>
      <c r="R126" s="42">
        <v>111309.6045</v>
      </c>
      <c r="S126" s="42">
        <v>6750</v>
      </c>
      <c r="T126" s="42">
        <v>111309.6045</v>
      </c>
      <c r="U126" s="42">
        <v>16.490300000000001</v>
      </c>
    </row>
    <row r="127" spans="1:21">
      <c r="A127" s="45" t="s">
        <v>1715</v>
      </c>
      <c r="B127" s="45" t="s">
        <v>1716</v>
      </c>
      <c r="C127" s="45" t="s">
        <v>425</v>
      </c>
      <c r="D127" s="45" t="s">
        <v>426</v>
      </c>
      <c r="E127" s="45" t="s">
        <v>1717</v>
      </c>
      <c r="F127" s="45"/>
      <c r="G127" s="42">
        <v>6054</v>
      </c>
      <c r="H127" s="42">
        <v>100493.6584</v>
      </c>
      <c r="I127" s="42"/>
      <c r="J127" s="42"/>
      <c r="K127" s="42"/>
      <c r="L127" s="42"/>
      <c r="M127" s="42"/>
      <c r="N127" s="42"/>
      <c r="O127" s="42"/>
      <c r="P127" s="42"/>
      <c r="Q127" s="42">
        <v>6054</v>
      </c>
      <c r="R127" s="42">
        <v>100493.6584</v>
      </c>
      <c r="S127" s="42">
        <v>6054</v>
      </c>
      <c r="T127" s="42">
        <v>100493.6584</v>
      </c>
      <c r="U127" s="42">
        <v>16.599499999999999</v>
      </c>
    </row>
    <row r="128" spans="1:21">
      <c r="A128" s="45" t="s">
        <v>2118</v>
      </c>
      <c r="B128" s="45" t="s">
        <v>2119</v>
      </c>
      <c r="C128" s="45" t="s">
        <v>425</v>
      </c>
      <c r="D128" s="45" t="s">
        <v>426</v>
      </c>
      <c r="E128" s="45" t="s">
        <v>1813</v>
      </c>
      <c r="F128" s="45"/>
      <c r="G128" s="42">
        <v>1755</v>
      </c>
      <c r="H128" s="42">
        <v>42356.169600000001</v>
      </c>
      <c r="I128" s="42"/>
      <c r="J128" s="42"/>
      <c r="K128" s="42"/>
      <c r="L128" s="42"/>
      <c r="M128" s="42"/>
      <c r="N128" s="42"/>
      <c r="O128" s="42"/>
      <c r="P128" s="42"/>
      <c r="Q128" s="42">
        <v>1755</v>
      </c>
      <c r="R128" s="42">
        <v>42356.169600000001</v>
      </c>
      <c r="S128" s="42">
        <v>1755</v>
      </c>
      <c r="T128" s="42">
        <v>42356.169600000001</v>
      </c>
      <c r="U128" s="42">
        <v>24.134599999999999</v>
      </c>
    </row>
    <row r="129" spans="1:21">
      <c r="A129" s="45" t="s">
        <v>23</v>
      </c>
      <c r="B129" s="45" t="s">
        <v>24</v>
      </c>
      <c r="C129" s="45" t="s">
        <v>425</v>
      </c>
      <c r="D129" s="45" t="s">
        <v>426</v>
      </c>
      <c r="E129" s="45" t="s">
        <v>2424</v>
      </c>
      <c r="F129" s="45"/>
      <c r="G129" s="42">
        <v>10</v>
      </c>
      <c r="H129" s="42">
        <v>545.61879999999996</v>
      </c>
      <c r="I129" s="42"/>
      <c r="J129" s="42"/>
      <c r="K129" s="42"/>
      <c r="L129" s="42"/>
      <c r="M129" s="42"/>
      <c r="N129" s="42"/>
      <c r="O129" s="42"/>
      <c r="P129" s="42"/>
      <c r="Q129" s="42">
        <v>10</v>
      </c>
      <c r="R129" s="42">
        <v>545.61879999999996</v>
      </c>
      <c r="S129" s="42"/>
      <c r="T129" s="42"/>
      <c r="U129" s="42"/>
    </row>
    <row r="130" spans="1:21">
      <c r="A130" s="45"/>
      <c r="B130" s="45"/>
      <c r="C130" s="45"/>
      <c r="D130" s="45"/>
      <c r="E130" s="45" t="s">
        <v>1230</v>
      </c>
      <c r="F130" s="45"/>
      <c r="G130" s="42">
        <v>96</v>
      </c>
      <c r="H130" s="42">
        <v>2346.3085999999998</v>
      </c>
      <c r="I130" s="42"/>
      <c r="J130" s="42"/>
      <c r="K130" s="42"/>
      <c r="L130" s="42"/>
      <c r="M130" s="42"/>
      <c r="N130" s="42"/>
      <c r="O130" s="42"/>
      <c r="P130" s="42"/>
      <c r="Q130" s="42">
        <v>96</v>
      </c>
      <c r="R130" s="42">
        <v>2346.3085999999998</v>
      </c>
      <c r="S130" s="42"/>
      <c r="T130" s="42"/>
      <c r="U130" s="42"/>
    </row>
    <row r="131" spans="1:21">
      <c r="A131" s="45"/>
      <c r="B131" s="45"/>
      <c r="C131" s="45"/>
      <c r="D131" s="45"/>
      <c r="E131" s="45" t="s">
        <v>1711</v>
      </c>
      <c r="F131" s="45"/>
      <c r="G131" s="42">
        <v>1857</v>
      </c>
      <c r="H131" s="42">
        <v>46538.761500000001</v>
      </c>
      <c r="I131" s="42"/>
      <c r="J131" s="42"/>
      <c r="K131" s="42"/>
      <c r="L131" s="42"/>
      <c r="M131" s="42"/>
      <c r="N131" s="42"/>
      <c r="O131" s="42"/>
      <c r="P131" s="42"/>
      <c r="Q131" s="42">
        <v>1857</v>
      </c>
      <c r="R131" s="42">
        <v>46538.761500000001</v>
      </c>
      <c r="S131" s="42">
        <v>1963</v>
      </c>
      <c r="T131" s="42">
        <v>49430.688900000001</v>
      </c>
      <c r="U131" s="42">
        <v>25.1812</v>
      </c>
    </row>
    <row r="132" spans="1:21">
      <c r="A132" s="45" t="s">
        <v>25</v>
      </c>
      <c r="B132" s="45" t="s">
        <v>26</v>
      </c>
      <c r="C132" s="45" t="s">
        <v>425</v>
      </c>
      <c r="D132" s="45" t="s">
        <v>426</v>
      </c>
      <c r="E132" s="45" t="s">
        <v>1046</v>
      </c>
      <c r="F132" s="45"/>
      <c r="G132" s="42">
        <v>8</v>
      </c>
      <c r="H132" s="42">
        <v>896.67920000000004</v>
      </c>
      <c r="I132" s="42"/>
      <c r="J132" s="42"/>
      <c r="K132" s="42"/>
      <c r="L132" s="42"/>
      <c r="M132" s="42"/>
      <c r="N132" s="42"/>
      <c r="O132" s="42"/>
      <c r="P132" s="42"/>
      <c r="Q132" s="42">
        <v>8</v>
      </c>
      <c r="R132" s="42">
        <v>896.67920000000004</v>
      </c>
      <c r="S132" s="42"/>
      <c r="T132" s="42"/>
      <c r="U132" s="42"/>
    </row>
    <row r="133" spans="1:21">
      <c r="A133" s="45"/>
      <c r="B133" s="45"/>
      <c r="C133" s="45"/>
      <c r="D133" s="45"/>
      <c r="E133" s="45" t="s">
        <v>1301</v>
      </c>
      <c r="F133" s="45"/>
      <c r="G133" s="42">
        <v>211</v>
      </c>
      <c r="H133" s="42">
        <v>5458.3761999999997</v>
      </c>
      <c r="I133" s="42"/>
      <c r="J133" s="42"/>
      <c r="K133" s="42"/>
      <c r="L133" s="42"/>
      <c r="M133" s="42"/>
      <c r="N133" s="42"/>
      <c r="O133" s="42"/>
      <c r="P133" s="42"/>
      <c r="Q133" s="42">
        <v>211</v>
      </c>
      <c r="R133" s="42">
        <v>5458.3761999999997</v>
      </c>
      <c r="S133" s="42"/>
      <c r="T133" s="42"/>
      <c r="U133" s="42"/>
    </row>
    <row r="134" spans="1:21">
      <c r="A134" s="45"/>
      <c r="B134" s="45"/>
      <c r="C134" s="45"/>
      <c r="D134" s="45"/>
      <c r="E134" s="45" t="s">
        <v>1711</v>
      </c>
      <c r="F134" s="45"/>
      <c r="G134" s="42">
        <v>1875</v>
      </c>
      <c r="H134" s="42">
        <v>47615.714500000002</v>
      </c>
      <c r="I134" s="42"/>
      <c r="J134" s="42"/>
      <c r="K134" s="42"/>
      <c r="L134" s="42"/>
      <c r="M134" s="42"/>
      <c r="N134" s="42"/>
      <c r="O134" s="42"/>
      <c r="P134" s="42"/>
      <c r="Q134" s="42">
        <v>1875</v>
      </c>
      <c r="R134" s="42">
        <v>47615.714500000002</v>
      </c>
      <c r="S134" s="42">
        <v>2094</v>
      </c>
      <c r="T134" s="42">
        <v>53970.769899999999</v>
      </c>
      <c r="U134" s="42">
        <v>25.774000000000001</v>
      </c>
    </row>
    <row r="135" spans="1:21">
      <c r="A135" s="45" t="s">
        <v>27</v>
      </c>
      <c r="B135" s="45" t="s">
        <v>28</v>
      </c>
      <c r="C135" s="45" t="s">
        <v>425</v>
      </c>
      <c r="D135" s="45" t="s">
        <v>426</v>
      </c>
      <c r="E135" s="45" t="s">
        <v>427</v>
      </c>
      <c r="F135" s="45"/>
      <c r="G135" s="42">
        <v>3</v>
      </c>
      <c r="H135" s="42">
        <v>-117.249</v>
      </c>
      <c r="I135" s="42"/>
      <c r="J135" s="42"/>
      <c r="K135" s="42"/>
      <c r="L135" s="42"/>
      <c r="M135" s="42"/>
      <c r="N135" s="42"/>
      <c r="O135" s="42"/>
      <c r="P135" s="42"/>
      <c r="Q135" s="42">
        <v>3</v>
      </c>
      <c r="R135" s="42">
        <v>-117.249</v>
      </c>
      <c r="S135" s="42"/>
      <c r="T135" s="42"/>
      <c r="U135" s="42"/>
    </row>
    <row r="136" spans="1:21">
      <c r="A136" s="45"/>
      <c r="B136" s="45"/>
      <c r="C136" s="45"/>
      <c r="D136" s="45"/>
      <c r="E136" s="45" t="s">
        <v>2484</v>
      </c>
      <c r="F136" s="45"/>
      <c r="G136" s="42">
        <v>5</v>
      </c>
      <c r="H136" s="42">
        <v>-170.74160000000001</v>
      </c>
      <c r="I136" s="42"/>
      <c r="J136" s="42"/>
      <c r="K136" s="42"/>
      <c r="L136" s="42"/>
      <c r="M136" s="42"/>
      <c r="N136" s="42"/>
      <c r="O136" s="42"/>
      <c r="P136" s="42"/>
      <c r="Q136" s="42">
        <v>5</v>
      </c>
      <c r="R136" s="42">
        <v>-170.74160000000001</v>
      </c>
      <c r="S136" s="42"/>
      <c r="T136" s="42"/>
      <c r="U136" s="42"/>
    </row>
    <row r="137" spans="1:21">
      <c r="A137" s="45"/>
      <c r="B137" s="45"/>
      <c r="C137" s="45"/>
      <c r="D137" s="45"/>
      <c r="E137" s="45" t="s">
        <v>1230</v>
      </c>
      <c r="F137" s="45"/>
      <c r="G137" s="42">
        <v>73</v>
      </c>
      <c r="H137" s="42">
        <v>1991.0125</v>
      </c>
      <c r="I137" s="42"/>
      <c r="J137" s="42"/>
      <c r="K137" s="42"/>
      <c r="L137" s="42"/>
      <c r="M137" s="42"/>
      <c r="N137" s="42"/>
      <c r="O137" s="42"/>
      <c r="P137" s="42"/>
      <c r="Q137" s="42">
        <v>73</v>
      </c>
      <c r="R137" s="42">
        <v>1991.0125</v>
      </c>
      <c r="S137" s="42"/>
      <c r="T137" s="42"/>
      <c r="U137" s="42"/>
    </row>
    <row r="138" spans="1:21">
      <c r="A138" s="45"/>
      <c r="B138" s="45"/>
      <c r="C138" s="45"/>
      <c r="D138" s="45"/>
      <c r="E138" s="45" t="s">
        <v>1885</v>
      </c>
      <c r="F138" s="45"/>
      <c r="G138" s="42">
        <v>42</v>
      </c>
      <c r="H138" s="42">
        <v>717.64319999999998</v>
      </c>
      <c r="I138" s="42"/>
      <c r="J138" s="42"/>
      <c r="K138" s="42"/>
      <c r="L138" s="42"/>
      <c r="M138" s="42"/>
      <c r="N138" s="42"/>
      <c r="O138" s="42"/>
      <c r="P138" s="42"/>
      <c r="Q138" s="42">
        <v>42</v>
      </c>
      <c r="R138" s="42">
        <v>717.64319999999998</v>
      </c>
      <c r="S138" s="42"/>
      <c r="T138" s="42"/>
      <c r="U138" s="42"/>
    </row>
    <row r="139" spans="1:21">
      <c r="A139" s="45"/>
      <c r="B139" s="45"/>
      <c r="C139" s="45"/>
      <c r="D139" s="45"/>
      <c r="E139" s="45" t="s">
        <v>2109</v>
      </c>
      <c r="F139" s="45"/>
      <c r="G139" s="42">
        <v>1795</v>
      </c>
      <c r="H139" s="42">
        <v>48251.7785</v>
      </c>
      <c r="I139" s="42"/>
      <c r="J139" s="42"/>
      <c r="K139" s="42"/>
      <c r="L139" s="42"/>
      <c r="M139" s="42"/>
      <c r="N139" s="42"/>
      <c r="O139" s="42"/>
      <c r="P139" s="42"/>
      <c r="Q139" s="42">
        <v>1795</v>
      </c>
      <c r="R139" s="42">
        <v>48251.7785</v>
      </c>
      <c r="S139" s="42">
        <v>1918</v>
      </c>
      <c r="T139" s="42">
        <v>50672.443599999999</v>
      </c>
      <c r="U139" s="42">
        <v>26.4194</v>
      </c>
    </row>
    <row r="140" spans="1:21">
      <c r="A140" s="45" t="s">
        <v>58</v>
      </c>
      <c r="B140" s="45" t="s">
        <v>59</v>
      </c>
      <c r="C140" s="45" t="s">
        <v>425</v>
      </c>
      <c r="D140" s="45" t="s">
        <v>426</v>
      </c>
      <c r="E140" s="45" t="s">
        <v>1718</v>
      </c>
      <c r="F140" s="45"/>
      <c r="G140" s="42">
        <v>50</v>
      </c>
      <c r="H140" s="42">
        <v>2228.6118000000001</v>
      </c>
      <c r="I140" s="42"/>
      <c r="J140" s="42"/>
      <c r="K140" s="42"/>
      <c r="L140" s="42"/>
      <c r="M140" s="42"/>
      <c r="N140" s="42"/>
      <c r="O140" s="42"/>
      <c r="P140" s="42"/>
      <c r="Q140" s="42">
        <v>50</v>
      </c>
      <c r="R140" s="42">
        <v>2228.6118000000001</v>
      </c>
      <c r="S140" s="42"/>
      <c r="T140" s="42"/>
      <c r="U140" s="42"/>
    </row>
    <row r="141" spans="1:21">
      <c r="A141" s="45"/>
      <c r="B141" s="45"/>
      <c r="C141" s="45"/>
      <c r="D141" s="45"/>
      <c r="E141" s="45" t="s">
        <v>429</v>
      </c>
      <c r="F141" s="45"/>
      <c r="G141" s="42">
        <v>12</v>
      </c>
      <c r="H141" s="42">
        <v>-567.07439999999997</v>
      </c>
      <c r="I141" s="42"/>
      <c r="J141" s="42"/>
      <c r="K141" s="42"/>
      <c r="L141" s="42"/>
      <c r="M141" s="42"/>
      <c r="N141" s="42"/>
      <c r="O141" s="42"/>
      <c r="P141" s="42"/>
      <c r="Q141" s="42">
        <v>12</v>
      </c>
      <c r="R141" s="42">
        <v>-567.07439999999997</v>
      </c>
      <c r="S141" s="42"/>
      <c r="T141" s="42"/>
      <c r="U141" s="42"/>
    </row>
    <row r="142" spans="1:21">
      <c r="A142" s="45"/>
      <c r="B142" s="45"/>
      <c r="C142" s="45"/>
      <c r="D142" s="45"/>
      <c r="E142" s="45" t="s">
        <v>1813</v>
      </c>
      <c r="F142" s="45"/>
      <c r="G142" s="42">
        <v>859</v>
      </c>
      <c r="H142" s="42">
        <v>48706.022799999999</v>
      </c>
      <c r="I142" s="42"/>
      <c r="J142" s="42"/>
      <c r="K142" s="42"/>
      <c r="L142" s="42"/>
      <c r="M142" s="42"/>
      <c r="N142" s="42"/>
      <c r="O142" s="42"/>
      <c r="P142" s="42"/>
      <c r="Q142" s="42">
        <v>859</v>
      </c>
      <c r="R142" s="42">
        <v>48706.022799999999</v>
      </c>
      <c r="S142" s="42">
        <v>921</v>
      </c>
      <c r="T142" s="42">
        <v>50367.5602</v>
      </c>
      <c r="U142" s="42">
        <v>54.687899999999999</v>
      </c>
    </row>
    <row r="143" spans="1:21">
      <c r="A143" s="45" t="s">
        <v>41</v>
      </c>
      <c r="B143" s="45" t="s">
        <v>42</v>
      </c>
      <c r="C143" s="45" t="s">
        <v>425</v>
      </c>
      <c r="D143" s="45" t="s">
        <v>426</v>
      </c>
      <c r="E143" s="45" t="s">
        <v>109</v>
      </c>
      <c r="F143" s="45"/>
      <c r="G143" s="42">
        <v>152</v>
      </c>
      <c r="H143" s="42">
        <v>6497.848</v>
      </c>
      <c r="I143" s="42"/>
      <c r="J143" s="42"/>
      <c r="K143" s="42"/>
      <c r="L143" s="42"/>
      <c r="M143" s="42"/>
      <c r="N143" s="42"/>
      <c r="O143" s="42"/>
      <c r="P143" s="42"/>
      <c r="Q143" s="42">
        <v>152</v>
      </c>
      <c r="R143" s="42">
        <v>6497.848</v>
      </c>
      <c r="S143" s="42">
        <v>152</v>
      </c>
      <c r="T143" s="42">
        <v>6497.848</v>
      </c>
      <c r="U143" s="42">
        <v>42.749000000000002</v>
      </c>
    </row>
    <row r="144" spans="1:21">
      <c r="A144" s="45" t="s">
        <v>48</v>
      </c>
      <c r="B144" s="45" t="s">
        <v>49</v>
      </c>
      <c r="C144" s="45" t="s">
        <v>425</v>
      </c>
      <c r="D144" s="45" t="s">
        <v>426</v>
      </c>
      <c r="E144" s="45" t="s">
        <v>149</v>
      </c>
      <c r="F144" s="45"/>
      <c r="G144" s="42">
        <v>623</v>
      </c>
      <c r="H144" s="42">
        <v>7268.7278999999999</v>
      </c>
      <c r="I144" s="42"/>
      <c r="J144" s="42"/>
      <c r="K144" s="42"/>
      <c r="L144" s="42"/>
      <c r="M144" s="42"/>
      <c r="N144" s="42"/>
      <c r="O144" s="42"/>
      <c r="P144" s="42"/>
      <c r="Q144" s="42">
        <v>623</v>
      </c>
      <c r="R144" s="42">
        <v>7268.7278999999999</v>
      </c>
      <c r="S144" s="42">
        <v>623</v>
      </c>
      <c r="T144" s="42">
        <v>7268.7278999999999</v>
      </c>
      <c r="U144" s="42">
        <v>11.667299999999999</v>
      </c>
    </row>
    <row r="145" spans="1:21">
      <c r="A145" s="45" t="s">
        <v>20</v>
      </c>
      <c r="B145" s="45" t="s">
        <v>43</v>
      </c>
      <c r="C145" s="45" t="s">
        <v>425</v>
      </c>
      <c r="D145" s="45" t="s">
        <v>426</v>
      </c>
      <c r="E145" s="45" t="s">
        <v>709</v>
      </c>
      <c r="F145" s="45"/>
      <c r="G145" s="42">
        <v>7</v>
      </c>
      <c r="H145" s="42">
        <v>303.16649999999998</v>
      </c>
      <c r="I145" s="42"/>
      <c r="J145" s="42"/>
      <c r="K145" s="42"/>
      <c r="L145" s="42"/>
      <c r="M145" s="42"/>
      <c r="N145" s="42"/>
      <c r="O145" s="42"/>
      <c r="P145" s="42"/>
      <c r="Q145" s="42">
        <v>7</v>
      </c>
      <c r="R145" s="42">
        <v>303.16649999999998</v>
      </c>
      <c r="S145" s="42">
        <v>7</v>
      </c>
      <c r="T145" s="42">
        <v>303.16649999999998</v>
      </c>
      <c r="U145" s="42">
        <v>43.3095</v>
      </c>
    </row>
    <row r="146" spans="1:21">
      <c r="A146" s="43" t="s">
        <v>110</v>
      </c>
      <c r="B146" s="43" t="s">
        <v>75</v>
      </c>
      <c r="C146" s="43" t="s">
        <v>75</v>
      </c>
      <c r="D146" s="43" t="s">
        <v>75</v>
      </c>
      <c r="E146" s="43" t="s">
        <v>75</v>
      </c>
      <c r="F146" s="43" t="s">
        <v>75</v>
      </c>
      <c r="G146" s="44"/>
      <c r="H146" s="44">
        <v>3671376.9644999998</v>
      </c>
      <c r="I146" s="44"/>
      <c r="J146" s="44"/>
      <c r="K146" s="44"/>
      <c r="L146" s="44"/>
      <c r="M146" s="44"/>
      <c r="N146" s="44"/>
      <c r="O146" s="44"/>
      <c r="P146" s="44"/>
      <c r="Q146" s="44"/>
      <c r="R146" s="44">
        <v>3671376.9644999998</v>
      </c>
      <c r="S146" s="44"/>
      <c r="T146" s="44">
        <v>3671376.9644999998</v>
      </c>
      <c r="U146" s="44"/>
    </row>
    <row r="147" spans="1:21">
      <c r="A147" s="28"/>
      <c r="B147" s="28"/>
      <c r="C147" s="28"/>
      <c r="D147" s="28"/>
      <c r="E147" s="28"/>
      <c r="F147" s="28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</row>
  </sheetData>
  <mergeCells count="7">
    <mergeCell ref="A7:U7"/>
    <mergeCell ref="A6:U6"/>
    <mergeCell ref="A1:U1"/>
    <mergeCell ref="A2:U2"/>
    <mergeCell ref="A3:U3"/>
    <mergeCell ref="A4:U4"/>
    <mergeCell ref="A5:U5"/>
  </mergeCells>
  <phoneticPr fontId="1" type="noConversion"/>
  <pageMargins left="0.7" right="0.7" top="0.75" bottom="0.75" header="0.3" footer="0.3"/>
  <pageSetup paperSize="11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1336C3-8330-4518-8466-75DA4DDEC490}">
  <sheetPr codeName="Sheet7"/>
  <dimension ref="A1:V140"/>
  <sheetViews>
    <sheetView tabSelected="1" workbookViewId="0">
      <selection activeCell="D5" sqref="D5"/>
    </sheetView>
  </sheetViews>
  <sheetFormatPr defaultRowHeight="15.75"/>
  <sheetData>
    <row r="1" spans="1:22">
      <c r="A1" t="s">
        <v>1529</v>
      </c>
      <c r="B1" t="s">
        <v>1530</v>
      </c>
      <c r="C1" t="s">
        <v>1531</v>
      </c>
      <c r="D1" t="s">
        <v>1532</v>
      </c>
      <c r="E1" t="s">
        <v>1533</v>
      </c>
      <c r="F1" t="s">
        <v>1534</v>
      </c>
      <c r="G1" t="s">
        <v>1535</v>
      </c>
      <c r="H1" t="s">
        <v>1536</v>
      </c>
      <c r="I1" t="s">
        <v>1537</v>
      </c>
      <c r="J1" t="s">
        <v>1538</v>
      </c>
      <c r="K1" t="s">
        <v>1539</v>
      </c>
      <c r="L1" t="s">
        <v>1540</v>
      </c>
      <c r="M1" t="s">
        <v>1541</v>
      </c>
      <c r="N1" t="s">
        <v>1542</v>
      </c>
      <c r="O1" t="s">
        <v>1543</v>
      </c>
      <c r="P1" t="s">
        <v>1544</v>
      </c>
      <c r="Q1" t="s">
        <v>1545</v>
      </c>
      <c r="R1" t="s">
        <v>1546</v>
      </c>
      <c r="S1" t="s">
        <v>1547</v>
      </c>
      <c r="T1" t="s">
        <v>1548</v>
      </c>
      <c r="U1" t="s">
        <v>1549</v>
      </c>
      <c r="V1" t="s">
        <v>88</v>
      </c>
    </row>
    <row r="2" spans="1:22">
      <c r="A2" s="9">
        <v>43983.429166666669</v>
      </c>
      <c r="B2" t="s">
        <v>2120</v>
      </c>
      <c r="C2">
        <v>13017652</v>
      </c>
      <c r="D2">
        <v>3161592</v>
      </c>
      <c r="E2">
        <v>635</v>
      </c>
      <c r="F2" t="s">
        <v>2121</v>
      </c>
      <c r="G2" t="s">
        <v>1550</v>
      </c>
      <c r="H2" t="s">
        <v>1551</v>
      </c>
      <c r="I2" t="s">
        <v>1553</v>
      </c>
      <c r="J2" t="s">
        <v>2122</v>
      </c>
      <c r="K2">
        <v>76570944500</v>
      </c>
      <c r="M2">
        <v>52</v>
      </c>
      <c r="N2">
        <v>0</v>
      </c>
      <c r="O2" t="s">
        <v>2123</v>
      </c>
      <c r="P2" s="1">
        <v>43985</v>
      </c>
      <c r="Q2">
        <v>635</v>
      </c>
      <c r="R2" s="11">
        <v>5.0000000000000001E-3</v>
      </c>
      <c r="S2">
        <v>4</v>
      </c>
      <c r="T2">
        <v>631</v>
      </c>
      <c r="U2" s="1">
        <v>43987</v>
      </c>
    </row>
    <row r="3" spans="1:22">
      <c r="A3" s="9">
        <v>43983.429166666669</v>
      </c>
      <c r="B3" t="s">
        <v>2124</v>
      </c>
      <c r="C3">
        <v>13017650</v>
      </c>
      <c r="D3">
        <v>3161592</v>
      </c>
      <c r="E3">
        <v>914</v>
      </c>
      <c r="F3" t="s">
        <v>2125</v>
      </c>
      <c r="G3" t="s">
        <v>1550</v>
      </c>
      <c r="H3" t="s">
        <v>1551</v>
      </c>
      <c r="I3" t="s">
        <v>1553</v>
      </c>
      <c r="J3" t="s">
        <v>2122</v>
      </c>
      <c r="K3">
        <v>76570944498</v>
      </c>
      <c r="M3">
        <v>52</v>
      </c>
      <c r="N3">
        <v>0</v>
      </c>
      <c r="O3" t="s">
        <v>2123</v>
      </c>
      <c r="P3" s="1">
        <v>43985</v>
      </c>
      <c r="Q3">
        <v>914</v>
      </c>
      <c r="R3" s="11">
        <v>5.0000000000000001E-3</v>
      </c>
      <c r="S3">
        <v>5</v>
      </c>
      <c r="T3">
        <v>909</v>
      </c>
      <c r="U3" s="1">
        <v>43990</v>
      </c>
    </row>
    <row r="4" spans="1:22">
      <c r="A4" s="9">
        <v>43983.429166666669</v>
      </c>
      <c r="B4" t="s">
        <v>2126</v>
      </c>
      <c r="C4">
        <v>13017648</v>
      </c>
      <c r="D4">
        <v>3161592</v>
      </c>
      <c r="E4">
        <v>968</v>
      </c>
      <c r="F4" t="s">
        <v>2127</v>
      </c>
      <c r="G4" t="s">
        <v>1550</v>
      </c>
      <c r="H4" t="s">
        <v>1551</v>
      </c>
      <c r="I4" t="s">
        <v>1553</v>
      </c>
      <c r="J4" t="s">
        <v>2122</v>
      </c>
      <c r="K4">
        <v>76570944496</v>
      </c>
      <c r="M4">
        <v>52</v>
      </c>
      <c r="N4">
        <v>0</v>
      </c>
      <c r="O4" t="s">
        <v>2123</v>
      </c>
      <c r="P4" s="1">
        <v>43985</v>
      </c>
      <c r="Q4">
        <v>968</v>
      </c>
      <c r="R4" s="11">
        <v>5.0000000000000001E-3</v>
      </c>
      <c r="S4">
        <v>5</v>
      </c>
      <c r="T4">
        <v>963</v>
      </c>
      <c r="U4" s="1">
        <v>43990</v>
      </c>
    </row>
    <row r="5" spans="1:22">
      <c r="A5" s="9">
        <v>43983.429166666669</v>
      </c>
      <c r="B5" t="s">
        <v>2128</v>
      </c>
      <c r="C5">
        <v>13017646</v>
      </c>
      <c r="D5">
        <v>3161592</v>
      </c>
      <c r="E5">
        <v>1185</v>
      </c>
      <c r="F5" t="s">
        <v>2129</v>
      </c>
      <c r="G5" t="s">
        <v>1550</v>
      </c>
      <c r="H5" t="s">
        <v>1551</v>
      </c>
      <c r="I5" t="s">
        <v>1553</v>
      </c>
      <c r="J5" t="s">
        <v>2122</v>
      </c>
      <c r="K5">
        <v>76570944494</v>
      </c>
      <c r="M5">
        <v>52</v>
      </c>
      <c r="N5">
        <v>0</v>
      </c>
      <c r="O5" t="s">
        <v>2123</v>
      </c>
      <c r="P5" s="1">
        <v>43985</v>
      </c>
      <c r="Q5">
        <v>1185</v>
      </c>
      <c r="R5" s="11">
        <v>5.0000000000000001E-3</v>
      </c>
      <c r="S5">
        <v>6</v>
      </c>
      <c r="T5">
        <v>1179</v>
      </c>
      <c r="U5" s="1">
        <v>43991</v>
      </c>
    </row>
    <row r="6" spans="1:22">
      <c r="A6" s="9">
        <v>43983.429166666669</v>
      </c>
      <c r="B6" t="s">
        <v>2130</v>
      </c>
      <c r="C6">
        <v>13017644</v>
      </c>
      <c r="D6">
        <v>3161592</v>
      </c>
      <c r="E6">
        <v>345</v>
      </c>
      <c r="F6" t="s">
        <v>2131</v>
      </c>
      <c r="G6" t="s">
        <v>1550</v>
      </c>
      <c r="H6" t="s">
        <v>1551</v>
      </c>
      <c r="I6" t="s">
        <v>1553</v>
      </c>
      <c r="J6" t="s">
        <v>2122</v>
      </c>
      <c r="K6">
        <v>76570944492</v>
      </c>
      <c r="M6">
        <v>52</v>
      </c>
      <c r="N6">
        <v>0</v>
      </c>
      <c r="O6" t="s">
        <v>2123</v>
      </c>
      <c r="P6" s="1">
        <v>43985</v>
      </c>
      <c r="Q6">
        <v>345</v>
      </c>
      <c r="R6" s="11">
        <v>5.0000000000000001E-3</v>
      </c>
      <c r="S6">
        <v>3</v>
      </c>
      <c r="T6">
        <v>342</v>
      </c>
      <c r="U6" s="1">
        <v>43986</v>
      </c>
    </row>
    <row r="7" spans="1:22">
      <c r="A7" s="9">
        <v>43983.429166666669</v>
      </c>
      <c r="B7" t="s">
        <v>2132</v>
      </c>
      <c r="C7">
        <v>13017643</v>
      </c>
      <c r="D7">
        <v>3161592</v>
      </c>
      <c r="E7">
        <v>1644</v>
      </c>
      <c r="F7" t="s">
        <v>2133</v>
      </c>
      <c r="G7" t="s">
        <v>1550</v>
      </c>
      <c r="H7" t="s">
        <v>1551</v>
      </c>
      <c r="I7" t="s">
        <v>1553</v>
      </c>
      <c r="J7" t="s">
        <v>2122</v>
      </c>
      <c r="K7">
        <v>76570944491</v>
      </c>
      <c r="M7">
        <v>52</v>
      </c>
      <c r="N7">
        <v>0</v>
      </c>
      <c r="O7" t="s">
        <v>2123</v>
      </c>
      <c r="P7" s="1">
        <v>43985</v>
      </c>
      <c r="Q7">
        <v>1644</v>
      </c>
      <c r="R7" s="11">
        <v>5.0000000000000001E-3</v>
      </c>
      <c r="S7">
        <v>9</v>
      </c>
      <c r="T7">
        <v>1635</v>
      </c>
      <c r="U7" s="1">
        <v>43987</v>
      </c>
    </row>
    <row r="8" spans="1:22">
      <c r="A8" s="9">
        <v>43983.429166666669</v>
      </c>
      <c r="B8" t="s">
        <v>2134</v>
      </c>
      <c r="C8">
        <v>13017638</v>
      </c>
      <c r="D8">
        <v>3161592</v>
      </c>
      <c r="E8">
        <v>515</v>
      </c>
      <c r="F8" t="s">
        <v>2135</v>
      </c>
      <c r="G8" t="s">
        <v>1550</v>
      </c>
      <c r="H8" t="s">
        <v>1551</v>
      </c>
      <c r="I8" t="s">
        <v>1553</v>
      </c>
      <c r="J8" t="s">
        <v>2122</v>
      </c>
      <c r="K8">
        <v>76570944486</v>
      </c>
      <c r="M8">
        <v>52</v>
      </c>
      <c r="N8">
        <v>0</v>
      </c>
      <c r="O8" t="s">
        <v>2123</v>
      </c>
      <c r="P8" s="1">
        <v>43985</v>
      </c>
      <c r="Q8">
        <v>515</v>
      </c>
      <c r="R8" s="11">
        <v>5.0000000000000001E-3</v>
      </c>
      <c r="S8">
        <v>3</v>
      </c>
      <c r="T8">
        <v>512</v>
      </c>
      <c r="U8" s="1">
        <v>43986</v>
      </c>
    </row>
    <row r="9" spans="1:22">
      <c r="A9" s="9">
        <v>43983.429166666669</v>
      </c>
      <c r="B9" t="s">
        <v>2136</v>
      </c>
      <c r="C9">
        <v>13017640</v>
      </c>
      <c r="D9">
        <v>3161592</v>
      </c>
      <c r="E9">
        <v>900</v>
      </c>
      <c r="F9" t="s">
        <v>2137</v>
      </c>
      <c r="G9" t="s">
        <v>1550</v>
      </c>
      <c r="H9" t="s">
        <v>1551</v>
      </c>
      <c r="I9" t="s">
        <v>1553</v>
      </c>
      <c r="J9" t="s">
        <v>2122</v>
      </c>
      <c r="K9">
        <v>76570944488</v>
      </c>
      <c r="M9">
        <v>52</v>
      </c>
      <c r="N9">
        <v>0</v>
      </c>
      <c r="O9" t="s">
        <v>2123</v>
      </c>
      <c r="P9" s="1">
        <v>43985</v>
      </c>
      <c r="Q9">
        <v>900</v>
      </c>
      <c r="R9" s="11">
        <v>5.0000000000000001E-3</v>
      </c>
      <c r="S9">
        <v>5</v>
      </c>
      <c r="T9">
        <v>895</v>
      </c>
      <c r="U9" s="1">
        <v>43986</v>
      </c>
    </row>
    <row r="10" spans="1:22">
      <c r="A10" s="9">
        <v>43983.429166666669</v>
      </c>
      <c r="B10" t="s">
        <v>2138</v>
      </c>
      <c r="C10">
        <v>13017636</v>
      </c>
      <c r="D10">
        <v>3161592</v>
      </c>
      <c r="E10">
        <v>699</v>
      </c>
      <c r="F10" t="s">
        <v>2139</v>
      </c>
      <c r="G10" t="s">
        <v>1550</v>
      </c>
      <c r="H10" t="s">
        <v>1551</v>
      </c>
      <c r="I10" t="s">
        <v>1553</v>
      </c>
      <c r="J10" t="s">
        <v>2122</v>
      </c>
      <c r="K10">
        <v>76570944485</v>
      </c>
      <c r="M10">
        <v>52</v>
      </c>
      <c r="N10">
        <v>0</v>
      </c>
      <c r="O10" t="s">
        <v>2123</v>
      </c>
      <c r="P10" s="1">
        <v>43985</v>
      </c>
      <c r="Q10">
        <v>699</v>
      </c>
      <c r="R10" s="11">
        <v>5.0000000000000001E-3</v>
      </c>
      <c r="S10">
        <v>4</v>
      </c>
      <c r="T10">
        <v>695</v>
      </c>
      <c r="U10" s="1">
        <v>43986</v>
      </c>
    </row>
    <row r="11" spans="1:22">
      <c r="A11" s="9">
        <v>43983.429166666669</v>
      </c>
      <c r="B11" t="s">
        <v>2140</v>
      </c>
      <c r="C11">
        <v>13017633</v>
      </c>
      <c r="D11">
        <v>3161592</v>
      </c>
      <c r="E11">
        <v>900</v>
      </c>
      <c r="F11" t="s">
        <v>2141</v>
      </c>
      <c r="G11" t="s">
        <v>1550</v>
      </c>
      <c r="H11" t="s">
        <v>1551</v>
      </c>
      <c r="I11" t="s">
        <v>1553</v>
      </c>
      <c r="J11" t="s">
        <v>2122</v>
      </c>
      <c r="K11">
        <v>76570944482</v>
      </c>
      <c r="M11">
        <v>52</v>
      </c>
      <c r="N11">
        <v>0</v>
      </c>
      <c r="O11" t="s">
        <v>2123</v>
      </c>
      <c r="P11" s="1">
        <v>43985</v>
      </c>
      <c r="Q11">
        <v>900</v>
      </c>
      <c r="R11" s="11">
        <v>5.0000000000000001E-3</v>
      </c>
      <c r="S11">
        <v>5</v>
      </c>
      <c r="T11">
        <v>895</v>
      </c>
      <c r="U11" s="1">
        <v>43986</v>
      </c>
    </row>
    <row r="12" spans="1:22">
      <c r="A12" s="9">
        <v>43983.429166666669</v>
      </c>
      <c r="B12" t="s">
        <v>2142</v>
      </c>
      <c r="C12">
        <v>13017634</v>
      </c>
      <c r="D12">
        <v>3161592</v>
      </c>
      <c r="E12">
        <v>998</v>
      </c>
      <c r="F12" t="s">
        <v>2143</v>
      </c>
      <c r="G12" t="s">
        <v>1550</v>
      </c>
      <c r="H12" t="s">
        <v>1551</v>
      </c>
      <c r="I12" t="s">
        <v>1553</v>
      </c>
      <c r="J12" t="s">
        <v>2122</v>
      </c>
      <c r="K12">
        <v>76570944483</v>
      </c>
      <c r="M12">
        <v>52</v>
      </c>
      <c r="N12">
        <v>0</v>
      </c>
      <c r="O12" t="s">
        <v>2123</v>
      </c>
      <c r="P12" s="1">
        <v>43985</v>
      </c>
      <c r="Q12">
        <v>998</v>
      </c>
      <c r="R12" s="11">
        <v>5.0000000000000001E-3</v>
      </c>
      <c r="S12">
        <v>5</v>
      </c>
      <c r="T12">
        <v>993</v>
      </c>
      <c r="U12" s="1">
        <v>43990</v>
      </c>
    </row>
    <row r="13" spans="1:22">
      <c r="A13" s="9">
        <v>43983.429166666669</v>
      </c>
      <c r="B13" t="s">
        <v>2144</v>
      </c>
      <c r="C13">
        <v>13017631</v>
      </c>
      <c r="D13">
        <v>3161592</v>
      </c>
      <c r="E13">
        <v>599</v>
      </c>
      <c r="F13" t="s">
        <v>2145</v>
      </c>
      <c r="G13" t="s">
        <v>1550</v>
      </c>
      <c r="H13" t="s">
        <v>1551</v>
      </c>
      <c r="I13" t="s">
        <v>1553</v>
      </c>
      <c r="J13" t="s">
        <v>2122</v>
      </c>
      <c r="K13">
        <v>76570944480</v>
      </c>
      <c r="M13">
        <v>52</v>
      </c>
      <c r="N13">
        <v>0</v>
      </c>
      <c r="O13" t="s">
        <v>2123</v>
      </c>
      <c r="P13" s="1">
        <v>43985</v>
      </c>
      <c r="Q13">
        <v>599</v>
      </c>
      <c r="R13" s="11">
        <v>5.0000000000000001E-3</v>
      </c>
      <c r="S13">
        <v>3</v>
      </c>
      <c r="T13">
        <v>596</v>
      </c>
      <c r="U13" s="1">
        <v>43986</v>
      </c>
    </row>
    <row r="14" spans="1:22">
      <c r="A14" s="9">
        <v>43983.429166666669</v>
      </c>
      <c r="B14" t="s">
        <v>2146</v>
      </c>
      <c r="C14">
        <v>13017627</v>
      </c>
      <c r="D14">
        <v>3161592</v>
      </c>
      <c r="E14">
        <v>710</v>
      </c>
      <c r="F14" t="s">
        <v>2147</v>
      </c>
      <c r="G14" t="s">
        <v>1550</v>
      </c>
      <c r="H14" t="s">
        <v>1551</v>
      </c>
      <c r="I14" t="s">
        <v>1553</v>
      </c>
      <c r="J14" t="s">
        <v>2122</v>
      </c>
      <c r="K14">
        <v>76570944476</v>
      </c>
      <c r="M14">
        <v>52</v>
      </c>
      <c r="N14">
        <v>0</v>
      </c>
      <c r="O14" t="s">
        <v>2123</v>
      </c>
      <c r="P14" s="1">
        <v>43985</v>
      </c>
      <c r="Q14">
        <v>710</v>
      </c>
      <c r="R14" s="11">
        <v>5.0000000000000001E-3</v>
      </c>
      <c r="S14">
        <v>4</v>
      </c>
      <c r="T14">
        <v>706</v>
      </c>
      <c r="U14" s="1">
        <v>43990</v>
      </c>
    </row>
    <row r="15" spans="1:22">
      <c r="A15" s="9">
        <v>43983.429166666669</v>
      </c>
      <c r="B15" t="s">
        <v>2148</v>
      </c>
      <c r="C15">
        <v>13017628</v>
      </c>
      <c r="D15">
        <v>3161592</v>
      </c>
      <c r="E15">
        <v>490</v>
      </c>
      <c r="F15" t="s">
        <v>2149</v>
      </c>
      <c r="G15" t="s">
        <v>1550</v>
      </c>
      <c r="H15" t="s">
        <v>1551</v>
      </c>
      <c r="I15" t="s">
        <v>1553</v>
      </c>
      <c r="J15" t="s">
        <v>2122</v>
      </c>
      <c r="K15">
        <v>76570944477</v>
      </c>
      <c r="M15">
        <v>52</v>
      </c>
      <c r="N15">
        <v>0</v>
      </c>
      <c r="O15" t="s">
        <v>2123</v>
      </c>
      <c r="P15" s="1">
        <v>43985</v>
      </c>
      <c r="Q15">
        <v>490</v>
      </c>
      <c r="R15" s="11">
        <v>5.0000000000000001E-3</v>
      </c>
      <c r="S15">
        <v>3</v>
      </c>
      <c r="T15">
        <v>487</v>
      </c>
      <c r="U15" s="1">
        <v>43990</v>
      </c>
    </row>
    <row r="16" spans="1:22">
      <c r="A16" s="9">
        <v>43983.429166666669</v>
      </c>
      <c r="B16" t="s">
        <v>2150</v>
      </c>
      <c r="C16">
        <v>13017624</v>
      </c>
      <c r="D16">
        <v>3161592</v>
      </c>
      <c r="E16">
        <v>743</v>
      </c>
      <c r="F16" t="s">
        <v>2151</v>
      </c>
      <c r="G16" t="s">
        <v>1550</v>
      </c>
      <c r="H16" t="s">
        <v>1551</v>
      </c>
      <c r="I16" t="s">
        <v>1553</v>
      </c>
      <c r="J16" t="s">
        <v>2122</v>
      </c>
      <c r="K16">
        <v>76570944473</v>
      </c>
      <c r="M16">
        <v>52</v>
      </c>
      <c r="N16">
        <v>0</v>
      </c>
      <c r="O16" t="s">
        <v>2123</v>
      </c>
      <c r="P16" s="1">
        <v>43985</v>
      </c>
      <c r="Q16">
        <v>743</v>
      </c>
      <c r="R16" s="11">
        <v>5.0000000000000001E-3</v>
      </c>
      <c r="S16">
        <v>4</v>
      </c>
      <c r="T16">
        <v>739</v>
      </c>
      <c r="U16" s="1">
        <v>43990</v>
      </c>
    </row>
    <row r="17" spans="1:21">
      <c r="A17" s="9">
        <v>43983.429166666669</v>
      </c>
      <c r="B17" t="s">
        <v>2152</v>
      </c>
      <c r="C17">
        <v>13017625</v>
      </c>
      <c r="D17">
        <v>3161592</v>
      </c>
      <c r="E17">
        <v>888</v>
      </c>
      <c r="F17" t="s">
        <v>2153</v>
      </c>
      <c r="G17" t="s">
        <v>1550</v>
      </c>
      <c r="H17" t="s">
        <v>1551</v>
      </c>
      <c r="I17" t="s">
        <v>1553</v>
      </c>
      <c r="J17" t="s">
        <v>2122</v>
      </c>
      <c r="K17">
        <v>76570944474</v>
      </c>
      <c r="M17">
        <v>52</v>
      </c>
      <c r="N17">
        <v>0</v>
      </c>
      <c r="O17" t="s">
        <v>2123</v>
      </c>
      <c r="P17" s="1">
        <v>43985</v>
      </c>
      <c r="Q17">
        <v>888</v>
      </c>
      <c r="R17" s="11">
        <v>5.0000000000000001E-3</v>
      </c>
      <c r="S17">
        <v>5</v>
      </c>
      <c r="T17">
        <v>883</v>
      </c>
      <c r="U17" s="1">
        <v>43990</v>
      </c>
    </row>
    <row r="18" spans="1:21">
      <c r="A18" s="9">
        <v>43983.429166666669</v>
      </c>
      <c r="B18" t="s">
        <v>2154</v>
      </c>
      <c r="C18">
        <v>13017619</v>
      </c>
      <c r="D18">
        <v>3161592</v>
      </c>
      <c r="E18">
        <v>1014</v>
      </c>
      <c r="F18" t="s">
        <v>2155</v>
      </c>
      <c r="G18" t="s">
        <v>1550</v>
      </c>
      <c r="H18" t="s">
        <v>1551</v>
      </c>
      <c r="I18" t="s">
        <v>1553</v>
      </c>
      <c r="J18" t="s">
        <v>2122</v>
      </c>
      <c r="K18">
        <v>76570944469</v>
      </c>
      <c r="M18">
        <v>52</v>
      </c>
      <c r="N18">
        <v>0</v>
      </c>
      <c r="O18" t="s">
        <v>2123</v>
      </c>
      <c r="P18" s="1">
        <v>43985</v>
      </c>
      <c r="Q18">
        <v>1014</v>
      </c>
      <c r="R18" s="11">
        <v>5.0000000000000001E-3</v>
      </c>
      <c r="S18">
        <v>6</v>
      </c>
      <c r="T18">
        <v>1008</v>
      </c>
      <c r="U18" s="1">
        <v>43990</v>
      </c>
    </row>
    <row r="19" spans="1:21">
      <c r="A19" s="9">
        <v>43983.429166666669</v>
      </c>
      <c r="B19" t="s">
        <v>2156</v>
      </c>
      <c r="C19">
        <v>13017622</v>
      </c>
      <c r="D19">
        <v>3161592</v>
      </c>
      <c r="E19">
        <v>663</v>
      </c>
      <c r="F19" t="s">
        <v>2157</v>
      </c>
      <c r="G19" t="s">
        <v>1550</v>
      </c>
      <c r="H19" t="s">
        <v>1551</v>
      </c>
      <c r="I19" t="s">
        <v>1553</v>
      </c>
      <c r="J19" t="s">
        <v>2122</v>
      </c>
      <c r="K19">
        <v>76570944471</v>
      </c>
      <c r="M19">
        <v>52</v>
      </c>
      <c r="N19">
        <v>0</v>
      </c>
      <c r="O19" t="s">
        <v>2123</v>
      </c>
      <c r="P19" s="1">
        <v>43985</v>
      </c>
      <c r="Q19">
        <v>663</v>
      </c>
      <c r="R19" s="11">
        <v>5.0000000000000001E-3</v>
      </c>
      <c r="S19">
        <v>4</v>
      </c>
      <c r="T19">
        <v>659</v>
      </c>
      <c r="U19" s="1">
        <v>43992</v>
      </c>
    </row>
    <row r="20" spans="1:21">
      <c r="A20" s="9">
        <v>43983.429166666669</v>
      </c>
      <c r="B20" t="s">
        <v>2158</v>
      </c>
      <c r="C20">
        <v>13017618</v>
      </c>
      <c r="D20">
        <v>3161592</v>
      </c>
      <c r="E20">
        <v>997</v>
      </c>
      <c r="F20" t="s">
        <v>2159</v>
      </c>
      <c r="G20" t="s">
        <v>1550</v>
      </c>
      <c r="H20" t="s">
        <v>1551</v>
      </c>
      <c r="I20" t="s">
        <v>1553</v>
      </c>
      <c r="J20" t="s">
        <v>2122</v>
      </c>
      <c r="K20">
        <v>76570944468</v>
      </c>
      <c r="M20">
        <v>52</v>
      </c>
      <c r="N20">
        <v>0</v>
      </c>
      <c r="O20" t="s">
        <v>2123</v>
      </c>
      <c r="P20" s="1">
        <v>43985</v>
      </c>
      <c r="Q20">
        <v>997</v>
      </c>
      <c r="R20" s="11">
        <v>5.0000000000000001E-3</v>
      </c>
      <c r="S20">
        <v>5</v>
      </c>
      <c r="T20">
        <v>992</v>
      </c>
      <c r="U20" s="1">
        <v>43994</v>
      </c>
    </row>
    <row r="21" spans="1:21">
      <c r="A21" s="9">
        <v>43983.429166666669</v>
      </c>
      <c r="B21" t="s">
        <v>2160</v>
      </c>
      <c r="C21">
        <v>13017616</v>
      </c>
      <c r="D21">
        <v>3161592</v>
      </c>
      <c r="E21">
        <v>728</v>
      </c>
      <c r="F21" t="s">
        <v>2161</v>
      </c>
      <c r="G21" t="s">
        <v>1550</v>
      </c>
      <c r="H21" t="s">
        <v>1551</v>
      </c>
      <c r="I21" t="s">
        <v>1553</v>
      </c>
      <c r="J21" t="s">
        <v>2122</v>
      </c>
      <c r="K21">
        <v>76570944466</v>
      </c>
      <c r="M21">
        <v>52</v>
      </c>
      <c r="N21">
        <v>0</v>
      </c>
      <c r="O21" t="s">
        <v>2123</v>
      </c>
      <c r="P21" s="1">
        <v>43985</v>
      </c>
      <c r="Q21">
        <v>728</v>
      </c>
      <c r="R21" s="11">
        <v>5.0000000000000001E-3</v>
      </c>
      <c r="S21">
        <v>4</v>
      </c>
      <c r="T21">
        <v>724</v>
      </c>
      <c r="U21" s="1">
        <v>43986</v>
      </c>
    </row>
    <row r="22" spans="1:21">
      <c r="A22" s="9">
        <v>43983.429166666669</v>
      </c>
      <c r="B22" t="s">
        <v>2162</v>
      </c>
      <c r="C22">
        <v>13017615</v>
      </c>
      <c r="D22">
        <v>3161592</v>
      </c>
      <c r="E22">
        <v>727</v>
      </c>
      <c r="F22" t="s">
        <v>2163</v>
      </c>
      <c r="G22" t="s">
        <v>1550</v>
      </c>
      <c r="H22" t="s">
        <v>1551</v>
      </c>
      <c r="I22" t="s">
        <v>1553</v>
      </c>
      <c r="J22" t="s">
        <v>2122</v>
      </c>
      <c r="K22">
        <v>76570944465</v>
      </c>
      <c r="M22">
        <v>52</v>
      </c>
      <c r="N22">
        <v>0</v>
      </c>
      <c r="O22" t="s">
        <v>2123</v>
      </c>
      <c r="P22" s="1">
        <v>43985</v>
      </c>
      <c r="Q22">
        <v>727</v>
      </c>
      <c r="R22" s="11">
        <v>5.0000000000000001E-3</v>
      </c>
      <c r="S22">
        <v>4</v>
      </c>
      <c r="T22">
        <v>723</v>
      </c>
      <c r="U22" s="1">
        <v>43990</v>
      </c>
    </row>
    <row r="23" spans="1:21">
      <c r="A23" s="9">
        <v>43983.429166666669</v>
      </c>
      <c r="B23" t="s">
        <v>2164</v>
      </c>
      <c r="C23">
        <v>13017610</v>
      </c>
      <c r="D23">
        <v>3161592</v>
      </c>
      <c r="E23">
        <v>888</v>
      </c>
      <c r="F23" t="s">
        <v>2165</v>
      </c>
      <c r="G23" t="s">
        <v>1550</v>
      </c>
      <c r="H23" t="s">
        <v>1551</v>
      </c>
      <c r="I23" t="s">
        <v>1553</v>
      </c>
      <c r="J23" t="s">
        <v>2122</v>
      </c>
      <c r="K23">
        <v>76570944461</v>
      </c>
      <c r="M23">
        <v>52</v>
      </c>
      <c r="N23">
        <v>0</v>
      </c>
      <c r="O23" t="s">
        <v>2123</v>
      </c>
      <c r="P23" s="1">
        <v>43985</v>
      </c>
      <c r="Q23">
        <v>888</v>
      </c>
      <c r="R23" s="11">
        <v>5.0000000000000001E-3</v>
      </c>
      <c r="S23">
        <v>5</v>
      </c>
      <c r="T23">
        <v>883</v>
      </c>
      <c r="U23" s="1">
        <v>43986</v>
      </c>
    </row>
    <row r="24" spans="1:21">
      <c r="A24" s="9">
        <v>43983.429166666669</v>
      </c>
      <c r="B24" t="s">
        <v>2166</v>
      </c>
      <c r="C24">
        <v>13017611</v>
      </c>
      <c r="D24">
        <v>3161592</v>
      </c>
      <c r="E24">
        <v>701</v>
      </c>
      <c r="F24" t="s">
        <v>2167</v>
      </c>
      <c r="G24" t="s">
        <v>1550</v>
      </c>
      <c r="H24" t="s">
        <v>1551</v>
      </c>
      <c r="I24" t="s">
        <v>1553</v>
      </c>
      <c r="J24" t="s">
        <v>2122</v>
      </c>
      <c r="K24">
        <v>76570944462</v>
      </c>
      <c r="M24">
        <v>52</v>
      </c>
      <c r="N24">
        <v>0</v>
      </c>
      <c r="O24" t="s">
        <v>2123</v>
      </c>
      <c r="P24" s="1">
        <v>43985</v>
      </c>
      <c r="Q24">
        <v>701</v>
      </c>
      <c r="R24" s="11">
        <v>5.0000000000000001E-3</v>
      </c>
      <c r="S24">
        <v>4</v>
      </c>
      <c r="T24">
        <v>697</v>
      </c>
      <c r="U24" s="1">
        <v>43986</v>
      </c>
    </row>
    <row r="25" spans="1:21">
      <c r="A25" s="9">
        <v>43983.429166666669</v>
      </c>
      <c r="B25" t="s">
        <v>2168</v>
      </c>
      <c r="C25">
        <v>13017608</v>
      </c>
      <c r="D25">
        <v>3161592</v>
      </c>
      <c r="E25">
        <v>773</v>
      </c>
      <c r="F25" t="s">
        <v>2169</v>
      </c>
      <c r="G25" t="s">
        <v>1550</v>
      </c>
      <c r="H25" t="s">
        <v>1551</v>
      </c>
      <c r="I25" t="s">
        <v>1553</v>
      </c>
      <c r="J25" t="s">
        <v>2122</v>
      </c>
      <c r="K25">
        <v>76570944459</v>
      </c>
      <c r="M25">
        <v>52</v>
      </c>
      <c r="N25">
        <v>0</v>
      </c>
      <c r="O25" t="s">
        <v>2123</v>
      </c>
      <c r="P25" s="1">
        <v>43985</v>
      </c>
      <c r="Q25">
        <v>773</v>
      </c>
      <c r="R25" s="11">
        <v>5.0000000000000001E-3</v>
      </c>
      <c r="S25">
        <v>4</v>
      </c>
      <c r="T25">
        <v>769</v>
      </c>
      <c r="U25" s="1">
        <v>43986</v>
      </c>
    </row>
    <row r="26" spans="1:21">
      <c r="A26" s="9">
        <v>43983.429166666669</v>
      </c>
      <c r="B26" t="s">
        <v>2170</v>
      </c>
      <c r="C26">
        <v>13017605</v>
      </c>
      <c r="D26">
        <v>3161592</v>
      </c>
      <c r="E26">
        <v>766</v>
      </c>
      <c r="F26" t="s">
        <v>2171</v>
      </c>
      <c r="G26" t="s">
        <v>1550</v>
      </c>
      <c r="H26" t="s">
        <v>1551</v>
      </c>
      <c r="I26" t="s">
        <v>1553</v>
      </c>
      <c r="J26" t="s">
        <v>2122</v>
      </c>
      <c r="K26">
        <v>76570944456</v>
      </c>
      <c r="M26">
        <v>52</v>
      </c>
      <c r="N26">
        <v>0</v>
      </c>
      <c r="O26" t="s">
        <v>2123</v>
      </c>
      <c r="P26" s="1">
        <v>43986</v>
      </c>
      <c r="Q26">
        <v>766</v>
      </c>
      <c r="R26" s="11">
        <v>5.0000000000000001E-3</v>
      </c>
      <c r="S26">
        <v>4</v>
      </c>
      <c r="T26">
        <v>762</v>
      </c>
      <c r="U26" s="1">
        <v>43986</v>
      </c>
    </row>
    <row r="27" spans="1:21">
      <c r="A27" s="9">
        <v>43983.429166666669</v>
      </c>
      <c r="B27" t="s">
        <v>2172</v>
      </c>
      <c r="C27">
        <v>13017604</v>
      </c>
      <c r="D27">
        <v>3161592</v>
      </c>
      <c r="E27">
        <v>988</v>
      </c>
      <c r="F27" t="s">
        <v>2173</v>
      </c>
      <c r="G27" t="s">
        <v>1550</v>
      </c>
      <c r="H27" t="s">
        <v>1551</v>
      </c>
      <c r="I27" t="s">
        <v>1553</v>
      </c>
      <c r="J27" t="s">
        <v>2122</v>
      </c>
      <c r="K27">
        <v>76570944455</v>
      </c>
      <c r="M27">
        <v>52</v>
      </c>
      <c r="N27">
        <v>0</v>
      </c>
      <c r="O27" t="s">
        <v>2123</v>
      </c>
      <c r="P27" s="1">
        <v>43985</v>
      </c>
      <c r="Q27">
        <v>988</v>
      </c>
      <c r="R27" s="11">
        <v>5.0000000000000001E-3</v>
      </c>
      <c r="S27">
        <v>5</v>
      </c>
      <c r="T27">
        <v>983</v>
      </c>
      <c r="U27" s="1">
        <v>43986</v>
      </c>
    </row>
    <row r="28" spans="1:21">
      <c r="A28" s="9">
        <v>43983.429166666669</v>
      </c>
      <c r="B28" t="s">
        <v>2174</v>
      </c>
      <c r="C28">
        <v>13017603</v>
      </c>
      <c r="D28">
        <v>3161592</v>
      </c>
      <c r="E28">
        <v>740</v>
      </c>
      <c r="F28" t="s">
        <v>2175</v>
      </c>
      <c r="G28" t="s">
        <v>1550</v>
      </c>
      <c r="H28" t="s">
        <v>1551</v>
      </c>
      <c r="I28" t="s">
        <v>1553</v>
      </c>
      <c r="J28" t="s">
        <v>2122</v>
      </c>
      <c r="K28">
        <v>76570944454</v>
      </c>
      <c r="M28">
        <v>52</v>
      </c>
      <c r="N28">
        <v>0</v>
      </c>
      <c r="O28" t="s">
        <v>2123</v>
      </c>
      <c r="P28" s="1">
        <v>43985</v>
      </c>
      <c r="Q28">
        <v>740</v>
      </c>
      <c r="R28" s="11">
        <v>5.0000000000000001E-3</v>
      </c>
      <c r="S28">
        <v>4</v>
      </c>
      <c r="T28">
        <v>736</v>
      </c>
      <c r="U28" s="1">
        <v>43991</v>
      </c>
    </row>
    <row r="29" spans="1:21">
      <c r="A29" s="9">
        <v>43983.429166666669</v>
      </c>
      <c r="B29" t="s">
        <v>2176</v>
      </c>
      <c r="C29">
        <v>13017601</v>
      </c>
      <c r="D29">
        <v>3161592</v>
      </c>
      <c r="E29">
        <v>1277</v>
      </c>
      <c r="F29" t="s">
        <v>2177</v>
      </c>
      <c r="G29" t="s">
        <v>1550</v>
      </c>
      <c r="H29" t="s">
        <v>1551</v>
      </c>
      <c r="I29" t="s">
        <v>1553</v>
      </c>
      <c r="J29" t="s">
        <v>2122</v>
      </c>
      <c r="K29">
        <v>76570944452</v>
      </c>
      <c r="M29">
        <v>52</v>
      </c>
      <c r="N29">
        <v>0</v>
      </c>
      <c r="O29" t="s">
        <v>2123</v>
      </c>
      <c r="P29" s="1">
        <v>43985</v>
      </c>
      <c r="Q29">
        <v>1277</v>
      </c>
      <c r="R29" s="11">
        <v>5.0000000000000001E-3</v>
      </c>
      <c r="S29">
        <v>7</v>
      </c>
      <c r="T29">
        <v>1270</v>
      </c>
      <c r="U29" s="1">
        <v>43990</v>
      </c>
    </row>
    <row r="30" spans="1:21">
      <c r="A30" s="9">
        <v>43983.429166666669</v>
      </c>
      <c r="B30" t="s">
        <v>2178</v>
      </c>
      <c r="C30">
        <v>13017600</v>
      </c>
      <c r="D30">
        <v>3161592</v>
      </c>
      <c r="E30">
        <v>569</v>
      </c>
      <c r="F30" t="s">
        <v>2179</v>
      </c>
      <c r="G30" t="s">
        <v>1550</v>
      </c>
      <c r="H30" t="s">
        <v>1551</v>
      </c>
      <c r="I30" t="s">
        <v>1553</v>
      </c>
      <c r="J30" t="s">
        <v>2122</v>
      </c>
      <c r="K30">
        <v>76570944451</v>
      </c>
      <c r="M30">
        <v>52</v>
      </c>
      <c r="N30">
        <v>0</v>
      </c>
      <c r="O30" t="s">
        <v>2123</v>
      </c>
      <c r="P30" s="1">
        <v>43985</v>
      </c>
      <c r="Q30">
        <v>569</v>
      </c>
      <c r="R30" s="11">
        <v>5.0000000000000001E-3</v>
      </c>
      <c r="S30">
        <v>3</v>
      </c>
      <c r="T30">
        <v>566</v>
      </c>
      <c r="U30" s="1">
        <v>43990</v>
      </c>
    </row>
    <row r="31" spans="1:21">
      <c r="A31" s="9">
        <v>43983.429166666669</v>
      </c>
      <c r="B31" t="s">
        <v>2180</v>
      </c>
      <c r="C31">
        <v>13017596</v>
      </c>
      <c r="D31">
        <v>3161592</v>
      </c>
      <c r="E31">
        <v>1069</v>
      </c>
      <c r="F31" t="s">
        <v>2181</v>
      </c>
      <c r="G31" t="s">
        <v>1550</v>
      </c>
      <c r="H31" t="s">
        <v>1551</v>
      </c>
      <c r="I31" t="s">
        <v>1553</v>
      </c>
      <c r="J31" t="s">
        <v>2122</v>
      </c>
      <c r="K31">
        <v>76570944447</v>
      </c>
      <c r="M31">
        <v>52</v>
      </c>
      <c r="N31">
        <v>0</v>
      </c>
      <c r="O31" t="s">
        <v>2123</v>
      </c>
      <c r="P31" s="1">
        <v>43985</v>
      </c>
      <c r="Q31">
        <v>1069</v>
      </c>
      <c r="R31" s="11">
        <v>5.0000000000000001E-3</v>
      </c>
      <c r="S31">
        <v>6</v>
      </c>
      <c r="T31">
        <v>1063</v>
      </c>
      <c r="U31" s="1">
        <v>43990</v>
      </c>
    </row>
    <row r="32" spans="1:21">
      <c r="A32" s="9">
        <v>43983.429166666669</v>
      </c>
      <c r="B32" t="s">
        <v>2182</v>
      </c>
      <c r="C32">
        <v>13017597</v>
      </c>
      <c r="D32">
        <v>3161592</v>
      </c>
      <c r="E32">
        <v>1054</v>
      </c>
      <c r="F32" t="s">
        <v>2183</v>
      </c>
      <c r="G32" t="s">
        <v>1550</v>
      </c>
      <c r="H32" t="s">
        <v>1551</v>
      </c>
      <c r="I32" t="s">
        <v>1553</v>
      </c>
      <c r="J32" t="s">
        <v>2122</v>
      </c>
      <c r="K32">
        <v>76570944448</v>
      </c>
      <c r="M32">
        <v>52</v>
      </c>
      <c r="N32">
        <v>0</v>
      </c>
      <c r="O32" t="s">
        <v>2123</v>
      </c>
      <c r="P32" s="1">
        <v>43985</v>
      </c>
      <c r="Q32">
        <v>1054</v>
      </c>
      <c r="R32" s="11">
        <v>5.0000000000000001E-3</v>
      </c>
      <c r="S32">
        <v>6</v>
      </c>
      <c r="T32">
        <v>1048</v>
      </c>
      <c r="U32" s="1">
        <v>43990</v>
      </c>
    </row>
    <row r="33" spans="1:21">
      <c r="A33" s="9">
        <v>43983.429166666669</v>
      </c>
      <c r="B33" t="s">
        <v>2184</v>
      </c>
      <c r="C33">
        <v>13017594</v>
      </c>
      <c r="D33">
        <v>3161592</v>
      </c>
      <c r="E33">
        <v>359</v>
      </c>
      <c r="F33" t="s">
        <v>2185</v>
      </c>
      <c r="G33" t="s">
        <v>1550</v>
      </c>
      <c r="H33" t="s">
        <v>1551</v>
      </c>
      <c r="I33" t="s">
        <v>1553</v>
      </c>
      <c r="J33" t="s">
        <v>2122</v>
      </c>
      <c r="K33">
        <v>76570944445</v>
      </c>
      <c r="M33">
        <v>52</v>
      </c>
      <c r="N33">
        <v>0</v>
      </c>
      <c r="O33" t="s">
        <v>2123</v>
      </c>
      <c r="P33" s="1">
        <v>43985</v>
      </c>
      <c r="Q33">
        <v>359</v>
      </c>
      <c r="R33" s="11">
        <v>5.0000000000000001E-3</v>
      </c>
      <c r="S33">
        <v>3</v>
      </c>
      <c r="T33">
        <v>356</v>
      </c>
      <c r="U33" s="1">
        <v>43987</v>
      </c>
    </row>
    <row r="34" spans="1:21">
      <c r="A34" s="9">
        <v>43983.429166666669</v>
      </c>
      <c r="B34" t="s">
        <v>2186</v>
      </c>
      <c r="C34">
        <v>13017591</v>
      </c>
      <c r="D34">
        <v>3161592</v>
      </c>
      <c r="E34">
        <v>992</v>
      </c>
      <c r="F34" t="s">
        <v>2187</v>
      </c>
      <c r="G34" t="s">
        <v>1550</v>
      </c>
      <c r="H34" t="s">
        <v>1551</v>
      </c>
      <c r="I34" t="s">
        <v>1553</v>
      </c>
      <c r="J34" t="s">
        <v>2122</v>
      </c>
      <c r="K34">
        <v>76570944443</v>
      </c>
      <c r="M34">
        <v>52</v>
      </c>
      <c r="N34">
        <v>0</v>
      </c>
      <c r="O34" t="s">
        <v>2123</v>
      </c>
      <c r="P34" s="1">
        <v>43985</v>
      </c>
      <c r="Q34">
        <v>992</v>
      </c>
      <c r="R34" s="11">
        <v>5.0000000000000001E-3</v>
      </c>
      <c r="S34">
        <v>5</v>
      </c>
      <c r="T34">
        <v>987</v>
      </c>
      <c r="U34" s="1">
        <v>43987</v>
      </c>
    </row>
    <row r="35" spans="1:21">
      <c r="A35" s="9">
        <v>43983.429166666669</v>
      </c>
      <c r="B35" t="s">
        <v>2188</v>
      </c>
      <c r="C35">
        <v>13017589</v>
      </c>
      <c r="D35">
        <v>3161592</v>
      </c>
      <c r="E35">
        <v>490</v>
      </c>
      <c r="F35" t="s">
        <v>2189</v>
      </c>
      <c r="G35" t="s">
        <v>1550</v>
      </c>
      <c r="H35" t="s">
        <v>1551</v>
      </c>
      <c r="I35" t="s">
        <v>1553</v>
      </c>
      <c r="J35" t="s">
        <v>2190</v>
      </c>
      <c r="K35">
        <v>76570944442</v>
      </c>
      <c r="M35">
        <v>52</v>
      </c>
      <c r="N35">
        <v>0</v>
      </c>
      <c r="O35" t="s">
        <v>2123</v>
      </c>
      <c r="P35" s="1">
        <v>43985</v>
      </c>
      <c r="Q35">
        <v>490</v>
      </c>
      <c r="R35" s="11">
        <v>5.0000000000000001E-3</v>
      </c>
      <c r="S35">
        <v>3</v>
      </c>
      <c r="T35">
        <v>487</v>
      </c>
    </row>
    <row r="36" spans="1:21">
      <c r="A36" s="9">
        <v>43983.429166666669</v>
      </c>
      <c r="B36" t="s">
        <v>2191</v>
      </c>
      <c r="C36">
        <v>13017586</v>
      </c>
      <c r="D36">
        <v>3161592</v>
      </c>
      <c r="E36">
        <v>766</v>
      </c>
      <c r="F36" t="s">
        <v>2192</v>
      </c>
      <c r="G36" t="s">
        <v>1550</v>
      </c>
      <c r="H36" t="s">
        <v>1551</v>
      </c>
      <c r="I36" t="s">
        <v>1553</v>
      </c>
      <c r="J36" t="s">
        <v>2122</v>
      </c>
      <c r="K36">
        <v>76570944439</v>
      </c>
      <c r="M36">
        <v>52</v>
      </c>
      <c r="N36">
        <v>0</v>
      </c>
      <c r="O36" t="s">
        <v>2123</v>
      </c>
      <c r="P36" s="1">
        <v>43985</v>
      </c>
      <c r="Q36">
        <v>766</v>
      </c>
      <c r="R36" s="11">
        <v>5.0000000000000001E-3</v>
      </c>
      <c r="S36">
        <v>4</v>
      </c>
      <c r="T36">
        <v>762</v>
      </c>
      <c r="U36" s="1">
        <v>43987</v>
      </c>
    </row>
    <row r="37" spans="1:21">
      <c r="A37" s="9">
        <v>43983.429166666669</v>
      </c>
      <c r="B37" t="s">
        <v>2193</v>
      </c>
      <c r="C37">
        <v>13017585</v>
      </c>
      <c r="D37">
        <v>3161592</v>
      </c>
      <c r="E37">
        <v>787</v>
      </c>
      <c r="F37" t="s">
        <v>2194</v>
      </c>
      <c r="G37" t="s">
        <v>1550</v>
      </c>
      <c r="H37" t="s">
        <v>1551</v>
      </c>
      <c r="I37" t="s">
        <v>1553</v>
      </c>
      <c r="J37" t="s">
        <v>2122</v>
      </c>
      <c r="K37">
        <v>76570944438</v>
      </c>
      <c r="M37">
        <v>52</v>
      </c>
      <c r="N37">
        <v>0</v>
      </c>
      <c r="O37" t="s">
        <v>2123</v>
      </c>
      <c r="P37" s="1">
        <v>43985</v>
      </c>
      <c r="Q37">
        <v>787</v>
      </c>
      <c r="R37" s="11">
        <v>5.0000000000000001E-3</v>
      </c>
      <c r="S37">
        <v>4</v>
      </c>
      <c r="T37">
        <v>783</v>
      </c>
      <c r="U37" s="1">
        <v>43990</v>
      </c>
    </row>
    <row r="38" spans="1:21">
      <c r="A38" s="9">
        <v>43983.429166666669</v>
      </c>
      <c r="B38" t="s">
        <v>2195</v>
      </c>
      <c r="C38">
        <v>13017583</v>
      </c>
      <c r="D38">
        <v>3161592</v>
      </c>
      <c r="E38">
        <v>888</v>
      </c>
      <c r="F38" t="s">
        <v>2196</v>
      </c>
      <c r="G38" t="s">
        <v>1550</v>
      </c>
      <c r="H38" t="s">
        <v>1551</v>
      </c>
      <c r="I38" t="s">
        <v>1553</v>
      </c>
      <c r="J38" t="s">
        <v>2122</v>
      </c>
      <c r="K38">
        <v>76570944436</v>
      </c>
      <c r="M38">
        <v>52</v>
      </c>
      <c r="N38">
        <v>0</v>
      </c>
      <c r="O38" t="s">
        <v>2123</v>
      </c>
      <c r="P38" s="1">
        <v>43985</v>
      </c>
      <c r="Q38">
        <v>888</v>
      </c>
      <c r="R38" s="11">
        <v>5.0000000000000001E-3</v>
      </c>
      <c r="S38">
        <v>5</v>
      </c>
      <c r="T38">
        <v>883</v>
      </c>
      <c r="U38" s="1">
        <v>43986</v>
      </c>
    </row>
    <row r="39" spans="1:21">
      <c r="A39" s="9">
        <v>43983.429166666669</v>
      </c>
      <c r="B39" t="s">
        <v>2197</v>
      </c>
      <c r="C39">
        <v>13017580</v>
      </c>
      <c r="D39">
        <v>3161592</v>
      </c>
      <c r="E39">
        <v>699</v>
      </c>
      <c r="F39" t="s">
        <v>2198</v>
      </c>
      <c r="G39" t="s">
        <v>1550</v>
      </c>
      <c r="H39" t="s">
        <v>1551</v>
      </c>
      <c r="I39" t="s">
        <v>1553</v>
      </c>
      <c r="J39" t="s">
        <v>2122</v>
      </c>
      <c r="K39">
        <v>76570944434</v>
      </c>
      <c r="M39">
        <v>52</v>
      </c>
      <c r="N39">
        <v>0</v>
      </c>
      <c r="O39" t="s">
        <v>2123</v>
      </c>
      <c r="P39" s="1">
        <v>43985</v>
      </c>
      <c r="Q39">
        <v>699</v>
      </c>
      <c r="R39" s="11">
        <v>5.0000000000000001E-3</v>
      </c>
      <c r="S39">
        <v>4</v>
      </c>
      <c r="T39">
        <v>695</v>
      </c>
      <c r="U39" s="1">
        <v>43992</v>
      </c>
    </row>
    <row r="40" spans="1:21">
      <c r="A40" s="9">
        <v>43983.429166666669</v>
      </c>
      <c r="B40" t="s">
        <v>2199</v>
      </c>
      <c r="C40">
        <v>13017579</v>
      </c>
      <c r="D40">
        <v>3161592</v>
      </c>
      <c r="E40">
        <v>705</v>
      </c>
      <c r="F40" t="s">
        <v>2200</v>
      </c>
      <c r="G40" t="s">
        <v>1550</v>
      </c>
      <c r="H40" t="s">
        <v>1551</v>
      </c>
      <c r="I40" t="s">
        <v>1553</v>
      </c>
      <c r="J40" t="s">
        <v>2122</v>
      </c>
      <c r="K40">
        <v>76570944433</v>
      </c>
      <c r="M40">
        <v>52</v>
      </c>
      <c r="N40">
        <v>0</v>
      </c>
      <c r="O40" t="s">
        <v>2123</v>
      </c>
      <c r="P40" s="1">
        <v>43985</v>
      </c>
      <c r="Q40">
        <v>705</v>
      </c>
      <c r="R40" s="11">
        <v>5.0000000000000001E-3</v>
      </c>
      <c r="S40">
        <v>4</v>
      </c>
      <c r="T40">
        <v>701</v>
      </c>
      <c r="U40" s="1">
        <v>43990</v>
      </c>
    </row>
    <row r="41" spans="1:21">
      <c r="A41" s="9">
        <v>43983.429166666669</v>
      </c>
      <c r="B41" t="s">
        <v>2201</v>
      </c>
      <c r="C41">
        <v>13017573</v>
      </c>
      <c r="D41">
        <v>3161592</v>
      </c>
      <c r="E41">
        <v>979</v>
      </c>
      <c r="F41" t="s">
        <v>2202</v>
      </c>
      <c r="G41" t="s">
        <v>1550</v>
      </c>
      <c r="H41" t="s">
        <v>1551</v>
      </c>
      <c r="I41" t="s">
        <v>1553</v>
      </c>
      <c r="J41" t="s">
        <v>2122</v>
      </c>
      <c r="K41">
        <v>76570944428</v>
      </c>
      <c r="M41">
        <v>52</v>
      </c>
      <c r="N41">
        <v>0</v>
      </c>
      <c r="O41" t="s">
        <v>2123</v>
      </c>
      <c r="P41" s="1">
        <v>43985</v>
      </c>
      <c r="Q41">
        <v>979</v>
      </c>
      <c r="R41" s="11">
        <v>5.0000000000000001E-3</v>
      </c>
      <c r="S41">
        <v>5</v>
      </c>
      <c r="T41">
        <v>974</v>
      </c>
      <c r="U41" s="1">
        <v>43990</v>
      </c>
    </row>
    <row r="42" spans="1:21">
      <c r="A42" s="9">
        <v>43983.429166666669</v>
      </c>
      <c r="B42" t="s">
        <v>2203</v>
      </c>
      <c r="C42">
        <v>13017576</v>
      </c>
      <c r="D42">
        <v>3161592</v>
      </c>
      <c r="E42">
        <v>1014</v>
      </c>
      <c r="F42" t="s">
        <v>2204</v>
      </c>
      <c r="G42" t="s">
        <v>1550</v>
      </c>
      <c r="H42" t="s">
        <v>1551</v>
      </c>
      <c r="I42" t="s">
        <v>1553</v>
      </c>
      <c r="J42" t="s">
        <v>2122</v>
      </c>
      <c r="K42">
        <v>76570944430</v>
      </c>
      <c r="M42">
        <v>52</v>
      </c>
      <c r="N42">
        <v>0</v>
      </c>
      <c r="O42" t="s">
        <v>2123</v>
      </c>
      <c r="P42" s="1">
        <v>43985</v>
      </c>
      <c r="Q42">
        <v>1014</v>
      </c>
      <c r="R42" s="11">
        <v>5.0000000000000001E-3</v>
      </c>
      <c r="S42">
        <v>6</v>
      </c>
      <c r="T42">
        <v>1008</v>
      </c>
      <c r="U42" s="1">
        <v>43990</v>
      </c>
    </row>
    <row r="43" spans="1:21">
      <c r="A43" s="9">
        <v>43983.429166666669</v>
      </c>
      <c r="B43" t="s">
        <v>2205</v>
      </c>
      <c r="C43">
        <v>13017572</v>
      </c>
      <c r="D43">
        <v>3161592</v>
      </c>
      <c r="E43">
        <v>1154</v>
      </c>
      <c r="F43" t="s">
        <v>2206</v>
      </c>
      <c r="G43" t="s">
        <v>1550</v>
      </c>
      <c r="H43" t="s">
        <v>1551</v>
      </c>
      <c r="I43" t="s">
        <v>1553</v>
      </c>
      <c r="J43" t="s">
        <v>2122</v>
      </c>
      <c r="K43">
        <v>76570944427</v>
      </c>
      <c r="M43">
        <v>52</v>
      </c>
      <c r="N43">
        <v>0</v>
      </c>
      <c r="O43" t="s">
        <v>2123</v>
      </c>
      <c r="P43" s="1">
        <v>43985</v>
      </c>
      <c r="Q43">
        <v>1154</v>
      </c>
      <c r="R43" s="11">
        <v>5.0000000000000001E-3</v>
      </c>
      <c r="S43">
        <v>6</v>
      </c>
      <c r="T43">
        <v>1148</v>
      </c>
      <c r="U43" s="1">
        <v>43986</v>
      </c>
    </row>
    <row r="44" spans="1:21">
      <c r="A44" s="9">
        <v>43983.429166666669</v>
      </c>
      <c r="B44" t="s">
        <v>2207</v>
      </c>
      <c r="C44">
        <v>13017568</v>
      </c>
      <c r="D44">
        <v>3161592</v>
      </c>
      <c r="E44">
        <v>405</v>
      </c>
      <c r="F44" t="s">
        <v>2208</v>
      </c>
      <c r="G44" t="s">
        <v>1550</v>
      </c>
      <c r="H44" t="s">
        <v>1551</v>
      </c>
      <c r="I44" t="s">
        <v>1553</v>
      </c>
      <c r="J44" t="s">
        <v>2122</v>
      </c>
      <c r="K44">
        <v>76570944424</v>
      </c>
      <c r="M44">
        <v>52</v>
      </c>
      <c r="N44">
        <v>0</v>
      </c>
      <c r="O44" t="s">
        <v>2123</v>
      </c>
      <c r="P44" s="1">
        <v>43986</v>
      </c>
      <c r="Q44">
        <v>405</v>
      </c>
      <c r="R44" s="11">
        <v>5.0000000000000001E-3</v>
      </c>
      <c r="S44">
        <v>3</v>
      </c>
      <c r="T44">
        <v>402</v>
      </c>
      <c r="U44" s="1">
        <v>43987</v>
      </c>
    </row>
    <row r="45" spans="1:21">
      <c r="A45" s="9">
        <v>43983.429166666669</v>
      </c>
      <c r="B45" t="s">
        <v>2209</v>
      </c>
      <c r="C45">
        <v>13017570</v>
      </c>
      <c r="D45">
        <v>3161592</v>
      </c>
      <c r="E45">
        <v>888</v>
      </c>
      <c r="F45" t="s">
        <v>2210</v>
      </c>
      <c r="G45" t="s">
        <v>1550</v>
      </c>
      <c r="H45" t="s">
        <v>1551</v>
      </c>
      <c r="I45" t="s">
        <v>1553</v>
      </c>
      <c r="J45" t="s">
        <v>2122</v>
      </c>
      <c r="K45">
        <v>76570944425</v>
      </c>
      <c r="M45">
        <v>52</v>
      </c>
      <c r="N45">
        <v>0</v>
      </c>
      <c r="O45" t="s">
        <v>2123</v>
      </c>
      <c r="P45" s="1">
        <v>43985</v>
      </c>
      <c r="Q45">
        <v>888</v>
      </c>
      <c r="R45" s="11">
        <v>5.0000000000000001E-3</v>
      </c>
      <c r="S45">
        <v>5</v>
      </c>
      <c r="T45">
        <v>883</v>
      </c>
      <c r="U45" s="1">
        <v>43986</v>
      </c>
    </row>
    <row r="46" spans="1:21">
      <c r="A46" s="9">
        <v>43983.429166666669</v>
      </c>
      <c r="B46" t="s">
        <v>2211</v>
      </c>
      <c r="C46">
        <v>13017567</v>
      </c>
      <c r="D46">
        <v>3161592</v>
      </c>
      <c r="E46">
        <v>1164</v>
      </c>
      <c r="F46" t="s">
        <v>2212</v>
      </c>
      <c r="G46" t="s">
        <v>1550</v>
      </c>
      <c r="H46" t="s">
        <v>1551</v>
      </c>
      <c r="I46" t="s">
        <v>1553</v>
      </c>
      <c r="J46" t="s">
        <v>2122</v>
      </c>
      <c r="K46">
        <v>76570944423</v>
      </c>
      <c r="M46">
        <v>52</v>
      </c>
      <c r="N46">
        <v>0</v>
      </c>
      <c r="O46" t="s">
        <v>2123</v>
      </c>
      <c r="P46" s="1">
        <v>43985</v>
      </c>
      <c r="Q46">
        <v>1164</v>
      </c>
      <c r="R46" s="11">
        <v>5.0000000000000001E-3</v>
      </c>
      <c r="S46">
        <v>6</v>
      </c>
      <c r="T46">
        <v>1158</v>
      </c>
      <c r="U46" s="1">
        <v>43986</v>
      </c>
    </row>
    <row r="47" spans="1:21">
      <c r="A47" s="9">
        <v>43983.429166666669</v>
      </c>
      <c r="B47" t="s">
        <v>2213</v>
      </c>
      <c r="C47">
        <v>13017565</v>
      </c>
      <c r="D47">
        <v>3161592</v>
      </c>
      <c r="E47">
        <v>613</v>
      </c>
      <c r="F47" t="s">
        <v>2214</v>
      </c>
      <c r="G47" t="s">
        <v>1550</v>
      </c>
      <c r="H47" t="s">
        <v>1551</v>
      </c>
      <c r="I47" t="s">
        <v>1553</v>
      </c>
      <c r="J47" t="s">
        <v>2122</v>
      </c>
      <c r="K47">
        <v>76570944421</v>
      </c>
      <c r="M47">
        <v>52</v>
      </c>
      <c r="N47">
        <v>0</v>
      </c>
      <c r="O47" t="s">
        <v>2123</v>
      </c>
      <c r="P47" s="1">
        <v>43985</v>
      </c>
      <c r="Q47">
        <v>613</v>
      </c>
      <c r="R47" s="11">
        <v>5.0000000000000001E-3</v>
      </c>
      <c r="S47">
        <v>4</v>
      </c>
      <c r="T47">
        <v>609</v>
      </c>
      <c r="U47" s="1">
        <v>43987</v>
      </c>
    </row>
    <row r="48" spans="1:21">
      <c r="A48" s="9">
        <v>43983.429166666669</v>
      </c>
      <c r="B48" t="s">
        <v>2215</v>
      </c>
      <c r="C48">
        <v>13017562</v>
      </c>
      <c r="D48">
        <v>3161592</v>
      </c>
      <c r="E48">
        <v>1286</v>
      </c>
      <c r="F48" t="s">
        <v>2216</v>
      </c>
      <c r="G48" t="s">
        <v>1550</v>
      </c>
      <c r="H48" t="s">
        <v>1551</v>
      </c>
      <c r="I48" t="s">
        <v>1553</v>
      </c>
      <c r="J48" t="s">
        <v>2122</v>
      </c>
      <c r="K48">
        <v>76570944418</v>
      </c>
      <c r="M48">
        <v>52</v>
      </c>
      <c r="N48">
        <v>0</v>
      </c>
      <c r="O48" t="s">
        <v>2123</v>
      </c>
      <c r="P48" s="1">
        <v>43985</v>
      </c>
      <c r="Q48">
        <v>1286</v>
      </c>
      <c r="R48" s="11">
        <v>5.0000000000000001E-3</v>
      </c>
      <c r="S48">
        <v>7</v>
      </c>
      <c r="T48">
        <v>1279</v>
      </c>
      <c r="U48" s="1">
        <v>43987</v>
      </c>
    </row>
    <row r="49" spans="1:21">
      <c r="A49" s="9">
        <v>43983.429166666669</v>
      </c>
      <c r="B49" t="s">
        <v>2217</v>
      </c>
      <c r="C49">
        <v>13017563</v>
      </c>
      <c r="D49">
        <v>3161592</v>
      </c>
      <c r="E49">
        <v>755</v>
      </c>
      <c r="F49" t="s">
        <v>2218</v>
      </c>
      <c r="G49" t="s">
        <v>1550</v>
      </c>
      <c r="H49" t="s">
        <v>1551</v>
      </c>
      <c r="I49" t="s">
        <v>1553</v>
      </c>
      <c r="J49" t="s">
        <v>2122</v>
      </c>
      <c r="K49">
        <v>76570944419</v>
      </c>
      <c r="M49">
        <v>52</v>
      </c>
      <c r="N49">
        <v>0</v>
      </c>
      <c r="O49" t="s">
        <v>2123</v>
      </c>
      <c r="P49" s="1">
        <v>43985</v>
      </c>
      <c r="Q49">
        <v>755</v>
      </c>
      <c r="R49" s="11">
        <v>5.0000000000000001E-3</v>
      </c>
      <c r="S49">
        <v>4</v>
      </c>
      <c r="T49">
        <v>751</v>
      </c>
      <c r="U49" s="1">
        <v>43986</v>
      </c>
    </row>
    <row r="50" spans="1:21">
      <c r="A50" s="9">
        <v>43983.429166666669</v>
      </c>
      <c r="B50" t="s">
        <v>2219</v>
      </c>
      <c r="C50">
        <v>13017561</v>
      </c>
      <c r="D50">
        <v>3161592</v>
      </c>
      <c r="E50">
        <v>1441</v>
      </c>
      <c r="F50" t="s">
        <v>2220</v>
      </c>
      <c r="G50" t="s">
        <v>1550</v>
      </c>
      <c r="H50" t="s">
        <v>1551</v>
      </c>
      <c r="I50" t="s">
        <v>1553</v>
      </c>
      <c r="J50" t="s">
        <v>2122</v>
      </c>
      <c r="K50">
        <v>76570944417</v>
      </c>
      <c r="M50">
        <v>52</v>
      </c>
      <c r="N50">
        <v>0</v>
      </c>
      <c r="O50" t="s">
        <v>2123</v>
      </c>
      <c r="P50" s="1">
        <v>43985</v>
      </c>
      <c r="Q50">
        <v>1441</v>
      </c>
      <c r="R50" s="11">
        <v>5.0000000000000001E-3</v>
      </c>
      <c r="S50">
        <v>8</v>
      </c>
      <c r="T50">
        <v>1433</v>
      </c>
      <c r="U50" s="1">
        <v>43990</v>
      </c>
    </row>
    <row r="51" spans="1:21">
      <c r="A51" s="9">
        <v>43983.429166666669</v>
      </c>
      <c r="B51" t="s">
        <v>2221</v>
      </c>
      <c r="C51">
        <v>13017558</v>
      </c>
      <c r="D51">
        <v>3161592</v>
      </c>
      <c r="E51">
        <v>730</v>
      </c>
      <c r="F51" t="s">
        <v>2222</v>
      </c>
      <c r="G51" t="s">
        <v>1550</v>
      </c>
      <c r="H51" t="s">
        <v>1551</v>
      </c>
      <c r="I51" t="s">
        <v>1553</v>
      </c>
      <c r="J51" t="s">
        <v>2122</v>
      </c>
      <c r="K51">
        <v>76570944414</v>
      </c>
      <c r="M51">
        <v>52</v>
      </c>
      <c r="N51">
        <v>0</v>
      </c>
      <c r="O51" t="s">
        <v>2123</v>
      </c>
      <c r="P51" s="1">
        <v>43985</v>
      </c>
      <c r="Q51">
        <v>730</v>
      </c>
      <c r="R51" s="11">
        <v>5.0000000000000001E-3</v>
      </c>
      <c r="S51">
        <v>4</v>
      </c>
      <c r="T51">
        <v>726</v>
      </c>
      <c r="U51" s="1">
        <v>43987</v>
      </c>
    </row>
    <row r="52" spans="1:21">
      <c r="A52" s="9">
        <v>43983.429166666669</v>
      </c>
      <c r="B52" t="s">
        <v>2223</v>
      </c>
      <c r="C52">
        <v>13017557</v>
      </c>
      <c r="D52">
        <v>3161592</v>
      </c>
      <c r="E52">
        <v>530</v>
      </c>
      <c r="F52" t="s">
        <v>2224</v>
      </c>
      <c r="G52" t="s">
        <v>1550</v>
      </c>
      <c r="H52" t="s">
        <v>1551</v>
      </c>
      <c r="I52" t="s">
        <v>1553</v>
      </c>
      <c r="J52" t="s">
        <v>2122</v>
      </c>
      <c r="K52">
        <v>76570944413</v>
      </c>
      <c r="M52">
        <v>52</v>
      </c>
      <c r="N52">
        <v>0</v>
      </c>
      <c r="O52" t="s">
        <v>2123</v>
      </c>
      <c r="P52" s="1">
        <v>43985</v>
      </c>
      <c r="Q52">
        <v>530</v>
      </c>
      <c r="R52" s="11">
        <v>5.0000000000000001E-3</v>
      </c>
      <c r="S52">
        <v>3</v>
      </c>
      <c r="T52">
        <v>527</v>
      </c>
      <c r="U52" s="1">
        <v>43986</v>
      </c>
    </row>
    <row r="53" spans="1:21">
      <c r="A53" s="9">
        <v>43983.429166666669</v>
      </c>
      <c r="B53" t="s">
        <v>2225</v>
      </c>
      <c r="C53">
        <v>13017555</v>
      </c>
      <c r="D53">
        <v>3161592</v>
      </c>
      <c r="E53">
        <v>564</v>
      </c>
      <c r="F53" t="s">
        <v>2226</v>
      </c>
      <c r="G53" t="s">
        <v>1550</v>
      </c>
      <c r="H53" t="s">
        <v>1551</v>
      </c>
      <c r="I53" t="s">
        <v>1553</v>
      </c>
      <c r="J53" t="s">
        <v>2190</v>
      </c>
      <c r="K53">
        <v>76570944411</v>
      </c>
      <c r="M53">
        <v>52</v>
      </c>
      <c r="N53">
        <v>0</v>
      </c>
      <c r="O53" t="s">
        <v>2123</v>
      </c>
      <c r="P53" s="1">
        <v>43985</v>
      </c>
      <c r="Q53">
        <v>564</v>
      </c>
      <c r="R53" s="11">
        <v>5.0000000000000001E-3</v>
      </c>
      <c r="S53">
        <v>3</v>
      </c>
      <c r="T53">
        <v>561</v>
      </c>
    </row>
    <row r="54" spans="1:21">
      <c r="A54" s="9">
        <v>43983.429166666669</v>
      </c>
      <c r="B54" t="s">
        <v>2227</v>
      </c>
      <c r="C54">
        <v>13017556</v>
      </c>
      <c r="D54">
        <v>3161592</v>
      </c>
      <c r="E54">
        <v>747</v>
      </c>
      <c r="F54" t="s">
        <v>2228</v>
      </c>
      <c r="G54" t="s">
        <v>1550</v>
      </c>
      <c r="H54" t="s">
        <v>1551</v>
      </c>
      <c r="I54" t="s">
        <v>1553</v>
      </c>
      <c r="J54" t="s">
        <v>2122</v>
      </c>
      <c r="K54">
        <v>76570944412</v>
      </c>
      <c r="M54">
        <v>52</v>
      </c>
      <c r="N54">
        <v>0</v>
      </c>
      <c r="O54" t="s">
        <v>2123</v>
      </c>
      <c r="P54" s="1">
        <v>43985</v>
      </c>
      <c r="Q54">
        <v>747</v>
      </c>
      <c r="R54" s="11">
        <v>5.0000000000000001E-3</v>
      </c>
      <c r="S54">
        <v>4</v>
      </c>
      <c r="T54">
        <v>743</v>
      </c>
      <c r="U54" s="1">
        <v>43990</v>
      </c>
    </row>
    <row r="55" spans="1:21">
      <c r="A55" s="9">
        <v>43983.429166666669</v>
      </c>
      <c r="B55" t="s">
        <v>2229</v>
      </c>
      <c r="C55">
        <v>13017554</v>
      </c>
      <c r="D55">
        <v>3161592</v>
      </c>
      <c r="E55">
        <v>940</v>
      </c>
      <c r="F55" t="s">
        <v>2230</v>
      </c>
      <c r="G55" t="s">
        <v>1550</v>
      </c>
      <c r="H55" t="s">
        <v>1551</v>
      </c>
      <c r="I55" t="s">
        <v>1553</v>
      </c>
      <c r="J55" t="s">
        <v>2122</v>
      </c>
      <c r="K55">
        <v>76570944410</v>
      </c>
      <c r="M55">
        <v>52</v>
      </c>
      <c r="N55">
        <v>0</v>
      </c>
      <c r="O55" t="s">
        <v>2123</v>
      </c>
      <c r="P55" s="1">
        <v>43985</v>
      </c>
      <c r="Q55">
        <v>940</v>
      </c>
      <c r="R55" s="11">
        <v>5.0000000000000001E-3</v>
      </c>
      <c r="S55">
        <v>5</v>
      </c>
      <c r="T55">
        <v>935</v>
      </c>
      <c r="U55" s="1">
        <v>43986</v>
      </c>
    </row>
    <row r="56" spans="1:21">
      <c r="A56" s="9">
        <v>43983.429166666669</v>
      </c>
      <c r="B56" t="s">
        <v>2231</v>
      </c>
      <c r="C56">
        <v>13017552</v>
      </c>
      <c r="D56">
        <v>3161592</v>
      </c>
      <c r="E56">
        <v>769</v>
      </c>
      <c r="F56" t="s">
        <v>2232</v>
      </c>
      <c r="G56" t="s">
        <v>1550</v>
      </c>
      <c r="H56" t="s">
        <v>1551</v>
      </c>
      <c r="I56" t="s">
        <v>1553</v>
      </c>
      <c r="J56" t="s">
        <v>2122</v>
      </c>
      <c r="K56">
        <v>76570944408</v>
      </c>
      <c r="M56">
        <v>52</v>
      </c>
      <c r="N56">
        <v>0</v>
      </c>
      <c r="O56" t="s">
        <v>2123</v>
      </c>
      <c r="P56" s="1">
        <v>43985</v>
      </c>
      <c r="Q56">
        <v>769</v>
      </c>
      <c r="R56" s="11">
        <v>5.0000000000000001E-3</v>
      </c>
      <c r="S56">
        <v>4</v>
      </c>
      <c r="T56">
        <v>765</v>
      </c>
      <c r="U56" s="1">
        <v>43986</v>
      </c>
    </row>
    <row r="57" spans="1:21">
      <c r="A57" s="9">
        <v>43983.429166666669</v>
      </c>
      <c r="B57" t="s">
        <v>2233</v>
      </c>
      <c r="C57">
        <v>13017553</v>
      </c>
      <c r="D57">
        <v>3161592</v>
      </c>
      <c r="E57">
        <v>1298</v>
      </c>
      <c r="F57" t="s">
        <v>2234</v>
      </c>
      <c r="G57" t="s">
        <v>1550</v>
      </c>
      <c r="H57" t="s">
        <v>1551</v>
      </c>
      <c r="I57" t="s">
        <v>1553</v>
      </c>
      <c r="J57" t="s">
        <v>2122</v>
      </c>
      <c r="K57">
        <v>76570944409</v>
      </c>
      <c r="M57">
        <v>52</v>
      </c>
      <c r="N57">
        <v>0</v>
      </c>
      <c r="O57" t="s">
        <v>2123</v>
      </c>
      <c r="P57" s="1">
        <v>43985</v>
      </c>
      <c r="Q57">
        <v>1298</v>
      </c>
      <c r="R57" s="11">
        <v>5.0000000000000001E-3</v>
      </c>
      <c r="S57">
        <v>7</v>
      </c>
      <c r="T57">
        <v>1291</v>
      </c>
      <c r="U57" s="1">
        <v>43987</v>
      </c>
    </row>
    <row r="58" spans="1:21">
      <c r="A58" s="9">
        <v>43983.429166666669</v>
      </c>
      <c r="B58" t="s">
        <v>2235</v>
      </c>
      <c r="C58">
        <v>13017551</v>
      </c>
      <c r="D58">
        <v>3161592</v>
      </c>
      <c r="E58">
        <v>780</v>
      </c>
      <c r="F58" t="s">
        <v>2236</v>
      </c>
      <c r="G58" t="s">
        <v>1550</v>
      </c>
      <c r="H58" t="s">
        <v>1551</v>
      </c>
      <c r="I58" t="s">
        <v>1553</v>
      </c>
      <c r="J58" t="s">
        <v>2190</v>
      </c>
      <c r="K58">
        <v>76570944407</v>
      </c>
      <c r="M58">
        <v>52</v>
      </c>
      <c r="N58">
        <v>0</v>
      </c>
      <c r="O58" t="s">
        <v>2123</v>
      </c>
      <c r="P58" s="1">
        <v>43985</v>
      </c>
      <c r="Q58">
        <v>780</v>
      </c>
      <c r="R58" s="11">
        <v>5.0000000000000001E-3</v>
      </c>
      <c r="S58">
        <v>4</v>
      </c>
      <c r="T58">
        <v>776</v>
      </c>
    </row>
    <row r="59" spans="1:21">
      <c r="A59" s="9">
        <v>43983.429166666669</v>
      </c>
      <c r="B59" t="s">
        <v>2237</v>
      </c>
      <c r="C59">
        <v>13017550</v>
      </c>
      <c r="D59">
        <v>3161592</v>
      </c>
      <c r="E59">
        <v>888</v>
      </c>
      <c r="F59" t="s">
        <v>2238</v>
      </c>
      <c r="G59" t="s">
        <v>1550</v>
      </c>
      <c r="H59" t="s">
        <v>1551</v>
      </c>
      <c r="I59" t="s">
        <v>1553</v>
      </c>
      <c r="J59" t="s">
        <v>2122</v>
      </c>
      <c r="K59">
        <v>76570944406</v>
      </c>
      <c r="M59">
        <v>52</v>
      </c>
      <c r="N59">
        <v>0</v>
      </c>
      <c r="O59" t="s">
        <v>2123</v>
      </c>
      <c r="P59" s="1">
        <v>43985</v>
      </c>
      <c r="Q59">
        <v>888</v>
      </c>
      <c r="R59" s="11">
        <v>5.0000000000000001E-3</v>
      </c>
      <c r="S59">
        <v>5</v>
      </c>
      <c r="T59">
        <v>883</v>
      </c>
      <c r="U59" s="1">
        <v>43993</v>
      </c>
    </row>
    <row r="60" spans="1:21">
      <c r="A60" s="9">
        <v>43983.429166666669</v>
      </c>
      <c r="B60" t="s">
        <v>2239</v>
      </c>
      <c r="C60">
        <v>13017549</v>
      </c>
      <c r="D60">
        <v>3161592</v>
      </c>
      <c r="E60">
        <v>635</v>
      </c>
      <c r="F60" t="s">
        <v>2240</v>
      </c>
      <c r="G60" t="s">
        <v>1550</v>
      </c>
      <c r="H60" t="s">
        <v>1551</v>
      </c>
      <c r="I60" t="s">
        <v>1553</v>
      </c>
      <c r="J60" t="s">
        <v>2122</v>
      </c>
      <c r="K60">
        <v>76570944405</v>
      </c>
      <c r="M60">
        <v>52</v>
      </c>
      <c r="N60">
        <v>0</v>
      </c>
      <c r="O60" t="s">
        <v>2123</v>
      </c>
      <c r="P60" s="1">
        <v>43985</v>
      </c>
      <c r="Q60">
        <v>635</v>
      </c>
      <c r="R60" s="11">
        <v>5.0000000000000001E-3</v>
      </c>
      <c r="S60">
        <v>4</v>
      </c>
      <c r="T60">
        <v>631</v>
      </c>
      <c r="U60" s="1">
        <v>43987</v>
      </c>
    </row>
    <row r="61" spans="1:21">
      <c r="A61" s="9">
        <v>43983.429166666669</v>
      </c>
      <c r="B61" t="s">
        <v>2241</v>
      </c>
      <c r="C61">
        <v>13017547</v>
      </c>
      <c r="D61">
        <v>3161592</v>
      </c>
      <c r="E61">
        <v>827</v>
      </c>
      <c r="F61" t="s">
        <v>2242</v>
      </c>
      <c r="G61" t="s">
        <v>1550</v>
      </c>
      <c r="H61" t="s">
        <v>1551</v>
      </c>
      <c r="I61" t="s">
        <v>1553</v>
      </c>
      <c r="J61" t="s">
        <v>2122</v>
      </c>
      <c r="K61">
        <v>76570944403</v>
      </c>
      <c r="M61">
        <v>52</v>
      </c>
      <c r="N61">
        <v>0</v>
      </c>
      <c r="O61" t="s">
        <v>2123</v>
      </c>
      <c r="P61" s="1">
        <v>43985</v>
      </c>
      <c r="Q61">
        <v>827</v>
      </c>
      <c r="R61" s="11">
        <v>5.0000000000000001E-3</v>
      </c>
      <c r="S61">
        <v>5</v>
      </c>
      <c r="T61">
        <v>822</v>
      </c>
      <c r="U61" s="1">
        <v>43986</v>
      </c>
    </row>
    <row r="62" spans="1:21">
      <c r="A62" s="9">
        <v>43983.429166666669</v>
      </c>
      <c r="B62" t="s">
        <v>2243</v>
      </c>
      <c r="C62">
        <v>13017548</v>
      </c>
      <c r="D62">
        <v>3161592</v>
      </c>
      <c r="E62">
        <v>747</v>
      </c>
      <c r="F62" t="s">
        <v>2244</v>
      </c>
      <c r="G62" t="s">
        <v>1550</v>
      </c>
      <c r="H62" t="s">
        <v>1551</v>
      </c>
      <c r="I62" t="s">
        <v>1553</v>
      </c>
      <c r="J62" t="s">
        <v>2122</v>
      </c>
      <c r="K62">
        <v>76570944404</v>
      </c>
      <c r="M62">
        <v>52</v>
      </c>
      <c r="N62">
        <v>0</v>
      </c>
      <c r="O62" t="s">
        <v>2123</v>
      </c>
      <c r="P62" s="1">
        <v>43985</v>
      </c>
      <c r="Q62">
        <v>747</v>
      </c>
      <c r="R62" s="11">
        <v>5.0000000000000001E-3</v>
      </c>
      <c r="S62">
        <v>4</v>
      </c>
      <c r="T62">
        <v>743</v>
      </c>
      <c r="U62" s="1">
        <v>43987</v>
      </c>
    </row>
    <row r="63" spans="1:21">
      <c r="A63" s="9">
        <v>43983.429166666669</v>
      </c>
      <c r="B63" t="s">
        <v>2245</v>
      </c>
      <c r="C63">
        <v>13017546</v>
      </c>
      <c r="D63">
        <v>3161592</v>
      </c>
      <c r="E63">
        <v>699</v>
      </c>
      <c r="F63" t="s">
        <v>2246</v>
      </c>
      <c r="G63" t="s">
        <v>1550</v>
      </c>
      <c r="H63" t="s">
        <v>1551</v>
      </c>
      <c r="I63" t="s">
        <v>1553</v>
      </c>
      <c r="J63" t="s">
        <v>2122</v>
      </c>
      <c r="K63">
        <v>76570944402</v>
      </c>
      <c r="M63">
        <v>52</v>
      </c>
      <c r="N63">
        <v>0</v>
      </c>
      <c r="O63" t="s">
        <v>2123</v>
      </c>
      <c r="P63" s="1">
        <v>43985</v>
      </c>
      <c r="Q63">
        <v>699</v>
      </c>
      <c r="R63" s="11">
        <v>5.0000000000000001E-3</v>
      </c>
      <c r="S63">
        <v>4</v>
      </c>
      <c r="T63">
        <v>695</v>
      </c>
      <c r="U63" s="1">
        <v>43993</v>
      </c>
    </row>
    <row r="64" spans="1:21">
      <c r="A64" s="9">
        <v>43983.429166666669</v>
      </c>
      <c r="B64" t="s">
        <v>2247</v>
      </c>
      <c r="C64">
        <v>13017545</v>
      </c>
      <c r="D64">
        <v>3161592</v>
      </c>
      <c r="E64">
        <v>1032</v>
      </c>
      <c r="F64" t="s">
        <v>2248</v>
      </c>
      <c r="G64" t="s">
        <v>1550</v>
      </c>
      <c r="H64" t="s">
        <v>1551</v>
      </c>
      <c r="I64" t="s">
        <v>1553</v>
      </c>
      <c r="J64" t="s">
        <v>2122</v>
      </c>
      <c r="K64">
        <v>76570944401</v>
      </c>
      <c r="M64">
        <v>52</v>
      </c>
      <c r="N64">
        <v>0</v>
      </c>
      <c r="O64" t="s">
        <v>2123</v>
      </c>
      <c r="P64" s="1">
        <v>43985</v>
      </c>
      <c r="Q64">
        <v>1032</v>
      </c>
      <c r="R64" s="11">
        <v>5.0000000000000001E-3</v>
      </c>
      <c r="S64">
        <v>6</v>
      </c>
      <c r="T64">
        <v>1026</v>
      </c>
      <c r="U64" s="1">
        <v>43990</v>
      </c>
    </row>
    <row r="65" spans="1:21">
      <c r="A65" s="9">
        <v>43983.429166666669</v>
      </c>
      <c r="B65" t="s">
        <v>2249</v>
      </c>
      <c r="C65">
        <v>13017544</v>
      </c>
      <c r="D65">
        <v>3161592</v>
      </c>
      <c r="E65">
        <v>900</v>
      </c>
      <c r="F65" t="s">
        <v>2250</v>
      </c>
      <c r="G65" t="s">
        <v>1550</v>
      </c>
      <c r="H65" t="s">
        <v>1551</v>
      </c>
      <c r="I65" t="s">
        <v>1553</v>
      </c>
      <c r="J65" t="s">
        <v>2122</v>
      </c>
      <c r="K65">
        <v>76570944400</v>
      </c>
      <c r="M65">
        <v>52</v>
      </c>
      <c r="N65">
        <v>0</v>
      </c>
      <c r="O65" t="s">
        <v>2123</v>
      </c>
      <c r="P65" s="1">
        <v>43985</v>
      </c>
      <c r="Q65">
        <v>900</v>
      </c>
      <c r="R65" s="11">
        <v>5.0000000000000001E-3</v>
      </c>
      <c r="S65">
        <v>5</v>
      </c>
      <c r="T65">
        <v>895</v>
      </c>
      <c r="U65" s="1">
        <v>43990</v>
      </c>
    </row>
    <row r="66" spans="1:21">
      <c r="A66" s="9">
        <v>43983.429166666669</v>
      </c>
      <c r="B66" t="s">
        <v>2251</v>
      </c>
      <c r="C66">
        <v>13017541</v>
      </c>
      <c r="D66">
        <v>3161592</v>
      </c>
      <c r="E66">
        <v>880</v>
      </c>
      <c r="F66" t="s">
        <v>2252</v>
      </c>
      <c r="G66" t="s">
        <v>1550</v>
      </c>
      <c r="H66" t="s">
        <v>1551</v>
      </c>
      <c r="I66" t="s">
        <v>1553</v>
      </c>
      <c r="J66" t="s">
        <v>2122</v>
      </c>
      <c r="K66">
        <v>76570944398</v>
      </c>
      <c r="M66">
        <v>52</v>
      </c>
      <c r="N66">
        <v>0</v>
      </c>
      <c r="O66" t="s">
        <v>2123</v>
      </c>
      <c r="P66" s="1">
        <v>43985</v>
      </c>
      <c r="Q66">
        <v>880</v>
      </c>
      <c r="R66" s="11">
        <v>5.0000000000000001E-3</v>
      </c>
      <c r="S66">
        <v>5</v>
      </c>
      <c r="T66">
        <v>875</v>
      </c>
      <c r="U66" s="1">
        <v>43986</v>
      </c>
    </row>
    <row r="67" spans="1:21">
      <c r="A67" s="9">
        <v>43983.429166666669</v>
      </c>
      <c r="B67" t="s">
        <v>2253</v>
      </c>
      <c r="C67">
        <v>13017542</v>
      </c>
      <c r="D67">
        <v>3161592</v>
      </c>
      <c r="E67">
        <v>660</v>
      </c>
      <c r="F67" t="s">
        <v>2254</v>
      </c>
      <c r="G67" t="s">
        <v>1550</v>
      </c>
      <c r="H67" t="s">
        <v>1551</v>
      </c>
      <c r="I67" t="s">
        <v>1553</v>
      </c>
      <c r="J67" t="s">
        <v>2122</v>
      </c>
      <c r="K67">
        <v>76570944399</v>
      </c>
      <c r="M67">
        <v>52</v>
      </c>
      <c r="N67">
        <v>0</v>
      </c>
      <c r="O67" t="s">
        <v>2123</v>
      </c>
      <c r="P67" s="1">
        <v>43985</v>
      </c>
      <c r="Q67">
        <v>660</v>
      </c>
      <c r="R67" s="11">
        <v>5.0000000000000001E-3</v>
      </c>
      <c r="S67">
        <v>4</v>
      </c>
      <c r="T67">
        <v>656</v>
      </c>
      <c r="U67" s="1">
        <v>43986</v>
      </c>
    </row>
    <row r="68" spans="1:21">
      <c r="A68" s="9">
        <v>43983.429166666669</v>
      </c>
      <c r="B68" t="s">
        <v>2255</v>
      </c>
      <c r="C68">
        <v>13017540</v>
      </c>
      <c r="D68">
        <v>3161592</v>
      </c>
      <c r="E68">
        <v>515</v>
      </c>
      <c r="F68" t="s">
        <v>2256</v>
      </c>
      <c r="G68" t="s">
        <v>1550</v>
      </c>
      <c r="H68" t="s">
        <v>1551</v>
      </c>
      <c r="I68" t="s">
        <v>1553</v>
      </c>
      <c r="J68" t="s">
        <v>2122</v>
      </c>
      <c r="K68">
        <v>76570944397</v>
      </c>
      <c r="M68">
        <v>52</v>
      </c>
      <c r="N68">
        <v>0</v>
      </c>
      <c r="O68" t="s">
        <v>2123</v>
      </c>
      <c r="P68" s="1">
        <v>43985</v>
      </c>
      <c r="Q68">
        <v>515</v>
      </c>
      <c r="R68" s="11">
        <v>5.0000000000000001E-3</v>
      </c>
      <c r="S68">
        <v>3</v>
      </c>
      <c r="T68">
        <v>512</v>
      </c>
      <c r="U68" s="1">
        <v>43987</v>
      </c>
    </row>
    <row r="69" spans="1:21">
      <c r="A69" s="9">
        <v>43983.428472222222</v>
      </c>
      <c r="B69" t="s">
        <v>2257</v>
      </c>
      <c r="C69">
        <v>13017538</v>
      </c>
      <c r="D69">
        <v>3161592</v>
      </c>
      <c r="E69">
        <v>1160</v>
      </c>
      <c r="F69" t="s">
        <v>2258</v>
      </c>
      <c r="G69" t="s">
        <v>1550</v>
      </c>
      <c r="H69" t="s">
        <v>1551</v>
      </c>
      <c r="I69" t="s">
        <v>1553</v>
      </c>
      <c r="J69" t="s">
        <v>2122</v>
      </c>
      <c r="K69">
        <v>76570944395</v>
      </c>
      <c r="M69">
        <v>52</v>
      </c>
      <c r="N69">
        <v>0</v>
      </c>
      <c r="O69" t="s">
        <v>2123</v>
      </c>
      <c r="P69" s="1">
        <v>43985</v>
      </c>
      <c r="Q69">
        <v>1160</v>
      </c>
      <c r="R69" s="11">
        <v>5.0000000000000001E-3</v>
      </c>
      <c r="S69">
        <v>6</v>
      </c>
      <c r="T69">
        <v>1154</v>
      </c>
      <c r="U69" s="1">
        <v>43990</v>
      </c>
    </row>
    <row r="70" spans="1:21">
      <c r="A70" s="9">
        <v>43983.428472222222</v>
      </c>
      <c r="B70" t="s">
        <v>2259</v>
      </c>
      <c r="C70">
        <v>13017539</v>
      </c>
      <c r="D70">
        <v>3161592</v>
      </c>
      <c r="E70">
        <v>888</v>
      </c>
      <c r="F70" t="s">
        <v>2260</v>
      </c>
      <c r="G70" t="s">
        <v>1550</v>
      </c>
      <c r="H70" t="s">
        <v>1551</v>
      </c>
      <c r="I70" t="s">
        <v>1553</v>
      </c>
      <c r="J70" t="s">
        <v>2122</v>
      </c>
      <c r="K70">
        <v>76570944396</v>
      </c>
      <c r="M70">
        <v>52</v>
      </c>
      <c r="N70">
        <v>0</v>
      </c>
      <c r="O70" t="s">
        <v>2123</v>
      </c>
      <c r="P70" s="1">
        <v>43985</v>
      </c>
      <c r="Q70">
        <v>888</v>
      </c>
      <c r="R70" s="11">
        <v>5.0000000000000001E-3</v>
      </c>
      <c r="S70">
        <v>5</v>
      </c>
      <c r="T70">
        <v>883</v>
      </c>
      <c r="U70" s="1">
        <v>43990</v>
      </c>
    </row>
    <row r="71" spans="1:21">
      <c r="A71" s="9">
        <v>43983.428472222222</v>
      </c>
      <c r="B71" t="s">
        <v>2261</v>
      </c>
      <c r="C71">
        <v>13017537</v>
      </c>
      <c r="D71">
        <v>3161592</v>
      </c>
      <c r="E71">
        <v>699</v>
      </c>
      <c r="F71" t="s">
        <v>2262</v>
      </c>
      <c r="G71" t="s">
        <v>1550</v>
      </c>
      <c r="H71" t="s">
        <v>1551</v>
      </c>
      <c r="I71" t="s">
        <v>1553</v>
      </c>
      <c r="J71" t="s">
        <v>2122</v>
      </c>
      <c r="K71">
        <v>76570944394</v>
      </c>
      <c r="M71">
        <v>52</v>
      </c>
      <c r="N71">
        <v>0</v>
      </c>
      <c r="O71" t="s">
        <v>2123</v>
      </c>
      <c r="P71" s="1">
        <v>43985</v>
      </c>
      <c r="Q71">
        <v>699</v>
      </c>
      <c r="R71" s="11">
        <v>5.0000000000000001E-3</v>
      </c>
      <c r="S71">
        <v>4</v>
      </c>
      <c r="T71">
        <v>695</v>
      </c>
      <c r="U71" s="1">
        <v>43987</v>
      </c>
    </row>
    <row r="72" spans="1:21">
      <c r="A72" s="9">
        <v>43983.428472222222</v>
      </c>
      <c r="B72" t="s">
        <v>2263</v>
      </c>
      <c r="C72">
        <v>13017535</v>
      </c>
      <c r="D72">
        <v>3161592</v>
      </c>
      <c r="E72">
        <v>421</v>
      </c>
      <c r="F72" t="s">
        <v>2264</v>
      </c>
      <c r="G72" t="s">
        <v>1550</v>
      </c>
      <c r="H72" t="s">
        <v>1551</v>
      </c>
      <c r="I72" t="s">
        <v>1553</v>
      </c>
      <c r="J72" t="s">
        <v>2122</v>
      </c>
      <c r="K72">
        <v>76570944392</v>
      </c>
      <c r="M72">
        <v>52</v>
      </c>
      <c r="N72">
        <v>0</v>
      </c>
      <c r="O72" t="s">
        <v>2123</v>
      </c>
      <c r="P72" s="1">
        <v>43985</v>
      </c>
      <c r="Q72">
        <v>421</v>
      </c>
      <c r="R72" s="11">
        <v>5.0000000000000001E-3</v>
      </c>
      <c r="S72">
        <v>3</v>
      </c>
      <c r="T72">
        <v>418</v>
      </c>
      <c r="U72" s="1">
        <v>43993</v>
      </c>
    </row>
    <row r="73" spans="1:21">
      <c r="A73" s="9">
        <v>43983.428472222222</v>
      </c>
      <c r="B73" t="s">
        <v>2265</v>
      </c>
      <c r="C73">
        <v>13017536</v>
      </c>
      <c r="D73">
        <v>3161592</v>
      </c>
      <c r="E73">
        <v>662</v>
      </c>
      <c r="F73" t="s">
        <v>2266</v>
      </c>
      <c r="G73" t="s">
        <v>1550</v>
      </c>
      <c r="H73" t="s">
        <v>1551</v>
      </c>
      <c r="I73" t="s">
        <v>1553</v>
      </c>
      <c r="J73" t="s">
        <v>2122</v>
      </c>
      <c r="K73">
        <v>76570944393</v>
      </c>
      <c r="M73">
        <v>52</v>
      </c>
      <c r="N73">
        <v>0</v>
      </c>
      <c r="O73" t="s">
        <v>2123</v>
      </c>
      <c r="P73" s="1">
        <v>43985</v>
      </c>
      <c r="Q73">
        <v>662</v>
      </c>
      <c r="R73" s="11">
        <v>5.0000000000000001E-3</v>
      </c>
      <c r="S73">
        <v>4</v>
      </c>
      <c r="T73">
        <v>658</v>
      </c>
      <c r="U73" s="1">
        <v>43987</v>
      </c>
    </row>
    <row r="74" spans="1:21">
      <c r="A74" s="9">
        <v>43983.428472222222</v>
      </c>
      <c r="B74" t="s">
        <v>2267</v>
      </c>
      <c r="C74">
        <v>13017534</v>
      </c>
      <c r="D74">
        <v>3161592</v>
      </c>
      <c r="E74">
        <v>365</v>
      </c>
      <c r="F74" t="s">
        <v>2268</v>
      </c>
      <c r="G74" t="s">
        <v>1550</v>
      </c>
      <c r="H74" t="s">
        <v>1551</v>
      </c>
      <c r="I74" t="s">
        <v>1553</v>
      </c>
      <c r="J74" t="s">
        <v>2122</v>
      </c>
      <c r="K74">
        <v>76570944391</v>
      </c>
      <c r="M74">
        <v>52</v>
      </c>
      <c r="N74">
        <v>0</v>
      </c>
      <c r="O74" t="s">
        <v>2123</v>
      </c>
      <c r="P74" s="1">
        <v>43985</v>
      </c>
      <c r="Q74">
        <v>365</v>
      </c>
      <c r="R74" s="11">
        <v>5.0000000000000001E-3</v>
      </c>
      <c r="S74">
        <v>3</v>
      </c>
      <c r="T74">
        <v>362</v>
      </c>
      <c r="U74" s="1">
        <v>43990</v>
      </c>
    </row>
    <row r="75" spans="1:21">
      <c r="A75" s="9">
        <v>43983.428472222222</v>
      </c>
      <c r="B75" t="s">
        <v>2269</v>
      </c>
      <c r="C75">
        <v>13017532</v>
      </c>
      <c r="D75">
        <v>3161592</v>
      </c>
      <c r="E75">
        <v>1151</v>
      </c>
      <c r="F75" t="s">
        <v>2270</v>
      </c>
      <c r="G75" t="s">
        <v>1550</v>
      </c>
      <c r="H75" t="s">
        <v>1551</v>
      </c>
      <c r="I75" t="s">
        <v>1553</v>
      </c>
      <c r="J75" t="s">
        <v>2122</v>
      </c>
      <c r="K75">
        <v>76570944389</v>
      </c>
      <c r="M75">
        <v>52</v>
      </c>
      <c r="N75">
        <v>0</v>
      </c>
      <c r="O75" t="s">
        <v>2123</v>
      </c>
      <c r="P75" s="1">
        <v>43985</v>
      </c>
      <c r="Q75">
        <v>1151</v>
      </c>
      <c r="R75" s="11">
        <v>5.0000000000000001E-3</v>
      </c>
      <c r="S75">
        <v>6</v>
      </c>
      <c r="T75">
        <v>1145</v>
      </c>
      <c r="U75" s="1">
        <v>43986</v>
      </c>
    </row>
    <row r="76" spans="1:21">
      <c r="A76" s="9">
        <v>43983.428472222222</v>
      </c>
      <c r="B76" t="s">
        <v>2271</v>
      </c>
      <c r="C76">
        <v>13017533</v>
      </c>
      <c r="D76">
        <v>3161592</v>
      </c>
      <c r="E76">
        <v>988</v>
      </c>
      <c r="F76" t="s">
        <v>2272</v>
      </c>
      <c r="G76" t="s">
        <v>1550</v>
      </c>
      <c r="H76" t="s">
        <v>1551</v>
      </c>
      <c r="I76" t="s">
        <v>1553</v>
      </c>
      <c r="J76" t="s">
        <v>2122</v>
      </c>
      <c r="K76">
        <v>76570944390</v>
      </c>
      <c r="M76">
        <v>52</v>
      </c>
      <c r="N76">
        <v>0</v>
      </c>
      <c r="O76" t="s">
        <v>2123</v>
      </c>
      <c r="P76" s="1">
        <v>43985</v>
      </c>
      <c r="Q76">
        <v>988</v>
      </c>
      <c r="R76" s="11">
        <v>5.0000000000000001E-3</v>
      </c>
      <c r="S76">
        <v>5</v>
      </c>
      <c r="T76">
        <v>983</v>
      </c>
      <c r="U76" s="1">
        <v>43991</v>
      </c>
    </row>
    <row r="77" spans="1:21">
      <c r="A77" s="9">
        <v>43983.428472222222</v>
      </c>
      <c r="B77" t="s">
        <v>2273</v>
      </c>
      <c r="C77">
        <v>13017528</v>
      </c>
      <c r="D77">
        <v>3161592</v>
      </c>
      <c r="E77">
        <v>365</v>
      </c>
      <c r="F77" t="s">
        <v>2274</v>
      </c>
      <c r="G77" t="s">
        <v>1550</v>
      </c>
      <c r="H77" t="s">
        <v>1551</v>
      </c>
      <c r="I77" t="s">
        <v>1553</v>
      </c>
      <c r="J77" t="s">
        <v>2122</v>
      </c>
      <c r="K77">
        <v>76570944386</v>
      </c>
      <c r="M77">
        <v>52</v>
      </c>
      <c r="N77">
        <v>0</v>
      </c>
      <c r="O77" t="s">
        <v>2123</v>
      </c>
      <c r="P77" s="1">
        <v>43985</v>
      </c>
      <c r="Q77">
        <v>365</v>
      </c>
      <c r="R77" s="11">
        <v>5.0000000000000001E-3</v>
      </c>
      <c r="S77">
        <v>3</v>
      </c>
      <c r="T77">
        <v>362</v>
      </c>
      <c r="U77" s="1">
        <v>43991</v>
      </c>
    </row>
    <row r="78" spans="1:21">
      <c r="A78" s="9">
        <v>43983.428472222222</v>
      </c>
      <c r="B78" t="s">
        <v>2275</v>
      </c>
      <c r="C78">
        <v>13017530</v>
      </c>
      <c r="D78">
        <v>3161592</v>
      </c>
      <c r="E78">
        <v>888</v>
      </c>
      <c r="F78" t="s">
        <v>2276</v>
      </c>
      <c r="G78" t="s">
        <v>1550</v>
      </c>
      <c r="H78" t="s">
        <v>1551</v>
      </c>
      <c r="I78" t="s">
        <v>1553</v>
      </c>
      <c r="J78" t="s">
        <v>2122</v>
      </c>
      <c r="K78">
        <v>76570944388</v>
      </c>
      <c r="M78">
        <v>52</v>
      </c>
      <c r="N78">
        <v>0</v>
      </c>
      <c r="O78" t="s">
        <v>2123</v>
      </c>
      <c r="P78" s="1">
        <v>43986</v>
      </c>
      <c r="Q78">
        <v>888</v>
      </c>
      <c r="R78" s="11">
        <v>5.0000000000000001E-3</v>
      </c>
      <c r="S78">
        <v>5</v>
      </c>
      <c r="T78">
        <v>883</v>
      </c>
      <c r="U78" s="1">
        <v>43990</v>
      </c>
    </row>
    <row r="79" spans="1:21">
      <c r="A79" s="9">
        <v>43983.428472222222</v>
      </c>
      <c r="B79" t="s">
        <v>2277</v>
      </c>
      <c r="C79">
        <v>13017527</v>
      </c>
      <c r="D79">
        <v>3161592</v>
      </c>
      <c r="E79">
        <v>897</v>
      </c>
      <c r="F79" t="s">
        <v>2278</v>
      </c>
      <c r="G79" t="s">
        <v>1550</v>
      </c>
      <c r="H79" t="s">
        <v>1551</v>
      </c>
      <c r="I79" t="s">
        <v>1553</v>
      </c>
      <c r="J79" t="s">
        <v>2122</v>
      </c>
      <c r="K79">
        <v>76570944385</v>
      </c>
      <c r="M79">
        <v>52</v>
      </c>
      <c r="N79">
        <v>0</v>
      </c>
      <c r="O79" t="s">
        <v>2123</v>
      </c>
      <c r="P79" s="1">
        <v>43985</v>
      </c>
      <c r="Q79">
        <v>897</v>
      </c>
      <c r="R79" s="11">
        <v>5.0000000000000001E-3</v>
      </c>
      <c r="S79">
        <v>5</v>
      </c>
      <c r="T79">
        <v>892</v>
      </c>
      <c r="U79" s="1">
        <v>43990</v>
      </c>
    </row>
    <row r="80" spans="1:21">
      <c r="A80" s="9">
        <v>43983.428472222222</v>
      </c>
      <c r="B80" t="s">
        <v>2279</v>
      </c>
      <c r="C80">
        <v>13017524</v>
      </c>
      <c r="D80">
        <v>3161592</v>
      </c>
      <c r="E80">
        <v>1111</v>
      </c>
      <c r="F80" t="s">
        <v>2280</v>
      </c>
      <c r="G80" t="s">
        <v>1550</v>
      </c>
      <c r="H80" t="s">
        <v>1551</v>
      </c>
      <c r="I80" t="s">
        <v>1553</v>
      </c>
      <c r="J80" t="s">
        <v>2122</v>
      </c>
      <c r="K80">
        <v>76570944382</v>
      </c>
      <c r="M80">
        <v>52</v>
      </c>
      <c r="N80">
        <v>0</v>
      </c>
      <c r="O80" t="s">
        <v>2123</v>
      </c>
      <c r="P80" s="1">
        <v>43985</v>
      </c>
      <c r="Q80">
        <v>1111</v>
      </c>
      <c r="R80" s="11">
        <v>5.0000000000000001E-3</v>
      </c>
      <c r="S80">
        <v>6</v>
      </c>
      <c r="T80">
        <v>1105</v>
      </c>
      <c r="U80" s="1">
        <v>43987</v>
      </c>
    </row>
    <row r="81" spans="1:21">
      <c r="A81" s="9">
        <v>43983.428472222222</v>
      </c>
      <c r="B81" t="s">
        <v>2281</v>
      </c>
      <c r="C81">
        <v>13017526</v>
      </c>
      <c r="D81">
        <v>3161592</v>
      </c>
      <c r="E81">
        <v>699</v>
      </c>
      <c r="F81" t="s">
        <v>2282</v>
      </c>
      <c r="G81" t="s">
        <v>1550</v>
      </c>
      <c r="H81" t="s">
        <v>1551</v>
      </c>
      <c r="I81" t="s">
        <v>1553</v>
      </c>
      <c r="J81" t="s">
        <v>2122</v>
      </c>
      <c r="K81">
        <v>76570944384</v>
      </c>
      <c r="M81">
        <v>52</v>
      </c>
      <c r="N81">
        <v>0</v>
      </c>
      <c r="O81" t="s">
        <v>2123</v>
      </c>
      <c r="P81" s="1">
        <v>43985</v>
      </c>
      <c r="Q81">
        <v>699</v>
      </c>
      <c r="R81" s="11">
        <v>5.0000000000000001E-3</v>
      </c>
      <c r="S81">
        <v>4</v>
      </c>
      <c r="T81">
        <v>695</v>
      </c>
      <c r="U81" s="1">
        <v>43990</v>
      </c>
    </row>
    <row r="82" spans="1:21">
      <c r="A82" s="9">
        <v>43983.428472222222</v>
      </c>
      <c r="B82" t="s">
        <v>2283</v>
      </c>
      <c r="C82">
        <v>13017521</v>
      </c>
      <c r="D82">
        <v>3161592</v>
      </c>
      <c r="E82">
        <v>978</v>
      </c>
      <c r="F82" t="s">
        <v>2284</v>
      </c>
      <c r="G82" t="s">
        <v>1550</v>
      </c>
      <c r="H82" t="s">
        <v>1551</v>
      </c>
      <c r="I82" t="s">
        <v>1553</v>
      </c>
      <c r="J82" t="s">
        <v>2122</v>
      </c>
      <c r="K82">
        <v>76570944380</v>
      </c>
      <c r="M82">
        <v>52</v>
      </c>
      <c r="N82">
        <v>0</v>
      </c>
      <c r="O82" t="s">
        <v>2123</v>
      </c>
      <c r="P82" s="1">
        <v>43985</v>
      </c>
      <c r="Q82">
        <v>978</v>
      </c>
      <c r="R82" s="11">
        <v>5.0000000000000001E-3</v>
      </c>
      <c r="S82">
        <v>5</v>
      </c>
      <c r="T82">
        <v>973</v>
      </c>
      <c r="U82" s="1">
        <v>43986</v>
      </c>
    </row>
    <row r="83" spans="1:21">
      <c r="A83" s="9">
        <v>43983.428472222222</v>
      </c>
      <c r="B83" t="s">
        <v>2285</v>
      </c>
      <c r="C83">
        <v>13017517</v>
      </c>
      <c r="D83">
        <v>3161592</v>
      </c>
      <c r="E83">
        <v>1004</v>
      </c>
      <c r="F83" t="s">
        <v>2286</v>
      </c>
      <c r="G83" t="s">
        <v>1550</v>
      </c>
      <c r="H83" t="s">
        <v>1551</v>
      </c>
      <c r="I83" t="s">
        <v>1553</v>
      </c>
      <c r="J83" t="s">
        <v>2122</v>
      </c>
      <c r="K83">
        <v>76570944376</v>
      </c>
      <c r="M83">
        <v>52</v>
      </c>
      <c r="N83">
        <v>0</v>
      </c>
      <c r="O83" t="s">
        <v>2123</v>
      </c>
      <c r="P83" s="1">
        <v>43985</v>
      </c>
      <c r="Q83">
        <v>1004</v>
      </c>
      <c r="R83" s="11">
        <v>5.0000000000000001E-3</v>
      </c>
      <c r="S83">
        <v>6</v>
      </c>
      <c r="T83">
        <v>998</v>
      </c>
      <c r="U83" s="1">
        <v>43986</v>
      </c>
    </row>
    <row r="84" spans="1:21">
      <c r="A84" s="9">
        <v>43983.428472222222</v>
      </c>
      <c r="B84" t="s">
        <v>2287</v>
      </c>
      <c r="C84">
        <v>13017519</v>
      </c>
      <c r="D84">
        <v>3161592</v>
      </c>
      <c r="E84">
        <v>998</v>
      </c>
      <c r="F84" t="s">
        <v>2288</v>
      </c>
      <c r="G84" t="s">
        <v>1550</v>
      </c>
      <c r="H84" t="s">
        <v>1551</v>
      </c>
      <c r="I84" t="s">
        <v>1553</v>
      </c>
      <c r="J84" t="s">
        <v>2122</v>
      </c>
      <c r="K84">
        <v>76570944378</v>
      </c>
      <c r="M84">
        <v>52</v>
      </c>
      <c r="N84">
        <v>0</v>
      </c>
      <c r="O84" t="s">
        <v>2123</v>
      </c>
      <c r="P84" s="1">
        <v>43985</v>
      </c>
      <c r="Q84">
        <v>998</v>
      </c>
      <c r="R84" s="11">
        <v>5.0000000000000001E-3</v>
      </c>
      <c r="S84">
        <v>5</v>
      </c>
      <c r="T84">
        <v>993</v>
      </c>
      <c r="U84" s="1">
        <v>43990</v>
      </c>
    </row>
    <row r="85" spans="1:21">
      <c r="A85" s="9">
        <v>43983.428472222222</v>
      </c>
      <c r="B85" t="s">
        <v>2289</v>
      </c>
      <c r="C85">
        <v>13017515</v>
      </c>
      <c r="D85">
        <v>3161592</v>
      </c>
      <c r="E85">
        <v>888</v>
      </c>
      <c r="F85" t="s">
        <v>2290</v>
      </c>
      <c r="G85" t="s">
        <v>1550</v>
      </c>
      <c r="H85" t="s">
        <v>1551</v>
      </c>
      <c r="I85" t="s">
        <v>1553</v>
      </c>
      <c r="J85" t="s">
        <v>2122</v>
      </c>
      <c r="K85">
        <v>76570944374</v>
      </c>
      <c r="M85">
        <v>52</v>
      </c>
      <c r="N85">
        <v>0</v>
      </c>
      <c r="O85" t="s">
        <v>2123</v>
      </c>
      <c r="P85" s="1">
        <v>43985</v>
      </c>
      <c r="Q85">
        <v>888</v>
      </c>
      <c r="R85" s="11">
        <v>5.0000000000000001E-3</v>
      </c>
      <c r="S85">
        <v>5</v>
      </c>
      <c r="T85">
        <v>883</v>
      </c>
      <c r="U85" s="1">
        <v>43990</v>
      </c>
    </row>
    <row r="86" spans="1:21">
      <c r="A86" s="9">
        <v>43983.428472222222</v>
      </c>
      <c r="B86" t="s">
        <v>2291</v>
      </c>
      <c r="C86">
        <v>13017514</v>
      </c>
      <c r="D86">
        <v>3161592</v>
      </c>
      <c r="E86">
        <v>365</v>
      </c>
      <c r="F86" t="s">
        <v>2292</v>
      </c>
      <c r="G86" t="s">
        <v>1550</v>
      </c>
      <c r="H86" t="s">
        <v>1551</v>
      </c>
      <c r="I86" t="s">
        <v>1553</v>
      </c>
      <c r="J86" t="s">
        <v>2122</v>
      </c>
      <c r="K86">
        <v>76570944373</v>
      </c>
      <c r="M86">
        <v>52</v>
      </c>
      <c r="N86">
        <v>0</v>
      </c>
      <c r="O86" t="s">
        <v>2123</v>
      </c>
      <c r="P86" s="1">
        <v>43985</v>
      </c>
      <c r="Q86">
        <v>365</v>
      </c>
      <c r="R86" s="11">
        <v>5.0000000000000001E-3</v>
      </c>
      <c r="S86">
        <v>3</v>
      </c>
      <c r="T86">
        <v>362</v>
      </c>
      <c r="U86" s="1">
        <v>43987</v>
      </c>
    </row>
    <row r="87" spans="1:21">
      <c r="A87" s="9">
        <v>43983.428472222222</v>
      </c>
      <c r="B87" t="s">
        <v>2293</v>
      </c>
      <c r="C87">
        <v>13017513</v>
      </c>
      <c r="D87">
        <v>3161592</v>
      </c>
      <c r="E87">
        <v>1924</v>
      </c>
      <c r="F87" t="s">
        <v>2294</v>
      </c>
      <c r="G87" t="s">
        <v>1550</v>
      </c>
      <c r="H87" t="s">
        <v>1551</v>
      </c>
      <c r="I87" t="s">
        <v>1553</v>
      </c>
      <c r="J87" t="s">
        <v>2122</v>
      </c>
      <c r="K87">
        <v>76570944372</v>
      </c>
      <c r="M87">
        <v>52</v>
      </c>
      <c r="N87">
        <v>0</v>
      </c>
      <c r="O87" t="s">
        <v>2123</v>
      </c>
      <c r="P87" s="1">
        <v>43985</v>
      </c>
      <c r="Q87">
        <v>1924</v>
      </c>
      <c r="R87" s="11">
        <v>5.0000000000000001E-3</v>
      </c>
      <c r="S87">
        <v>10</v>
      </c>
      <c r="T87">
        <v>1914</v>
      </c>
      <c r="U87" s="1">
        <v>43992</v>
      </c>
    </row>
    <row r="88" spans="1:21">
      <c r="A88" s="9">
        <v>43983.428472222222</v>
      </c>
      <c r="B88" t="s">
        <v>2295</v>
      </c>
      <c r="C88">
        <v>13017511</v>
      </c>
      <c r="D88">
        <v>3161592</v>
      </c>
      <c r="E88">
        <v>897</v>
      </c>
      <c r="F88" t="s">
        <v>2296</v>
      </c>
      <c r="G88" t="s">
        <v>1550</v>
      </c>
      <c r="H88" t="s">
        <v>1551</v>
      </c>
      <c r="I88" t="s">
        <v>1553</v>
      </c>
      <c r="J88" t="s">
        <v>2122</v>
      </c>
      <c r="K88">
        <v>76570944370</v>
      </c>
      <c r="M88">
        <v>52</v>
      </c>
      <c r="N88">
        <v>0</v>
      </c>
      <c r="O88" t="s">
        <v>2123</v>
      </c>
      <c r="P88" s="1">
        <v>43985</v>
      </c>
      <c r="Q88">
        <v>897</v>
      </c>
      <c r="R88" s="11">
        <v>5.0000000000000001E-3</v>
      </c>
      <c r="S88">
        <v>5</v>
      </c>
      <c r="T88">
        <v>892</v>
      </c>
      <c r="U88" s="1">
        <v>43987</v>
      </c>
    </row>
    <row r="89" spans="1:21">
      <c r="A89" s="9">
        <v>43983.428472222222</v>
      </c>
      <c r="B89" t="s">
        <v>2297</v>
      </c>
      <c r="C89">
        <v>13017512</v>
      </c>
      <c r="D89">
        <v>3161592</v>
      </c>
      <c r="E89">
        <v>1064</v>
      </c>
      <c r="F89" t="s">
        <v>2298</v>
      </c>
      <c r="G89" t="s">
        <v>1550</v>
      </c>
      <c r="H89" t="s">
        <v>1551</v>
      </c>
      <c r="I89" t="s">
        <v>1553</v>
      </c>
      <c r="J89" t="s">
        <v>2122</v>
      </c>
      <c r="K89">
        <v>76570944371</v>
      </c>
      <c r="M89">
        <v>52</v>
      </c>
      <c r="N89">
        <v>0</v>
      </c>
      <c r="O89" t="s">
        <v>2123</v>
      </c>
      <c r="P89" s="1">
        <v>43985</v>
      </c>
      <c r="Q89">
        <v>1064</v>
      </c>
      <c r="R89" s="11">
        <v>5.0000000000000001E-3</v>
      </c>
      <c r="S89">
        <v>6</v>
      </c>
      <c r="T89">
        <v>1058</v>
      </c>
      <c r="U89" s="1">
        <v>43987</v>
      </c>
    </row>
    <row r="90" spans="1:21">
      <c r="A90" s="9">
        <v>43983.428472222222</v>
      </c>
      <c r="B90" t="s">
        <v>2299</v>
      </c>
      <c r="C90">
        <v>13017510</v>
      </c>
      <c r="D90">
        <v>3161592</v>
      </c>
      <c r="E90">
        <v>797</v>
      </c>
      <c r="F90" t="s">
        <v>2300</v>
      </c>
      <c r="G90" t="s">
        <v>1550</v>
      </c>
      <c r="H90" t="s">
        <v>1551</v>
      </c>
      <c r="I90" t="s">
        <v>1553</v>
      </c>
      <c r="J90" t="s">
        <v>2122</v>
      </c>
      <c r="K90">
        <v>76570944369</v>
      </c>
      <c r="M90">
        <v>52</v>
      </c>
      <c r="N90">
        <v>0</v>
      </c>
      <c r="O90" t="s">
        <v>2123</v>
      </c>
      <c r="P90" s="1">
        <v>43985</v>
      </c>
      <c r="Q90">
        <v>797</v>
      </c>
      <c r="R90" s="11">
        <v>5.0000000000000001E-3</v>
      </c>
      <c r="S90">
        <v>4</v>
      </c>
      <c r="T90">
        <v>793</v>
      </c>
      <c r="U90" s="1">
        <v>43987</v>
      </c>
    </row>
    <row r="91" spans="1:21">
      <c r="A91" s="9">
        <v>43983.428472222222</v>
      </c>
      <c r="B91" t="s">
        <v>2301</v>
      </c>
      <c r="C91">
        <v>13017509</v>
      </c>
      <c r="D91">
        <v>3161592</v>
      </c>
      <c r="E91">
        <v>1164</v>
      </c>
      <c r="F91" t="s">
        <v>2302</v>
      </c>
      <c r="G91" t="s">
        <v>1550</v>
      </c>
      <c r="H91" t="s">
        <v>1551</v>
      </c>
      <c r="I91" t="s">
        <v>1553</v>
      </c>
      <c r="J91" t="s">
        <v>2122</v>
      </c>
      <c r="K91">
        <v>76570944368</v>
      </c>
      <c r="M91">
        <v>52</v>
      </c>
      <c r="N91">
        <v>0</v>
      </c>
      <c r="O91" t="s">
        <v>2123</v>
      </c>
      <c r="P91" s="1">
        <v>43985</v>
      </c>
      <c r="Q91">
        <v>1164</v>
      </c>
      <c r="R91" s="11">
        <v>5.0000000000000001E-3</v>
      </c>
      <c r="S91">
        <v>6</v>
      </c>
      <c r="T91">
        <v>1158</v>
      </c>
      <c r="U91" s="1">
        <v>43987</v>
      </c>
    </row>
    <row r="92" spans="1:21">
      <c r="A92" s="9">
        <v>43983.428472222222</v>
      </c>
      <c r="B92" t="s">
        <v>2303</v>
      </c>
      <c r="C92">
        <v>13017508</v>
      </c>
      <c r="D92">
        <v>3161592</v>
      </c>
      <c r="E92">
        <v>888</v>
      </c>
      <c r="F92" t="s">
        <v>2304</v>
      </c>
      <c r="G92" t="s">
        <v>1550</v>
      </c>
      <c r="H92" t="s">
        <v>1551</v>
      </c>
      <c r="I92" t="s">
        <v>1553</v>
      </c>
      <c r="J92" t="s">
        <v>2122</v>
      </c>
      <c r="K92">
        <v>76570944367</v>
      </c>
      <c r="M92">
        <v>52</v>
      </c>
      <c r="N92">
        <v>0</v>
      </c>
      <c r="O92" t="s">
        <v>2123</v>
      </c>
      <c r="P92" s="1">
        <v>43985</v>
      </c>
      <c r="Q92">
        <v>888</v>
      </c>
      <c r="R92" s="11">
        <v>5.0000000000000001E-3</v>
      </c>
      <c r="S92">
        <v>5</v>
      </c>
      <c r="T92">
        <v>883</v>
      </c>
      <c r="U92" s="1">
        <v>43990</v>
      </c>
    </row>
    <row r="93" spans="1:21">
      <c r="A93" s="9">
        <v>43983.428472222222</v>
      </c>
      <c r="B93" t="s">
        <v>2305</v>
      </c>
      <c r="C93">
        <v>13017506</v>
      </c>
      <c r="D93">
        <v>3161592</v>
      </c>
      <c r="E93">
        <v>730</v>
      </c>
      <c r="F93" t="s">
        <v>2306</v>
      </c>
      <c r="G93" t="s">
        <v>1550</v>
      </c>
      <c r="H93" t="s">
        <v>1551</v>
      </c>
      <c r="I93" t="s">
        <v>1553</v>
      </c>
      <c r="J93" t="s">
        <v>2307</v>
      </c>
      <c r="K93">
        <v>76570944365</v>
      </c>
      <c r="M93">
        <v>52</v>
      </c>
      <c r="N93">
        <v>0</v>
      </c>
      <c r="O93" t="s">
        <v>2123</v>
      </c>
      <c r="Q93">
        <v>730</v>
      </c>
      <c r="R93" s="11">
        <v>5.0000000000000001E-3</v>
      </c>
      <c r="S93">
        <v>4</v>
      </c>
      <c r="T93">
        <v>726</v>
      </c>
    </row>
    <row r="94" spans="1:21">
      <c r="A94" s="9">
        <v>43983.428472222222</v>
      </c>
      <c r="B94" t="s">
        <v>2308</v>
      </c>
      <c r="C94">
        <v>13017507</v>
      </c>
      <c r="D94">
        <v>3161592</v>
      </c>
      <c r="E94">
        <v>888</v>
      </c>
      <c r="F94" t="s">
        <v>2309</v>
      </c>
      <c r="G94" t="s">
        <v>1550</v>
      </c>
      <c r="H94" t="s">
        <v>1551</v>
      </c>
      <c r="I94" t="s">
        <v>1553</v>
      </c>
      <c r="J94" t="s">
        <v>2122</v>
      </c>
      <c r="K94">
        <v>76570944366</v>
      </c>
      <c r="M94">
        <v>52</v>
      </c>
      <c r="N94">
        <v>0</v>
      </c>
      <c r="O94" t="s">
        <v>2123</v>
      </c>
      <c r="P94" s="1">
        <v>43985</v>
      </c>
      <c r="Q94">
        <v>888</v>
      </c>
      <c r="R94" s="11">
        <v>5.0000000000000001E-3</v>
      </c>
      <c r="S94">
        <v>5</v>
      </c>
      <c r="T94">
        <v>883</v>
      </c>
      <c r="U94" s="1">
        <v>43986</v>
      </c>
    </row>
    <row r="95" spans="1:21">
      <c r="A95" s="9">
        <v>43983.428472222222</v>
      </c>
      <c r="B95" t="s">
        <v>2310</v>
      </c>
      <c r="C95">
        <v>13017505</v>
      </c>
      <c r="D95">
        <v>3161592</v>
      </c>
      <c r="E95">
        <v>699</v>
      </c>
      <c r="F95" t="s">
        <v>2311</v>
      </c>
      <c r="G95" t="s">
        <v>1550</v>
      </c>
      <c r="H95" t="s">
        <v>1551</v>
      </c>
      <c r="I95" t="s">
        <v>1553</v>
      </c>
      <c r="J95" t="s">
        <v>2122</v>
      </c>
      <c r="K95">
        <v>76570944364</v>
      </c>
      <c r="M95">
        <v>52</v>
      </c>
      <c r="N95">
        <v>0</v>
      </c>
      <c r="O95" t="s">
        <v>2123</v>
      </c>
      <c r="P95" s="1">
        <v>43985</v>
      </c>
      <c r="Q95">
        <v>699</v>
      </c>
      <c r="R95" s="11">
        <v>5.0000000000000001E-3</v>
      </c>
      <c r="S95">
        <v>4</v>
      </c>
      <c r="T95">
        <v>695</v>
      </c>
      <c r="U95" s="1">
        <v>43987</v>
      </c>
    </row>
    <row r="96" spans="1:21">
      <c r="A96" s="9">
        <v>43983.428472222222</v>
      </c>
      <c r="B96" t="s">
        <v>2312</v>
      </c>
      <c r="C96">
        <v>13017504</v>
      </c>
      <c r="D96">
        <v>3161592</v>
      </c>
      <c r="E96">
        <v>888</v>
      </c>
      <c r="F96" t="s">
        <v>2313</v>
      </c>
      <c r="G96" t="s">
        <v>1550</v>
      </c>
      <c r="H96" t="s">
        <v>1551</v>
      </c>
      <c r="I96" t="s">
        <v>1553</v>
      </c>
      <c r="J96" t="s">
        <v>2122</v>
      </c>
      <c r="K96">
        <v>76570944363</v>
      </c>
      <c r="M96">
        <v>52</v>
      </c>
      <c r="N96">
        <v>0</v>
      </c>
      <c r="O96" t="s">
        <v>2123</v>
      </c>
      <c r="P96" s="1">
        <v>43985</v>
      </c>
      <c r="Q96">
        <v>888</v>
      </c>
      <c r="R96" s="11">
        <v>5.0000000000000001E-3</v>
      </c>
      <c r="S96">
        <v>5</v>
      </c>
      <c r="T96">
        <v>883</v>
      </c>
      <c r="U96" s="1">
        <v>43990</v>
      </c>
    </row>
    <row r="97" spans="1:21">
      <c r="A97" s="9">
        <v>43983.428472222222</v>
      </c>
      <c r="B97" t="s">
        <v>2314</v>
      </c>
      <c r="C97">
        <v>13017503</v>
      </c>
      <c r="D97">
        <v>3161592</v>
      </c>
      <c r="E97">
        <v>363</v>
      </c>
      <c r="F97" t="s">
        <v>2315</v>
      </c>
      <c r="G97" t="s">
        <v>1550</v>
      </c>
      <c r="H97" t="s">
        <v>1551</v>
      </c>
      <c r="I97" t="s">
        <v>1553</v>
      </c>
      <c r="J97" t="s">
        <v>2122</v>
      </c>
      <c r="K97">
        <v>76570944362</v>
      </c>
      <c r="M97">
        <v>52</v>
      </c>
      <c r="N97">
        <v>0</v>
      </c>
      <c r="O97" t="s">
        <v>2123</v>
      </c>
      <c r="P97" s="1">
        <v>43985</v>
      </c>
      <c r="Q97">
        <v>363</v>
      </c>
      <c r="R97" s="11">
        <v>5.0000000000000001E-3</v>
      </c>
      <c r="S97">
        <v>3</v>
      </c>
      <c r="T97">
        <v>360</v>
      </c>
      <c r="U97" s="1">
        <v>43990</v>
      </c>
    </row>
    <row r="98" spans="1:21">
      <c r="A98" s="9">
        <v>43983.428472222222</v>
      </c>
      <c r="B98" t="s">
        <v>2316</v>
      </c>
      <c r="C98">
        <v>13017500</v>
      </c>
      <c r="D98">
        <v>3161592</v>
      </c>
      <c r="E98">
        <v>730</v>
      </c>
      <c r="F98" t="s">
        <v>2317</v>
      </c>
      <c r="G98" t="s">
        <v>1550</v>
      </c>
      <c r="H98" t="s">
        <v>1551</v>
      </c>
      <c r="I98" t="s">
        <v>1553</v>
      </c>
      <c r="J98" t="s">
        <v>2190</v>
      </c>
      <c r="K98">
        <v>76570944360</v>
      </c>
      <c r="M98">
        <v>52</v>
      </c>
      <c r="N98">
        <v>0</v>
      </c>
      <c r="O98" t="s">
        <v>2123</v>
      </c>
      <c r="P98" s="1">
        <v>43985</v>
      </c>
      <c r="Q98">
        <v>730</v>
      </c>
      <c r="R98" s="11">
        <v>5.0000000000000001E-3</v>
      </c>
      <c r="S98">
        <v>4</v>
      </c>
      <c r="T98">
        <v>726</v>
      </c>
    </row>
    <row r="99" spans="1:21">
      <c r="A99" s="9">
        <v>43983.428472222222</v>
      </c>
      <c r="B99" t="s">
        <v>2318</v>
      </c>
      <c r="C99">
        <v>13017502</v>
      </c>
      <c r="D99">
        <v>3161592</v>
      </c>
      <c r="E99">
        <v>715</v>
      </c>
      <c r="F99" t="s">
        <v>2319</v>
      </c>
      <c r="G99" t="s">
        <v>1550</v>
      </c>
      <c r="H99" t="s">
        <v>1551</v>
      </c>
      <c r="I99" t="s">
        <v>1553</v>
      </c>
      <c r="J99" t="s">
        <v>2122</v>
      </c>
      <c r="K99">
        <v>76570944361</v>
      </c>
      <c r="M99">
        <v>52</v>
      </c>
      <c r="N99">
        <v>0</v>
      </c>
      <c r="O99" t="s">
        <v>2123</v>
      </c>
      <c r="P99" s="1">
        <v>43985</v>
      </c>
      <c r="Q99">
        <v>715</v>
      </c>
      <c r="R99" s="11">
        <v>5.0000000000000001E-3</v>
      </c>
      <c r="S99">
        <v>4</v>
      </c>
      <c r="T99">
        <v>711</v>
      </c>
      <c r="U99" s="1">
        <v>43986</v>
      </c>
    </row>
    <row r="100" spans="1:21">
      <c r="A100" s="9">
        <v>43983.428472222222</v>
      </c>
      <c r="B100" t="s">
        <v>2320</v>
      </c>
      <c r="C100">
        <v>13017499</v>
      </c>
      <c r="D100">
        <v>3161592</v>
      </c>
      <c r="E100">
        <v>880</v>
      </c>
      <c r="F100" t="s">
        <v>2321</v>
      </c>
      <c r="G100" t="s">
        <v>1550</v>
      </c>
      <c r="H100" t="s">
        <v>1551</v>
      </c>
      <c r="I100" t="s">
        <v>1553</v>
      </c>
      <c r="J100" t="s">
        <v>2122</v>
      </c>
      <c r="K100">
        <v>76570944359</v>
      </c>
      <c r="M100">
        <v>52</v>
      </c>
      <c r="N100">
        <v>0</v>
      </c>
      <c r="O100" t="s">
        <v>2123</v>
      </c>
      <c r="P100" s="1">
        <v>43985</v>
      </c>
      <c r="Q100">
        <v>880</v>
      </c>
      <c r="R100" s="11">
        <v>5.0000000000000001E-3</v>
      </c>
      <c r="S100">
        <v>5</v>
      </c>
      <c r="T100">
        <v>875</v>
      </c>
      <c r="U100" s="1">
        <v>43992</v>
      </c>
    </row>
    <row r="101" spans="1:21">
      <c r="A101" s="9">
        <v>43983.428472222222</v>
      </c>
      <c r="B101" t="s">
        <v>2322</v>
      </c>
      <c r="C101">
        <v>13017497</v>
      </c>
      <c r="D101">
        <v>3161592</v>
      </c>
      <c r="E101">
        <v>699</v>
      </c>
      <c r="F101" t="s">
        <v>2323</v>
      </c>
      <c r="G101" t="s">
        <v>1550</v>
      </c>
      <c r="H101" t="s">
        <v>1551</v>
      </c>
      <c r="I101" t="s">
        <v>1553</v>
      </c>
      <c r="J101" t="s">
        <v>2122</v>
      </c>
      <c r="K101">
        <v>76570944357</v>
      </c>
      <c r="M101">
        <v>52</v>
      </c>
      <c r="N101">
        <v>0</v>
      </c>
      <c r="O101" t="s">
        <v>2123</v>
      </c>
      <c r="P101" s="1">
        <v>43985</v>
      </c>
      <c r="Q101">
        <v>699</v>
      </c>
      <c r="R101" s="11">
        <v>5.0000000000000001E-3</v>
      </c>
      <c r="S101">
        <v>4</v>
      </c>
      <c r="T101">
        <v>695</v>
      </c>
      <c r="U101" s="1">
        <v>43990</v>
      </c>
    </row>
    <row r="102" spans="1:21">
      <c r="A102" s="9">
        <v>43983.428472222222</v>
      </c>
      <c r="B102" t="s">
        <v>2324</v>
      </c>
      <c r="C102">
        <v>13017498</v>
      </c>
      <c r="D102">
        <v>3161592</v>
      </c>
      <c r="E102">
        <v>359</v>
      </c>
      <c r="F102" t="s">
        <v>2325</v>
      </c>
      <c r="G102" t="s">
        <v>1550</v>
      </c>
      <c r="H102" t="s">
        <v>1551</v>
      </c>
      <c r="I102" t="s">
        <v>1553</v>
      </c>
      <c r="J102" t="s">
        <v>2122</v>
      </c>
      <c r="K102">
        <v>76570944358</v>
      </c>
      <c r="M102">
        <v>52</v>
      </c>
      <c r="N102">
        <v>0</v>
      </c>
      <c r="O102" t="s">
        <v>2123</v>
      </c>
      <c r="P102" s="1">
        <v>43985</v>
      </c>
      <c r="Q102">
        <v>359</v>
      </c>
      <c r="R102" s="11">
        <v>5.0000000000000001E-3</v>
      </c>
      <c r="S102">
        <v>3</v>
      </c>
      <c r="T102">
        <v>356</v>
      </c>
      <c r="U102" s="1">
        <v>43986</v>
      </c>
    </row>
    <row r="103" spans="1:21">
      <c r="A103" s="9">
        <v>43983.428472222222</v>
      </c>
      <c r="B103" t="s">
        <v>2326</v>
      </c>
      <c r="C103">
        <v>13017496</v>
      </c>
      <c r="D103">
        <v>3161592</v>
      </c>
      <c r="E103">
        <v>345</v>
      </c>
      <c r="F103" t="s">
        <v>2327</v>
      </c>
      <c r="G103" t="s">
        <v>1550</v>
      </c>
      <c r="H103" t="s">
        <v>1551</v>
      </c>
      <c r="I103" t="s">
        <v>1553</v>
      </c>
      <c r="J103" t="s">
        <v>2122</v>
      </c>
      <c r="K103">
        <v>76570944356</v>
      </c>
      <c r="M103">
        <v>52</v>
      </c>
      <c r="N103">
        <v>0</v>
      </c>
      <c r="O103" t="s">
        <v>2123</v>
      </c>
      <c r="P103" s="1">
        <v>43985</v>
      </c>
      <c r="Q103">
        <v>345</v>
      </c>
      <c r="R103" s="11">
        <v>5.0000000000000001E-3</v>
      </c>
      <c r="S103">
        <v>3</v>
      </c>
      <c r="T103">
        <v>342</v>
      </c>
      <c r="U103" s="1">
        <v>43991</v>
      </c>
    </row>
    <row r="104" spans="1:21">
      <c r="A104" s="9">
        <v>43983.428472222222</v>
      </c>
      <c r="B104" t="s">
        <v>2328</v>
      </c>
      <c r="C104">
        <v>13017494</v>
      </c>
      <c r="D104">
        <v>3161592</v>
      </c>
      <c r="E104">
        <v>900</v>
      </c>
      <c r="F104" t="s">
        <v>2329</v>
      </c>
      <c r="G104" t="s">
        <v>1550</v>
      </c>
      <c r="H104" t="s">
        <v>1551</v>
      </c>
      <c r="I104" t="s">
        <v>1553</v>
      </c>
      <c r="J104" t="s">
        <v>2122</v>
      </c>
      <c r="K104">
        <v>76570944355</v>
      </c>
      <c r="M104">
        <v>52</v>
      </c>
      <c r="N104">
        <v>0</v>
      </c>
      <c r="O104" t="s">
        <v>2123</v>
      </c>
      <c r="P104" s="1">
        <v>43985</v>
      </c>
      <c r="Q104">
        <v>900</v>
      </c>
      <c r="R104" s="11">
        <v>5.0000000000000001E-3</v>
      </c>
      <c r="S104">
        <v>5</v>
      </c>
      <c r="T104">
        <v>895</v>
      </c>
      <c r="U104" s="1">
        <v>43990</v>
      </c>
    </row>
    <row r="105" spans="1:21">
      <c r="A105" s="9">
        <v>43983.428472222222</v>
      </c>
      <c r="B105" t="s">
        <v>2330</v>
      </c>
      <c r="C105">
        <v>13017493</v>
      </c>
      <c r="D105">
        <v>3161592</v>
      </c>
      <c r="E105">
        <v>515</v>
      </c>
      <c r="F105" t="s">
        <v>2331</v>
      </c>
      <c r="G105" t="s">
        <v>1550</v>
      </c>
      <c r="H105" t="s">
        <v>1551</v>
      </c>
      <c r="I105" t="s">
        <v>1553</v>
      </c>
      <c r="J105" t="s">
        <v>2190</v>
      </c>
      <c r="K105">
        <v>76570944354</v>
      </c>
      <c r="M105">
        <v>52</v>
      </c>
      <c r="N105">
        <v>0</v>
      </c>
      <c r="O105" t="s">
        <v>2123</v>
      </c>
      <c r="P105" s="1">
        <v>43985</v>
      </c>
      <c r="Q105">
        <v>515</v>
      </c>
      <c r="R105" s="11">
        <v>5.0000000000000001E-3</v>
      </c>
      <c r="S105">
        <v>3</v>
      </c>
      <c r="T105">
        <v>512</v>
      </c>
    </row>
    <row r="106" spans="1:21">
      <c r="A106" s="9">
        <v>43983.428472222222</v>
      </c>
      <c r="B106" t="s">
        <v>2332</v>
      </c>
      <c r="C106">
        <v>13017491</v>
      </c>
      <c r="D106">
        <v>3161592</v>
      </c>
      <c r="E106">
        <v>509</v>
      </c>
      <c r="F106" t="s">
        <v>2333</v>
      </c>
      <c r="G106" t="s">
        <v>1550</v>
      </c>
      <c r="H106" t="s">
        <v>1551</v>
      </c>
      <c r="I106" t="s">
        <v>1553</v>
      </c>
      <c r="J106" t="s">
        <v>2122</v>
      </c>
      <c r="K106">
        <v>76570944352</v>
      </c>
      <c r="M106">
        <v>52</v>
      </c>
      <c r="N106">
        <v>0</v>
      </c>
      <c r="O106" t="s">
        <v>2123</v>
      </c>
      <c r="P106" s="1">
        <v>43985</v>
      </c>
      <c r="Q106">
        <v>509</v>
      </c>
      <c r="R106" s="11">
        <v>5.0000000000000001E-3</v>
      </c>
      <c r="S106">
        <v>3</v>
      </c>
      <c r="T106">
        <v>506</v>
      </c>
      <c r="U106" s="1">
        <v>43990</v>
      </c>
    </row>
    <row r="107" spans="1:21">
      <c r="A107" s="9">
        <v>43983.428472222222</v>
      </c>
      <c r="B107" t="s">
        <v>2334</v>
      </c>
      <c r="C107">
        <v>13017492</v>
      </c>
      <c r="D107">
        <v>3161592</v>
      </c>
      <c r="E107">
        <v>345</v>
      </c>
      <c r="F107" t="s">
        <v>2335</v>
      </c>
      <c r="G107" t="s">
        <v>1550</v>
      </c>
      <c r="H107" t="s">
        <v>1551</v>
      </c>
      <c r="I107" t="s">
        <v>1553</v>
      </c>
      <c r="J107" t="s">
        <v>2122</v>
      </c>
      <c r="K107">
        <v>76570944353</v>
      </c>
      <c r="M107">
        <v>52</v>
      </c>
      <c r="N107">
        <v>0</v>
      </c>
      <c r="O107" t="s">
        <v>2123</v>
      </c>
      <c r="P107" s="1">
        <v>43985</v>
      </c>
      <c r="Q107">
        <v>345</v>
      </c>
      <c r="R107" s="11">
        <v>5.0000000000000001E-3</v>
      </c>
      <c r="S107">
        <v>3</v>
      </c>
      <c r="T107">
        <v>342</v>
      </c>
      <c r="U107" s="1">
        <v>43990</v>
      </c>
    </row>
    <row r="108" spans="1:21">
      <c r="A108" s="9">
        <v>43983.428472222222</v>
      </c>
      <c r="B108" t="s">
        <v>2336</v>
      </c>
      <c r="C108">
        <v>13017490</v>
      </c>
      <c r="D108">
        <v>3161592</v>
      </c>
      <c r="E108">
        <v>365</v>
      </c>
      <c r="F108" t="s">
        <v>2337</v>
      </c>
      <c r="G108" t="s">
        <v>1550</v>
      </c>
      <c r="H108" t="s">
        <v>1551</v>
      </c>
      <c r="I108" t="s">
        <v>1553</v>
      </c>
      <c r="J108" t="s">
        <v>2122</v>
      </c>
      <c r="K108">
        <v>76570944351</v>
      </c>
      <c r="M108">
        <v>52</v>
      </c>
      <c r="N108">
        <v>0</v>
      </c>
      <c r="O108" t="s">
        <v>2123</v>
      </c>
      <c r="P108" s="1">
        <v>43985</v>
      </c>
      <c r="Q108">
        <v>365</v>
      </c>
      <c r="R108" s="11">
        <v>5.0000000000000001E-3</v>
      </c>
      <c r="S108">
        <v>3</v>
      </c>
      <c r="T108">
        <v>362</v>
      </c>
      <c r="U108" s="1">
        <v>43987</v>
      </c>
    </row>
    <row r="109" spans="1:21">
      <c r="A109" s="9">
        <v>43983.428472222222</v>
      </c>
      <c r="B109" t="s">
        <v>2338</v>
      </c>
      <c r="C109">
        <v>13017488</v>
      </c>
      <c r="D109">
        <v>3161592</v>
      </c>
      <c r="E109">
        <v>918</v>
      </c>
      <c r="F109" t="s">
        <v>2339</v>
      </c>
      <c r="G109" t="s">
        <v>1550</v>
      </c>
      <c r="H109" t="s">
        <v>1551</v>
      </c>
      <c r="I109" t="s">
        <v>1553</v>
      </c>
      <c r="J109" t="s">
        <v>2122</v>
      </c>
      <c r="K109">
        <v>76570944349</v>
      </c>
      <c r="M109">
        <v>52</v>
      </c>
      <c r="N109">
        <v>0</v>
      </c>
      <c r="O109" t="s">
        <v>2123</v>
      </c>
      <c r="P109" s="1">
        <v>43985</v>
      </c>
      <c r="Q109">
        <v>918</v>
      </c>
      <c r="R109" s="11">
        <v>5.0000000000000001E-3</v>
      </c>
      <c r="S109">
        <v>5</v>
      </c>
      <c r="T109">
        <v>913</v>
      </c>
      <c r="U109" s="1">
        <v>43986</v>
      </c>
    </row>
    <row r="110" spans="1:21">
      <c r="A110" s="9">
        <v>43983.428472222222</v>
      </c>
      <c r="B110" t="s">
        <v>2340</v>
      </c>
      <c r="C110">
        <v>13017489</v>
      </c>
      <c r="D110">
        <v>3161592</v>
      </c>
      <c r="E110">
        <v>888</v>
      </c>
      <c r="F110" t="s">
        <v>2341</v>
      </c>
      <c r="G110" t="s">
        <v>1550</v>
      </c>
      <c r="H110" t="s">
        <v>1551</v>
      </c>
      <c r="I110" t="s">
        <v>1553</v>
      </c>
      <c r="J110" t="s">
        <v>2122</v>
      </c>
      <c r="K110">
        <v>76570944350</v>
      </c>
      <c r="M110">
        <v>52</v>
      </c>
      <c r="N110">
        <v>0</v>
      </c>
      <c r="O110" t="s">
        <v>2123</v>
      </c>
      <c r="P110" s="1">
        <v>43985</v>
      </c>
      <c r="Q110">
        <v>888</v>
      </c>
      <c r="R110" s="11">
        <v>5.0000000000000001E-3</v>
      </c>
      <c r="S110">
        <v>5</v>
      </c>
      <c r="T110">
        <v>883</v>
      </c>
      <c r="U110" s="1">
        <v>43987</v>
      </c>
    </row>
    <row r="111" spans="1:21">
      <c r="A111" s="9">
        <v>43983.428472222222</v>
      </c>
      <c r="B111" t="s">
        <v>2342</v>
      </c>
      <c r="C111">
        <v>13017487</v>
      </c>
      <c r="D111">
        <v>3161592</v>
      </c>
      <c r="E111">
        <v>989</v>
      </c>
      <c r="F111" t="s">
        <v>2343</v>
      </c>
      <c r="G111" t="s">
        <v>1550</v>
      </c>
      <c r="H111" t="s">
        <v>1551</v>
      </c>
      <c r="I111" t="s">
        <v>1553</v>
      </c>
      <c r="J111" t="s">
        <v>2122</v>
      </c>
      <c r="K111">
        <v>76570944348</v>
      </c>
      <c r="M111">
        <v>52</v>
      </c>
      <c r="N111">
        <v>0</v>
      </c>
      <c r="O111" t="s">
        <v>2123</v>
      </c>
      <c r="P111" s="1">
        <v>43985</v>
      </c>
      <c r="Q111">
        <v>989</v>
      </c>
      <c r="R111" s="11">
        <v>5.0000000000000001E-3</v>
      </c>
      <c r="S111">
        <v>5</v>
      </c>
      <c r="T111">
        <v>984</v>
      </c>
      <c r="U111" s="1">
        <v>43986</v>
      </c>
    </row>
    <row r="112" spans="1:21">
      <c r="A112" s="9">
        <v>43983.428472222222</v>
      </c>
      <c r="B112" t="s">
        <v>2344</v>
      </c>
      <c r="C112">
        <v>13017486</v>
      </c>
      <c r="D112">
        <v>3161592</v>
      </c>
      <c r="E112">
        <v>565</v>
      </c>
      <c r="F112" t="s">
        <v>2345</v>
      </c>
      <c r="G112" t="s">
        <v>1550</v>
      </c>
      <c r="H112" t="s">
        <v>1551</v>
      </c>
      <c r="I112" t="s">
        <v>1553</v>
      </c>
      <c r="J112" t="s">
        <v>2122</v>
      </c>
      <c r="K112">
        <v>76570944347</v>
      </c>
      <c r="M112">
        <v>52</v>
      </c>
      <c r="N112">
        <v>0</v>
      </c>
      <c r="O112" t="s">
        <v>2123</v>
      </c>
      <c r="P112" s="1">
        <v>43985</v>
      </c>
      <c r="Q112">
        <v>565</v>
      </c>
      <c r="R112" s="11">
        <v>5.0000000000000001E-3</v>
      </c>
      <c r="S112">
        <v>3</v>
      </c>
      <c r="T112">
        <v>562</v>
      </c>
      <c r="U112" s="1">
        <v>43986</v>
      </c>
    </row>
    <row r="113" spans="1:21">
      <c r="A113" s="9">
        <v>43983.428472222222</v>
      </c>
      <c r="B113" t="s">
        <v>2346</v>
      </c>
      <c r="C113">
        <v>13017485</v>
      </c>
      <c r="D113">
        <v>3161592</v>
      </c>
      <c r="E113">
        <v>699</v>
      </c>
      <c r="F113" t="s">
        <v>2347</v>
      </c>
      <c r="G113" t="s">
        <v>1550</v>
      </c>
      <c r="H113" t="s">
        <v>1551</v>
      </c>
      <c r="I113" t="s">
        <v>1553</v>
      </c>
      <c r="J113" t="s">
        <v>2122</v>
      </c>
      <c r="K113">
        <v>76570944346</v>
      </c>
      <c r="M113">
        <v>52</v>
      </c>
      <c r="N113">
        <v>0</v>
      </c>
      <c r="O113" t="s">
        <v>2123</v>
      </c>
      <c r="P113" s="1">
        <v>43985</v>
      </c>
      <c r="Q113">
        <v>699</v>
      </c>
      <c r="R113" s="11">
        <v>5.0000000000000001E-3</v>
      </c>
      <c r="S113">
        <v>4</v>
      </c>
      <c r="T113">
        <v>695</v>
      </c>
      <c r="U113" s="1">
        <v>43990</v>
      </c>
    </row>
    <row r="114" spans="1:21">
      <c r="A114" s="9">
        <v>43983.428472222222</v>
      </c>
      <c r="B114" t="s">
        <v>2348</v>
      </c>
      <c r="C114">
        <v>13017484</v>
      </c>
      <c r="D114">
        <v>3161592</v>
      </c>
      <c r="E114">
        <v>888</v>
      </c>
      <c r="F114" t="s">
        <v>2349</v>
      </c>
      <c r="G114" t="s">
        <v>1550</v>
      </c>
      <c r="H114" t="s">
        <v>1551</v>
      </c>
      <c r="I114" t="s">
        <v>1553</v>
      </c>
      <c r="J114" t="s">
        <v>2190</v>
      </c>
      <c r="K114">
        <v>76570944345</v>
      </c>
      <c r="M114">
        <v>52</v>
      </c>
      <c r="N114">
        <v>0</v>
      </c>
      <c r="O114" t="s">
        <v>2123</v>
      </c>
      <c r="P114" s="1">
        <v>43985</v>
      </c>
      <c r="Q114">
        <v>888</v>
      </c>
      <c r="R114" s="11">
        <v>5.0000000000000001E-3</v>
      </c>
      <c r="S114">
        <v>5</v>
      </c>
      <c r="T114">
        <v>883</v>
      </c>
    </row>
    <row r="115" spans="1:21">
      <c r="A115" s="9">
        <v>43983.428472222222</v>
      </c>
      <c r="B115" t="s">
        <v>2350</v>
      </c>
      <c r="C115">
        <v>13017483</v>
      </c>
      <c r="D115">
        <v>3161592</v>
      </c>
      <c r="E115">
        <v>884</v>
      </c>
      <c r="F115" t="s">
        <v>2351</v>
      </c>
      <c r="G115" t="s">
        <v>1550</v>
      </c>
      <c r="H115" t="s">
        <v>1551</v>
      </c>
      <c r="I115" t="s">
        <v>1553</v>
      </c>
      <c r="J115" t="s">
        <v>2122</v>
      </c>
      <c r="K115">
        <v>76570944344</v>
      </c>
      <c r="M115">
        <v>52</v>
      </c>
      <c r="N115">
        <v>0</v>
      </c>
      <c r="O115" t="s">
        <v>2123</v>
      </c>
      <c r="P115" s="1">
        <v>43985</v>
      </c>
      <c r="Q115">
        <v>884</v>
      </c>
      <c r="R115" s="11">
        <v>5.0000000000000001E-3</v>
      </c>
      <c r="S115">
        <v>5</v>
      </c>
      <c r="T115">
        <v>879</v>
      </c>
      <c r="U115" s="1">
        <v>43986</v>
      </c>
    </row>
    <row r="116" spans="1:21">
      <c r="A116" s="9">
        <v>43983.428472222222</v>
      </c>
      <c r="B116" t="s">
        <v>2352</v>
      </c>
      <c r="C116">
        <v>13017481</v>
      </c>
      <c r="D116">
        <v>3161592</v>
      </c>
      <c r="E116">
        <v>1481</v>
      </c>
      <c r="F116" t="s">
        <v>2353</v>
      </c>
      <c r="G116" t="s">
        <v>1550</v>
      </c>
      <c r="H116" t="s">
        <v>1551</v>
      </c>
      <c r="I116" t="s">
        <v>1553</v>
      </c>
      <c r="J116" t="s">
        <v>2122</v>
      </c>
      <c r="K116">
        <v>76570944342</v>
      </c>
      <c r="M116">
        <v>52</v>
      </c>
      <c r="N116">
        <v>0</v>
      </c>
      <c r="O116" t="s">
        <v>2123</v>
      </c>
      <c r="P116" s="1">
        <v>43985</v>
      </c>
      <c r="Q116">
        <v>1481</v>
      </c>
      <c r="R116" s="11">
        <v>5.0000000000000001E-3</v>
      </c>
      <c r="S116">
        <v>8</v>
      </c>
      <c r="T116">
        <v>1473</v>
      </c>
      <c r="U116" s="1">
        <v>43986</v>
      </c>
    </row>
    <row r="117" spans="1:21">
      <c r="A117" s="9">
        <v>43983.428472222222</v>
      </c>
      <c r="B117" t="s">
        <v>2354</v>
      </c>
      <c r="C117">
        <v>13017482</v>
      </c>
      <c r="D117">
        <v>3161592</v>
      </c>
      <c r="E117">
        <v>888</v>
      </c>
      <c r="F117" t="s">
        <v>2355</v>
      </c>
      <c r="G117" t="s">
        <v>1550</v>
      </c>
      <c r="H117" t="s">
        <v>1551</v>
      </c>
      <c r="I117" t="s">
        <v>1553</v>
      </c>
      <c r="J117" t="s">
        <v>2122</v>
      </c>
      <c r="K117">
        <v>76570944343</v>
      </c>
      <c r="M117">
        <v>52</v>
      </c>
      <c r="N117">
        <v>0</v>
      </c>
      <c r="O117" t="s">
        <v>2123</v>
      </c>
      <c r="P117" s="1">
        <v>43985</v>
      </c>
      <c r="Q117">
        <v>888</v>
      </c>
      <c r="R117" s="11">
        <v>5.0000000000000001E-3</v>
      </c>
      <c r="S117">
        <v>5</v>
      </c>
      <c r="T117">
        <v>883</v>
      </c>
      <c r="U117" s="1">
        <v>43990</v>
      </c>
    </row>
    <row r="118" spans="1:21">
      <c r="A118" s="9">
        <v>43983.428472222222</v>
      </c>
      <c r="B118" t="s">
        <v>2356</v>
      </c>
      <c r="C118">
        <v>13017480</v>
      </c>
      <c r="D118">
        <v>3161592</v>
      </c>
      <c r="E118">
        <v>464</v>
      </c>
      <c r="F118" t="s">
        <v>2357</v>
      </c>
      <c r="G118" t="s">
        <v>1550</v>
      </c>
      <c r="H118" t="s">
        <v>1551</v>
      </c>
      <c r="I118" t="s">
        <v>1553</v>
      </c>
      <c r="J118" t="s">
        <v>2122</v>
      </c>
      <c r="K118">
        <v>76570944341</v>
      </c>
      <c r="M118">
        <v>52</v>
      </c>
      <c r="N118">
        <v>0</v>
      </c>
      <c r="O118" t="s">
        <v>2123</v>
      </c>
      <c r="P118" s="1">
        <v>43985</v>
      </c>
      <c r="Q118">
        <v>464</v>
      </c>
      <c r="R118" s="11">
        <v>5.0000000000000001E-3</v>
      </c>
      <c r="S118">
        <v>3</v>
      </c>
      <c r="T118">
        <v>461</v>
      </c>
      <c r="U118" s="1">
        <v>43990</v>
      </c>
    </row>
    <row r="119" spans="1:21">
      <c r="A119" s="9">
        <v>43983.428472222222</v>
      </c>
      <c r="B119" t="s">
        <v>2358</v>
      </c>
      <c r="C119">
        <v>13017478</v>
      </c>
      <c r="D119">
        <v>3161592</v>
      </c>
      <c r="E119">
        <v>1746</v>
      </c>
      <c r="F119" t="s">
        <v>2359</v>
      </c>
      <c r="G119" t="s">
        <v>1550</v>
      </c>
      <c r="H119" t="s">
        <v>1551</v>
      </c>
      <c r="I119" t="s">
        <v>1553</v>
      </c>
      <c r="J119" t="s">
        <v>2122</v>
      </c>
      <c r="K119">
        <v>76570944339</v>
      </c>
      <c r="M119">
        <v>52</v>
      </c>
      <c r="N119">
        <v>0</v>
      </c>
      <c r="O119" t="s">
        <v>2123</v>
      </c>
      <c r="P119" s="1">
        <v>43985</v>
      </c>
      <c r="Q119">
        <v>1746</v>
      </c>
      <c r="R119" s="11">
        <v>5.0000000000000001E-3</v>
      </c>
      <c r="S119">
        <v>9</v>
      </c>
      <c r="T119">
        <v>1737</v>
      </c>
      <c r="U119" s="1">
        <v>43986</v>
      </c>
    </row>
    <row r="120" spans="1:21">
      <c r="A120" s="9">
        <v>43983.428472222222</v>
      </c>
      <c r="B120" t="s">
        <v>2360</v>
      </c>
      <c r="C120">
        <v>13017479</v>
      </c>
      <c r="D120">
        <v>3161592</v>
      </c>
      <c r="E120">
        <v>699</v>
      </c>
      <c r="F120" t="s">
        <v>2361</v>
      </c>
      <c r="G120" t="s">
        <v>1550</v>
      </c>
      <c r="H120" t="s">
        <v>1551</v>
      </c>
      <c r="I120" t="s">
        <v>1553</v>
      </c>
      <c r="J120" t="s">
        <v>2122</v>
      </c>
      <c r="K120">
        <v>76570944340</v>
      </c>
      <c r="M120">
        <v>52</v>
      </c>
      <c r="N120">
        <v>0</v>
      </c>
      <c r="O120" t="s">
        <v>2123</v>
      </c>
      <c r="P120" s="1">
        <v>43985</v>
      </c>
      <c r="Q120">
        <v>699</v>
      </c>
      <c r="R120" s="11">
        <v>5.0000000000000001E-3</v>
      </c>
      <c r="S120">
        <v>4</v>
      </c>
      <c r="T120">
        <v>695</v>
      </c>
      <c r="U120" s="1">
        <v>43986</v>
      </c>
    </row>
    <row r="121" spans="1:21">
      <c r="A121" s="9">
        <v>43983.428472222222</v>
      </c>
      <c r="B121" t="s">
        <v>2362</v>
      </c>
      <c r="C121">
        <v>13017476</v>
      </c>
      <c r="D121">
        <v>3161592</v>
      </c>
      <c r="E121">
        <v>1248</v>
      </c>
      <c r="F121" t="s">
        <v>2363</v>
      </c>
      <c r="G121" t="s">
        <v>1550</v>
      </c>
      <c r="H121" t="s">
        <v>1551</v>
      </c>
      <c r="I121" t="s">
        <v>1553</v>
      </c>
      <c r="J121" t="s">
        <v>2122</v>
      </c>
      <c r="K121">
        <v>76570944337</v>
      </c>
      <c r="M121">
        <v>52</v>
      </c>
      <c r="N121">
        <v>0</v>
      </c>
      <c r="O121" t="s">
        <v>2123</v>
      </c>
      <c r="P121" s="1">
        <v>43985</v>
      </c>
      <c r="Q121">
        <v>1248</v>
      </c>
      <c r="R121" s="11">
        <v>5.0000000000000001E-3</v>
      </c>
      <c r="S121">
        <v>7</v>
      </c>
      <c r="T121">
        <v>1241</v>
      </c>
      <c r="U121" s="1">
        <v>43990</v>
      </c>
    </row>
    <row r="122" spans="1:21">
      <c r="A122" s="9">
        <v>43983.428472222222</v>
      </c>
      <c r="B122" t="s">
        <v>2364</v>
      </c>
      <c r="C122">
        <v>13017477</v>
      </c>
      <c r="D122">
        <v>3161592</v>
      </c>
      <c r="E122">
        <v>1109</v>
      </c>
      <c r="F122" t="s">
        <v>2365</v>
      </c>
      <c r="G122" t="s">
        <v>1550</v>
      </c>
      <c r="H122" t="s">
        <v>1551</v>
      </c>
      <c r="I122" t="s">
        <v>1553</v>
      </c>
      <c r="J122" t="s">
        <v>2122</v>
      </c>
      <c r="K122">
        <v>76570944338</v>
      </c>
      <c r="M122">
        <v>52</v>
      </c>
      <c r="N122">
        <v>0</v>
      </c>
      <c r="O122" t="s">
        <v>2123</v>
      </c>
      <c r="P122" s="1">
        <v>43985</v>
      </c>
      <c r="Q122">
        <v>1109</v>
      </c>
      <c r="R122" s="11">
        <v>5.0000000000000001E-3</v>
      </c>
      <c r="S122">
        <v>6</v>
      </c>
      <c r="T122">
        <v>1103</v>
      </c>
      <c r="U122" s="1">
        <v>43990</v>
      </c>
    </row>
    <row r="123" spans="1:21">
      <c r="A123" s="9">
        <v>43983.428472222222</v>
      </c>
      <c r="B123" t="s">
        <v>2366</v>
      </c>
      <c r="C123">
        <v>13017475</v>
      </c>
      <c r="D123">
        <v>3161592</v>
      </c>
      <c r="E123">
        <v>664</v>
      </c>
      <c r="F123" t="s">
        <v>2367</v>
      </c>
      <c r="G123" t="s">
        <v>1550</v>
      </c>
      <c r="H123" t="s">
        <v>1551</v>
      </c>
      <c r="I123" t="s">
        <v>1553</v>
      </c>
      <c r="J123" t="s">
        <v>2122</v>
      </c>
      <c r="K123">
        <v>76570944336</v>
      </c>
      <c r="M123">
        <v>52</v>
      </c>
      <c r="N123">
        <v>0</v>
      </c>
      <c r="O123" t="s">
        <v>2123</v>
      </c>
      <c r="P123" s="1">
        <v>43985</v>
      </c>
      <c r="Q123">
        <v>664</v>
      </c>
      <c r="R123" s="11">
        <v>5.0000000000000001E-3</v>
      </c>
      <c r="S123">
        <v>4</v>
      </c>
      <c r="T123">
        <v>660</v>
      </c>
      <c r="U123" s="1">
        <v>43986</v>
      </c>
    </row>
    <row r="124" spans="1:21">
      <c r="A124" s="9">
        <v>43983.428472222222</v>
      </c>
      <c r="B124" t="s">
        <v>2368</v>
      </c>
      <c r="C124">
        <v>13017473</v>
      </c>
      <c r="D124">
        <v>3161592</v>
      </c>
      <c r="E124">
        <v>885</v>
      </c>
      <c r="F124" t="s">
        <v>2369</v>
      </c>
      <c r="G124" t="s">
        <v>1550</v>
      </c>
      <c r="H124" t="s">
        <v>1551</v>
      </c>
      <c r="I124" t="s">
        <v>1553</v>
      </c>
      <c r="J124" t="s">
        <v>2122</v>
      </c>
      <c r="K124">
        <v>76570944334</v>
      </c>
      <c r="M124">
        <v>52</v>
      </c>
      <c r="N124">
        <v>0</v>
      </c>
      <c r="O124" t="s">
        <v>2123</v>
      </c>
      <c r="P124" s="1">
        <v>43985</v>
      </c>
      <c r="Q124">
        <v>885</v>
      </c>
      <c r="R124" s="11">
        <v>5.0000000000000001E-3</v>
      </c>
      <c r="S124">
        <v>5</v>
      </c>
      <c r="T124">
        <v>880</v>
      </c>
      <c r="U124" s="1">
        <v>43994</v>
      </c>
    </row>
    <row r="125" spans="1:21">
      <c r="A125" s="9">
        <v>43983.428472222222</v>
      </c>
      <c r="B125" t="s">
        <v>2370</v>
      </c>
      <c r="C125">
        <v>13017474</v>
      </c>
      <c r="D125">
        <v>3161592</v>
      </c>
      <c r="E125">
        <v>1036</v>
      </c>
      <c r="F125" t="s">
        <v>2371</v>
      </c>
      <c r="G125" t="s">
        <v>1550</v>
      </c>
      <c r="H125" t="s">
        <v>1551</v>
      </c>
      <c r="I125" t="s">
        <v>1553</v>
      </c>
      <c r="J125" t="s">
        <v>2122</v>
      </c>
      <c r="K125">
        <v>76570944335</v>
      </c>
      <c r="M125">
        <v>52</v>
      </c>
      <c r="N125">
        <v>0</v>
      </c>
      <c r="O125" t="s">
        <v>2123</v>
      </c>
      <c r="P125" s="1">
        <v>43985</v>
      </c>
      <c r="Q125">
        <v>1036</v>
      </c>
      <c r="R125" s="11">
        <v>5.0000000000000001E-3</v>
      </c>
      <c r="S125">
        <v>6</v>
      </c>
      <c r="T125">
        <v>1030</v>
      </c>
      <c r="U125" s="1">
        <v>43986</v>
      </c>
    </row>
    <row r="126" spans="1:21">
      <c r="A126" s="9">
        <v>43983.428472222222</v>
      </c>
      <c r="B126" t="s">
        <v>2372</v>
      </c>
      <c r="C126">
        <v>13017472</v>
      </c>
      <c r="D126">
        <v>3161592</v>
      </c>
      <c r="E126">
        <v>960</v>
      </c>
      <c r="F126" t="s">
        <v>2373</v>
      </c>
      <c r="G126" t="s">
        <v>1550</v>
      </c>
      <c r="H126" t="s">
        <v>1551</v>
      </c>
      <c r="I126" t="s">
        <v>1553</v>
      </c>
      <c r="J126" t="s">
        <v>2122</v>
      </c>
      <c r="K126">
        <v>76570944333</v>
      </c>
      <c r="M126">
        <v>52</v>
      </c>
      <c r="N126">
        <v>0</v>
      </c>
      <c r="O126" t="s">
        <v>2123</v>
      </c>
      <c r="P126" s="1">
        <v>43985</v>
      </c>
      <c r="Q126">
        <v>960</v>
      </c>
      <c r="R126" s="11">
        <v>5.0000000000000001E-3</v>
      </c>
      <c r="S126">
        <v>5</v>
      </c>
      <c r="T126">
        <v>955</v>
      </c>
      <c r="U126" s="1">
        <v>43990</v>
      </c>
    </row>
    <row r="127" spans="1:21">
      <c r="A127" s="9">
        <v>43983.428472222222</v>
      </c>
      <c r="B127" t="s">
        <v>2374</v>
      </c>
      <c r="C127">
        <v>13017471</v>
      </c>
      <c r="D127">
        <v>3161592</v>
      </c>
      <c r="E127">
        <v>1309</v>
      </c>
      <c r="F127" t="s">
        <v>2375</v>
      </c>
      <c r="G127" t="s">
        <v>1550</v>
      </c>
      <c r="H127" t="s">
        <v>1551</v>
      </c>
      <c r="I127" t="s">
        <v>1553</v>
      </c>
      <c r="J127" t="s">
        <v>2122</v>
      </c>
      <c r="K127">
        <v>76570944332</v>
      </c>
      <c r="M127">
        <v>52</v>
      </c>
      <c r="N127">
        <v>0</v>
      </c>
      <c r="O127" t="s">
        <v>2123</v>
      </c>
      <c r="P127" s="1">
        <v>43985</v>
      </c>
      <c r="Q127">
        <v>1309</v>
      </c>
      <c r="R127" s="11">
        <v>5.0000000000000001E-3</v>
      </c>
      <c r="S127">
        <v>7</v>
      </c>
      <c r="T127">
        <v>1302</v>
      </c>
      <c r="U127" s="1">
        <v>43986</v>
      </c>
    </row>
    <row r="128" spans="1:21">
      <c r="A128" s="9">
        <v>43983.428472222222</v>
      </c>
      <c r="B128" t="s">
        <v>2376</v>
      </c>
      <c r="C128">
        <v>13017469</v>
      </c>
      <c r="D128">
        <v>3161592</v>
      </c>
      <c r="E128">
        <v>960</v>
      </c>
      <c r="F128" t="s">
        <v>2377</v>
      </c>
      <c r="G128" t="s">
        <v>1550</v>
      </c>
      <c r="H128" t="s">
        <v>1551</v>
      </c>
      <c r="I128" t="s">
        <v>1552</v>
      </c>
      <c r="J128" t="s">
        <v>2122</v>
      </c>
      <c r="K128">
        <v>76570944330</v>
      </c>
      <c r="M128">
        <v>52</v>
      </c>
      <c r="N128">
        <v>0</v>
      </c>
      <c r="O128" t="s">
        <v>2123</v>
      </c>
      <c r="P128" s="1">
        <v>43991</v>
      </c>
      <c r="Q128">
        <v>0</v>
      </c>
      <c r="R128" s="10">
        <v>0</v>
      </c>
      <c r="S128">
        <v>0</v>
      </c>
      <c r="T128">
        <v>0</v>
      </c>
    </row>
    <row r="129" spans="1:21">
      <c r="A129" s="9">
        <v>43983.428472222222</v>
      </c>
      <c r="B129" t="s">
        <v>2378</v>
      </c>
      <c r="C129">
        <v>13017470</v>
      </c>
      <c r="D129">
        <v>3161592</v>
      </c>
      <c r="E129">
        <v>1245</v>
      </c>
      <c r="F129" t="s">
        <v>2379</v>
      </c>
      <c r="G129" t="s">
        <v>1550</v>
      </c>
      <c r="H129" t="s">
        <v>1551</v>
      </c>
      <c r="I129" t="s">
        <v>1552</v>
      </c>
      <c r="J129" t="s">
        <v>2122</v>
      </c>
      <c r="K129">
        <v>76570944331</v>
      </c>
      <c r="M129">
        <v>52</v>
      </c>
      <c r="N129">
        <v>0</v>
      </c>
      <c r="O129" t="s">
        <v>2123</v>
      </c>
      <c r="P129" s="1">
        <v>43991</v>
      </c>
      <c r="Q129">
        <v>0</v>
      </c>
      <c r="R129" s="10">
        <v>0</v>
      </c>
      <c r="S129">
        <v>0</v>
      </c>
      <c r="T129">
        <v>0</v>
      </c>
    </row>
    <row r="130" spans="1:21">
      <c r="A130" s="9">
        <v>43983.428472222222</v>
      </c>
      <c r="B130" t="s">
        <v>2380</v>
      </c>
      <c r="C130">
        <v>13017467</v>
      </c>
      <c r="D130">
        <v>3161592</v>
      </c>
      <c r="E130">
        <v>999</v>
      </c>
      <c r="F130" t="s">
        <v>2381</v>
      </c>
      <c r="G130" t="s">
        <v>1550</v>
      </c>
      <c r="H130" t="s">
        <v>1551</v>
      </c>
      <c r="I130" t="s">
        <v>1552</v>
      </c>
      <c r="J130" t="s">
        <v>2122</v>
      </c>
      <c r="K130">
        <v>76570944328</v>
      </c>
      <c r="M130">
        <v>52</v>
      </c>
      <c r="N130">
        <v>0</v>
      </c>
      <c r="O130" t="s">
        <v>2123</v>
      </c>
      <c r="P130" s="1">
        <v>43991</v>
      </c>
      <c r="Q130">
        <v>0</v>
      </c>
      <c r="R130" s="10">
        <v>0</v>
      </c>
      <c r="S130">
        <v>0</v>
      </c>
      <c r="T130">
        <v>0</v>
      </c>
    </row>
    <row r="131" spans="1:21">
      <c r="A131" s="9">
        <v>43983.428472222222</v>
      </c>
      <c r="B131" t="s">
        <v>2382</v>
      </c>
      <c r="C131">
        <v>13017466</v>
      </c>
      <c r="D131">
        <v>3161592</v>
      </c>
      <c r="E131">
        <v>674</v>
      </c>
      <c r="F131" t="s">
        <v>2383</v>
      </c>
      <c r="G131" t="s">
        <v>1550</v>
      </c>
      <c r="H131" t="s">
        <v>1551</v>
      </c>
      <c r="I131" t="s">
        <v>1552</v>
      </c>
      <c r="J131" t="s">
        <v>2122</v>
      </c>
      <c r="K131">
        <v>76570944327</v>
      </c>
      <c r="M131">
        <v>52</v>
      </c>
      <c r="N131">
        <v>0</v>
      </c>
      <c r="O131" t="s">
        <v>2123</v>
      </c>
      <c r="P131" s="1">
        <v>43991</v>
      </c>
      <c r="Q131">
        <v>0</v>
      </c>
      <c r="R131" s="10">
        <v>0</v>
      </c>
      <c r="S131">
        <v>0</v>
      </c>
      <c r="T131">
        <v>0</v>
      </c>
    </row>
    <row r="132" spans="1:21">
      <c r="A132" s="9">
        <v>43983.428472222222</v>
      </c>
      <c r="B132" t="s">
        <v>2384</v>
      </c>
      <c r="C132">
        <v>13017464</v>
      </c>
      <c r="D132">
        <v>3161592</v>
      </c>
      <c r="E132">
        <v>897</v>
      </c>
      <c r="F132" t="s">
        <v>2385</v>
      </c>
      <c r="G132" t="s">
        <v>1550</v>
      </c>
      <c r="H132" t="s">
        <v>1551</v>
      </c>
      <c r="I132" t="s">
        <v>1552</v>
      </c>
      <c r="J132" t="s">
        <v>2122</v>
      </c>
      <c r="K132">
        <v>76570944325</v>
      </c>
      <c r="M132">
        <v>52</v>
      </c>
      <c r="N132">
        <v>0</v>
      </c>
      <c r="O132" t="s">
        <v>2123</v>
      </c>
      <c r="P132" s="1">
        <v>43991</v>
      </c>
      <c r="Q132">
        <v>0</v>
      </c>
      <c r="R132" s="10">
        <v>0</v>
      </c>
      <c r="S132">
        <v>0</v>
      </c>
      <c r="T132">
        <v>0</v>
      </c>
    </row>
    <row r="133" spans="1:21">
      <c r="A133" s="9">
        <v>43983.428472222222</v>
      </c>
      <c r="B133" t="s">
        <v>2386</v>
      </c>
      <c r="C133">
        <v>13017465</v>
      </c>
      <c r="D133">
        <v>3161592</v>
      </c>
      <c r="E133">
        <v>879</v>
      </c>
      <c r="F133" t="s">
        <v>2387</v>
      </c>
      <c r="G133" t="s">
        <v>1550</v>
      </c>
      <c r="H133" t="s">
        <v>1551</v>
      </c>
      <c r="I133" t="s">
        <v>1552</v>
      </c>
      <c r="J133" t="s">
        <v>2122</v>
      </c>
      <c r="K133">
        <v>76570944326</v>
      </c>
      <c r="M133">
        <v>52</v>
      </c>
      <c r="N133">
        <v>0</v>
      </c>
      <c r="O133" t="s">
        <v>2123</v>
      </c>
      <c r="P133" s="1">
        <v>43991</v>
      </c>
      <c r="Q133">
        <v>0</v>
      </c>
      <c r="R133" s="10">
        <v>0</v>
      </c>
      <c r="S133">
        <v>0</v>
      </c>
      <c r="T133">
        <v>0</v>
      </c>
    </row>
    <row r="134" spans="1:21">
      <c r="A134" s="9">
        <v>43983.428472222222</v>
      </c>
      <c r="B134" t="s">
        <v>2388</v>
      </c>
      <c r="C134">
        <v>13017463</v>
      </c>
      <c r="D134">
        <v>3161592</v>
      </c>
      <c r="E134">
        <v>1133</v>
      </c>
      <c r="F134" t="s">
        <v>2389</v>
      </c>
      <c r="G134" t="s">
        <v>1550</v>
      </c>
      <c r="H134" t="s">
        <v>1551</v>
      </c>
      <c r="I134" t="s">
        <v>1552</v>
      </c>
      <c r="J134" t="s">
        <v>2122</v>
      </c>
      <c r="K134">
        <v>76570944324</v>
      </c>
      <c r="M134">
        <v>52</v>
      </c>
      <c r="N134">
        <v>0</v>
      </c>
      <c r="O134" t="s">
        <v>2123</v>
      </c>
      <c r="P134" s="1">
        <v>43991</v>
      </c>
      <c r="Q134">
        <v>0</v>
      </c>
      <c r="R134" s="10">
        <v>0</v>
      </c>
      <c r="S134">
        <v>0</v>
      </c>
      <c r="T134">
        <v>0</v>
      </c>
    </row>
    <row r="135" spans="1:21">
      <c r="A135" s="9">
        <v>43983.428472222222</v>
      </c>
      <c r="B135" t="s">
        <v>2390</v>
      </c>
      <c r="C135">
        <v>13017461</v>
      </c>
      <c r="D135">
        <v>3161592</v>
      </c>
      <c r="E135">
        <v>733</v>
      </c>
      <c r="F135" t="s">
        <v>2391</v>
      </c>
      <c r="G135" t="s">
        <v>1550</v>
      </c>
      <c r="H135" t="s">
        <v>1551</v>
      </c>
      <c r="I135" t="s">
        <v>1552</v>
      </c>
      <c r="J135" t="s">
        <v>2122</v>
      </c>
      <c r="K135">
        <v>76570944322</v>
      </c>
      <c r="M135">
        <v>52</v>
      </c>
      <c r="N135">
        <v>0</v>
      </c>
      <c r="O135" t="s">
        <v>2123</v>
      </c>
      <c r="P135" s="1">
        <v>43991</v>
      </c>
      <c r="Q135">
        <v>0</v>
      </c>
      <c r="R135" s="10">
        <v>0</v>
      </c>
      <c r="S135">
        <v>0</v>
      </c>
      <c r="T135">
        <v>0</v>
      </c>
    </row>
    <row r="136" spans="1:21">
      <c r="A136" s="9">
        <v>43983.428472222222</v>
      </c>
      <c r="B136" t="s">
        <v>2392</v>
      </c>
      <c r="C136">
        <v>13017462</v>
      </c>
      <c r="D136">
        <v>3161592</v>
      </c>
      <c r="E136">
        <v>1045</v>
      </c>
      <c r="F136" t="s">
        <v>2393</v>
      </c>
      <c r="G136" t="s">
        <v>1550</v>
      </c>
      <c r="H136" t="s">
        <v>1551</v>
      </c>
      <c r="I136" t="s">
        <v>1552</v>
      </c>
      <c r="J136" t="s">
        <v>2122</v>
      </c>
      <c r="K136">
        <v>76570944323</v>
      </c>
      <c r="M136">
        <v>52</v>
      </c>
      <c r="N136">
        <v>0</v>
      </c>
      <c r="O136" t="s">
        <v>2123</v>
      </c>
      <c r="P136" s="1">
        <v>43991</v>
      </c>
      <c r="Q136">
        <v>0</v>
      </c>
      <c r="R136" s="10">
        <v>0</v>
      </c>
      <c r="S136">
        <v>0</v>
      </c>
      <c r="T136">
        <v>0</v>
      </c>
    </row>
    <row r="137" spans="1:21">
      <c r="A137" s="9">
        <v>43983.428472222222</v>
      </c>
      <c r="B137" t="s">
        <v>2394</v>
      </c>
      <c r="C137">
        <v>13017460</v>
      </c>
      <c r="D137">
        <v>3161592</v>
      </c>
      <c r="E137">
        <v>888</v>
      </c>
      <c r="F137" t="s">
        <v>2395</v>
      </c>
      <c r="G137" t="s">
        <v>1550</v>
      </c>
      <c r="H137" t="s">
        <v>1551</v>
      </c>
      <c r="I137" t="s">
        <v>1552</v>
      </c>
      <c r="J137" t="s">
        <v>2122</v>
      </c>
      <c r="K137">
        <v>76570944321</v>
      </c>
      <c r="M137">
        <v>52</v>
      </c>
      <c r="N137">
        <v>0</v>
      </c>
      <c r="O137" t="s">
        <v>2123</v>
      </c>
      <c r="P137" s="1">
        <v>43991</v>
      </c>
      <c r="Q137">
        <v>0</v>
      </c>
      <c r="R137" s="10">
        <v>0</v>
      </c>
      <c r="S137">
        <v>0</v>
      </c>
      <c r="T137">
        <v>0</v>
      </c>
    </row>
    <row r="138" spans="1:21">
      <c r="A138" s="9">
        <v>43983.428472222222</v>
      </c>
      <c r="B138" t="s">
        <v>2396</v>
      </c>
      <c r="C138">
        <v>13017459</v>
      </c>
      <c r="D138">
        <v>3161592</v>
      </c>
      <c r="E138">
        <v>1092</v>
      </c>
      <c r="F138" t="s">
        <v>2397</v>
      </c>
      <c r="G138" t="s">
        <v>1550</v>
      </c>
      <c r="H138" t="s">
        <v>1551</v>
      </c>
      <c r="I138" t="s">
        <v>1552</v>
      </c>
      <c r="J138" t="s">
        <v>2122</v>
      </c>
      <c r="K138">
        <v>76570944320</v>
      </c>
      <c r="M138">
        <v>52</v>
      </c>
      <c r="N138">
        <v>0</v>
      </c>
      <c r="O138" t="s">
        <v>2123</v>
      </c>
      <c r="P138" s="1">
        <v>43991</v>
      </c>
      <c r="Q138">
        <v>0</v>
      </c>
      <c r="R138" s="10">
        <v>0</v>
      </c>
      <c r="S138">
        <v>0</v>
      </c>
      <c r="T138">
        <v>0</v>
      </c>
    </row>
    <row r="139" spans="1:21">
      <c r="A139" s="9">
        <v>43983.428472222222</v>
      </c>
      <c r="B139" t="s">
        <v>2398</v>
      </c>
      <c r="C139">
        <v>13017458</v>
      </c>
      <c r="D139">
        <v>3161592</v>
      </c>
      <c r="E139">
        <v>1025</v>
      </c>
      <c r="F139" t="s">
        <v>2399</v>
      </c>
      <c r="G139" t="s">
        <v>1550</v>
      </c>
      <c r="H139" t="s">
        <v>1551</v>
      </c>
      <c r="I139" t="s">
        <v>1552</v>
      </c>
      <c r="J139" t="s">
        <v>2122</v>
      </c>
      <c r="K139">
        <v>76570944319</v>
      </c>
      <c r="M139">
        <v>52</v>
      </c>
      <c r="N139">
        <v>0</v>
      </c>
      <c r="O139" t="s">
        <v>2123</v>
      </c>
      <c r="P139" s="1">
        <v>43991</v>
      </c>
      <c r="Q139">
        <v>0</v>
      </c>
      <c r="R139" s="10">
        <v>0</v>
      </c>
      <c r="S139">
        <v>0</v>
      </c>
      <c r="T139">
        <v>0</v>
      </c>
    </row>
    <row r="140" spans="1:21">
      <c r="A140" s="9">
        <v>43983.384027777778</v>
      </c>
      <c r="B140" t="s">
        <v>2400</v>
      </c>
      <c r="C140">
        <v>13013682</v>
      </c>
      <c r="D140">
        <v>3161592</v>
      </c>
      <c r="E140">
        <v>1129</v>
      </c>
      <c r="F140" t="s">
        <v>2401</v>
      </c>
      <c r="G140" t="s">
        <v>1550</v>
      </c>
      <c r="H140" t="s">
        <v>1551</v>
      </c>
      <c r="I140" t="s">
        <v>1553</v>
      </c>
      <c r="J140" t="s">
        <v>2122</v>
      </c>
      <c r="K140">
        <v>76570942101</v>
      </c>
      <c r="M140">
        <v>52</v>
      </c>
      <c r="N140">
        <v>0</v>
      </c>
      <c r="O140" t="s">
        <v>2123</v>
      </c>
      <c r="P140" s="1">
        <v>43985</v>
      </c>
      <c r="Q140">
        <v>1129</v>
      </c>
      <c r="R140" s="11">
        <v>5.0000000000000001E-3</v>
      </c>
      <c r="S140">
        <v>6</v>
      </c>
      <c r="T140">
        <v>1123</v>
      </c>
      <c r="U140" s="1">
        <v>43990</v>
      </c>
    </row>
  </sheetData>
  <phoneticPr fontId="6" type="noConversion"/>
  <pageMargins left="0.7" right="0.7" top="0.75" bottom="0.75" header="0.3" footer="0.3"/>
  <pageSetup paperSize="11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DCC8BFB-2FF7-4441-912E-C4D7DCA7A87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Sheet1</vt:lpstr>
      <vt:lpstr>Sheet2</vt:lpstr>
      <vt:lpstr>Sheet3</vt:lpstr>
      <vt:lpstr>Sheet4</vt:lpstr>
      <vt:lpstr>Sheet5</vt:lpstr>
      <vt:lpstr>Sheet6</vt:lpstr>
      <vt:lpstr>Sheet7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Win10</cp:lastModifiedBy>
  <dcterms:created xsi:type="dcterms:W3CDTF">2019-09-08T13:49:57Z</dcterms:created>
  <dcterms:modified xsi:type="dcterms:W3CDTF">2021-04-20T08:50:38Z</dcterms:modified>
</cp:coreProperties>
</file>